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ollyon/Documents/C_CAS/"/>
    </mc:Choice>
  </mc:AlternateContent>
  <xr:revisionPtr revIDLastSave="0" documentId="13_ncr:1_{1FA8BD45-8CD7-7F42-8EFB-872C19F52C8F}" xr6:coauthVersionLast="47" xr6:coauthVersionMax="47" xr10:uidLastSave="{00000000-0000-0000-0000-000000000000}"/>
  <bookViews>
    <workbookView xWindow="360" yWindow="500" windowWidth="27780" windowHeight="14680" xr2:uid="{00000000-000D-0000-FFFF-FFFF00000000}"/>
  </bookViews>
  <sheets>
    <sheet name="BzNHO2Ar_MeOH_orca_features_m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6" i="1" l="1"/>
  <c r="BJ6" i="1"/>
  <c r="BI6" i="1"/>
  <c r="BH6" i="1"/>
  <c r="BJ15" i="1"/>
  <c r="BI3" i="1"/>
  <c r="BJ3" i="1" s="1"/>
  <c r="BI4" i="1"/>
  <c r="BJ4" i="1" s="1"/>
  <c r="BI5" i="1"/>
  <c r="BJ5" i="1" s="1"/>
  <c r="BI7" i="1"/>
  <c r="BJ7" i="1" s="1"/>
  <c r="BI8" i="1"/>
  <c r="BJ8" i="1" s="1"/>
  <c r="BI9" i="1"/>
  <c r="BJ9" i="1" s="1"/>
  <c r="BI10" i="1"/>
  <c r="BJ10" i="1" s="1"/>
  <c r="BI11" i="1"/>
  <c r="BJ11" i="1" s="1"/>
  <c r="BI12" i="1"/>
  <c r="BJ12" i="1" s="1"/>
  <c r="BI13" i="1"/>
  <c r="BJ13" i="1" s="1"/>
  <c r="BI14" i="1"/>
  <c r="BJ14" i="1" s="1"/>
  <c r="BI15" i="1"/>
  <c r="BI16" i="1"/>
  <c r="BJ16" i="1" s="1"/>
  <c r="BH3" i="1"/>
  <c r="BK3" i="1" s="1"/>
  <c r="BH4" i="1"/>
  <c r="BK4" i="1" s="1"/>
  <c r="BH5" i="1"/>
  <c r="BH7" i="1"/>
  <c r="BH8" i="1"/>
  <c r="BH9" i="1"/>
  <c r="BH10" i="1"/>
  <c r="BH11" i="1"/>
  <c r="BK11" i="1" s="1"/>
  <c r="BH12" i="1"/>
  <c r="BK12" i="1" s="1"/>
  <c r="BH13" i="1"/>
  <c r="BK13" i="1" s="1"/>
  <c r="BH14" i="1"/>
  <c r="BH15" i="1"/>
  <c r="BH16" i="1"/>
  <c r="BK16" i="1" s="1"/>
  <c r="BI2" i="1"/>
  <c r="BJ2" i="1" s="1"/>
  <c r="BH2" i="1"/>
  <c r="BK2" i="1" s="1"/>
  <c r="BK9" i="1" l="1"/>
  <c r="BK8" i="1"/>
  <c r="BK15" i="1"/>
  <c r="BK7" i="1"/>
  <c r="BK10" i="1"/>
  <c r="BK14" i="1"/>
  <c r="BK5" i="1"/>
</calcChain>
</file>

<file path=xl/sharedStrings.xml><?xml version="1.0" encoding="utf-8"?>
<sst xmlns="http://schemas.openxmlformats.org/spreadsheetml/2006/main" count="86" uniqueCount="79">
  <si>
    <t>orca_out_filename</t>
  </si>
  <si>
    <t>final_geometry.0_o.x</t>
  </si>
  <si>
    <t>final_geometry.0_o.y</t>
  </si>
  <si>
    <t>final_geometry.0_o.z</t>
  </si>
  <si>
    <t>final_geometry.1_c.x</t>
  </si>
  <si>
    <t>final_geometry.1_c.y</t>
  </si>
  <si>
    <t>final_geometry.1_c.z</t>
  </si>
  <si>
    <t>final_geometry.2_n.x</t>
  </si>
  <si>
    <t>final_geometry.2_n.y</t>
  </si>
  <si>
    <t>final_geometry.2_n.z</t>
  </si>
  <si>
    <t>final_geometry.3_o.x</t>
  </si>
  <si>
    <t>final_geometry.3_o.y</t>
  </si>
  <si>
    <t>final_geometry.3_o.z</t>
  </si>
  <si>
    <t>final_geometry.4_c.x</t>
  </si>
  <si>
    <t>final_geometry.4_c.y</t>
  </si>
  <si>
    <t>final_geometry.4_c.z</t>
  </si>
  <si>
    <t>bond_lengths.(1_c,2_n)</t>
  </si>
  <si>
    <t>bond_lengths.(2_n,3_o)</t>
  </si>
  <si>
    <t>bond_lengths.(3_o,4_c)</t>
  </si>
  <si>
    <t>bond_angles.(0_o,1_c,2_n)</t>
  </si>
  <si>
    <t>bond_angles.(1_c,2_n,3_o)</t>
  </si>
  <si>
    <t>dipole_moments.x</t>
  </si>
  <si>
    <t>dipole_moments.y</t>
  </si>
  <si>
    <t>dipole_moments.z</t>
  </si>
  <si>
    <t>dipole_moments.tot</t>
  </si>
  <si>
    <t>mulliken_charges.0_o</t>
  </si>
  <si>
    <t>mulliken_charges.1_c</t>
  </si>
  <si>
    <t>mulliken_charges.2_n</t>
  </si>
  <si>
    <t>mulliken_charges.3_o</t>
  </si>
  <si>
    <t>mulliken_charges.4_c</t>
  </si>
  <si>
    <t>mulliken_charge_sums.(1_c,)</t>
  </si>
  <si>
    <t>mulliken_charge_sums.(2_n,)</t>
  </si>
  <si>
    <t>mulliken_charge_sums.(3_o,)</t>
  </si>
  <si>
    <t>mulliken_charge_sums.(4_c,)</t>
  </si>
  <si>
    <t>mulliken_charge_sums.(2_n,3_o)</t>
  </si>
  <si>
    <t>mulliken_charge_sums.(0_o,1_c,2_n)</t>
  </si>
  <si>
    <t>mulliken_charge_sums.(1_c,2_n,3_o)</t>
  </si>
  <si>
    <t>mulliken_charge_sums.(1_c,2_n,3_o,4_c)</t>
  </si>
  <si>
    <t>loewdin_charges.0_o</t>
  </si>
  <si>
    <t>loewdin_charges.1_c</t>
  </si>
  <si>
    <t>loewdin_charges.2_n</t>
  </si>
  <si>
    <t>loewdin_charges.3_o</t>
  </si>
  <si>
    <t>loewdin_charges.4_c</t>
  </si>
  <si>
    <t>loewdin_charge_sums.(1_c,)</t>
  </si>
  <si>
    <t>loewdin_charge_sums.(2_n,)</t>
  </si>
  <si>
    <t>loewdin_charge_sums.(3_o,)</t>
  </si>
  <si>
    <t>loewdin_charge_sums.(4_c,)</t>
  </si>
  <si>
    <t>loewdin_charge_sums.(2_n,3_o)</t>
  </si>
  <si>
    <t>loewdin_charge_sums.(0_o,1_c,2_n)</t>
  </si>
  <si>
    <t>loewdin_charge_sums.(1_c,2_n,3_o)</t>
  </si>
  <si>
    <t>loewdin_charge_sums.(1_c,2_n,3_o,4_c)</t>
  </si>
  <si>
    <t>/Users/apollyon/Documents/C_CAS/Computations/BzNHO2Ar_List_G_MeOH/mol_1/molecule_neutral_opt_freq.out</t>
  </si>
  <si>
    <t>/Users/apollyon/Documents/C_CAS/Computations/BzNHO2Ar_List_G_MeOH/mol_2/molecule_neutral_opt_freq.out</t>
  </si>
  <si>
    <t>/Users/apollyon/Documents/C_CAS/Computations/BzNHO2Ar_List_G_MeOH/mol_3/molecule_neutral_opt_freq.out</t>
  </si>
  <si>
    <t>/Users/apollyon/Documents/C_CAS/Computations/BzNHO2Ar_List_G_MeOH/mol_4/molecule_neutral_opt_freq.out</t>
  </si>
  <si>
    <t>/Users/apollyon/Documents/C_CAS/Computations/BzNHO2Ar_List_G_MeOH/mol_5/molecule_neutral_opt_freq.out</t>
  </si>
  <si>
    <t>/Users/apollyon/Documents/C_CAS/Computations/BzNHO2Ar_List_G_MeOH/mol_6/molecule_neutral_opt_freq.out</t>
  </si>
  <si>
    <t>/Users/apollyon/Documents/C_CAS/Computations/BzNHO2Ar_List_G_MeOH/mol_7/molecule_neutral_opt_freq.out</t>
  </si>
  <si>
    <t>/Users/apollyon/Documents/C_CAS/Computations/BzNHO2Ar_List_G_MeOH/mol_8/molecule_neutral_opt_freq.out</t>
  </si>
  <si>
    <t>/Users/apollyon/Documents/C_CAS/Computations/BzNHO2Ar_List_G_MeOH/mol_9/molecule_neutral_opt_freq.out</t>
  </si>
  <si>
    <t>/Users/apollyon/Documents/C_CAS/Computations/BzNHO2pCAr_mid_test1_G_MeOH/mol_2/molecule_neutral_opt_freq.out</t>
  </si>
  <si>
    <t>/Users/apollyon/Documents/C_CAS/Computations/BzNHO2pCAr_mid_test1_G_MeOH/mol_1/molecule_neutral_opt_freq.out</t>
  </si>
  <si>
    <t>/Users/apollyon/Documents/C_CAS/Computations/BzNHO2pCAr_mid_test1_G_MeOH/mol_4/molecule_neutral_opt_freq.out</t>
  </si>
  <si>
    <t>/Users/apollyon/Documents/C_CAS/Computations/BzNHO2pCAr_mid_test1_G_MeOH/mol_5/molecule_neutral_opt_freq.out</t>
  </si>
  <si>
    <t>/Users/apollyon/Documents/C_CAS/Computations/BzNHO2pCAr_mid_test1_G_MeOH/mol_6/molecule_neutral_opt_freq.out</t>
  </si>
  <si>
    <t>Reaction Yield</t>
  </si>
  <si>
    <t>N/A</t>
  </si>
  <si>
    <t>homo_energy</t>
  </si>
  <si>
    <t>lumo_energy</t>
  </si>
  <si>
    <t>final_gibbs_free_energy</t>
  </si>
  <si>
    <t>final_entropy_term</t>
  </si>
  <si>
    <t>total_enthalpy</t>
  </si>
  <si>
    <t>zero_point_energy</t>
  </si>
  <si>
    <t>electronic_energy</t>
  </si>
  <si>
    <t>hardness</t>
  </si>
  <si>
    <t>electronegativity</t>
  </si>
  <si>
    <t>softness</t>
  </si>
  <si>
    <t>electrophilicity</t>
  </si>
  <si>
    <t>/Users/apollyon/Documents/C_CAS/Computations/Bromo_BzNHO2Ar_G_MeOH/gen_input.json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</si>
</sst>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 applyAlignment="1">
      <alignment horizontal="right"/>
    </xf>
    <xf numFmtId="2" fontId="0" fillId="33" borderId="10" xfId="0" applyNumberFormat="1" applyFill="1" applyBorder="1" applyAlignment="1">
      <alignment horizontal="right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Yield vs. N-O Bond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6488222945398E-3"/>
                  <c:y val="-0.12516603922737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(BzNHO2Ar_MeOH_orca_features_mas!$S$2:$S$3,BzNHO2Ar_MeOH_orca_features_mas!$S$8:$S$10,BzNHO2Ar_MeOH_orca_features_mas!$S$13)</c:f>
              <c:numCache>
                <c:formatCode>General</c:formatCode>
                <c:ptCount val="6"/>
                <c:pt idx="0">
                  <c:v>1.3768899999999999</c:v>
                </c:pt>
                <c:pt idx="1">
                  <c:v>1.3838600000000001</c:v>
                </c:pt>
                <c:pt idx="2">
                  <c:v>1.3783000000000001</c:v>
                </c:pt>
                <c:pt idx="3">
                  <c:v>1.3781300000000001</c:v>
                </c:pt>
                <c:pt idx="4">
                  <c:v>1.37727</c:v>
                </c:pt>
                <c:pt idx="5">
                  <c:v>1.3832599999999999</c:v>
                </c:pt>
              </c:numCache>
            </c:numRef>
          </c:xVal>
          <c:yVal>
            <c:numRef>
              <c:f>(BzNHO2Ar_MeOH_orca_features_mas!$B$2,BzNHO2Ar_MeOH_orca_features_mas!$B$3,BzNHO2Ar_MeOH_orca_features_mas!$B$8:$B$10,BzNHO2Ar_MeOH_orca_features_mas!$B$13)</c:f>
              <c:numCache>
                <c:formatCode>0.00</c:formatCode>
                <c:ptCount val="6"/>
                <c:pt idx="0">
                  <c:v>0.21</c:v>
                </c:pt>
                <c:pt idx="1">
                  <c:v>0.16</c:v>
                </c:pt>
                <c:pt idx="2">
                  <c:v>0.67</c:v>
                </c:pt>
                <c:pt idx="3">
                  <c:v>0.61</c:v>
                </c:pt>
                <c:pt idx="4">
                  <c:v>0.17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3-2A4D-9E2E-0A10CEC2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77888"/>
        <c:axId val="659026368"/>
      </c:scatterChart>
      <c:valAx>
        <c:axId val="8611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N-O</a:t>
                </a:r>
                <a:r>
                  <a:rPr lang="en-US" baseline="0"/>
                  <a:t> Bond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6368"/>
        <c:crosses val="autoZero"/>
        <c:crossBetween val="midCat"/>
      </c:valAx>
      <c:valAx>
        <c:axId val="659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Yield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Yield vs. O-C Bond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620300777277106E-2"/>
                  <c:y val="-9.0989136624815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(BzNHO2Ar_MeOH_orca_features_mas!$T$2:$T$3,BzNHO2Ar_MeOH_orca_features_mas!$T$8:$T$10,BzNHO2Ar_MeOH_orca_features_mas!$T$13)</c:f>
              <c:numCache>
                <c:formatCode>General</c:formatCode>
                <c:ptCount val="6"/>
                <c:pt idx="0">
                  <c:v>1.37469</c:v>
                </c:pt>
                <c:pt idx="1">
                  <c:v>1.3565199999999999</c:v>
                </c:pt>
                <c:pt idx="2">
                  <c:v>1.36727</c:v>
                </c:pt>
                <c:pt idx="3">
                  <c:v>1.36592</c:v>
                </c:pt>
                <c:pt idx="4">
                  <c:v>1.3708800000000001</c:v>
                </c:pt>
                <c:pt idx="5">
                  <c:v>1.3519399999999999</c:v>
                </c:pt>
              </c:numCache>
            </c:numRef>
          </c:xVal>
          <c:yVal>
            <c:numRef>
              <c:f>(BzNHO2Ar_MeOH_orca_features_mas!$B$2,BzNHO2Ar_MeOH_orca_features_mas!$B$3,BzNHO2Ar_MeOH_orca_features_mas!$B$8:$B$10,BzNHO2Ar_MeOH_orca_features_mas!$B$13)</c:f>
              <c:numCache>
                <c:formatCode>0.00</c:formatCode>
                <c:ptCount val="6"/>
                <c:pt idx="0">
                  <c:v>0.21</c:v>
                </c:pt>
                <c:pt idx="1">
                  <c:v>0.16</c:v>
                </c:pt>
                <c:pt idx="2">
                  <c:v>0.67</c:v>
                </c:pt>
                <c:pt idx="3">
                  <c:v>0.61</c:v>
                </c:pt>
                <c:pt idx="4">
                  <c:v>0.17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E-EA45-BF6B-DEA1D42A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77888"/>
        <c:axId val="659026368"/>
      </c:scatterChart>
      <c:valAx>
        <c:axId val="8611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O-C Bond Length (Å)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6368"/>
        <c:crosses val="autoZero"/>
        <c:crossBetween val="midCat"/>
      </c:valAx>
      <c:valAx>
        <c:axId val="659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Yield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2.xml"/><Relationship Id="rId2" Type="http://schemas.openxmlformats.org/officeDocument/2006/relationships/image" Target="../media/image2.emf"/><Relationship Id="rId16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88900</xdr:rowOff>
    </xdr:from>
    <xdr:to>
      <xdr:col>0</xdr:col>
      <xdr:colOff>1993900</xdr:colOff>
      <xdr:row>1</xdr:row>
      <xdr:rowOff>838200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EB993-53C0-6DAD-0AD6-24397D13B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711200"/>
          <a:ext cx="18796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2</xdr:row>
      <xdr:rowOff>88900</xdr:rowOff>
    </xdr:from>
    <xdr:to>
      <xdr:col>0</xdr:col>
      <xdr:colOff>1841500</xdr:colOff>
      <xdr:row>2</xdr:row>
      <xdr:rowOff>838200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9FA63E-B456-C8A2-CC27-5C3504F3B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803400"/>
          <a:ext cx="17780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139700</xdr:rowOff>
    </xdr:from>
    <xdr:to>
      <xdr:col>0</xdr:col>
      <xdr:colOff>1714500</xdr:colOff>
      <xdr:row>3</xdr:row>
      <xdr:rowOff>889000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D9E4A2-71D1-082D-38E5-B0225F43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" y="2959100"/>
          <a:ext cx="16764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</xdr:row>
      <xdr:rowOff>127000</xdr:rowOff>
    </xdr:from>
    <xdr:to>
      <xdr:col>0</xdr:col>
      <xdr:colOff>1727200</xdr:colOff>
      <xdr:row>4</xdr:row>
      <xdr:rowOff>876300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C5E7A2-33F1-3931-145B-9BECDCD9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" y="4114800"/>
          <a:ext cx="17145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6</xdr:row>
      <xdr:rowOff>152400</xdr:rowOff>
    </xdr:from>
    <xdr:to>
      <xdr:col>0</xdr:col>
      <xdr:colOff>1727200</xdr:colOff>
      <xdr:row>6</xdr:row>
      <xdr:rowOff>901700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212FDE-DBF8-0631-FC8D-2CACCADC4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5257800"/>
          <a:ext cx="16637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7</xdr:row>
      <xdr:rowOff>25400</xdr:rowOff>
    </xdr:from>
    <xdr:to>
      <xdr:col>0</xdr:col>
      <xdr:colOff>2057400</xdr:colOff>
      <xdr:row>7</xdr:row>
      <xdr:rowOff>952500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E0FB5A-7E18-0C6E-9DC8-92C68DEB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6324600"/>
          <a:ext cx="20320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8</xdr:row>
      <xdr:rowOff>165100</xdr:rowOff>
    </xdr:from>
    <xdr:to>
      <xdr:col>0</xdr:col>
      <xdr:colOff>1854200</xdr:colOff>
      <xdr:row>8</xdr:row>
      <xdr:rowOff>914400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13AD41-1F1B-8D54-2DEB-EC98D9055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7645400"/>
          <a:ext cx="1778000" cy="7493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177800</xdr:rowOff>
    </xdr:from>
    <xdr:to>
      <xdr:col>0</xdr:col>
      <xdr:colOff>1651000</xdr:colOff>
      <xdr:row>9</xdr:row>
      <xdr:rowOff>889000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3ED72B-09B5-BCFE-1126-1435C3A7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" y="8839200"/>
          <a:ext cx="14986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</xdr:row>
      <xdr:rowOff>50800</xdr:rowOff>
    </xdr:from>
    <xdr:to>
      <xdr:col>0</xdr:col>
      <xdr:colOff>1905000</xdr:colOff>
      <xdr:row>10</xdr:row>
      <xdr:rowOff>990600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4C07CA-4DFD-479E-7C1C-96D184BD6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9982200"/>
          <a:ext cx="1828800" cy="9398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12</xdr:row>
      <xdr:rowOff>254000</xdr:rowOff>
    </xdr:from>
    <xdr:to>
      <xdr:col>0</xdr:col>
      <xdr:colOff>1905000</xdr:colOff>
      <xdr:row>12</xdr:row>
      <xdr:rowOff>965200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DDD06CB-BE75-7BFE-7A08-F20F94F6B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700" y="12636500"/>
          <a:ext cx="18161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11</xdr:row>
      <xdr:rowOff>76200</xdr:rowOff>
    </xdr:from>
    <xdr:to>
      <xdr:col>0</xdr:col>
      <xdr:colOff>1828800</xdr:colOff>
      <xdr:row>11</xdr:row>
      <xdr:rowOff>1003300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62CF41-3FFE-ABA7-6930-E5EB8A900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3200" y="11188700"/>
          <a:ext cx="1676400" cy="9271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13</xdr:row>
      <xdr:rowOff>152400</xdr:rowOff>
    </xdr:from>
    <xdr:to>
      <xdr:col>0</xdr:col>
      <xdr:colOff>2108200</xdr:colOff>
      <xdr:row>13</xdr:row>
      <xdr:rowOff>1092200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99DCD45-04AC-CF70-2519-521D01BD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600" y="14973300"/>
          <a:ext cx="2006600" cy="9398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14</xdr:row>
      <xdr:rowOff>101600</xdr:rowOff>
    </xdr:from>
    <xdr:to>
      <xdr:col>0</xdr:col>
      <xdr:colOff>1955800</xdr:colOff>
      <xdr:row>14</xdr:row>
      <xdr:rowOff>1079500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281A81-C7F6-CC56-36CA-DE82DF942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3200" y="15252700"/>
          <a:ext cx="18034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15</xdr:row>
      <xdr:rowOff>190500</xdr:rowOff>
    </xdr:from>
    <xdr:to>
      <xdr:col>0</xdr:col>
      <xdr:colOff>2057400</xdr:colOff>
      <xdr:row>15</xdr:row>
      <xdr:rowOff>1130300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248987-10E2-3E9E-1159-93EEC351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700" y="16814800"/>
          <a:ext cx="1968500" cy="9398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5</xdr:row>
      <xdr:rowOff>76200</xdr:rowOff>
    </xdr:from>
    <xdr:to>
      <xdr:col>0</xdr:col>
      <xdr:colOff>1765300</xdr:colOff>
      <xdr:row>5</xdr:row>
      <xdr:rowOff>838200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4DE00F-07B0-197F-FB45-BF1F5A700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400" y="5181600"/>
          <a:ext cx="1739900" cy="762000"/>
        </a:xfrm>
        <a:prstGeom prst="rect">
          <a:avLst/>
        </a:prstGeom>
      </xdr:spPr>
    </xdr:pic>
    <xdr:clientData/>
  </xdr:twoCellAnchor>
  <xdr:twoCellAnchor>
    <xdr:from>
      <xdr:col>1</xdr:col>
      <xdr:colOff>3343</xdr:colOff>
      <xdr:row>17</xdr:row>
      <xdr:rowOff>32084</xdr:rowOff>
    </xdr:from>
    <xdr:to>
      <xdr:col>4</xdr:col>
      <xdr:colOff>782054</xdr:colOff>
      <xdr:row>30</xdr:row>
      <xdr:rowOff>168442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F1F617-FBD1-829A-E61D-EF0BA6CA2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101600</xdr:colOff>
      <xdr:row>17</xdr:row>
      <xdr:rowOff>38100</xdr:rowOff>
    </xdr:from>
    <xdr:to>
      <xdr:col>10</xdr:col>
      <xdr:colOff>29411</xdr:colOff>
      <xdr:row>30</xdr:row>
      <xdr:rowOff>174458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2C4184-8E24-394C-AB5D-794704931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6"/>
  <sheetViews>
    <sheetView tabSelected="1" topLeftCell="V13" zoomScale="50" workbookViewId="0">
      <selection activeCell="AC1" sqref="AC1:AG1"/>
    </sheetView>
  </sheetViews>
  <sheetFormatPr baseColWidth="10" defaultRowHeight="16" x14ac:dyDescent="0.2"/>
  <cols>
    <col min="1" max="1" width="32.5" customWidth="1"/>
    <col min="2" max="2" width="14.33203125" customWidth="1"/>
    <col min="3" max="4" width="17.83203125" bestFit="1" customWidth="1"/>
    <col min="6" max="6" width="17.83203125" bestFit="1" customWidth="1"/>
    <col min="18" max="20" width="20" bestFit="1" customWidth="1"/>
    <col min="21" max="22" width="22.83203125" bestFit="1" customWidth="1"/>
    <col min="23" max="25" width="15.83203125" bestFit="1" customWidth="1"/>
    <col min="26" max="26" width="17.5" bestFit="1" customWidth="1"/>
    <col min="27" max="27" width="29.83203125" bestFit="1" customWidth="1"/>
    <col min="28" max="28" width="11.33203125" bestFit="1" customWidth="1"/>
    <col min="29" max="29" width="20" bestFit="1" customWidth="1"/>
    <col min="30" max="30" width="16.5" bestFit="1" customWidth="1"/>
    <col min="31" max="31" width="12.83203125" bestFit="1" customWidth="1"/>
    <col min="32" max="32" width="15.83203125" bestFit="1" customWidth="1"/>
    <col min="33" max="33" width="15.6640625" bestFit="1" customWidth="1"/>
    <col min="34" max="38" width="18.6640625" bestFit="1" customWidth="1"/>
    <col min="39" max="42" width="24.83203125" bestFit="1" customWidth="1"/>
    <col min="43" max="43" width="27.83203125" bestFit="1" customWidth="1"/>
    <col min="44" max="45" width="31.1640625" bestFit="1" customWidth="1"/>
    <col min="46" max="46" width="34.6640625" bestFit="1" customWidth="1"/>
    <col min="47" max="51" width="18.1640625" bestFit="1" customWidth="1"/>
    <col min="52" max="55" width="24.33203125" bestFit="1" customWidth="1"/>
    <col min="56" max="56" width="27.33203125" bestFit="1" customWidth="1"/>
    <col min="57" max="58" width="30.6640625" bestFit="1" customWidth="1"/>
    <col min="59" max="59" width="34.1640625" bestFit="1" customWidth="1"/>
    <col min="60" max="60" width="14.83203125" bestFit="1" customWidth="1"/>
    <col min="63" max="63" width="13.5" bestFit="1" customWidth="1"/>
  </cols>
  <sheetData>
    <row r="1" spans="1:63" ht="49" customHeight="1" x14ac:dyDescent="0.2">
      <c r="A1" s="2" t="s">
        <v>0</v>
      </c>
      <c r="B1" s="2" t="s">
        <v>65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67</v>
      </c>
      <c r="AB1" s="2" t="s">
        <v>68</v>
      </c>
      <c r="AC1" s="2" t="s">
        <v>69</v>
      </c>
      <c r="AD1" s="2" t="s">
        <v>70</v>
      </c>
      <c r="AE1" s="2" t="s">
        <v>71</v>
      </c>
      <c r="AF1" s="2" t="s">
        <v>72</v>
      </c>
      <c r="AG1" s="2" t="s">
        <v>73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50</v>
      </c>
      <c r="BH1" s="2" t="s">
        <v>75</v>
      </c>
      <c r="BI1" s="2" t="s">
        <v>74</v>
      </c>
      <c r="BJ1" s="2" t="s">
        <v>76</v>
      </c>
      <c r="BK1" s="2" t="s">
        <v>77</v>
      </c>
    </row>
    <row r="2" spans="1:63" ht="86" customHeight="1" x14ac:dyDescent="0.2">
      <c r="A2" s="2" t="s">
        <v>51</v>
      </c>
      <c r="B2" s="4">
        <v>0.21</v>
      </c>
      <c r="C2" s="3">
        <v>1.5790299999999999</v>
      </c>
      <c r="D2" s="3">
        <v>-0.41155999999999998</v>
      </c>
      <c r="E2" s="3">
        <v>-1.50383</v>
      </c>
      <c r="F2" s="3">
        <v>2.1815600000000002</v>
      </c>
      <c r="G2" s="3">
        <v>-0.52212999999999998</v>
      </c>
      <c r="H2" s="3">
        <v>-0.45712000000000003</v>
      </c>
      <c r="I2" s="3">
        <v>1.53779</v>
      </c>
      <c r="J2" s="3">
        <v>-0.78678999999999999</v>
      </c>
      <c r="K2" s="3">
        <v>0.72931000000000001</v>
      </c>
      <c r="L2" s="3">
        <v>0.16250000000000001</v>
      </c>
      <c r="M2" s="3">
        <v>-0.73294999999999999</v>
      </c>
      <c r="N2" s="3">
        <v>0.69035999999999997</v>
      </c>
      <c r="O2" s="3">
        <v>-0.34308</v>
      </c>
      <c r="P2" s="3">
        <v>0.54173000000000004</v>
      </c>
      <c r="Q2" s="3">
        <v>0.59369000000000005</v>
      </c>
      <c r="R2" s="2">
        <v>1.37554</v>
      </c>
      <c r="S2" s="2">
        <v>1.3768899999999999</v>
      </c>
      <c r="T2" s="2">
        <v>1.37469</v>
      </c>
      <c r="U2" s="2">
        <v>121.96707000000001</v>
      </c>
      <c r="V2" s="2">
        <v>115.82001</v>
      </c>
      <c r="W2" s="2">
        <v>-0.47531442200000001</v>
      </c>
      <c r="X2" s="2">
        <v>-0.97779553399999997</v>
      </c>
      <c r="Y2" s="2">
        <v>1.456327631</v>
      </c>
      <c r="Z2" s="2">
        <v>1.817387707</v>
      </c>
      <c r="AA2" s="2">
        <v>-8.0329999999999995</v>
      </c>
      <c r="AB2" s="2">
        <v>-0.64380000000000004</v>
      </c>
      <c r="AC2" s="2">
        <v>-934.83432686000003</v>
      </c>
      <c r="AD2" s="2">
        <v>6.2434730000000001E-2</v>
      </c>
      <c r="AE2" s="2">
        <v>-934.77189212999997</v>
      </c>
      <c r="AF2" s="2">
        <v>0.25722658999999998</v>
      </c>
      <c r="AG2" s="2">
        <v>-935.04732148999994</v>
      </c>
      <c r="AH2" s="2">
        <v>-0.41875200000000001</v>
      </c>
      <c r="AI2" s="2">
        <v>0.32939099999999999</v>
      </c>
      <c r="AJ2" s="2">
        <v>-0.206959</v>
      </c>
      <c r="AK2" s="2">
        <v>-0.222941</v>
      </c>
      <c r="AL2" s="2">
        <v>0.37850699999999998</v>
      </c>
      <c r="AM2" s="2">
        <v>0.32939000000000002</v>
      </c>
      <c r="AN2" s="2">
        <v>-0.20696000000000001</v>
      </c>
      <c r="AO2" s="2">
        <v>-0.22294</v>
      </c>
      <c r="AP2" s="2">
        <v>0.37851000000000001</v>
      </c>
      <c r="AQ2" s="2">
        <v>-0.4299</v>
      </c>
      <c r="AR2" s="2">
        <v>-0.29631999999999997</v>
      </c>
      <c r="AS2" s="2">
        <v>-0.10051</v>
      </c>
      <c r="AT2" s="2">
        <v>0.27800000000000002</v>
      </c>
      <c r="AU2" s="2">
        <v>5.9554000000000003E-2</v>
      </c>
      <c r="AV2" s="2">
        <v>-0.41817599999999999</v>
      </c>
      <c r="AW2" s="2">
        <v>6.2865000000000004E-2</v>
      </c>
      <c r="AX2" s="2">
        <v>0.2157</v>
      </c>
      <c r="AY2" s="2">
        <v>-0.43111899999999997</v>
      </c>
      <c r="AZ2" s="2">
        <v>-0.41818</v>
      </c>
      <c r="BA2" s="2">
        <v>6.2869999999999995E-2</v>
      </c>
      <c r="BB2" s="2">
        <v>0.2157</v>
      </c>
      <c r="BC2" s="2">
        <v>-0.43112</v>
      </c>
      <c r="BD2" s="2">
        <v>0.27856999999999998</v>
      </c>
      <c r="BE2" s="2">
        <v>-0.29576000000000002</v>
      </c>
      <c r="BF2" s="2">
        <v>-0.13961000000000001</v>
      </c>
      <c r="BG2" s="2">
        <v>-0.57072999999999996</v>
      </c>
      <c r="BH2" s="2">
        <f>(-($AB2+$AA2)/2)</f>
        <v>4.3384</v>
      </c>
      <c r="BI2" s="2">
        <f>($AB2-$AA2)/2</f>
        <v>3.6945999999999999</v>
      </c>
      <c r="BJ2" s="2">
        <f>(1/$BI2)</f>
        <v>0.27066529529583716</v>
      </c>
      <c r="BK2" s="2">
        <f>(($BH2^2)/(2*BI2))</f>
        <v>2.5471924646781789</v>
      </c>
    </row>
    <row r="3" spans="1:63" ht="87" customHeight="1" x14ac:dyDescent="0.2">
      <c r="A3" s="2" t="s">
        <v>52</v>
      </c>
      <c r="B3" s="4">
        <v>0.16</v>
      </c>
      <c r="C3" s="3">
        <v>-1.82247</v>
      </c>
      <c r="D3" s="3">
        <v>1.77579</v>
      </c>
      <c r="E3" s="3">
        <v>0.62121999999999999</v>
      </c>
      <c r="F3" s="3">
        <v>-2.1689799999999999</v>
      </c>
      <c r="G3" s="3">
        <v>0.61658999999999997</v>
      </c>
      <c r="H3" s="3">
        <v>0.53276000000000001</v>
      </c>
      <c r="I3" s="3">
        <v>-1.2801800000000001</v>
      </c>
      <c r="J3" s="3">
        <v>-0.42807000000000001</v>
      </c>
      <c r="K3" s="3">
        <v>0.58176000000000005</v>
      </c>
      <c r="L3" s="3">
        <v>5.1580000000000001E-2</v>
      </c>
      <c r="M3" s="3">
        <v>-5.21E-2</v>
      </c>
      <c r="N3" s="3">
        <v>0.57011999999999996</v>
      </c>
      <c r="O3" s="3">
        <v>0.81225999999999998</v>
      </c>
      <c r="P3" s="3">
        <v>-0.76566999999999996</v>
      </c>
      <c r="Q3" s="3">
        <v>-0.29725000000000001</v>
      </c>
      <c r="R3" s="2">
        <v>1.3724700000000001</v>
      </c>
      <c r="S3" s="2">
        <v>1.3838600000000001</v>
      </c>
      <c r="T3" s="2">
        <v>1.3565199999999999</v>
      </c>
      <c r="U3" s="2">
        <v>122.66638</v>
      </c>
      <c r="V3" s="2">
        <v>114.58971</v>
      </c>
      <c r="W3" s="2">
        <v>0.53826043300000004</v>
      </c>
      <c r="X3" s="2">
        <v>-0.89546785100000004</v>
      </c>
      <c r="Y3" s="2">
        <v>-0.154517082</v>
      </c>
      <c r="Z3" s="2">
        <v>1.056154579</v>
      </c>
      <c r="AA3" s="2">
        <v>-8.4787999999999997</v>
      </c>
      <c r="AB3" s="2">
        <v>-0.86560000000000004</v>
      </c>
      <c r="AC3" s="2">
        <v>-859.61737318999997</v>
      </c>
      <c r="AD3" s="2">
        <v>6.1345909999999997E-2</v>
      </c>
      <c r="AE3" s="2">
        <v>-859.55602727999997</v>
      </c>
      <c r="AF3" s="2">
        <v>0.25164091</v>
      </c>
      <c r="AG3" s="2">
        <v>-859.82521551000002</v>
      </c>
      <c r="AH3" s="2">
        <v>-0.42302600000000001</v>
      </c>
      <c r="AI3" s="2">
        <v>0.36169099999999998</v>
      </c>
      <c r="AJ3" s="2">
        <v>-0.228827</v>
      </c>
      <c r="AK3" s="2">
        <v>-0.20047999999999999</v>
      </c>
      <c r="AL3" s="2">
        <v>0.40443200000000001</v>
      </c>
      <c r="AM3" s="2">
        <v>0.36169000000000001</v>
      </c>
      <c r="AN3" s="2">
        <v>-0.22883000000000001</v>
      </c>
      <c r="AO3" s="2">
        <v>-0.20047999999999999</v>
      </c>
      <c r="AP3" s="2">
        <v>0.40443000000000001</v>
      </c>
      <c r="AQ3" s="2">
        <v>-0.42931000000000002</v>
      </c>
      <c r="AR3" s="2">
        <v>-0.29015999999999997</v>
      </c>
      <c r="AS3" s="2">
        <v>-6.762E-2</v>
      </c>
      <c r="AT3" s="2">
        <v>0.33682000000000001</v>
      </c>
      <c r="AU3" s="2">
        <v>5.0019000000000001E-2</v>
      </c>
      <c r="AV3" s="2">
        <v>-0.41259299999999999</v>
      </c>
      <c r="AW3" s="2">
        <v>7.1568999999999994E-2</v>
      </c>
      <c r="AX3" s="2">
        <v>0.24260300000000001</v>
      </c>
      <c r="AY3" s="2">
        <v>-0.42793599999999998</v>
      </c>
      <c r="AZ3" s="2">
        <v>-0.41259000000000001</v>
      </c>
      <c r="BA3" s="2">
        <v>7.1569999999999995E-2</v>
      </c>
      <c r="BB3" s="2">
        <v>0.24260000000000001</v>
      </c>
      <c r="BC3" s="2">
        <v>-0.42793999999999999</v>
      </c>
      <c r="BD3" s="2">
        <v>0.31417</v>
      </c>
      <c r="BE3" s="2">
        <v>-0.29100999999999999</v>
      </c>
      <c r="BF3" s="2">
        <v>-9.8419999999999994E-2</v>
      </c>
      <c r="BG3" s="2">
        <v>-0.52636000000000005</v>
      </c>
      <c r="BH3" s="2">
        <f t="shared" ref="BH3:BH16" si="0">(-($AB3+$AA3)/2)</f>
        <v>4.6722000000000001</v>
      </c>
      <c r="BI3" s="2">
        <f t="shared" ref="BI3:BI16" si="1">($AB3-$AA3)/2</f>
        <v>3.8066</v>
      </c>
      <c r="BJ3" s="2">
        <f t="shared" ref="BJ3:BJ16" si="2">(1/$BI3)</f>
        <v>0.26270162349603321</v>
      </c>
      <c r="BK3" s="2">
        <f t="shared" ref="BK3:BK16" si="3">(($BH3^2)/(2*BI3))</f>
        <v>2.8673163505490464</v>
      </c>
    </row>
    <row r="4" spans="1:63" s="1" customFormat="1" ht="92" customHeight="1" x14ac:dyDescent="0.2">
      <c r="A4" s="3" t="s">
        <v>53</v>
      </c>
      <c r="B4" s="5" t="s">
        <v>66</v>
      </c>
      <c r="C4" s="3">
        <v>-1.2067099999999999</v>
      </c>
      <c r="D4" s="3">
        <v>1.1920599999999999</v>
      </c>
      <c r="E4" s="3">
        <v>1.5826</v>
      </c>
      <c r="F4" s="3">
        <v>-1.5156000000000001</v>
      </c>
      <c r="G4" s="3">
        <v>0.63888</v>
      </c>
      <c r="H4" s="3">
        <v>0.54701</v>
      </c>
      <c r="I4" s="3">
        <v>-0.59282000000000001</v>
      </c>
      <c r="J4" s="3">
        <v>0.23793</v>
      </c>
      <c r="K4" s="3">
        <v>-0.37958999999999998</v>
      </c>
      <c r="L4" s="3">
        <v>0.72350999999999999</v>
      </c>
      <c r="M4" s="3">
        <v>0.35715999999999998</v>
      </c>
      <c r="N4" s="3">
        <v>2.8680000000000001E-2</v>
      </c>
      <c r="O4" s="3">
        <v>1.5604899999999999</v>
      </c>
      <c r="P4" s="3">
        <v>-0.48280000000000001</v>
      </c>
      <c r="Q4" s="3">
        <v>-0.61990999999999996</v>
      </c>
      <c r="R4" s="3">
        <v>1.3677999999999999</v>
      </c>
      <c r="S4" s="3">
        <v>1.38334</v>
      </c>
      <c r="T4" s="3">
        <v>1.3515699999999999</v>
      </c>
      <c r="U4" s="3">
        <v>122.66897</v>
      </c>
      <c r="V4" s="3">
        <v>114.63059</v>
      </c>
      <c r="W4" s="3">
        <v>-0.50651825800000005</v>
      </c>
      <c r="X4" s="3">
        <v>-0.67626700699999998</v>
      </c>
      <c r="Y4" s="3">
        <v>-0.95202841000000005</v>
      </c>
      <c r="Z4" s="3">
        <v>1.272892731</v>
      </c>
      <c r="AA4" s="3">
        <v>-8.6357999999999997</v>
      </c>
      <c r="AB4" s="3">
        <v>-0.91749999999999998</v>
      </c>
      <c r="AC4" s="3">
        <v>-919.59373951999999</v>
      </c>
      <c r="AD4" s="3">
        <v>5.882478E-2</v>
      </c>
      <c r="AE4" s="3">
        <v>-919.53491472999997</v>
      </c>
      <c r="AF4" s="3">
        <v>0.21589564999999999</v>
      </c>
      <c r="AG4" s="3">
        <v>-919.76736620999998</v>
      </c>
      <c r="AH4" s="3">
        <v>-0.42664600000000003</v>
      </c>
      <c r="AI4" s="3">
        <v>0.35575499999999999</v>
      </c>
      <c r="AJ4" s="3">
        <v>-0.216442</v>
      </c>
      <c r="AK4" s="3">
        <v>-0.19029199999999999</v>
      </c>
      <c r="AL4" s="3">
        <v>0.41094399999999998</v>
      </c>
      <c r="AM4" s="3">
        <v>0.35575000000000001</v>
      </c>
      <c r="AN4" s="3">
        <v>-0.21643999999999999</v>
      </c>
      <c r="AO4" s="3">
        <v>-0.19028999999999999</v>
      </c>
      <c r="AP4" s="3">
        <v>0.41094000000000003</v>
      </c>
      <c r="AQ4" s="3">
        <v>-0.40672999999999998</v>
      </c>
      <c r="AR4" s="3">
        <v>-0.28732999999999997</v>
      </c>
      <c r="AS4" s="3">
        <v>-5.0979999999999998E-2</v>
      </c>
      <c r="AT4" s="3">
        <v>0.35996</v>
      </c>
      <c r="AU4" s="3">
        <v>4.7050000000000002E-2</v>
      </c>
      <c r="AV4" s="3">
        <v>-0.41355700000000001</v>
      </c>
      <c r="AW4" s="3">
        <v>7.6707999999999998E-2</v>
      </c>
      <c r="AX4" s="3">
        <v>0.25017600000000001</v>
      </c>
      <c r="AY4" s="3">
        <v>-0.42930800000000002</v>
      </c>
      <c r="AZ4" s="3">
        <v>-0.41355999999999998</v>
      </c>
      <c r="BA4" s="3">
        <v>7.671E-2</v>
      </c>
      <c r="BB4" s="3">
        <v>0.25018000000000001</v>
      </c>
      <c r="BC4" s="3">
        <v>-0.42931000000000002</v>
      </c>
      <c r="BD4" s="3">
        <v>0.32688</v>
      </c>
      <c r="BE4" s="3">
        <v>-0.2898</v>
      </c>
      <c r="BF4" s="3">
        <v>-8.6669999999999997E-2</v>
      </c>
      <c r="BG4" s="3">
        <v>-0.51597999999999999</v>
      </c>
      <c r="BH4" s="3">
        <f t="shared" si="0"/>
        <v>4.7766500000000001</v>
      </c>
      <c r="BI4" s="3">
        <f t="shared" si="1"/>
        <v>3.8591499999999996</v>
      </c>
      <c r="BJ4" s="3">
        <f t="shared" si="2"/>
        <v>0.25912441858958579</v>
      </c>
      <c r="BK4" s="3">
        <f t="shared" si="3"/>
        <v>2.956141277548165</v>
      </c>
    </row>
    <row r="5" spans="1:63" s="1" customFormat="1" ht="88" customHeight="1" x14ac:dyDescent="0.2">
      <c r="A5" s="3" t="s">
        <v>54</v>
      </c>
      <c r="B5" s="5" t="s">
        <v>66</v>
      </c>
      <c r="C5" s="3">
        <v>-0.61970999999999998</v>
      </c>
      <c r="D5" s="3">
        <v>0.23264000000000001</v>
      </c>
      <c r="E5" s="3">
        <v>-1.6410499999999999</v>
      </c>
      <c r="F5" s="3">
        <v>-1.2454700000000001</v>
      </c>
      <c r="G5" s="3">
        <v>0.46665000000000001</v>
      </c>
      <c r="H5" s="3">
        <v>-0.62899000000000005</v>
      </c>
      <c r="I5" s="3">
        <v>-0.62865000000000004</v>
      </c>
      <c r="J5" s="3">
        <v>0.87814999999999999</v>
      </c>
      <c r="K5" s="3">
        <v>0.52947</v>
      </c>
      <c r="L5" s="3">
        <v>0.74822999999999995</v>
      </c>
      <c r="M5" s="3">
        <v>0.84440999999999999</v>
      </c>
      <c r="N5" s="3">
        <v>0.52200999999999997</v>
      </c>
      <c r="O5" s="3">
        <v>1.2776000000000001</v>
      </c>
      <c r="P5" s="3">
        <v>-0.41807</v>
      </c>
      <c r="Q5" s="3">
        <v>0.55915999999999999</v>
      </c>
      <c r="R5" s="3">
        <v>1.37544</v>
      </c>
      <c r="S5" s="3">
        <v>1.37731</v>
      </c>
      <c r="T5" s="3">
        <v>1.36948</v>
      </c>
      <c r="U5" s="3">
        <v>121.95363</v>
      </c>
      <c r="V5" s="3">
        <v>115.87578999999999</v>
      </c>
      <c r="W5" s="3">
        <v>-0.97496374500000005</v>
      </c>
      <c r="X5" s="3">
        <v>0.52294128799999995</v>
      </c>
      <c r="Y5" s="3">
        <v>1.50955291</v>
      </c>
      <c r="Z5" s="3">
        <v>1.871569364</v>
      </c>
      <c r="AA5" s="3">
        <v>-8.6549999999999994</v>
      </c>
      <c r="AB5" s="3">
        <v>-1.0197000000000001</v>
      </c>
      <c r="AC5" s="3">
        <v>-1279.9473195400001</v>
      </c>
      <c r="AD5" s="3">
        <v>5.958306E-2</v>
      </c>
      <c r="AE5" s="3">
        <v>-1279.8877364800001</v>
      </c>
      <c r="AF5" s="3">
        <v>0.21481587999999999</v>
      </c>
      <c r="AG5" s="3">
        <v>-1280.11933413</v>
      </c>
      <c r="AH5" s="3">
        <v>-0.41747200000000001</v>
      </c>
      <c r="AI5" s="3">
        <v>0.33033600000000002</v>
      </c>
      <c r="AJ5" s="3">
        <v>-0.20854500000000001</v>
      </c>
      <c r="AK5" s="3">
        <v>-0.220024</v>
      </c>
      <c r="AL5" s="3">
        <v>0.38326399999999999</v>
      </c>
      <c r="AM5" s="3">
        <v>0.33034000000000002</v>
      </c>
      <c r="AN5" s="3">
        <v>-0.20855000000000001</v>
      </c>
      <c r="AO5" s="3">
        <v>-0.22001999999999999</v>
      </c>
      <c r="AP5" s="3">
        <v>0.38325999999999999</v>
      </c>
      <c r="AQ5" s="3">
        <v>-0.42857000000000001</v>
      </c>
      <c r="AR5" s="3">
        <v>-0.29568</v>
      </c>
      <c r="AS5" s="3">
        <v>-9.8229999999999998E-2</v>
      </c>
      <c r="AT5" s="3">
        <v>0.28503000000000001</v>
      </c>
      <c r="AU5" s="3">
        <v>6.0997999999999997E-2</v>
      </c>
      <c r="AV5" s="3">
        <v>-0.41772599999999999</v>
      </c>
      <c r="AW5" s="3">
        <v>6.6063999999999998E-2</v>
      </c>
      <c r="AX5" s="3">
        <v>0.22294900000000001</v>
      </c>
      <c r="AY5" s="3">
        <v>-0.42740099999999998</v>
      </c>
      <c r="AZ5" s="3">
        <v>-0.41772999999999999</v>
      </c>
      <c r="BA5" s="3">
        <v>6.6059999999999994E-2</v>
      </c>
      <c r="BB5" s="3">
        <v>0.22295000000000001</v>
      </c>
      <c r="BC5" s="3">
        <v>-0.4274</v>
      </c>
      <c r="BD5" s="3">
        <v>0.28900999999999999</v>
      </c>
      <c r="BE5" s="3">
        <v>-0.29065999999999997</v>
      </c>
      <c r="BF5" s="3">
        <v>-0.12870999999999999</v>
      </c>
      <c r="BG5" s="3">
        <v>-0.55610999999999999</v>
      </c>
      <c r="BH5" s="3">
        <f t="shared" si="0"/>
        <v>4.8373499999999998</v>
      </c>
      <c r="BI5" s="3">
        <f t="shared" si="1"/>
        <v>3.8176499999999995</v>
      </c>
      <c r="BJ5" s="3">
        <f t="shared" si="2"/>
        <v>0.26194124657839252</v>
      </c>
      <c r="BK5" s="3">
        <f t="shared" si="3"/>
        <v>3.0647066942359831</v>
      </c>
    </row>
    <row r="6" spans="1:63" ht="88" customHeight="1" x14ac:dyDescent="0.2">
      <c r="A6" s="2" t="s">
        <v>78</v>
      </c>
      <c r="B6" s="4">
        <v>0.14000000000000001</v>
      </c>
      <c r="C6" s="6">
        <v>0.62892999999999999</v>
      </c>
      <c r="D6" s="6">
        <v>0.99699000000000004</v>
      </c>
      <c r="E6" s="6">
        <v>-1.1280600000000001</v>
      </c>
      <c r="F6" s="6">
        <v>1.2734000000000001</v>
      </c>
      <c r="G6" s="6">
        <v>0.13761000000000001</v>
      </c>
      <c r="H6" s="6">
        <v>-0.56508000000000003</v>
      </c>
      <c r="I6" s="6">
        <v>0.68794</v>
      </c>
      <c r="J6" s="6">
        <v>-1.0078800000000001</v>
      </c>
      <c r="K6" s="6">
        <v>-7.8159999999999993E-2</v>
      </c>
      <c r="L6" s="6">
        <v>-0.68847000000000003</v>
      </c>
      <c r="M6" s="6">
        <v>-1.0388299999999999</v>
      </c>
      <c r="N6" s="6">
        <v>-0.12046999999999999</v>
      </c>
      <c r="O6" s="6">
        <v>-1.2949200000000001</v>
      </c>
      <c r="P6" s="6">
        <v>-0.20566999999999999</v>
      </c>
      <c r="Q6" s="6">
        <v>0.78095999999999999</v>
      </c>
      <c r="R6" s="2">
        <v>1.3754999999999999</v>
      </c>
      <c r="S6" s="2">
        <v>1.37741</v>
      </c>
      <c r="T6" s="2">
        <v>1.36913</v>
      </c>
      <c r="U6" s="2">
        <v>121.88786</v>
      </c>
      <c r="V6" s="2">
        <v>115.66855</v>
      </c>
      <c r="W6" s="2">
        <v>1.0585620250000001</v>
      </c>
      <c r="X6" s="2">
        <v>-1.377094354</v>
      </c>
      <c r="Y6" s="2">
        <v>0.70036251500000002</v>
      </c>
      <c r="Z6" s="2">
        <v>1.8728187510000001</v>
      </c>
      <c r="AA6" s="2">
        <v>-8.5458999999999996</v>
      </c>
      <c r="AB6" s="2">
        <v>-1.0513999999999999</v>
      </c>
      <c r="AC6" s="2">
        <v>-3393.9423136400001</v>
      </c>
      <c r="AD6" s="2">
        <v>6.0808010000000003E-2</v>
      </c>
      <c r="AE6" s="2">
        <v>-3393.88150563</v>
      </c>
      <c r="AF6" s="2">
        <v>0.21407920999999999</v>
      </c>
      <c r="AG6" s="2">
        <v>-3394.1126634100001</v>
      </c>
      <c r="AH6" s="2">
        <v>-0.41762199999999999</v>
      </c>
      <c r="AI6" s="2">
        <v>0.331318</v>
      </c>
      <c r="AJ6" s="2">
        <v>-0.20660400000000001</v>
      </c>
      <c r="AK6" s="2">
        <v>-0.22023599999999999</v>
      </c>
      <c r="AL6" s="2">
        <v>0.38150299999999998</v>
      </c>
      <c r="AM6" s="2">
        <v>0.33132</v>
      </c>
      <c r="AN6" s="2">
        <v>-0.20660000000000001</v>
      </c>
      <c r="AO6" s="2">
        <v>-0.22023999999999999</v>
      </c>
      <c r="AP6" s="2">
        <v>0.38150000000000001</v>
      </c>
      <c r="AQ6" s="2">
        <v>-0.42684</v>
      </c>
      <c r="AR6" s="2">
        <v>-0.29291</v>
      </c>
      <c r="AS6" s="2">
        <v>-9.5519999999999994E-2</v>
      </c>
      <c r="AT6" s="2">
        <v>0.28598000000000001</v>
      </c>
      <c r="AU6" s="2">
        <v>6.1504999999999997E-2</v>
      </c>
      <c r="AV6" s="2">
        <v>-0.417292</v>
      </c>
      <c r="AW6" s="2">
        <v>6.6105999999999998E-2</v>
      </c>
      <c r="AX6" s="2">
        <v>0.22345300000000001</v>
      </c>
      <c r="AY6" s="2">
        <v>-0.42749300000000001</v>
      </c>
      <c r="AZ6" s="2">
        <v>-0.41728999999999999</v>
      </c>
      <c r="BA6" s="2">
        <v>6.6110000000000002E-2</v>
      </c>
      <c r="BB6" s="2">
        <v>0.22345000000000001</v>
      </c>
      <c r="BC6" s="2">
        <v>-0.42748999999999998</v>
      </c>
      <c r="BD6" s="2">
        <v>0.28955999999999998</v>
      </c>
      <c r="BE6" s="2">
        <v>-0.28967999999999999</v>
      </c>
      <c r="BF6" s="2">
        <v>-0.12773000000000001</v>
      </c>
      <c r="BG6" s="2">
        <v>-0.55523</v>
      </c>
      <c r="BH6" s="2">
        <f t="shared" si="0"/>
        <v>4.7986499999999994</v>
      </c>
      <c r="BI6" s="2">
        <f t="shared" si="1"/>
        <v>3.7472499999999997</v>
      </c>
      <c r="BJ6" s="2">
        <f t="shared" si="2"/>
        <v>0.26686236573487226</v>
      </c>
      <c r="BK6" s="2">
        <f t="shared" si="3"/>
        <v>3.0725254283140968</v>
      </c>
    </row>
    <row r="7" spans="1:63" s="1" customFormat="1" ht="94" customHeight="1" x14ac:dyDescent="0.2">
      <c r="A7" s="3" t="s">
        <v>55</v>
      </c>
      <c r="B7" s="5" t="s">
        <v>66</v>
      </c>
      <c r="C7" s="3">
        <v>-0.80457000000000001</v>
      </c>
      <c r="D7" s="3">
        <v>1.5441499999999999</v>
      </c>
      <c r="E7" s="3">
        <v>0.1812</v>
      </c>
      <c r="F7" s="3">
        <v>-1.32941</v>
      </c>
      <c r="G7" s="3">
        <v>0.57769000000000004</v>
      </c>
      <c r="H7" s="3">
        <v>-0.32985999999999999</v>
      </c>
      <c r="I7" s="3">
        <v>-0.60860000000000003</v>
      </c>
      <c r="J7" s="3">
        <v>-0.34520000000000001</v>
      </c>
      <c r="K7" s="3">
        <v>-1.0512699999999999</v>
      </c>
      <c r="L7" s="3">
        <v>0.75992999999999999</v>
      </c>
      <c r="M7" s="3">
        <v>-0.19377</v>
      </c>
      <c r="N7" s="3">
        <v>-1.0206599999999999</v>
      </c>
      <c r="O7" s="3">
        <v>1.3342700000000001</v>
      </c>
      <c r="P7" s="3">
        <v>-0.52876999999999996</v>
      </c>
      <c r="Q7" s="3">
        <v>0.17641000000000001</v>
      </c>
      <c r="R7" s="3">
        <v>1.3754</v>
      </c>
      <c r="S7" s="3">
        <v>1.3772200000000001</v>
      </c>
      <c r="T7" s="3">
        <v>1.3693299999999999</v>
      </c>
      <c r="U7" s="3">
        <v>121.93601</v>
      </c>
      <c r="V7" s="3">
        <v>115.80624</v>
      </c>
      <c r="W7" s="3">
        <v>-0.73608172400000005</v>
      </c>
      <c r="X7" s="3">
        <v>-1.3618967790000001</v>
      </c>
      <c r="Y7" s="3">
        <v>-0.92327900799999996</v>
      </c>
      <c r="Z7" s="3">
        <v>1.802504721</v>
      </c>
      <c r="AA7" s="3">
        <v>-8.2507999999999999</v>
      </c>
      <c r="AB7" s="3">
        <v>-1.0669</v>
      </c>
      <c r="AC7" s="3">
        <v>-1117.3772055500001</v>
      </c>
      <c r="AD7" s="3">
        <v>6.159514E-2</v>
      </c>
      <c r="AE7" s="3">
        <v>-1117.31561042</v>
      </c>
      <c r="AF7" s="3">
        <v>0.21384964000000001</v>
      </c>
      <c r="AG7" s="3">
        <v>-1117.5466794399999</v>
      </c>
      <c r="AH7" s="3">
        <v>-0.41778300000000002</v>
      </c>
      <c r="AI7" s="3">
        <v>0.33009300000000003</v>
      </c>
      <c r="AJ7" s="3">
        <v>-0.20650299999999999</v>
      </c>
      <c r="AK7" s="3">
        <v>-0.21989600000000001</v>
      </c>
      <c r="AL7" s="3">
        <v>0.38001499999999999</v>
      </c>
      <c r="AM7" s="3">
        <v>0.33008999999999999</v>
      </c>
      <c r="AN7" s="3">
        <v>-0.20649999999999999</v>
      </c>
      <c r="AO7" s="3">
        <v>-0.21990000000000001</v>
      </c>
      <c r="AP7" s="3">
        <v>0.38001000000000001</v>
      </c>
      <c r="AQ7" s="3">
        <v>-0.4264</v>
      </c>
      <c r="AR7" s="3">
        <v>-0.29419000000000001</v>
      </c>
      <c r="AS7" s="3">
        <v>-9.6310000000000007E-2</v>
      </c>
      <c r="AT7" s="3">
        <v>0.28371000000000002</v>
      </c>
      <c r="AU7" s="3">
        <v>6.1083999999999999E-2</v>
      </c>
      <c r="AV7" s="3">
        <v>-0.41750500000000001</v>
      </c>
      <c r="AW7" s="3">
        <v>6.6247E-2</v>
      </c>
      <c r="AX7" s="3">
        <v>0.22339800000000001</v>
      </c>
      <c r="AY7" s="3">
        <v>-0.42696600000000001</v>
      </c>
      <c r="AZ7" s="3">
        <v>-0.41750999999999999</v>
      </c>
      <c r="BA7" s="3">
        <v>6.6250000000000003E-2</v>
      </c>
      <c r="BB7" s="3">
        <v>0.22339999999999999</v>
      </c>
      <c r="BC7" s="3">
        <v>-0.42697000000000002</v>
      </c>
      <c r="BD7" s="3">
        <v>0.28965000000000002</v>
      </c>
      <c r="BE7" s="3">
        <v>-0.29016999999999998</v>
      </c>
      <c r="BF7" s="3">
        <v>-0.12786</v>
      </c>
      <c r="BG7" s="3">
        <v>-0.55483000000000005</v>
      </c>
      <c r="BH7" s="3">
        <f t="shared" si="0"/>
        <v>4.6588500000000002</v>
      </c>
      <c r="BI7" s="3">
        <f t="shared" si="1"/>
        <v>3.5919499999999998</v>
      </c>
      <c r="BJ7" s="3">
        <f t="shared" si="2"/>
        <v>0.27840031180834923</v>
      </c>
      <c r="BK7" s="3">
        <f t="shared" si="3"/>
        <v>3.02132314237392</v>
      </c>
    </row>
    <row r="8" spans="1:63" ht="93" customHeight="1" x14ac:dyDescent="0.2">
      <c r="A8" s="2" t="s">
        <v>56</v>
      </c>
      <c r="B8" s="4">
        <v>0.67</v>
      </c>
      <c r="C8" s="3">
        <v>2.2300800000000001</v>
      </c>
      <c r="D8" s="3">
        <v>-1.2084999999999999</v>
      </c>
      <c r="E8" s="3">
        <v>0.68335000000000001</v>
      </c>
      <c r="F8" s="3">
        <v>2.7221899999999999</v>
      </c>
      <c r="G8" s="3">
        <v>-0.66810000000000003</v>
      </c>
      <c r="H8" s="3">
        <v>-0.28394999999999998</v>
      </c>
      <c r="I8" s="3">
        <v>1.9507099999999999</v>
      </c>
      <c r="J8" s="3">
        <v>-0.17498</v>
      </c>
      <c r="K8" s="3">
        <v>-1.3121799999999999</v>
      </c>
      <c r="L8" s="3">
        <v>0.59077000000000002</v>
      </c>
      <c r="M8" s="3">
        <v>-0.17715</v>
      </c>
      <c r="N8" s="3">
        <v>-1.08795</v>
      </c>
      <c r="O8" s="3">
        <v>0.17398</v>
      </c>
      <c r="P8" s="3">
        <v>0.75424000000000002</v>
      </c>
      <c r="Q8" s="3">
        <v>-0.17788000000000001</v>
      </c>
      <c r="R8" s="2">
        <v>1.3768100000000001</v>
      </c>
      <c r="S8" s="2">
        <v>1.3783000000000001</v>
      </c>
      <c r="T8" s="2">
        <v>1.36727</v>
      </c>
      <c r="U8" s="2">
        <v>121.87393</v>
      </c>
      <c r="V8" s="2">
        <v>115.51913</v>
      </c>
      <c r="W8" s="2">
        <v>0.36711513899999998</v>
      </c>
      <c r="X8" s="2">
        <v>-0.161366589</v>
      </c>
      <c r="Y8" s="2">
        <v>-1.9905524050000001</v>
      </c>
      <c r="Z8" s="2">
        <v>2.030544651</v>
      </c>
      <c r="AA8" s="2">
        <v>-8.7676999999999996</v>
      </c>
      <c r="AB8" s="2">
        <v>-1.486</v>
      </c>
      <c r="AC8" s="2">
        <v>-1048.18580032</v>
      </c>
      <c r="AD8" s="2">
        <v>6.625346E-2</v>
      </c>
      <c r="AE8" s="2">
        <v>-1048.1195468599999</v>
      </c>
      <c r="AF8" s="2">
        <v>0.26780389999999998</v>
      </c>
      <c r="AG8" s="2">
        <v>-1048.4074255</v>
      </c>
      <c r="AH8" s="2">
        <v>-0.41597400000000001</v>
      </c>
      <c r="AI8" s="2">
        <v>0.33119300000000002</v>
      </c>
      <c r="AJ8" s="2">
        <v>-0.20719599999999999</v>
      </c>
      <c r="AK8" s="2">
        <v>-0.216999</v>
      </c>
      <c r="AL8" s="2">
        <v>0.37065399999999998</v>
      </c>
      <c r="AM8" s="2">
        <v>0.33118999999999998</v>
      </c>
      <c r="AN8" s="2">
        <v>-0.2072</v>
      </c>
      <c r="AO8" s="2">
        <v>-0.217</v>
      </c>
      <c r="AP8" s="2">
        <v>0.37064999999999998</v>
      </c>
      <c r="AQ8" s="2">
        <v>-0.42419000000000001</v>
      </c>
      <c r="AR8" s="2">
        <v>-0.29198000000000002</v>
      </c>
      <c r="AS8" s="2">
        <v>-9.2999999999999999E-2</v>
      </c>
      <c r="AT8" s="2">
        <v>0.27765000000000001</v>
      </c>
      <c r="AU8" s="2">
        <v>6.2840999999999994E-2</v>
      </c>
      <c r="AV8" s="2">
        <v>-0.41666500000000001</v>
      </c>
      <c r="AW8" s="2">
        <v>6.5397999999999998E-2</v>
      </c>
      <c r="AX8" s="2">
        <v>0.225604</v>
      </c>
      <c r="AY8" s="2">
        <v>-0.42547400000000002</v>
      </c>
      <c r="AZ8" s="2">
        <v>-0.41666999999999998</v>
      </c>
      <c r="BA8" s="2">
        <v>6.54E-2</v>
      </c>
      <c r="BB8" s="2">
        <v>0.22559999999999999</v>
      </c>
      <c r="BC8" s="2">
        <v>-0.42547000000000001</v>
      </c>
      <c r="BD8" s="2">
        <v>0.29099999999999998</v>
      </c>
      <c r="BE8" s="2">
        <v>-0.28843000000000002</v>
      </c>
      <c r="BF8" s="2">
        <v>-0.12565999999999999</v>
      </c>
      <c r="BG8" s="2">
        <v>-0.55113999999999996</v>
      </c>
      <c r="BH8" s="2">
        <f t="shared" si="0"/>
        <v>5.1268500000000001</v>
      </c>
      <c r="BI8" s="2">
        <f t="shared" si="1"/>
        <v>3.6408499999999999</v>
      </c>
      <c r="BJ8" s="2">
        <f t="shared" si="2"/>
        <v>0.27466113682244531</v>
      </c>
      <c r="BK8" s="2">
        <f t="shared" si="3"/>
        <v>3.6096778118433885</v>
      </c>
    </row>
    <row r="9" spans="1:63" ht="93" customHeight="1" x14ac:dyDescent="0.2">
      <c r="A9" s="2" t="s">
        <v>57</v>
      </c>
      <c r="B9" s="4">
        <v>0.61</v>
      </c>
      <c r="C9" s="3">
        <v>-1.11548</v>
      </c>
      <c r="D9" s="3">
        <v>1.1171599999999999</v>
      </c>
      <c r="E9" s="3">
        <v>-1.0245200000000001</v>
      </c>
      <c r="F9" s="3">
        <v>-1.5902400000000001</v>
      </c>
      <c r="G9" s="3">
        <v>6.9879999999999998E-2</v>
      </c>
      <c r="H9" s="3">
        <v>-0.63982000000000006</v>
      </c>
      <c r="I9" s="3">
        <v>-0.81774000000000002</v>
      </c>
      <c r="J9" s="3">
        <v>-1.05559</v>
      </c>
      <c r="K9" s="3">
        <v>-0.46103</v>
      </c>
      <c r="L9" s="3">
        <v>0.54198999999999997</v>
      </c>
      <c r="M9" s="3">
        <v>-0.86907000000000001</v>
      </c>
      <c r="N9" s="3">
        <v>-0.58591000000000004</v>
      </c>
      <c r="O9" s="3">
        <v>1.1096900000000001</v>
      </c>
      <c r="P9" s="3">
        <v>-0.18529000000000001</v>
      </c>
      <c r="Q9" s="3">
        <v>0.45134000000000002</v>
      </c>
      <c r="R9" s="2">
        <v>1.3767400000000001</v>
      </c>
      <c r="S9" s="2">
        <v>1.3781300000000001</v>
      </c>
      <c r="T9" s="2">
        <v>1.36592</v>
      </c>
      <c r="U9" s="2">
        <v>121.84272</v>
      </c>
      <c r="V9" s="2">
        <v>115.54422</v>
      </c>
      <c r="W9" s="2">
        <v>-2.3235242889999999</v>
      </c>
      <c r="X9" s="2">
        <v>-1.9260235029999999</v>
      </c>
      <c r="Y9" s="2">
        <v>0.62271733299999998</v>
      </c>
      <c r="Z9" s="2">
        <v>3.0815756580000002</v>
      </c>
      <c r="AA9" s="2">
        <v>-8.7744</v>
      </c>
      <c r="AB9" s="2">
        <v>-1.6065</v>
      </c>
      <c r="AC9" s="2">
        <v>-912.58782697000004</v>
      </c>
      <c r="AD9" s="2">
        <v>6.0494569999999998E-2</v>
      </c>
      <c r="AE9" s="2">
        <v>-912.52733239999998</v>
      </c>
      <c r="AF9" s="2">
        <v>0.22316053999999999</v>
      </c>
      <c r="AG9" s="2">
        <v>-912.76786288999995</v>
      </c>
      <c r="AH9" s="2">
        <v>-0.41569099999999998</v>
      </c>
      <c r="AI9" s="2">
        <v>0.33325700000000003</v>
      </c>
      <c r="AJ9" s="2">
        <v>-0.20872299999999999</v>
      </c>
      <c r="AK9" s="2">
        <v>-0.21710299999999999</v>
      </c>
      <c r="AL9" s="2">
        <v>0.366317</v>
      </c>
      <c r="AM9" s="2">
        <v>0.33326</v>
      </c>
      <c r="AN9" s="2">
        <v>-0.20871999999999999</v>
      </c>
      <c r="AO9" s="2">
        <v>-0.21709999999999999</v>
      </c>
      <c r="AP9" s="2">
        <v>0.36631999999999998</v>
      </c>
      <c r="AQ9" s="2">
        <v>-0.42582999999999999</v>
      </c>
      <c r="AR9" s="2">
        <v>-0.29115999999999997</v>
      </c>
      <c r="AS9" s="2">
        <v>-9.257E-2</v>
      </c>
      <c r="AT9" s="2">
        <v>0.27374999999999999</v>
      </c>
      <c r="AU9" s="2">
        <v>6.3074000000000005E-2</v>
      </c>
      <c r="AV9" s="2">
        <v>-0.41617500000000002</v>
      </c>
      <c r="AW9" s="2">
        <v>6.6505999999999996E-2</v>
      </c>
      <c r="AX9" s="2">
        <v>0.22791800000000001</v>
      </c>
      <c r="AY9" s="2">
        <v>-0.42532700000000001</v>
      </c>
      <c r="AZ9" s="2">
        <v>-0.41617999999999999</v>
      </c>
      <c r="BA9" s="2">
        <v>6.651E-2</v>
      </c>
      <c r="BB9" s="2">
        <v>0.22792000000000001</v>
      </c>
      <c r="BC9" s="2">
        <v>-0.42532999999999999</v>
      </c>
      <c r="BD9" s="2">
        <v>0.29442000000000002</v>
      </c>
      <c r="BE9" s="2">
        <v>-0.28659000000000001</v>
      </c>
      <c r="BF9" s="2">
        <v>-0.12175</v>
      </c>
      <c r="BG9" s="2">
        <v>-0.54708000000000001</v>
      </c>
      <c r="BH9" s="2">
        <f t="shared" si="0"/>
        <v>5.1904500000000002</v>
      </c>
      <c r="BI9" s="2">
        <f t="shared" si="1"/>
        <v>3.5839499999999997</v>
      </c>
      <c r="BJ9" s="2">
        <f t="shared" si="2"/>
        <v>0.27902174974539268</v>
      </c>
      <c r="BK9" s="2">
        <f t="shared" si="3"/>
        <v>3.7585305602059185</v>
      </c>
    </row>
    <row r="10" spans="1:63" ht="100" customHeight="1" x14ac:dyDescent="0.2">
      <c r="A10" s="2" t="s">
        <v>58</v>
      </c>
      <c r="B10" s="4">
        <v>0.17</v>
      </c>
      <c r="C10" s="3">
        <v>-0.70411999999999997</v>
      </c>
      <c r="D10" s="3">
        <v>1.0575000000000001</v>
      </c>
      <c r="E10" s="3">
        <v>1.3117000000000001</v>
      </c>
      <c r="F10" s="3">
        <v>-1.2780100000000001</v>
      </c>
      <c r="G10" s="3">
        <v>0.6694</v>
      </c>
      <c r="H10" s="3">
        <v>0.31630000000000003</v>
      </c>
      <c r="I10" s="3">
        <v>-0.61280000000000001</v>
      </c>
      <c r="J10" s="3">
        <v>0.44031999999999999</v>
      </c>
      <c r="K10" s="3">
        <v>-0.86529</v>
      </c>
      <c r="L10" s="3">
        <v>0.76134999999999997</v>
      </c>
      <c r="M10" s="3">
        <v>0.50970000000000004</v>
      </c>
      <c r="N10" s="3">
        <v>-0.80396000000000001</v>
      </c>
      <c r="O10" s="3">
        <v>1.34684</v>
      </c>
      <c r="P10" s="3">
        <v>-0.54934000000000005</v>
      </c>
      <c r="Q10" s="3">
        <v>-0.1598</v>
      </c>
      <c r="R10" s="2">
        <v>1.3751899999999999</v>
      </c>
      <c r="S10" s="2">
        <v>1.37727</v>
      </c>
      <c r="T10" s="2">
        <v>1.3708800000000001</v>
      </c>
      <c r="U10" s="2">
        <v>121.98045999999999</v>
      </c>
      <c r="V10" s="2">
        <v>115.84742</v>
      </c>
      <c r="W10" s="2">
        <v>-4.2031324000000002E-2</v>
      </c>
      <c r="X10" s="2">
        <v>-0.36839633599999999</v>
      </c>
      <c r="Y10" s="2">
        <v>-1.487591332</v>
      </c>
      <c r="Z10" s="2">
        <v>1.5331048439999999</v>
      </c>
      <c r="AA10" s="2">
        <v>-8.7586999999999993</v>
      </c>
      <c r="AB10" s="2">
        <v>-0.86399999999999999</v>
      </c>
      <c r="AC10" s="2">
        <v>-820.33237380000003</v>
      </c>
      <c r="AD10" s="2">
        <v>5.6597000000000001E-2</v>
      </c>
      <c r="AE10" s="2">
        <v>-820.27577680000002</v>
      </c>
      <c r="AF10" s="2">
        <v>0.22465462999999999</v>
      </c>
      <c r="AG10" s="2">
        <v>-820.51597374999994</v>
      </c>
      <c r="AH10" s="2">
        <v>-0.41814499999999999</v>
      </c>
      <c r="AI10" s="2">
        <v>0.32750600000000002</v>
      </c>
      <c r="AJ10" s="2">
        <v>-0.20494799999999999</v>
      </c>
      <c r="AK10" s="2">
        <v>-0.22142999999999999</v>
      </c>
      <c r="AL10" s="2">
        <v>0.38301000000000002</v>
      </c>
      <c r="AM10" s="2">
        <v>0.32751000000000002</v>
      </c>
      <c r="AN10" s="2">
        <v>-0.20494999999999999</v>
      </c>
      <c r="AO10" s="2">
        <v>-0.22142999999999999</v>
      </c>
      <c r="AP10" s="2">
        <v>0.38301000000000002</v>
      </c>
      <c r="AQ10" s="2">
        <v>-0.42637999999999998</v>
      </c>
      <c r="AR10" s="2">
        <v>-0.29559000000000002</v>
      </c>
      <c r="AS10" s="2">
        <v>-9.887E-2</v>
      </c>
      <c r="AT10" s="2">
        <v>0.28414</v>
      </c>
      <c r="AU10" s="2">
        <v>6.0167999999999999E-2</v>
      </c>
      <c r="AV10" s="2">
        <v>-0.41805300000000001</v>
      </c>
      <c r="AW10" s="2">
        <v>6.5230999999999997E-2</v>
      </c>
      <c r="AX10" s="2">
        <v>0.22097700000000001</v>
      </c>
      <c r="AY10" s="2">
        <v>-0.42602299999999999</v>
      </c>
      <c r="AZ10" s="2">
        <v>-0.41804999999999998</v>
      </c>
      <c r="BA10" s="2">
        <v>6.5229999999999996E-2</v>
      </c>
      <c r="BB10" s="2">
        <v>0.22098000000000001</v>
      </c>
      <c r="BC10" s="2">
        <v>-0.42602000000000001</v>
      </c>
      <c r="BD10" s="2">
        <v>0.28621000000000002</v>
      </c>
      <c r="BE10" s="2">
        <v>-0.29265000000000002</v>
      </c>
      <c r="BF10" s="2">
        <v>-0.13184999999999999</v>
      </c>
      <c r="BG10" s="2">
        <v>-0.55786999999999998</v>
      </c>
      <c r="BH10" s="2">
        <f t="shared" si="0"/>
        <v>4.81135</v>
      </c>
      <c r="BI10" s="2">
        <f t="shared" si="1"/>
        <v>3.9473499999999997</v>
      </c>
      <c r="BJ10" s="2">
        <f t="shared" si="2"/>
        <v>0.25333451556107262</v>
      </c>
      <c r="BK10" s="2">
        <f t="shared" si="3"/>
        <v>2.9322316012641396</v>
      </c>
    </row>
    <row r="11" spans="1:63" s="1" customFormat="1" ht="93" customHeight="1" x14ac:dyDescent="0.2">
      <c r="A11" s="3" t="s">
        <v>59</v>
      </c>
      <c r="B11" s="5" t="s">
        <v>66</v>
      </c>
      <c r="C11" s="3">
        <v>1.6163700000000001</v>
      </c>
      <c r="D11" s="3">
        <v>0.92671000000000003</v>
      </c>
      <c r="E11" s="3">
        <v>1.39591</v>
      </c>
      <c r="F11" s="3">
        <v>2.24756</v>
      </c>
      <c r="G11" s="3">
        <v>0.69777999999999996</v>
      </c>
      <c r="H11" s="3">
        <v>0.38650000000000001</v>
      </c>
      <c r="I11" s="3">
        <v>1.6336299999999999</v>
      </c>
      <c r="J11" s="3">
        <v>0.58082</v>
      </c>
      <c r="K11" s="3">
        <v>-0.84060999999999997</v>
      </c>
      <c r="L11" s="3">
        <v>0.25563999999999998</v>
      </c>
      <c r="M11" s="3">
        <v>0.58194999999999997</v>
      </c>
      <c r="N11" s="3">
        <v>-0.81721999999999995</v>
      </c>
      <c r="O11" s="3">
        <v>-0.29647000000000001</v>
      </c>
      <c r="P11" s="3">
        <v>-0.55269000000000001</v>
      </c>
      <c r="Q11" s="3">
        <v>-0.29959000000000002</v>
      </c>
      <c r="R11" s="3">
        <v>1.3770899999999999</v>
      </c>
      <c r="S11" s="3">
        <v>1.37819</v>
      </c>
      <c r="T11" s="3">
        <v>1.36388</v>
      </c>
      <c r="U11" s="3">
        <v>121.72674000000001</v>
      </c>
      <c r="V11" s="3">
        <v>115.503</v>
      </c>
      <c r="W11" s="3">
        <v>1.7058957830000001</v>
      </c>
      <c r="X11" s="3">
        <v>-0.21310457499999999</v>
      </c>
      <c r="Y11" s="3">
        <v>-1.580412715</v>
      </c>
      <c r="Z11" s="3">
        <v>2.3352084130000001</v>
      </c>
      <c r="AA11" s="3">
        <v>-8.7776999999999994</v>
      </c>
      <c r="AB11" s="3">
        <v>-1.3792</v>
      </c>
      <c r="AC11" s="3">
        <v>-1494.5126062500001</v>
      </c>
      <c r="AD11" s="3">
        <v>7.2213490000000005E-2</v>
      </c>
      <c r="AE11" s="3">
        <v>-1494.44039275</v>
      </c>
      <c r="AF11" s="3">
        <v>0.23422196000000001</v>
      </c>
      <c r="AG11" s="3">
        <v>-1494.69734341</v>
      </c>
      <c r="AH11" s="3">
        <v>-0.41532400000000003</v>
      </c>
      <c r="AI11" s="3">
        <v>0.33552799999999999</v>
      </c>
      <c r="AJ11" s="3">
        <v>-0.21196300000000001</v>
      </c>
      <c r="AK11" s="3">
        <v>-0.21431600000000001</v>
      </c>
      <c r="AL11" s="3">
        <v>0.36147800000000002</v>
      </c>
      <c r="AM11" s="3">
        <v>0.33552999999999999</v>
      </c>
      <c r="AN11" s="3">
        <v>-0.21196000000000001</v>
      </c>
      <c r="AO11" s="3">
        <v>-0.21432000000000001</v>
      </c>
      <c r="AP11" s="3">
        <v>0.36148000000000002</v>
      </c>
      <c r="AQ11" s="3">
        <v>-0.42627999999999999</v>
      </c>
      <c r="AR11" s="3">
        <v>-0.29176000000000002</v>
      </c>
      <c r="AS11" s="3">
        <v>-9.0749999999999997E-2</v>
      </c>
      <c r="AT11" s="3">
        <v>0.27073000000000003</v>
      </c>
      <c r="AU11" s="3">
        <v>6.4169000000000004E-2</v>
      </c>
      <c r="AV11" s="3">
        <v>-0.415495</v>
      </c>
      <c r="AW11" s="3">
        <v>6.7926E-2</v>
      </c>
      <c r="AX11" s="3">
        <v>0.23072300000000001</v>
      </c>
      <c r="AY11" s="3">
        <v>-0.42630699999999999</v>
      </c>
      <c r="AZ11" s="3">
        <v>-0.41549999999999998</v>
      </c>
      <c r="BA11" s="3">
        <v>6.7930000000000004E-2</v>
      </c>
      <c r="BB11" s="3">
        <v>0.23072000000000001</v>
      </c>
      <c r="BC11" s="3">
        <v>-0.42631000000000002</v>
      </c>
      <c r="BD11" s="3">
        <v>0.29865000000000003</v>
      </c>
      <c r="BE11" s="3">
        <v>-0.28339999999999999</v>
      </c>
      <c r="BF11" s="3">
        <v>-0.11685</v>
      </c>
      <c r="BG11" s="3">
        <v>-0.54315000000000002</v>
      </c>
      <c r="BH11" s="3">
        <f t="shared" si="0"/>
        <v>5.0784500000000001</v>
      </c>
      <c r="BI11" s="3">
        <f t="shared" si="1"/>
        <v>3.6992499999999997</v>
      </c>
      <c r="BJ11" s="3">
        <f t="shared" si="2"/>
        <v>0.27032506589173483</v>
      </c>
      <c r="BK11" s="3">
        <f t="shared" si="3"/>
        <v>3.4859301753733871</v>
      </c>
    </row>
    <row r="12" spans="1:63" s="1" customFormat="1" ht="100" customHeight="1" x14ac:dyDescent="0.2">
      <c r="A12" s="3" t="s">
        <v>61</v>
      </c>
      <c r="B12" s="5" t="s">
        <v>66</v>
      </c>
      <c r="C12" s="3">
        <v>-0.80496999999999996</v>
      </c>
      <c r="D12" s="3">
        <v>0.48176999999999998</v>
      </c>
      <c r="E12" s="3">
        <v>1.38662</v>
      </c>
      <c r="F12" s="3">
        <v>-1.29749</v>
      </c>
      <c r="G12" s="3">
        <v>-0.22400999999999999</v>
      </c>
      <c r="H12" s="3">
        <v>0.53291999999999995</v>
      </c>
      <c r="I12" s="3">
        <v>-0.53412000000000004</v>
      </c>
      <c r="J12" s="3">
        <v>-1.07982</v>
      </c>
      <c r="K12" s="3">
        <v>-0.23035</v>
      </c>
      <c r="L12" s="3">
        <v>0.82960999999999996</v>
      </c>
      <c r="M12" s="3">
        <v>-0.96053999999999995</v>
      </c>
      <c r="N12" s="3">
        <v>-6.9610000000000005E-2</v>
      </c>
      <c r="O12" s="3">
        <v>1.3591800000000001</v>
      </c>
      <c r="P12" s="3">
        <v>0.17194999999999999</v>
      </c>
      <c r="Q12" s="3">
        <v>-0.61839</v>
      </c>
      <c r="R12" s="3">
        <v>1.37758</v>
      </c>
      <c r="S12" s="3">
        <v>1.3783399999999999</v>
      </c>
      <c r="T12" s="3">
        <v>1.3653299999999999</v>
      </c>
      <c r="U12" s="3">
        <v>121.78607</v>
      </c>
      <c r="V12" s="3">
        <v>115.46048999999999</v>
      </c>
      <c r="W12" s="3">
        <v>-0.86745244099999996</v>
      </c>
      <c r="X12" s="3">
        <v>-1.19135049</v>
      </c>
      <c r="Y12" s="3">
        <v>-1.1656599299999999</v>
      </c>
      <c r="Z12" s="3">
        <v>1.878976529</v>
      </c>
      <c r="AA12" s="3">
        <v>-8.7706</v>
      </c>
      <c r="AB12" s="3">
        <v>-1.149</v>
      </c>
      <c r="AC12" s="3">
        <v>-1018.85482776</v>
      </c>
      <c r="AD12" s="3">
        <v>6.0303629999999997E-2</v>
      </c>
      <c r="AE12" s="3">
        <v>-1018.79452413</v>
      </c>
      <c r="AF12" s="3">
        <v>0.20786816999999999</v>
      </c>
      <c r="AG12" s="3">
        <v>-1019.0195935</v>
      </c>
      <c r="AH12" s="3">
        <v>-0.41517799999999999</v>
      </c>
      <c r="AI12" s="3">
        <v>0.33327099999999998</v>
      </c>
      <c r="AJ12" s="3">
        <v>-0.20894499999999999</v>
      </c>
      <c r="AK12" s="3">
        <v>-0.215168</v>
      </c>
      <c r="AL12" s="3">
        <v>0.38492999999999999</v>
      </c>
      <c r="AM12" s="3">
        <v>0.33327000000000001</v>
      </c>
      <c r="AN12" s="3">
        <v>-0.20893999999999999</v>
      </c>
      <c r="AO12" s="3">
        <v>-0.21517</v>
      </c>
      <c r="AP12" s="3">
        <v>0.38492999999999999</v>
      </c>
      <c r="AQ12" s="3">
        <v>-0.42410999999999999</v>
      </c>
      <c r="AR12" s="3">
        <v>-0.29085</v>
      </c>
      <c r="AS12" s="3">
        <v>-9.0840000000000004E-2</v>
      </c>
      <c r="AT12" s="3">
        <v>0.29409000000000002</v>
      </c>
      <c r="AU12" s="3">
        <v>6.3957E-2</v>
      </c>
      <c r="AV12" s="3">
        <v>-0.41564699999999999</v>
      </c>
      <c r="AW12" s="3">
        <v>6.6179000000000002E-2</v>
      </c>
      <c r="AX12" s="3">
        <v>0.228821</v>
      </c>
      <c r="AY12" s="3">
        <v>-0.42526599999999998</v>
      </c>
      <c r="AZ12" s="3">
        <v>-0.41565000000000002</v>
      </c>
      <c r="BA12" s="3">
        <v>6.6180000000000003E-2</v>
      </c>
      <c r="BB12" s="3">
        <v>0.22882</v>
      </c>
      <c r="BC12" s="3">
        <v>-0.42526999999999998</v>
      </c>
      <c r="BD12" s="3">
        <v>0.29499999999999998</v>
      </c>
      <c r="BE12" s="3">
        <v>-0.28550999999999999</v>
      </c>
      <c r="BF12" s="3">
        <v>-0.12064999999999999</v>
      </c>
      <c r="BG12" s="3">
        <v>-0.54591000000000001</v>
      </c>
      <c r="BH12" s="3">
        <f t="shared" si="0"/>
        <v>4.9597999999999995</v>
      </c>
      <c r="BI12" s="3">
        <f t="shared" si="1"/>
        <v>3.8108</v>
      </c>
      <c r="BJ12" s="3">
        <f t="shared" si="2"/>
        <v>0.26241209194919701</v>
      </c>
      <c r="BK12" s="3">
        <f t="shared" si="3"/>
        <v>3.2276183531017102</v>
      </c>
    </row>
    <row r="13" spans="1:63" ht="104" customHeight="1" x14ac:dyDescent="0.2">
      <c r="A13" s="2" t="s">
        <v>60</v>
      </c>
      <c r="B13" s="4">
        <v>0.25</v>
      </c>
      <c r="C13" s="3">
        <v>2.5300799999999999</v>
      </c>
      <c r="D13" s="3">
        <v>-1.2948299999999999</v>
      </c>
      <c r="E13" s="3">
        <v>1.6927700000000001</v>
      </c>
      <c r="F13" s="3">
        <v>2.8541699999999999</v>
      </c>
      <c r="G13" s="3">
        <v>-0.46650999999999998</v>
      </c>
      <c r="H13" s="3">
        <v>0.86677000000000004</v>
      </c>
      <c r="I13" s="3">
        <v>1.9532499999999999</v>
      </c>
      <c r="J13" s="3">
        <v>0.37740000000000001</v>
      </c>
      <c r="K13" s="3">
        <v>0.27449000000000001</v>
      </c>
      <c r="L13" s="3">
        <v>0.63078999999999996</v>
      </c>
      <c r="M13" s="3">
        <v>9.1490000000000002E-2</v>
      </c>
      <c r="N13" s="3">
        <v>0.56218999999999997</v>
      </c>
      <c r="O13" s="3">
        <v>-0.22900000000000001</v>
      </c>
      <c r="P13" s="3">
        <v>0.49263000000000001</v>
      </c>
      <c r="Q13" s="3">
        <v>-0.40092</v>
      </c>
      <c r="R13" s="2">
        <v>1.36917</v>
      </c>
      <c r="S13" s="2">
        <v>1.3832599999999999</v>
      </c>
      <c r="T13" s="2">
        <v>1.3519399999999999</v>
      </c>
      <c r="U13" s="2">
        <v>122.63488</v>
      </c>
      <c r="V13" s="2">
        <v>114.31232</v>
      </c>
      <c r="W13" s="2">
        <v>-0.46162999399999999</v>
      </c>
      <c r="X13" s="2">
        <v>0.59177439099999996</v>
      </c>
      <c r="Y13" s="2">
        <v>-0.88584664899999999</v>
      </c>
      <c r="Z13" s="2">
        <v>1.1610441279999999</v>
      </c>
      <c r="AA13" s="2">
        <v>-7.6940999999999997</v>
      </c>
      <c r="AB13" s="2">
        <v>-1.2304999999999999</v>
      </c>
      <c r="AC13" s="2">
        <v>-973.92323454999996</v>
      </c>
      <c r="AD13" s="2">
        <v>6.2378459999999997E-2</v>
      </c>
      <c r="AE13" s="2">
        <v>-973.86085608999997</v>
      </c>
      <c r="AF13" s="2">
        <v>0.27144056999999999</v>
      </c>
      <c r="AG13" s="2">
        <v>-974.15057272000001</v>
      </c>
      <c r="AH13" s="2">
        <v>-0.42600300000000002</v>
      </c>
      <c r="AI13" s="2">
        <v>0.35641299999999998</v>
      </c>
      <c r="AJ13" s="2">
        <v>-0.22145999999999999</v>
      </c>
      <c r="AK13" s="2">
        <v>-0.18864900000000001</v>
      </c>
      <c r="AL13" s="2">
        <v>0.39779599999999998</v>
      </c>
      <c r="AM13" s="2">
        <v>0.35641</v>
      </c>
      <c r="AN13" s="2">
        <v>-0.22145999999999999</v>
      </c>
      <c r="AO13" s="2">
        <v>-0.18865000000000001</v>
      </c>
      <c r="AP13" s="2">
        <v>0.39779999999999999</v>
      </c>
      <c r="AQ13" s="2">
        <v>-0.41010999999999997</v>
      </c>
      <c r="AR13" s="2">
        <v>-0.29104999999999998</v>
      </c>
      <c r="AS13" s="2">
        <v>-5.3699999999999998E-2</v>
      </c>
      <c r="AT13" s="2">
        <v>0.34410000000000002</v>
      </c>
      <c r="AU13" s="2">
        <v>4.8113000000000003E-2</v>
      </c>
      <c r="AV13" s="2">
        <v>-0.41270899999999999</v>
      </c>
      <c r="AW13" s="2">
        <v>7.5132000000000004E-2</v>
      </c>
      <c r="AX13" s="2">
        <v>0.250137</v>
      </c>
      <c r="AY13" s="2">
        <v>-0.428452</v>
      </c>
      <c r="AZ13" s="2">
        <v>-0.41271000000000002</v>
      </c>
      <c r="BA13" s="2">
        <v>7.5130000000000002E-2</v>
      </c>
      <c r="BB13" s="2">
        <v>0.25013999999999997</v>
      </c>
      <c r="BC13" s="2">
        <v>-0.42845</v>
      </c>
      <c r="BD13" s="2">
        <v>0.32527</v>
      </c>
      <c r="BE13" s="2">
        <v>-0.28946</v>
      </c>
      <c r="BF13" s="2">
        <v>-8.7440000000000004E-2</v>
      </c>
      <c r="BG13" s="2">
        <v>-0.51588999999999996</v>
      </c>
      <c r="BH13" s="2">
        <f t="shared" si="0"/>
        <v>4.4622999999999999</v>
      </c>
      <c r="BI13" s="2">
        <f t="shared" si="1"/>
        <v>3.2317999999999998</v>
      </c>
      <c r="BJ13" s="2">
        <f t="shared" si="2"/>
        <v>0.30942508818615017</v>
      </c>
      <c r="BK13" s="2">
        <f t="shared" si="3"/>
        <v>3.0806549430657837</v>
      </c>
    </row>
    <row r="14" spans="1:63" s="1" customFormat="1" ht="114" customHeight="1" x14ac:dyDescent="0.2">
      <c r="A14" s="2" t="s">
        <v>62</v>
      </c>
      <c r="B14" s="4" t="s">
        <v>66</v>
      </c>
      <c r="C14" s="3">
        <v>2.0511200000000001</v>
      </c>
      <c r="D14" s="3">
        <v>1.7454700000000001</v>
      </c>
      <c r="E14" s="3">
        <v>1.07938</v>
      </c>
      <c r="F14" s="3">
        <v>2.44475</v>
      </c>
      <c r="G14" s="3">
        <v>0.71218000000000004</v>
      </c>
      <c r="H14" s="3">
        <v>0.57916999999999996</v>
      </c>
      <c r="I14" s="3">
        <v>1.6017300000000001</v>
      </c>
      <c r="J14" s="3">
        <v>-0.31868999999999997</v>
      </c>
      <c r="K14" s="3">
        <v>0.25813000000000003</v>
      </c>
      <c r="L14" s="3">
        <v>0.25881999999999999</v>
      </c>
      <c r="M14" s="3">
        <v>-8.0000000000000002E-3</v>
      </c>
      <c r="N14" s="3">
        <v>0.38033</v>
      </c>
      <c r="O14" s="3">
        <v>-0.54213999999999996</v>
      </c>
      <c r="P14" s="3">
        <v>-0.76441999999999999</v>
      </c>
      <c r="Q14" s="3">
        <v>-0.39802999999999999</v>
      </c>
      <c r="R14" s="3">
        <v>1.3698300000000001</v>
      </c>
      <c r="S14" s="2">
        <v>1.3837900000000001</v>
      </c>
      <c r="T14" s="2">
        <v>1.3489100000000001</v>
      </c>
      <c r="U14" s="2">
        <v>122.52898</v>
      </c>
      <c r="V14" s="2">
        <v>114.05278</v>
      </c>
      <c r="W14" s="2">
        <v>0.190653196</v>
      </c>
      <c r="X14" s="2">
        <v>-2.7780777470000002</v>
      </c>
      <c r="Y14" s="2">
        <v>-1.027737814</v>
      </c>
      <c r="Z14" s="2">
        <v>2.9682165729999999</v>
      </c>
      <c r="AA14" s="2">
        <v>-8.7126999999999999</v>
      </c>
      <c r="AB14" s="2">
        <v>-1.3401000000000001</v>
      </c>
      <c r="AC14" s="2">
        <v>-989.03312828000003</v>
      </c>
      <c r="AD14" s="2">
        <v>6.4076789999999995E-2</v>
      </c>
      <c r="AE14" s="2">
        <v>-988.96905148999997</v>
      </c>
      <c r="AF14" s="2">
        <v>0.25111934000000002</v>
      </c>
      <c r="AG14" s="2">
        <v>-989.23921195000003</v>
      </c>
      <c r="AH14" s="3">
        <v>-0.42394700000000002</v>
      </c>
      <c r="AI14" s="3">
        <v>0.35697600000000002</v>
      </c>
      <c r="AJ14" s="3">
        <v>-0.22049299999999999</v>
      </c>
      <c r="AK14" s="3">
        <v>-0.184973</v>
      </c>
      <c r="AL14" s="3">
        <v>0.40396500000000002</v>
      </c>
      <c r="AM14" s="2">
        <v>0.35698000000000002</v>
      </c>
      <c r="AN14" s="2">
        <v>-0.22048999999999999</v>
      </c>
      <c r="AO14" s="2">
        <v>-0.18497</v>
      </c>
      <c r="AP14" s="2">
        <v>0.40397</v>
      </c>
      <c r="AQ14" s="2">
        <v>-0.40547</v>
      </c>
      <c r="AR14" s="2">
        <v>-0.28745999999999999</v>
      </c>
      <c r="AS14" s="2">
        <v>-4.8489999999999998E-2</v>
      </c>
      <c r="AT14" s="2">
        <v>0.35548000000000002</v>
      </c>
      <c r="AU14" s="3">
        <v>4.9973999999999998E-2</v>
      </c>
      <c r="AV14" s="3">
        <v>-0.41199999999999998</v>
      </c>
      <c r="AW14" s="3">
        <v>7.5925000000000006E-2</v>
      </c>
      <c r="AX14" s="3">
        <v>0.25384499999999999</v>
      </c>
      <c r="AY14" s="3">
        <v>-0.42729400000000001</v>
      </c>
      <c r="AZ14" s="2">
        <v>-0.41199999999999998</v>
      </c>
      <c r="BA14" s="2">
        <v>7.5929999999999997E-2</v>
      </c>
      <c r="BB14" s="2">
        <v>0.25384000000000001</v>
      </c>
      <c r="BC14" s="2">
        <v>-0.42729</v>
      </c>
      <c r="BD14" s="2">
        <v>0.32977000000000001</v>
      </c>
      <c r="BE14" s="2">
        <v>-0.28610000000000002</v>
      </c>
      <c r="BF14" s="2">
        <v>-8.2229999999999998E-2</v>
      </c>
      <c r="BG14" s="2">
        <v>-0.50951999999999997</v>
      </c>
      <c r="BH14" s="2">
        <f t="shared" si="0"/>
        <v>5.0263999999999998</v>
      </c>
      <c r="BI14" s="2">
        <f t="shared" si="1"/>
        <v>3.6863000000000001</v>
      </c>
      <c r="BJ14" s="2">
        <f t="shared" si="2"/>
        <v>0.27127471990885166</v>
      </c>
      <c r="BK14" s="2">
        <f t="shared" si="3"/>
        <v>3.4268367957030081</v>
      </c>
    </row>
    <row r="15" spans="1:63" s="1" customFormat="1" ht="116" customHeight="1" x14ac:dyDescent="0.2">
      <c r="A15" s="3" t="s">
        <v>63</v>
      </c>
      <c r="B15" s="5" t="s">
        <v>66</v>
      </c>
      <c r="C15" s="3">
        <v>2.1168399999999998</v>
      </c>
      <c r="D15" s="3">
        <v>-0.57623000000000002</v>
      </c>
      <c r="E15" s="3">
        <v>-1.30382</v>
      </c>
      <c r="F15" s="3">
        <v>2.57334</v>
      </c>
      <c r="G15" s="3">
        <v>-0.61011000000000004</v>
      </c>
      <c r="H15" s="3">
        <v>-0.18090000000000001</v>
      </c>
      <c r="I15" s="3">
        <v>1.77311</v>
      </c>
      <c r="J15" s="3">
        <v>-0.77173999999999998</v>
      </c>
      <c r="K15" s="3">
        <v>0.92591000000000001</v>
      </c>
      <c r="L15" s="3">
        <v>0.41582999999999998</v>
      </c>
      <c r="M15" s="3">
        <v>-0.71770999999999996</v>
      </c>
      <c r="N15" s="3">
        <v>0.69791000000000003</v>
      </c>
      <c r="O15" s="3">
        <v>-5.4449999999999998E-2</v>
      </c>
      <c r="P15" s="3">
        <v>0.53683000000000003</v>
      </c>
      <c r="Q15" s="3">
        <v>0.41227999999999998</v>
      </c>
      <c r="R15" s="3">
        <v>1.3753299999999999</v>
      </c>
      <c r="S15" s="3">
        <v>1.3773599999999999</v>
      </c>
      <c r="T15" s="3">
        <v>1.3698999999999999</v>
      </c>
      <c r="U15" s="3">
        <v>121.96946</v>
      </c>
      <c r="V15" s="3">
        <v>115.81968999999999</v>
      </c>
      <c r="W15" s="3">
        <v>-0.37525238300000002</v>
      </c>
      <c r="X15" s="3">
        <v>-0.83779457700000004</v>
      </c>
      <c r="Y15" s="3">
        <v>1.549606467</v>
      </c>
      <c r="Z15" s="3">
        <v>1.8011091880000001</v>
      </c>
      <c r="AA15" s="3">
        <v>-7.7480000000000002</v>
      </c>
      <c r="AB15" s="3">
        <v>-0.85119999999999996</v>
      </c>
      <c r="AC15" s="3">
        <v>-1049.32891133</v>
      </c>
      <c r="AD15" s="3">
        <v>6.7079089999999994E-2</v>
      </c>
      <c r="AE15" s="3">
        <v>-1049.26183225</v>
      </c>
      <c r="AF15" s="3">
        <v>0.29032633000000002</v>
      </c>
      <c r="AG15" s="3">
        <v>-1049.57275534</v>
      </c>
      <c r="AH15" s="3">
        <v>-0.41777599999999998</v>
      </c>
      <c r="AI15" s="3">
        <v>0.33119500000000002</v>
      </c>
      <c r="AJ15" s="3">
        <v>-0.215056</v>
      </c>
      <c r="AK15" s="3">
        <v>-0.214952</v>
      </c>
      <c r="AL15" s="3">
        <v>0.37349900000000003</v>
      </c>
      <c r="AM15" s="3">
        <v>0.33119999999999999</v>
      </c>
      <c r="AN15" s="3">
        <v>-0.21506</v>
      </c>
      <c r="AO15" s="3">
        <v>-0.21495</v>
      </c>
      <c r="AP15" s="3">
        <v>0.3735</v>
      </c>
      <c r="AQ15" s="3">
        <v>-0.43001</v>
      </c>
      <c r="AR15" s="3">
        <v>-0.30164000000000002</v>
      </c>
      <c r="AS15" s="3">
        <v>-9.8809999999999995E-2</v>
      </c>
      <c r="AT15" s="3">
        <v>0.27468999999999999</v>
      </c>
      <c r="AU15" s="3">
        <v>6.0749999999999998E-2</v>
      </c>
      <c r="AV15" s="3">
        <v>-0.41794399999999998</v>
      </c>
      <c r="AW15" s="3">
        <v>6.5638000000000002E-2</v>
      </c>
      <c r="AX15" s="3">
        <v>0.22264</v>
      </c>
      <c r="AY15" s="3">
        <v>-0.42148000000000002</v>
      </c>
      <c r="AZ15" s="3">
        <v>-0.41793999999999998</v>
      </c>
      <c r="BA15" s="3">
        <v>6.5640000000000004E-2</v>
      </c>
      <c r="BB15" s="3">
        <v>0.22264</v>
      </c>
      <c r="BC15" s="3">
        <v>-0.42148000000000002</v>
      </c>
      <c r="BD15" s="3">
        <v>0.28827999999999998</v>
      </c>
      <c r="BE15" s="3">
        <v>-0.29155999999999999</v>
      </c>
      <c r="BF15" s="3">
        <v>-0.12967000000000001</v>
      </c>
      <c r="BG15" s="3">
        <v>-0.55115000000000003</v>
      </c>
      <c r="BH15" s="3">
        <f t="shared" si="0"/>
        <v>4.2995999999999999</v>
      </c>
      <c r="BI15" s="3">
        <f t="shared" si="1"/>
        <v>3.4484000000000004</v>
      </c>
      <c r="BJ15" s="3">
        <f t="shared" si="2"/>
        <v>0.28998956037582646</v>
      </c>
      <c r="BK15" s="3">
        <f t="shared" si="3"/>
        <v>2.6804547268298338</v>
      </c>
    </row>
    <row r="16" spans="1:63" s="1" customFormat="1" ht="121" customHeight="1" x14ac:dyDescent="0.2">
      <c r="A16" s="3" t="s">
        <v>64</v>
      </c>
      <c r="B16" s="5" t="s">
        <v>66</v>
      </c>
      <c r="C16" s="3">
        <v>-2.38809</v>
      </c>
      <c r="D16" s="3">
        <v>-1.06802</v>
      </c>
      <c r="E16" s="3">
        <v>-0.88088999999999995</v>
      </c>
      <c r="F16" s="3">
        <v>-2.85067</v>
      </c>
      <c r="G16" s="3">
        <v>5.1360000000000003E-2</v>
      </c>
      <c r="H16" s="3">
        <v>-0.82201999999999997</v>
      </c>
      <c r="I16" s="3">
        <v>-2.04799</v>
      </c>
      <c r="J16" s="3">
        <v>1.1677</v>
      </c>
      <c r="K16" s="3">
        <v>-0.77422000000000002</v>
      </c>
      <c r="L16" s="3">
        <v>-0.69969000000000003</v>
      </c>
      <c r="M16" s="3">
        <v>0.92810999999999999</v>
      </c>
      <c r="N16" s="3">
        <v>-0.62580999999999998</v>
      </c>
      <c r="O16" s="3">
        <v>-0.34334999999999999</v>
      </c>
      <c r="P16" s="3">
        <v>0.4859</v>
      </c>
      <c r="Q16" s="3">
        <v>0.61985000000000001</v>
      </c>
      <c r="R16" s="3">
        <v>1.3757900000000001</v>
      </c>
      <c r="S16" s="3">
        <v>1.37744</v>
      </c>
      <c r="T16" s="3">
        <v>1.3690100000000001</v>
      </c>
      <c r="U16" s="3">
        <v>121.88048000000001</v>
      </c>
      <c r="V16" s="3">
        <v>115.70237</v>
      </c>
      <c r="W16" s="3">
        <v>-0.48801111899999999</v>
      </c>
      <c r="X16" s="3">
        <v>1.0082898730000001</v>
      </c>
      <c r="Y16" s="3">
        <v>-2.0521718070000001</v>
      </c>
      <c r="Z16" s="3">
        <v>2.337993252</v>
      </c>
      <c r="AA16" s="3">
        <v>-8.7643000000000004</v>
      </c>
      <c r="AB16" s="3">
        <v>-1.2713000000000001</v>
      </c>
      <c r="AC16" s="3">
        <v>-1028.30792967</v>
      </c>
      <c r="AD16" s="3">
        <v>6.6618339999999998E-2</v>
      </c>
      <c r="AE16" s="3">
        <v>-1028.2413113299999</v>
      </c>
      <c r="AF16" s="3">
        <v>0.28021697000000001</v>
      </c>
      <c r="AG16" s="3">
        <v>-1028.54184545</v>
      </c>
      <c r="AH16" s="3">
        <v>-0.41728399999999999</v>
      </c>
      <c r="AI16" s="3">
        <v>0.33209899999999998</v>
      </c>
      <c r="AJ16" s="3">
        <v>-0.207564</v>
      </c>
      <c r="AK16" s="3">
        <v>-0.21849499999999999</v>
      </c>
      <c r="AL16" s="3">
        <v>0.37057200000000001</v>
      </c>
      <c r="AM16" s="3">
        <v>0.33210000000000001</v>
      </c>
      <c r="AN16" s="3">
        <v>-0.20755999999999999</v>
      </c>
      <c r="AO16" s="3">
        <v>-0.21848999999999999</v>
      </c>
      <c r="AP16" s="3">
        <v>0.37057000000000001</v>
      </c>
      <c r="AQ16" s="3">
        <v>-0.42605999999999999</v>
      </c>
      <c r="AR16" s="3">
        <v>-0.29275000000000001</v>
      </c>
      <c r="AS16" s="3">
        <v>-9.3960000000000002E-2</v>
      </c>
      <c r="AT16" s="3">
        <v>0.27661000000000002</v>
      </c>
      <c r="AU16" s="3">
        <v>6.1591E-2</v>
      </c>
      <c r="AV16" s="3">
        <v>-0.41723399999999999</v>
      </c>
      <c r="AW16" s="3">
        <v>6.5668000000000004E-2</v>
      </c>
      <c r="AX16" s="3">
        <v>0.2238</v>
      </c>
      <c r="AY16" s="3">
        <v>-0.42549599999999999</v>
      </c>
      <c r="AZ16" s="3">
        <v>-0.41722999999999999</v>
      </c>
      <c r="BA16" s="3">
        <v>6.5670000000000006E-2</v>
      </c>
      <c r="BB16" s="3">
        <v>0.2238</v>
      </c>
      <c r="BC16" s="3">
        <v>-0.42549999999999999</v>
      </c>
      <c r="BD16" s="3">
        <v>0.28947000000000001</v>
      </c>
      <c r="BE16" s="3">
        <v>-0.28997000000000001</v>
      </c>
      <c r="BF16" s="3">
        <v>-0.12776999999999999</v>
      </c>
      <c r="BG16" s="3">
        <v>-0.55325999999999997</v>
      </c>
      <c r="BH16" s="3">
        <f t="shared" si="0"/>
        <v>5.0178000000000003</v>
      </c>
      <c r="BI16" s="3">
        <f t="shared" si="1"/>
        <v>3.7465000000000002</v>
      </c>
      <c r="BJ16" s="3">
        <f t="shared" si="2"/>
        <v>0.26691578806886423</v>
      </c>
      <c r="BK16" s="3">
        <f t="shared" si="3"/>
        <v>3.3602451407980785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BzNHO2Ar_MeOH_orca_features_mas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I Mouhajir</dc:creator>
  <cp:lastModifiedBy>Nabil I Mouhajir</cp:lastModifiedBy>
  <dcterms:created xsi:type="dcterms:W3CDTF">2025-07-14T16:48:54Z</dcterms:created>
  <dcterms:modified xsi:type="dcterms:W3CDTF">2025-07-21T19:34:43Z</dcterms:modified>
</cp:coreProperties>
</file>