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ersonal Work\Designs\Simulations\2nd order active LPF\"/>
    </mc:Choice>
  </mc:AlternateContent>
  <xr:revisionPtr revIDLastSave="0" documentId="13_ncr:1_{ACA28794-B7EB-41EE-9C63-431A3838B107}" xr6:coauthVersionLast="47" xr6:coauthVersionMax="47" xr10:uidLastSave="{00000000-0000-0000-0000-000000000000}"/>
  <bookViews>
    <workbookView xWindow="-120" yWindow="-120" windowWidth="29040" windowHeight="15840" xr2:uid="{602FC85D-AA83-4837-9246-5BC1824B88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1" l="1"/>
  <c r="G33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G5" i="1"/>
  <c r="G6" i="1"/>
  <c r="G7" i="1"/>
  <c r="G8" i="1"/>
  <c r="G9" i="1"/>
  <c r="G10" i="1"/>
  <c r="G11" i="1"/>
  <c r="G3" i="1"/>
  <c r="E18" i="1"/>
  <c r="F18" i="1" s="1"/>
  <c r="E20" i="1"/>
  <c r="F20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D19" i="1"/>
  <c r="E19" i="1" s="1"/>
  <c r="F19" i="1" s="1"/>
  <c r="D20" i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E8" i="1"/>
  <c r="F8" i="1" s="1"/>
  <c r="E10" i="1"/>
  <c r="F10" i="1" s="1"/>
  <c r="D5" i="1"/>
  <c r="E5" i="1" s="1"/>
  <c r="F5" i="1" s="1"/>
  <c r="D6" i="1"/>
  <c r="E6" i="1" s="1"/>
  <c r="F6" i="1" s="1"/>
  <c r="D7" i="1"/>
  <c r="E7" i="1" s="1"/>
  <c r="F7" i="1" s="1"/>
  <c r="D8" i="1"/>
  <c r="D9" i="1"/>
  <c r="E9" i="1" s="1"/>
  <c r="F9" i="1" s="1"/>
  <c r="D10" i="1"/>
  <c r="D11" i="1"/>
  <c r="E11" i="1" s="1"/>
  <c r="F11" i="1" s="1"/>
  <c r="D4" i="1"/>
  <c r="E4" i="1" s="1"/>
  <c r="F4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D3" i="1"/>
  <c r="E3" i="1" s="1"/>
  <c r="F3" i="1" s="1"/>
</calcChain>
</file>

<file path=xl/sharedStrings.xml><?xml version="1.0" encoding="utf-8"?>
<sst xmlns="http://schemas.openxmlformats.org/spreadsheetml/2006/main" count="84" uniqueCount="8">
  <si>
    <t>Ra</t>
  </si>
  <si>
    <t>Rb</t>
  </si>
  <si>
    <t xml:space="preserve"> Av = 1 + (Ra / Rb)</t>
  </si>
  <si>
    <t>Q = 1 / (3 - Av)</t>
  </si>
  <si>
    <t>DF = 1 / 2Q</t>
  </si>
  <si>
    <t>=&gt;</t>
  </si>
  <si>
    <t>&lt;=</t>
  </si>
  <si>
    <t>Difference from ideal value (0.7071)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</si>
</sst>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quotePrefix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quotePrefix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quotePrefix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9317-A6B6-4B75-9F77-1D18ED360FFF}">
  <dimension ref="B1:O38"/>
  <sheetViews>
    <sheetView tabSelected="1" zoomScale="115" zoomScaleNormal="115" workbookViewId="0">
      <selection activeCell="G38" sqref="G38"/>
    </sheetView>
  </sheetViews>
  <sheetFormatPr defaultRowHeight="15" x14ac:dyDescent="0.25"/>
  <cols>
    <col min="1" max="3" width="9.140625" style="1"/>
    <col min="4" max="4" width="19.28515625" style="1" customWidth="1"/>
    <col min="5" max="5" width="14.7109375" style="1" customWidth="1"/>
    <col min="6" max="6" width="13.7109375" style="1" customWidth="1"/>
    <col min="7" max="7" width="32.85546875" style="1" customWidth="1"/>
    <col min="8" max="9" width="9.140625" style="1"/>
    <col min="10" max="10" width="3.28515625" style="1" customWidth="1"/>
    <col min="11" max="13" width="9.140625" style="1"/>
    <col min="14" max="14" width="3.28515625" style="1" customWidth="1"/>
    <col min="15" max="16384" width="9.140625" style="1"/>
  </cols>
  <sheetData>
    <row r="1" spans="2:15" ht="15.75" thickBot="1" x14ac:dyDescent="0.3"/>
    <row r="2" spans="2:15" ht="15.75" thickBot="1" x14ac:dyDescent="0.3">
      <c r="B2" s="12" t="s">
        <v>0</v>
      </c>
      <c r="C2" s="31" t="s">
        <v>1</v>
      </c>
      <c r="D2" s="31" t="s">
        <v>2</v>
      </c>
      <c r="E2" s="31" t="s">
        <v>3</v>
      </c>
      <c r="F2" s="34" t="s">
        <v>4</v>
      </c>
      <c r="G2" s="40" t="s">
        <v>7</v>
      </c>
      <c r="I2" s="12" t="s">
        <v>0</v>
      </c>
      <c r="J2" s="13" t="s">
        <v>5</v>
      </c>
      <c r="K2" s="14" t="s">
        <v>1</v>
      </c>
      <c r="M2" s="12" t="s">
        <v>0</v>
      </c>
      <c r="N2" s="13" t="s">
        <v>6</v>
      </c>
      <c r="O2" s="14" t="s">
        <v>1</v>
      </c>
    </row>
    <row r="3" spans="2:15" x14ac:dyDescent="0.25">
      <c r="B3" s="32">
        <v>300</v>
      </c>
      <c r="C3" s="33">
        <v>510</v>
      </c>
      <c r="D3" s="33">
        <f>1+(B3/C3)</f>
        <v>1.5882352941176472</v>
      </c>
      <c r="E3" s="33">
        <f>1/(3-D3)</f>
        <v>0.70833333333333337</v>
      </c>
      <c r="F3" s="35">
        <f>1/(2*E3)</f>
        <v>0.70588235294117641</v>
      </c>
      <c r="G3" s="41">
        <f>0.7071-F3</f>
        <v>1.2176470588235455E-3</v>
      </c>
      <c r="I3" s="9">
        <v>100</v>
      </c>
      <c r="J3" s="10" t="s">
        <v>5</v>
      </c>
      <c r="K3" s="11">
        <f>I3/0.5858</f>
        <v>170.70672584499829</v>
      </c>
      <c r="M3" s="24">
        <f>0.5858*O3</f>
        <v>58.58</v>
      </c>
      <c r="N3" s="25" t="s">
        <v>6</v>
      </c>
      <c r="O3" s="26">
        <v>100</v>
      </c>
    </row>
    <row r="4" spans="2:15" x14ac:dyDescent="0.25">
      <c r="B4" s="4">
        <v>330</v>
      </c>
      <c r="C4" s="2">
        <v>560</v>
      </c>
      <c r="D4" s="2">
        <f>1+(B4/C4)</f>
        <v>1.5892857142857144</v>
      </c>
      <c r="E4" s="2">
        <f>1/(3-D4)</f>
        <v>0.708860759493671</v>
      </c>
      <c r="F4" s="36">
        <f>1/(2*E4)</f>
        <v>0.70535714285714279</v>
      </c>
      <c r="G4" s="38">
        <f t="shared" ref="G4:G32" si="0">0.7071-F4</f>
        <v>1.7428571428571571E-3</v>
      </c>
      <c r="I4" s="4">
        <v>110</v>
      </c>
      <c r="J4" s="3" t="s">
        <v>5</v>
      </c>
      <c r="K4" s="5">
        <f t="shared" ref="K4:K38" si="1">I4/0.5858</f>
        <v>187.77739842949813</v>
      </c>
      <c r="M4" s="15">
        <f t="shared" ref="M4:M38" si="2">0.5858*O4</f>
        <v>64.438000000000002</v>
      </c>
      <c r="N4" s="16" t="s">
        <v>6</v>
      </c>
      <c r="O4" s="17">
        <v>110</v>
      </c>
    </row>
    <row r="5" spans="2:15" x14ac:dyDescent="0.25">
      <c r="B5" s="4">
        <v>590</v>
      </c>
      <c r="C5" s="2">
        <v>1000</v>
      </c>
      <c r="D5" s="2">
        <f t="shared" ref="D5:D32" si="3">1+(B5/C5)</f>
        <v>1.5899999999999999</v>
      </c>
      <c r="E5" s="2">
        <f t="shared" ref="E5:E32" si="4">1/(3-D5)</f>
        <v>0.70921985815602828</v>
      </c>
      <c r="F5" s="36">
        <f t="shared" ref="F5:F32" si="5">1/(2*E5)</f>
        <v>0.70500000000000007</v>
      </c>
      <c r="G5" s="38">
        <f t="shared" si="0"/>
        <v>2.0999999999998797E-3</v>
      </c>
      <c r="I5" s="4">
        <v>120</v>
      </c>
      <c r="J5" s="3" t="s">
        <v>5</v>
      </c>
      <c r="K5" s="5">
        <f t="shared" si="1"/>
        <v>204.84807101399795</v>
      </c>
      <c r="M5" s="15">
        <f t="shared" si="2"/>
        <v>70.295999999999992</v>
      </c>
      <c r="N5" s="16" t="s">
        <v>6</v>
      </c>
      <c r="O5" s="17">
        <v>120</v>
      </c>
    </row>
    <row r="6" spans="2:15" x14ac:dyDescent="0.25">
      <c r="B6" s="4">
        <v>680</v>
      </c>
      <c r="C6" s="2">
        <v>1200</v>
      </c>
      <c r="D6" s="2">
        <f t="shared" si="3"/>
        <v>1.5666666666666667</v>
      </c>
      <c r="E6" s="2">
        <f t="shared" si="4"/>
        <v>0.69767441860465118</v>
      </c>
      <c r="F6" s="36">
        <f t="shared" si="5"/>
        <v>0.71666666666666667</v>
      </c>
      <c r="G6" s="38">
        <f t="shared" si="0"/>
        <v>-9.5666666666667233E-3</v>
      </c>
      <c r="I6" s="4">
        <v>150</v>
      </c>
      <c r="J6" s="3" t="s">
        <v>5</v>
      </c>
      <c r="K6" s="5">
        <f t="shared" si="1"/>
        <v>256.06008876749746</v>
      </c>
      <c r="M6" s="15">
        <f t="shared" si="2"/>
        <v>87.87</v>
      </c>
      <c r="N6" s="16" t="s">
        <v>6</v>
      </c>
      <c r="O6" s="17">
        <v>150</v>
      </c>
    </row>
    <row r="7" spans="2:15" x14ac:dyDescent="0.25">
      <c r="B7" s="4">
        <v>1800</v>
      </c>
      <c r="C7" s="2">
        <v>3000</v>
      </c>
      <c r="D7" s="2">
        <f t="shared" si="3"/>
        <v>1.6</v>
      </c>
      <c r="E7" s="2">
        <f t="shared" si="4"/>
        <v>0.7142857142857143</v>
      </c>
      <c r="F7" s="36">
        <f t="shared" si="5"/>
        <v>0.7</v>
      </c>
      <c r="G7" s="38">
        <f t="shared" si="0"/>
        <v>7.0999999999999952E-3</v>
      </c>
      <c r="I7" s="4">
        <v>180</v>
      </c>
      <c r="J7" s="3" t="s">
        <v>5</v>
      </c>
      <c r="K7" s="5">
        <f t="shared" si="1"/>
        <v>307.27210652099694</v>
      </c>
      <c r="M7" s="15">
        <f t="shared" si="2"/>
        <v>105.444</v>
      </c>
      <c r="N7" s="16" t="s">
        <v>6</v>
      </c>
      <c r="O7" s="17">
        <v>180</v>
      </c>
    </row>
    <row r="8" spans="2:15" x14ac:dyDescent="0.25">
      <c r="B8" s="4">
        <v>2320</v>
      </c>
      <c r="C8" s="2">
        <v>3900</v>
      </c>
      <c r="D8" s="2">
        <f t="shared" si="3"/>
        <v>1.594871794871795</v>
      </c>
      <c r="E8" s="2">
        <f t="shared" si="4"/>
        <v>0.7116788321167884</v>
      </c>
      <c r="F8" s="36">
        <f t="shared" si="5"/>
        <v>0.70256410256410251</v>
      </c>
      <c r="G8" s="38">
        <f t="shared" si="0"/>
        <v>4.5358974358974402E-3</v>
      </c>
      <c r="I8" s="4">
        <v>200</v>
      </c>
      <c r="J8" s="3" t="s">
        <v>5</v>
      </c>
      <c r="K8" s="5">
        <f t="shared" si="1"/>
        <v>341.41345168999658</v>
      </c>
      <c r="M8" s="18">
        <f t="shared" si="2"/>
        <v>117.16</v>
      </c>
      <c r="N8" s="19" t="s">
        <v>6</v>
      </c>
      <c r="O8" s="20">
        <v>200</v>
      </c>
    </row>
    <row r="9" spans="2:15" x14ac:dyDescent="0.25">
      <c r="B9" s="18">
        <v>2700</v>
      </c>
      <c r="C9" s="42">
        <v>4640</v>
      </c>
      <c r="D9" s="42">
        <f t="shared" si="3"/>
        <v>1.5818965517241379</v>
      </c>
      <c r="E9" s="42">
        <f t="shared" si="4"/>
        <v>0.70516717325227962</v>
      </c>
      <c r="F9" s="43">
        <f t="shared" si="5"/>
        <v>0.70905172413793105</v>
      </c>
      <c r="G9" s="44">
        <f t="shared" si="0"/>
        <v>-1.951724137931099E-3</v>
      </c>
      <c r="I9" s="4">
        <v>220</v>
      </c>
      <c r="J9" s="3" t="s">
        <v>5</v>
      </c>
      <c r="K9" s="5">
        <f t="shared" si="1"/>
        <v>375.55479685899627</v>
      </c>
      <c r="M9" s="27">
        <f t="shared" si="2"/>
        <v>128.876</v>
      </c>
      <c r="N9" s="28" t="s">
        <v>6</v>
      </c>
      <c r="O9" s="29">
        <v>220</v>
      </c>
    </row>
    <row r="10" spans="2:15" x14ac:dyDescent="0.25">
      <c r="B10" s="4">
        <v>2800</v>
      </c>
      <c r="C10" s="2">
        <v>4700</v>
      </c>
      <c r="D10" s="2">
        <f t="shared" si="3"/>
        <v>1.5957446808510638</v>
      </c>
      <c r="E10" s="2">
        <f t="shared" si="4"/>
        <v>0.71212121212121215</v>
      </c>
      <c r="F10" s="36">
        <f t="shared" si="5"/>
        <v>0.7021276595744681</v>
      </c>
      <c r="G10" s="38">
        <f t="shared" si="0"/>
        <v>4.9723404255318515E-3</v>
      </c>
      <c r="I10" s="4">
        <v>240</v>
      </c>
      <c r="J10" s="3" t="s">
        <v>5</v>
      </c>
      <c r="K10" s="5">
        <f t="shared" si="1"/>
        <v>409.6961420279959</v>
      </c>
      <c r="M10" s="4">
        <f t="shared" si="2"/>
        <v>140.59199999999998</v>
      </c>
      <c r="N10" s="3" t="s">
        <v>6</v>
      </c>
      <c r="O10" s="5">
        <v>240</v>
      </c>
    </row>
    <row r="11" spans="2:15" ht="15.75" thickBot="1" x14ac:dyDescent="0.3">
      <c r="B11" s="6">
        <v>2870</v>
      </c>
      <c r="C11" s="30">
        <v>4990</v>
      </c>
      <c r="D11" s="30">
        <f t="shared" si="3"/>
        <v>1.5751503006012024</v>
      </c>
      <c r="E11" s="30">
        <f t="shared" si="4"/>
        <v>0.70182841068917023</v>
      </c>
      <c r="F11" s="37">
        <f t="shared" si="5"/>
        <v>0.71242484969939879</v>
      </c>
      <c r="G11" s="39">
        <f t="shared" si="0"/>
        <v>-5.324849699398837E-3</v>
      </c>
      <c r="I11" s="4">
        <v>270</v>
      </c>
      <c r="J11" s="3" t="s">
        <v>5</v>
      </c>
      <c r="K11" s="5">
        <f t="shared" si="1"/>
        <v>460.90815978149539</v>
      </c>
      <c r="M11" s="27">
        <f t="shared" si="2"/>
        <v>158.166</v>
      </c>
      <c r="N11" s="28" t="s">
        <v>6</v>
      </c>
      <c r="O11" s="29">
        <v>270</v>
      </c>
    </row>
    <row r="12" spans="2:15" x14ac:dyDescent="0.25">
      <c r="B12" s="32">
        <v>56</v>
      </c>
      <c r="C12" s="33">
        <v>100</v>
      </c>
      <c r="D12" s="33">
        <f t="shared" si="3"/>
        <v>1.56</v>
      </c>
      <c r="E12" s="33">
        <f t="shared" si="4"/>
        <v>0.69444444444444442</v>
      </c>
      <c r="F12" s="35">
        <f t="shared" si="5"/>
        <v>0.72</v>
      </c>
      <c r="G12" s="41">
        <f t="shared" si="0"/>
        <v>-1.2900000000000023E-2</v>
      </c>
      <c r="I12" s="15">
        <v>300</v>
      </c>
      <c r="J12" s="16" t="s">
        <v>5</v>
      </c>
      <c r="K12" s="17">
        <f t="shared" si="1"/>
        <v>512.12017753499492</v>
      </c>
      <c r="M12" s="27">
        <f t="shared" si="2"/>
        <v>175.74</v>
      </c>
      <c r="N12" s="28" t="s">
        <v>6</v>
      </c>
      <c r="O12" s="29">
        <v>300</v>
      </c>
    </row>
    <row r="13" spans="2:15" x14ac:dyDescent="0.25">
      <c r="B13" s="4">
        <v>62</v>
      </c>
      <c r="C13" s="2">
        <v>110</v>
      </c>
      <c r="D13" s="2">
        <f t="shared" si="3"/>
        <v>1.5636363636363635</v>
      </c>
      <c r="E13" s="2">
        <f t="shared" si="4"/>
        <v>0.69620253164556956</v>
      </c>
      <c r="F13" s="36">
        <f t="shared" si="5"/>
        <v>0.71818181818181825</v>
      </c>
      <c r="G13" s="38">
        <f t="shared" si="0"/>
        <v>-1.1081818181818304E-2</v>
      </c>
      <c r="I13" s="4">
        <v>301</v>
      </c>
      <c r="J13" s="3" t="s">
        <v>5</v>
      </c>
      <c r="K13" s="5">
        <f t="shared" si="1"/>
        <v>513.82724479344483</v>
      </c>
      <c r="M13" s="27">
        <f t="shared" si="2"/>
        <v>176.32579999999999</v>
      </c>
      <c r="N13" s="28" t="s">
        <v>6</v>
      </c>
      <c r="O13" s="29">
        <v>301</v>
      </c>
    </row>
    <row r="14" spans="2:15" x14ac:dyDescent="0.25">
      <c r="B14" s="4">
        <v>75</v>
      </c>
      <c r="C14" s="2">
        <v>120</v>
      </c>
      <c r="D14" s="2">
        <f t="shared" si="3"/>
        <v>1.625</v>
      </c>
      <c r="E14" s="2">
        <f t="shared" si="4"/>
        <v>0.72727272727272729</v>
      </c>
      <c r="F14" s="36">
        <f t="shared" si="5"/>
        <v>0.6875</v>
      </c>
      <c r="G14" s="38">
        <f t="shared" si="0"/>
        <v>1.9599999999999951E-2</v>
      </c>
      <c r="I14" s="15">
        <v>330</v>
      </c>
      <c r="J14" s="16" t="s">
        <v>5</v>
      </c>
      <c r="K14" s="17">
        <f t="shared" si="1"/>
        <v>563.3321952884944</v>
      </c>
      <c r="M14" s="4">
        <f t="shared" si="2"/>
        <v>193.31399999999999</v>
      </c>
      <c r="N14" s="3" t="s">
        <v>6</v>
      </c>
      <c r="O14" s="5">
        <v>330</v>
      </c>
    </row>
    <row r="15" spans="2:15" x14ac:dyDescent="0.25">
      <c r="B15" s="4">
        <v>82</v>
      </c>
      <c r="C15" s="2">
        <v>150</v>
      </c>
      <c r="D15" s="2">
        <f t="shared" si="3"/>
        <v>1.5466666666666666</v>
      </c>
      <c r="E15" s="2">
        <f t="shared" si="4"/>
        <v>0.68807339449541283</v>
      </c>
      <c r="F15" s="36">
        <f t="shared" si="5"/>
        <v>0.72666666666666668</v>
      </c>
      <c r="G15" s="38">
        <f t="shared" si="0"/>
        <v>-1.9566666666666732E-2</v>
      </c>
      <c r="I15" s="4">
        <v>360</v>
      </c>
      <c r="J15" s="3" t="s">
        <v>5</v>
      </c>
      <c r="K15" s="5">
        <f t="shared" si="1"/>
        <v>614.54421304199388</v>
      </c>
      <c r="M15" s="4">
        <f t="shared" si="2"/>
        <v>210.88800000000001</v>
      </c>
      <c r="N15" s="3" t="s">
        <v>6</v>
      </c>
      <c r="O15" s="5">
        <v>360</v>
      </c>
    </row>
    <row r="16" spans="2:15" x14ac:dyDescent="0.25">
      <c r="B16" s="4">
        <v>110</v>
      </c>
      <c r="C16" s="2">
        <v>180</v>
      </c>
      <c r="D16" s="2">
        <f t="shared" si="3"/>
        <v>1.6111111111111112</v>
      </c>
      <c r="E16" s="2">
        <f t="shared" si="4"/>
        <v>0.72</v>
      </c>
      <c r="F16" s="36">
        <f t="shared" si="5"/>
        <v>0.69444444444444442</v>
      </c>
      <c r="G16" s="38">
        <f t="shared" si="0"/>
        <v>1.2655555555555531E-2</v>
      </c>
      <c r="I16" s="4">
        <v>390</v>
      </c>
      <c r="J16" s="3" t="s">
        <v>5</v>
      </c>
      <c r="K16" s="5">
        <f t="shared" si="1"/>
        <v>665.75623079549337</v>
      </c>
      <c r="M16" s="27">
        <f t="shared" si="2"/>
        <v>228.46199999999999</v>
      </c>
      <c r="N16" s="28" t="s">
        <v>6</v>
      </c>
      <c r="O16" s="29">
        <v>390</v>
      </c>
    </row>
    <row r="17" spans="2:15" x14ac:dyDescent="0.25">
      <c r="B17" s="4">
        <v>120</v>
      </c>
      <c r="C17" s="2">
        <v>200</v>
      </c>
      <c r="D17" s="2">
        <f t="shared" si="3"/>
        <v>1.6</v>
      </c>
      <c r="E17" s="2">
        <f t="shared" si="4"/>
        <v>0.7142857142857143</v>
      </c>
      <c r="F17" s="36">
        <f t="shared" si="5"/>
        <v>0.7</v>
      </c>
      <c r="G17" s="38">
        <f t="shared" si="0"/>
        <v>7.0999999999999952E-3</v>
      </c>
      <c r="I17" s="4">
        <v>430</v>
      </c>
      <c r="J17" s="3" t="s">
        <v>5</v>
      </c>
      <c r="K17" s="5">
        <f t="shared" si="1"/>
        <v>734.03892113349264</v>
      </c>
      <c r="M17" s="4">
        <f t="shared" si="2"/>
        <v>251.89400000000001</v>
      </c>
      <c r="N17" s="3" t="s">
        <v>6</v>
      </c>
      <c r="O17" s="5">
        <v>430</v>
      </c>
    </row>
    <row r="18" spans="2:15" x14ac:dyDescent="0.25">
      <c r="B18" s="4">
        <v>120</v>
      </c>
      <c r="C18" s="2">
        <v>220</v>
      </c>
      <c r="D18" s="2">
        <f t="shared" si="3"/>
        <v>1.5454545454545454</v>
      </c>
      <c r="E18" s="2">
        <f t="shared" si="4"/>
        <v>0.6875</v>
      </c>
      <c r="F18" s="36">
        <f t="shared" si="5"/>
        <v>0.72727272727272729</v>
      </c>
      <c r="G18" s="38">
        <f t="shared" si="0"/>
        <v>-2.0172727272727342E-2</v>
      </c>
      <c r="I18" s="4">
        <v>470</v>
      </c>
      <c r="J18" s="3" t="s">
        <v>5</v>
      </c>
      <c r="K18" s="5">
        <f t="shared" si="1"/>
        <v>802.32161147149202</v>
      </c>
      <c r="M18" s="27">
        <f t="shared" si="2"/>
        <v>275.32600000000002</v>
      </c>
      <c r="N18" s="28" t="s">
        <v>6</v>
      </c>
      <c r="O18" s="29">
        <v>470</v>
      </c>
    </row>
    <row r="19" spans="2:15" x14ac:dyDescent="0.25">
      <c r="B19" s="4">
        <v>150</v>
      </c>
      <c r="C19" s="2">
        <v>270</v>
      </c>
      <c r="D19" s="2">
        <f t="shared" si="3"/>
        <v>1.5555555555555556</v>
      </c>
      <c r="E19" s="2">
        <f t="shared" si="4"/>
        <v>0.69230769230769229</v>
      </c>
      <c r="F19" s="36">
        <f t="shared" si="5"/>
        <v>0.72222222222222221</v>
      </c>
      <c r="G19" s="38">
        <f t="shared" si="0"/>
        <v>-1.5122222222222259E-2</v>
      </c>
      <c r="I19" s="4">
        <v>510</v>
      </c>
      <c r="J19" s="3" t="s">
        <v>5</v>
      </c>
      <c r="K19" s="5">
        <f t="shared" si="1"/>
        <v>870.60430180949129</v>
      </c>
      <c r="M19" s="18">
        <f t="shared" si="2"/>
        <v>298.75799999999998</v>
      </c>
      <c r="N19" s="19" t="s">
        <v>6</v>
      </c>
      <c r="O19" s="20">
        <v>510</v>
      </c>
    </row>
    <row r="20" spans="2:15" x14ac:dyDescent="0.25">
      <c r="B20" s="4">
        <v>180</v>
      </c>
      <c r="C20" s="2">
        <v>300</v>
      </c>
      <c r="D20" s="2">
        <f t="shared" si="3"/>
        <v>1.6</v>
      </c>
      <c r="E20" s="2">
        <f t="shared" si="4"/>
        <v>0.7142857142857143</v>
      </c>
      <c r="F20" s="36">
        <f t="shared" si="5"/>
        <v>0.7</v>
      </c>
      <c r="G20" s="38">
        <f t="shared" si="0"/>
        <v>7.0999999999999952E-3</v>
      </c>
      <c r="I20" s="4">
        <v>560</v>
      </c>
      <c r="J20" s="3" t="s">
        <v>5</v>
      </c>
      <c r="K20" s="5">
        <f t="shared" si="1"/>
        <v>955.95766473199046</v>
      </c>
      <c r="M20" s="18">
        <f t="shared" si="2"/>
        <v>328.048</v>
      </c>
      <c r="N20" s="19" t="s">
        <v>6</v>
      </c>
      <c r="O20" s="20">
        <v>560</v>
      </c>
    </row>
    <row r="21" spans="2:15" x14ac:dyDescent="0.25">
      <c r="B21" s="4">
        <v>180</v>
      </c>
      <c r="C21" s="2">
        <v>301</v>
      </c>
      <c r="D21" s="2">
        <f t="shared" si="3"/>
        <v>1.5980066445182723</v>
      </c>
      <c r="E21" s="2">
        <f t="shared" si="4"/>
        <v>0.71327014218009477</v>
      </c>
      <c r="F21" s="36">
        <f t="shared" si="5"/>
        <v>0.70099667774086383</v>
      </c>
      <c r="G21" s="38">
        <f t="shared" si="0"/>
        <v>6.1033222591361236E-3</v>
      </c>
      <c r="I21" s="15">
        <v>590</v>
      </c>
      <c r="J21" s="16" t="s">
        <v>5</v>
      </c>
      <c r="K21" s="17">
        <f t="shared" si="1"/>
        <v>1007.1696824854899</v>
      </c>
      <c r="M21" s="4">
        <f t="shared" si="2"/>
        <v>345.62200000000001</v>
      </c>
      <c r="N21" s="3" t="s">
        <v>6</v>
      </c>
      <c r="O21" s="5">
        <v>590</v>
      </c>
    </row>
    <row r="22" spans="2:15" x14ac:dyDescent="0.25">
      <c r="B22" s="4">
        <v>220</v>
      </c>
      <c r="C22" s="2">
        <v>390</v>
      </c>
      <c r="D22" s="2">
        <f t="shared" si="3"/>
        <v>1.5641025641025641</v>
      </c>
      <c r="E22" s="2">
        <f t="shared" si="4"/>
        <v>0.6964285714285714</v>
      </c>
      <c r="F22" s="36">
        <f t="shared" si="5"/>
        <v>0.71794871794871795</v>
      </c>
      <c r="G22" s="38">
        <f t="shared" si="0"/>
        <v>-1.0848717948718001E-2</v>
      </c>
      <c r="I22" s="4">
        <v>620</v>
      </c>
      <c r="J22" s="3" t="s">
        <v>5</v>
      </c>
      <c r="K22" s="5">
        <f t="shared" si="1"/>
        <v>1058.3817002389894</v>
      </c>
      <c r="M22" s="18">
        <f t="shared" si="2"/>
        <v>363.19599999999997</v>
      </c>
      <c r="N22" s="19" t="s">
        <v>6</v>
      </c>
      <c r="O22" s="20">
        <v>620</v>
      </c>
    </row>
    <row r="23" spans="2:15" x14ac:dyDescent="0.25">
      <c r="B23" s="4">
        <v>270</v>
      </c>
      <c r="C23" s="2">
        <v>470</v>
      </c>
      <c r="D23" s="2">
        <f t="shared" si="3"/>
        <v>1.574468085106383</v>
      </c>
      <c r="E23" s="2">
        <f t="shared" si="4"/>
        <v>0.70149253731343286</v>
      </c>
      <c r="F23" s="36">
        <f t="shared" si="5"/>
        <v>0.71276595744680848</v>
      </c>
      <c r="G23" s="38">
        <f t="shared" si="0"/>
        <v>-5.6659574468085339E-3</v>
      </c>
      <c r="I23" s="15">
        <v>680</v>
      </c>
      <c r="J23" s="16" t="s">
        <v>5</v>
      </c>
      <c r="K23" s="17">
        <f t="shared" si="1"/>
        <v>1160.8057357459884</v>
      </c>
      <c r="M23" s="4">
        <f t="shared" si="2"/>
        <v>398.34399999999999</v>
      </c>
      <c r="N23" s="3" t="s">
        <v>6</v>
      </c>
      <c r="O23" s="5">
        <v>680</v>
      </c>
    </row>
    <row r="24" spans="2:15" x14ac:dyDescent="0.25">
      <c r="B24" s="4">
        <v>300</v>
      </c>
      <c r="C24" s="2">
        <v>510</v>
      </c>
      <c r="D24" s="2">
        <f t="shared" si="3"/>
        <v>1.5882352941176472</v>
      </c>
      <c r="E24" s="2">
        <f t="shared" si="4"/>
        <v>0.70833333333333337</v>
      </c>
      <c r="F24" s="36">
        <f t="shared" si="5"/>
        <v>0.70588235294117641</v>
      </c>
      <c r="G24" s="38">
        <f t="shared" si="0"/>
        <v>1.2176470588235455E-3</v>
      </c>
      <c r="I24" s="4">
        <v>750</v>
      </c>
      <c r="J24" s="3" t="s">
        <v>5</v>
      </c>
      <c r="K24" s="5">
        <f t="shared" si="1"/>
        <v>1280.3004438374871</v>
      </c>
      <c r="M24" s="15">
        <f t="shared" si="2"/>
        <v>439.34999999999997</v>
      </c>
      <c r="N24" s="16" t="s">
        <v>6</v>
      </c>
      <c r="O24" s="17">
        <v>750</v>
      </c>
    </row>
    <row r="25" spans="2:15" x14ac:dyDescent="0.25">
      <c r="B25" s="4">
        <v>330</v>
      </c>
      <c r="C25" s="2">
        <v>560</v>
      </c>
      <c r="D25" s="2">
        <f t="shared" si="3"/>
        <v>1.5892857142857144</v>
      </c>
      <c r="E25" s="2">
        <f t="shared" si="4"/>
        <v>0.708860759493671</v>
      </c>
      <c r="F25" s="36">
        <f t="shared" si="5"/>
        <v>0.70535714285714279</v>
      </c>
      <c r="G25" s="38">
        <f t="shared" si="0"/>
        <v>1.7428571428571571E-3</v>
      </c>
      <c r="I25" s="4">
        <v>820</v>
      </c>
      <c r="J25" s="3" t="s">
        <v>5</v>
      </c>
      <c r="K25" s="5">
        <f t="shared" si="1"/>
        <v>1399.7951519289861</v>
      </c>
      <c r="M25" s="15">
        <f t="shared" si="2"/>
        <v>480.35599999999999</v>
      </c>
      <c r="N25" s="16" t="s">
        <v>6</v>
      </c>
      <c r="O25" s="17">
        <v>820</v>
      </c>
    </row>
    <row r="26" spans="2:15" x14ac:dyDescent="0.25">
      <c r="B26" s="15">
        <v>360</v>
      </c>
      <c r="C26" s="46">
        <v>620</v>
      </c>
      <c r="D26" s="46">
        <f t="shared" si="3"/>
        <v>1.5806451612903225</v>
      </c>
      <c r="E26" s="46">
        <f t="shared" si="4"/>
        <v>0.70454545454545447</v>
      </c>
      <c r="F26" s="47">
        <f t="shared" si="5"/>
        <v>0.70967741935483875</v>
      </c>
      <c r="G26" s="48">
        <f t="shared" si="0"/>
        <v>-2.5774193548387947E-3</v>
      </c>
      <c r="I26" s="4">
        <v>910</v>
      </c>
      <c r="J26" s="3" t="s">
        <v>5</v>
      </c>
      <c r="K26" s="5">
        <f t="shared" si="1"/>
        <v>1553.4312051894844</v>
      </c>
      <c r="M26" s="4">
        <f t="shared" si="2"/>
        <v>533.07799999999997</v>
      </c>
      <c r="N26" s="3" t="s">
        <v>6</v>
      </c>
      <c r="O26" s="5">
        <v>910</v>
      </c>
    </row>
    <row r="27" spans="2:15" x14ac:dyDescent="0.25">
      <c r="B27" s="4">
        <v>430</v>
      </c>
      <c r="C27" s="2">
        <v>750</v>
      </c>
      <c r="D27" s="2">
        <f t="shared" si="3"/>
        <v>1.5733333333333333</v>
      </c>
      <c r="E27" s="2">
        <f t="shared" si="4"/>
        <v>0.7009345794392523</v>
      </c>
      <c r="F27" s="36">
        <f t="shared" si="5"/>
        <v>0.71333333333333337</v>
      </c>
      <c r="G27" s="38">
        <f t="shared" si="0"/>
        <v>-6.233333333333424E-3</v>
      </c>
      <c r="I27" s="4">
        <v>1000</v>
      </c>
      <c r="J27" s="3" t="s">
        <v>5</v>
      </c>
      <c r="K27" s="5">
        <f t="shared" si="1"/>
        <v>1707.067258449983</v>
      </c>
      <c r="M27" s="18">
        <f t="shared" si="2"/>
        <v>585.79999999999995</v>
      </c>
      <c r="N27" s="19" t="s">
        <v>6</v>
      </c>
      <c r="O27" s="20">
        <v>1000</v>
      </c>
    </row>
    <row r="28" spans="2:15" x14ac:dyDescent="0.25">
      <c r="B28" s="4">
        <v>470</v>
      </c>
      <c r="C28" s="2">
        <v>820</v>
      </c>
      <c r="D28" s="2">
        <f t="shared" si="3"/>
        <v>1.5731707317073171</v>
      </c>
      <c r="E28" s="2">
        <f t="shared" si="4"/>
        <v>0.70085470085470092</v>
      </c>
      <c r="F28" s="36">
        <f t="shared" si="5"/>
        <v>0.71341463414634143</v>
      </c>
      <c r="G28" s="38">
        <f t="shared" si="0"/>
        <v>-6.3146341463414801E-3</v>
      </c>
      <c r="I28" s="4">
        <v>1200</v>
      </c>
      <c r="J28" s="3" t="s">
        <v>5</v>
      </c>
      <c r="K28" s="5">
        <f t="shared" si="1"/>
        <v>2048.4807101399797</v>
      </c>
      <c r="M28" s="4">
        <f t="shared" si="2"/>
        <v>702.96</v>
      </c>
      <c r="N28" s="3" t="s">
        <v>6</v>
      </c>
      <c r="O28" s="5">
        <v>1200</v>
      </c>
    </row>
    <row r="29" spans="2:15" x14ac:dyDescent="0.25">
      <c r="B29" s="49">
        <v>590</v>
      </c>
      <c r="C29" s="50">
        <v>1000</v>
      </c>
      <c r="D29" s="50">
        <f t="shared" si="3"/>
        <v>1.5899999999999999</v>
      </c>
      <c r="E29" s="50">
        <f t="shared" si="4"/>
        <v>0.70921985815602828</v>
      </c>
      <c r="F29" s="51">
        <f t="shared" si="5"/>
        <v>0.70500000000000007</v>
      </c>
      <c r="G29" s="52">
        <f t="shared" si="0"/>
        <v>2.0999999999998797E-3</v>
      </c>
      <c r="I29" s="4">
        <v>1500</v>
      </c>
      <c r="J29" s="3" t="s">
        <v>5</v>
      </c>
      <c r="K29" s="5">
        <f t="shared" si="1"/>
        <v>2560.6008876749743</v>
      </c>
      <c r="M29" s="4">
        <f t="shared" si="2"/>
        <v>878.69999999999993</v>
      </c>
      <c r="N29" s="3" t="s">
        <v>6</v>
      </c>
      <c r="O29" s="5">
        <v>1500</v>
      </c>
    </row>
    <row r="30" spans="2:15" x14ac:dyDescent="0.25">
      <c r="B30" s="4">
        <v>1000</v>
      </c>
      <c r="C30" s="2">
        <v>1800</v>
      </c>
      <c r="D30" s="2">
        <f t="shared" si="3"/>
        <v>1.5555555555555556</v>
      </c>
      <c r="E30" s="2">
        <f t="shared" si="4"/>
        <v>0.69230769230769229</v>
      </c>
      <c r="F30" s="36">
        <f t="shared" si="5"/>
        <v>0.72222222222222221</v>
      </c>
      <c r="G30" s="38">
        <f t="shared" si="0"/>
        <v>-1.5122222222222259E-2</v>
      </c>
      <c r="I30" s="15">
        <v>1800</v>
      </c>
      <c r="J30" s="16" t="s">
        <v>5</v>
      </c>
      <c r="K30" s="17">
        <f t="shared" si="1"/>
        <v>3072.7210652099693</v>
      </c>
      <c r="M30" s="15">
        <f t="shared" si="2"/>
        <v>1054.44</v>
      </c>
      <c r="N30" s="16" t="s">
        <v>6</v>
      </c>
      <c r="O30" s="17">
        <v>1800</v>
      </c>
    </row>
    <row r="31" spans="2:15" x14ac:dyDescent="0.25">
      <c r="B31" s="4">
        <v>1200</v>
      </c>
      <c r="C31" s="2">
        <v>2000</v>
      </c>
      <c r="D31" s="2">
        <f t="shared" si="3"/>
        <v>1.6</v>
      </c>
      <c r="E31" s="2">
        <f t="shared" si="4"/>
        <v>0.7142857142857143</v>
      </c>
      <c r="F31" s="36">
        <f t="shared" si="5"/>
        <v>0.7</v>
      </c>
      <c r="G31" s="38">
        <f t="shared" si="0"/>
        <v>7.0999999999999952E-3</v>
      </c>
      <c r="I31" s="4">
        <v>2000</v>
      </c>
      <c r="J31" s="3" t="s">
        <v>5</v>
      </c>
      <c r="K31" s="5">
        <f t="shared" si="1"/>
        <v>3414.134516899966</v>
      </c>
      <c r="M31" s="15">
        <f t="shared" si="2"/>
        <v>1171.5999999999999</v>
      </c>
      <c r="N31" s="16" t="s">
        <v>6</v>
      </c>
      <c r="O31" s="17">
        <v>2000</v>
      </c>
    </row>
    <row r="32" spans="2:15" ht="15.75" thickBot="1" x14ac:dyDescent="0.3">
      <c r="B32" s="6">
        <v>1200</v>
      </c>
      <c r="C32" s="30">
        <v>2200</v>
      </c>
      <c r="D32" s="30">
        <f t="shared" si="3"/>
        <v>1.5454545454545454</v>
      </c>
      <c r="E32" s="30">
        <f t="shared" si="4"/>
        <v>0.6875</v>
      </c>
      <c r="F32" s="37">
        <f t="shared" si="5"/>
        <v>0.72727272727272729</v>
      </c>
      <c r="G32" s="39">
        <f t="shared" si="0"/>
        <v>-2.0172727272727342E-2</v>
      </c>
      <c r="I32" s="4">
        <v>2200</v>
      </c>
      <c r="J32" s="3" t="s">
        <v>5</v>
      </c>
      <c r="K32" s="5">
        <f t="shared" si="1"/>
        <v>3755.5479685899627</v>
      </c>
      <c r="M32" s="15">
        <f t="shared" si="2"/>
        <v>1288.76</v>
      </c>
      <c r="N32" s="16" t="s">
        <v>6</v>
      </c>
      <c r="O32" s="17">
        <v>2200</v>
      </c>
    </row>
    <row r="33" spans="7:15" ht="15.75" thickBot="1" x14ac:dyDescent="0.3">
      <c r="G33" s="45">
        <f>_xlfn.MAXIFS(G3:G32,G3:G32,"&lt;=0")</f>
        <v>-1.951724137931099E-3</v>
      </c>
      <c r="I33" s="18">
        <v>2320</v>
      </c>
      <c r="J33" s="19" t="s">
        <v>5</v>
      </c>
      <c r="K33" s="20">
        <f t="shared" si="1"/>
        <v>3960.3960396039606</v>
      </c>
      <c r="M33" s="4">
        <f t="shared" si="2"/>
        <v>1359.056</v>
      </c>
      <c r="N33" s="3" t="s">
        <v>6</v>
      </c>
      <c r="O33" s="5">
        <v>2320</v>
      </c>
    </row>
    <row r="34" spans="7:15" ht="15.75" thickBot="1" x14ac:dyDescent="0.3">
      <c r="G34" s="53">
        <f>_xlfn.MAXIFS(G12:G32,G12:G32,"&lt;=0")</f>
        <v>-2.5774193548387947E-3</v>
      </c>
      <c r="I34" s="4">
        <v>2400</v>
      </c>
      <c r="J34" s="3" t="s">
        <v>5</v>
      </c>
      <c r="K34" s="5">
        <f t="shared" si="1"/>
        <v>4096.9614202799594</v>
      </c>
      <c r="M34" s="4">
        <f t="shared" si="2"/>
        <v>1405.92</v>
      </c>
      <c r="N34" s="3" t="s">
        <v>6</v>
      </c>
      <c r="O34" s="5">
        <v>2400</v>
      </c>
    </row>
    <row r="35" spans="7:15" x14ac:dyDescent="0.25">
      <c r="I35" s="4">
        <v>2490</v>
      </c>
      <c r="J35" s="3" t="s">
        <v>5</v>
      </c>
      <c r="K35" s="5">
        <f t="shared" si="1"/>
        <v>4250.5974735404579</v>
      </c>
      <c r="M35" s="4">
        <f t="shared" si="2"/>
        <v>1458.6420000000001</v>
      </c>
      <c r="N35" s="3" t="s">
        <v>6</v>
      </c>
      <c r="O35" s="5">
        <v>2490</v>
      </c>
    </row>
    <row r="36" spans="7:15" x14ac:dyDescent="0.25">
      <c r="I36" s="18">
        <v>2700</v>
      </c>
      <c r="J36" s="19" t="s">
        <v>5</v>
      </c>
      <c r="K36" s="20">
        <f t="shared" si="1"/>
        <v>4609.081597814954</v>
      </c>
      <c r="M36" s="4">
        <f t="shared" si="2"/>
        <v>1581.6599999999999</v>
      </c>
      <c r="N36" s="3" t="s">
        <v>6</v>
      </c>
      <c r="O36" s="5">
        <v>2700</v>
      </c>
    </row>
    <row r="37" spans="7:15" x14ac:dyDescent="0.25">
      <c r="I37" s="18">
        <v>2800</v>
      </c>
      <c r="J37" s="19" t="s">
        <v>5</v>
      </c>
      <c r="K37" s="20">
        <f t="shared" si="1"/>
        <v>4779.7883236599519</v>
      </c>
      <c r="M37" s="4">
        <f t="shared" si="2"/>
        <v>1640.24</v>
      </c>
      <c r="N37" s="3" t="s">
        <v>6</v>
      </c>
      <c r="O37" s="5">
        <v>2800</v>
      </c>
    </row>
    <row r="38" spans="7:15" ht="15.75" thickBot="1" x14ac:dyDescent="0.3">
      <c r="I38" s="21">
        <v>2870</v>
      </c>
      <c r="J38" s="22" t="s">
        <v>5</v>
      </c>
      <c r="K38" s="23">
        <f t="shared" si="1"/>
        <v>4899.2830317514508</v>
      </c>
      <c r="M38" s="6">
        <f t="shared" si="2"/>
        <v>1681.2459999999999</v>
      </c>
      <c r="N38" s="7" t="s">
        <v>6</v>
      </c>
      <c r="O38" s="8">
        <v>2870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Hoàng Đỗ</dc:creator>
  <cp:lastModifiedBy>Nguyên Hoàng Đỗ</cp:lastModifiedBy>
  <dcterms:created xsi:type="dcterms:W3CDTF">2022-07-28T07:11:36Z</dcterms:created>
  <dcterms:modified xsi:type="dcterms:W3CDTF">2022-07-28T07:58:09Z</dcterms:modified>
</cp:coreProperties>
</file>