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9.png" ContentType="image/png"/>
  <Override PartName="/xl/media/image10.png" ContentType="image/png"/>
  <Override PartName="/xl/media/image8.png" ContentType="image/png"/>
  <Override PartName="/xl/media/image6.png" ContentType="image/png"/>
  <Override PartName="/xl/media/image7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1" sheetId="1" state="visible" r:id="rId2"/>
    <sheet name="Result2" sheetId="2" state="visible" r:id="rId3"/>
  </sheets>
  <definedNames>
    <definedName function="false" hidden="false" localSheetId="0" name="_xlnm.Print_Area" vbProcedure="false">Result1!$A$2:$M$13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<sst xmlns="http://schemas.openxmlformats.org/spreadsheetml/2006/main" count="384" uniqueCount="125">
  <si>
    <t xml:space="preserve">A</t>
  </si>
  <si>
    <t xml:space="preserve">raw data</t>
  </si>
  <si>
    <t xml:space="preserve">raw data - blank</t>
  </si>
  <si>
    <t xml:space="preserve">Pi amount (nmol)</t>
  </si>
  <si>
    <t xml:space="preserve">Specific activity (umol/mg/min)</t>
  </si>
  <si>
    <t xml:space="preserve">Average Specific activity (umol/mg/min)</t>
  </si>
  <si>
    <t xml:space="preserve">% Activity</t>
  </si>
  <si>
    <t xml:space="preserve">Average % activity</t>
  </si>
  <si>
    <t xml:space="preserve">% of inhibition</t>
  </si>
  <si>
    <t xml:space="preserve">Average % of inhibition</t>
  </si>
  <si>
    <t xml:space="preserve">Standard deviation</t>
  </si>
  <si>
    <t xml:space="preserve">Pi (nmol)</t>
  </si>
  <si>
    <t xml:space="preserve">A1</t>
  </si>
  <si>
    <t xml:space="preserve">A2</t>
  </si>
  <si>
    <t xml:space="preserve">A3</t>
  </si>
  <si>
    <t xml:space="preserve">A4</t>
  </si>
  <si>
    <t xml:space="preserve">Average</t>
  </si>
  <si>
    <t xml:space="preserve">No Pi</t>
  </si>
  <si>
    <t xml:space="preserve">ARW-220 1000</t>
  </si>
  <si>
    <r>
      <rPr>
        <sz val="12"/>
        <color rgb="FF000000"/>
        <rFont val="Calibri"/>
        <family val="2"/>
      </rPr>
      <t xml:space="preserve">ARW-222 </t>
    </r>
    <r>
      <rPr>
        <sz val="12"/>
        <color rgb="FF000000"/>
        <rFont val="Calibri"/>
        <family val="2"/>
        <charset val="1"/>
      </rPr>
      <t xml:space="preserve">1000</t>
    </r>
  </si>
  <si>
    <t xml:space="preserve">B</t>
  </si>
  <si>
    <t xml:space="preserve">Pi 2,5 uM</t>
  </si>
  <si>
    <r>
      <rPr>
        <sz val="12"/>
        <color rgb="FF000000"/>
        <rFont val="Calibri"/>
        <family val="2"/>
      </rPr>
      <t xml:space="preserve">ARW-220 </t>
    </r>
    <r>
      <rPr>
        <sz val="12"/>
        <color rgb="FF000000"/>
        <rFont val="Calibri"/>
        <family val="2"/>
        <charset val="1"/>
      </rPr>
      <t xml:space="preserve">500</t>
    </r>
  </si>
  <si>
    <r>
      <rPr>
        <sz val="12"/>
        <color rgb="FF000000"/>
        <rFont val="Calibri"/>
        <family val="2"/>
      </rPr>
      <t xml:space="preserve">ARW-222 </t>
    </r>
    <r>
      <rPr>
        <sz val="12"/>
        <color rgb="FF000000"/>
        <rFont val="Calibri"/>
        <family val="2"/>
        <charset val="1"/>
      </rPr>
      <t xml:space="preserve">500</t>
    </r>
  </si>
  <si>
    <t xml:space="preserve">C</t>
  </si>
  <si>
    <t xml:space="preserve">Pi 10 uM</t>
  </si>
  <si>
    <r>
      <rPr>
        <sz val="12"/>
        <color rgb="FF000000"/>
        <rFont val="Calibri"/>
        <family val="2"/>
      </rPr>
      <t xml:space="preserve">ARW-220 </t>
    </r>
    <r>
      <rPr>
        <sz val="12"/>
        <color rgb="FF000000"/>
        <rFont val="Calibri"/>
        <family val="2"/>
        <charset val="1"/>
      </rPr>
      <t xml:space="preserve">100</t>
    </r>
  </si>
  <si>
    <r>
      <rPr>
        <sz val="12"/>
        <color rgb="FF000000"/>
        <rFont val="Calibri"/>
        <family val="2"/>
      </rPr>
      <t xml:space="preserve">ARW-222 </t>
    </r>
    <r>
      <rPr>
        <sz val="12"/>
        <color rgb="FF000000"/>
        <rFont val="Calibri"/>
        <family val="2"/>
        <charset val="1"/>
      </rPr>
      <t xml:space="preserve">100</t>
    </r>
  </si>
  <si>
    <t xml:space="preserve">D</t>
  </si>
  <si>
    <t xml:space="preserve">Pi 20 uM</t>
  </si>
  <si>
    <r>
      <rPr>
        <sz val="12"/>
        <color rgb="FF000000"/>
        <rFont val="Calibri"/>
        <family val="2"/>
      </rPr>
      <t xml:space="preserve">ARW-220 </t>
    </r>
    <r>
      <rPr>
        <sz val="12"/>
        <color rgb="FF000000"/>
        <rFont val="Calibri"/>
        <family val="2"/>
        <charset val="1"/>
      </rPr>
      <t xml:space="preserve">50</t>
    </r>
  </si>
  <si>
    <r>
      <rPr>
        <sz val="12"/>
        <color rgb="FF000000"/>
        <rFont val="Calibri"/>
        <family val="2"/>
      </rPr>
      <t xml:space="preserve">ARW-222 </t>
    </r>
    <r>
      <rPr>
        <sz val="12"/>
        <color rgb="FF000000"/>
        <rFont val="Calibri"/>
        <family val="2"/>
        <charset val="1"/>
      </rPr>
      <t xml:space="preserve">50</t>
    </r>
  </si>
  <si>
    <t xml:space="preserve">E</t>
  </si>
  <si>
    <t xml:space="preserve">TVP no inhibitor</t>
  </si>
  <si>
    <r>
      <rPr>
        <sz val="12"/>
        <color rgb="FF000000"/>
        <rFont val="Calibri"/>
        <family val="2"/>
      </rPr>
      <t xml:space="preserve">ARW-220 </t>
    </r>
    <r>
      <rPr>
        <sz val="12"/>
        <color rgb="FF000000"/>
        <rFont val="Calibri"/>
        <family val="2"/>
        <charset val="1"/>
      </rPr>
      <t xml:space="preserve">10</t>
    </r>
  </si>
  <si>
    <r>
      <rPr>
        <sz val="12"/>
        <color rgb="FF000000"/>
        <rFont val="Calibri"/>
        <family val="2"/>
      </rPr>
      <t xml:space="preserve">ARW-222 </t>
    </r>
    <r>
      <rPr>
        <sz val="12"/>
        <color rgb="FF000000"/>
        <rFont val="Calibri"/>
        <family val="2"/>
        <charset val="1"/>
      </rPr>
      <t xml:space="preserve">10</t>
    </r>
  </si>
  <si>
    <t xml:space="preserve">F</t>
  </si>
  <si>
    <t xml:space="preserve">IDP 50uM</t>
  </si>
  <si>
    <r>
      <rPr>
        <sz val="12"/>
        <color rgb="FF000000"/>
        <rFont val="Calibri"/>
        <family val="2"/>
      </rPr>
      <t xml:space="preserve">ARW-220 </t>
    </r>
    <r>
      <rPr>
        <sz val="12"/>
        <color rgb="FF000000"/>
        <rFont val="Calibri"/>
        <family val="2"/>
        <charset val="1"/>
      </rPr>
      <t xml:space="preserve">5</t>
    </r>
  </si>
  <si>
    <r>
      <rPr>
        <sz val="12"/>
        <color rgb="FF000000"/>
        <rFont val="Calibri"/>
        <family val="2"/>
      </rPr>
      <t xml:space="preserve">ARW-222 </t>
    </r>
    <r>
      <rPr>
        <sz val="12"/>
        <color rgb="FF000000"/>
        <rFont val="Calibri"/>
        <family val="2"/>
        <charset val="1"/>
      </rPr>
      <t xml:space="preserve">5</t>
    </r>
  </si>
  <si>
    <t xml:space="preserve">G</t>
  </si>
  <si>
    <t xml:space="preserve">MTI61 50 uM</t>
  </si>
  <si>
    <r>
      <rPr>
        <sz val="12"/>
        <color rgb="FF000000"/>
        <rFont val="Calibri"/>
        <family val="2"/>
      </rPr>
      <t xml:space="preserve">ARW-220 </t>
    </r>
    <r>
      <rPr>
        <sz val="12"/>
        <color rgb="FF000000"/>
        <rFont val="Calibri"/>
        <family val="2"/>
        <charset val="1"/>
      </rPr>
      <t xml:space="preserve">1</t>
    </r>
  </si>
  <si>
    <r>
      <rPr>
        <sz val="12"/>
        <color rgb="FF000000"/>
        <rFont val="Calibri"/>
        <family val="2"/>
      </rPr>
      <t xml:space="preserve">ARW-222 </t>
    </r>
    <r>
      <rPr>
        <sz val="12"/>
        <color rgb="FF000000"/>
        <rFont val="Calibri"/>
        <family val="2"/>
        <charset val="1"/>
      </rPr>
      <t xml:space="preserve">1</t>
    </r>
  </si>
  <si>
    <t xml:space="preserve">H</t>
  </si>
  <si>
    <t xml:space="preserve">AKI XVII103 5uM</t>
  </si>
  <si>
    <r>
      <rPr>
        <sz val="12"/>
        <color rgb="FF000000"/>
        <rFont val="Calibri"/>
        <family val="2"/>
      </rPr>
      <t xml:space="preserve">ARW-220 </t>
    </r>
    <r>
      <rPr>
        <sz val="12"/>
        <color rgb="FF000000"/>
        <rFont val="Calibri"/>
        <family val="2"/>
        <charset val="1"/>
      </rPr>
      <t xml:space="preserve">0.1</t>
    </r>
  </si>
  <si>
    <r>
      <rPr>
        <sz val="12"/>
        <color rgb="FF000000"/>
        <rFont val="Calibri"/>
        <family val="2"/>
      </rPr>
      <t xml:space="preserve">ARW-222 </t>
    </r>
    <r>
      <rPr>
        <sz val="12"/>
        <color rgb="FF000000"/>
        <rFont val="Calibri"/>
        <family val="2"/>
        <charset val="1"/>
      </rPr>
      <t xml:space="preserve">0.1</t>
    </r>
  </si>
  <si>
    <t xml:space="preserve">RD-08 (uM)</t>
  </si>
  <si>
    <t xml:space="preserve">RD-09 (uM)</t>
  </si>
  <si>
    <t xml:space="preserve">Results summary</t>
  </si>
  <si>
    <t xml:space="preserve">Sample</t>
  </si>
  <si>
    <t xml:space="preserve">Conc1 (uM)</t>
  </si>
  <si>
    <t xml:space="preserve">Conc2 (uM)</t>
  </si>
  <si>
    <t xml:space="preserve">Conc3 (uM)</t>
  </si>
  <si>
    <t xml:space="preserve">Conc1</t>
  </si>
  <si>
    <t xml:space="preserve">STDEVc1</t>
  </si>
  <si>
    <t xml:space="preserve">Conc2</t>
  </si>
  <si>
    <t xml:space="preserve">STDEVc2</t>
  </si>
  <si>
    <t xml:space="preserve">Conc3</t>
  </si>
  <si>
    <t xml:space="preserve">STDEVconc3</t>
  </si>
  <si>
    <t xml:space="preserve">No Inhibitor</t>
  </si>
  <si>
    <t xml:space="preserve">IDP</t>
  </si>
  <si>
    <t xml:space="preserve">MTI61</t>
  </si>
  <si>
    <t xml:space="preserve">AKI XVII103</t>
  </si>
  <si>
    <t xml:space="preserve">RD-08 </t>
  </si>
  <si>
    <t xml:space="preserve">Log Conc</t>
  </si>
  <si>
    <t xml:space="preserve">x1</t>
  </si>
  <si>
    <t xml:space="preserve">x2</t>
  </si>
  <si>
    <t xml:space="preserve">x3</t>
  </si>
  <si>
    <t xml:space="preserve">x4</t>
  </si>
  <si>
    <t xml:space="preserve">avg</t>
  </si>
  <si>
    <t xml:space="preserve">stdev</t>
  </si>
  <si>
    <t xml:space="preserve">RD-08</t>
  </si>
  <si>
    <t xml:space="preserve">LogIC50</t>
  </si>
  <si>
    <t xml:space="preserve">: 1,358±0,03128 uM</t>
  </si>
  <si>
    <t xml:space="preserve">IC50</t>
  </si>
  <si>
    <t xml:space="preserve">: 22,81 uM</t>
  </si>
  <si>
    <t xml:space="preserve">RD-09 </t>
  </si>
  <si>
    <t xml:space="preserve">RD-09</t>
  </si>
  <si>
    <t xml:space="preserve">: 1,622±0,02203 uM</t>
  </si>
  <si>
    <t xml:space="preserve">: 41,93 uM</t>
  </si>
  <si>
    <t xml:space="preserve">NoTmPPase </t>
  </si>
  <si>
    <r>
      <rPr>
        <sz val="12"/>
        <color rgb="FF000000"/>
        <rFont val="Calibri"/>
        <family val="2"/>
      </rPr>
      <t xml:space="preserve">ARW-180 </t>
    </r>
    <r>
      <rPr>
        <sz val="12"/>
        <color rgb="FF000000"/>
        <rFont val="Calibri"/>
        <family val="2"/>
        <charset val="1"/>
      </rPr>
      <t xml:space="preserve">10000</t>
    </r>
  </si>
  <si>
    <r>
      <rPr>
        <sz val="12"/>
        <color rgb="FF000000"/>
        <rFont val="Calibri"/>
        <family val="2"/>
      </rPr>
      <t xml:space="preserve">ARW-181 </t>
    </r>
    <r>
      <rPr>
        <sz val="12"/>
        <color rgb="FF000000"/>
        <rFont val="Calibri"/>
        <family val="2"/>
        <charset val="1"/>
      </rPr>
      <t xml:space="preserve">10000</t>
    </r>
  </si>
  <si>
    <r>
      <rPr>
        <sz val="12"/>
        <color rgb="FF000000"/>
        <rFont val="Calibri"/>
        <family val="2"/>
      </rPr>
      <t xml:space="preserve">IAT120 </t>
    </r>
    <r>
      <rPr>
        <sz val="12"/>
        <color rgb="FF000000"/>
        <rFont val="Calibri"/>
        <family val="2"/>
        <charset val="1"/>
      </rPr>
      <t xml:space="preserve">50</t>
    </r>
  </si>
  <si>
    <t xml:space="preserve">Pi 2,5 nmol</t>
  </si>
  <si>
    <r>
      <rPr>
        <sz val="12"/>
        <color rgb="FF000000"/>
        <rFont val="Calibri"/>
        <family val="2"/>
      </rPr>
      <t xml:space="preserve">ARW-180 </t>
    </r>
    <r>
      <rPr>
        <sz val="12"/>
        <color rgb="FF000000"/>
        <rFont val="Calibri"/>
        <family val="2"/>
        <charset val="1"/>
      </rPr>
      <t xml:space="preserve">1000</t>
    </r>
  </si>
  <si>
    <r>
      <rPr>
        <sz val="12"/>
        <color rgb="FF000000"/>
        <rFont val="Calibri"/>
        <family val="2"/>
      </rPr>
      <t xml:space="preserve">ARW-181 </t>
    </r>
    <r>
      <rPr>
        <sz val="12"/>
        <color rgb="FF000000"/>
        <rFont val="Calibri"/>
        <family val="2"/>
        <charset val="1"/>
      </rPr>
      <t xml:space="preserve">1000</t>
    </r>
  </si>
  <si>
    <r>
      <rPr>
        <sz val="12"/>
        <color rgb="FF000000"/>
        <rFont val="Calibri"/>
        <family val="2"/>
      </rPr>
      <t xml:space="preserve">IAT120 </t>
    </r>
    <r>
      <rPr>
        <sz val="12"/>
        <color rgb="FF000000"/>
        <rFont val="Calibri"/>
        <family val="2"/>
        <charset val="1"/>
      </rPr>
      <t xml:space="preserve">20</t>
    </r>
  </si>
  <si>
    <t xml:space="preserve">Pi 10 nmol</t>
  </si>
  <si>
    <r>
      <rPr>
        <sz val="12"/>
        <color rgb="FF000000"/>
        <rFont val="Calibri"/>
        <family val="2"/>
      </rPr>
      <t xml:space="preserve">ARW-180 </t>
    </r>
    <r>
      <rPr>
        <sz val="12"/>
        <color rgb="FF000000"/>
        <rFont val="Calibri"/>
        <family val="2"/>
        <charset val="1"/>
      </rPr>
      <t xml:space="preserve">500</t>
    </r>
  </si>
  <si>
    <r>
      <rPr>
        <sz val="12"/>
        <color rgb="FF000000"/>
        <rFont val="Calibri"/>
        <family val="2"/>
      </rPr>
      <t xml:space="preserve">ARW-181 </t>
    </r>
    <r>
      <rPr>
        <sz val="12"/>
        <color rgb="FF000000"/>
        <rFont val="Calibri"/>
        <family val="2"/>
        <charset val="1"/>
      </rPr>
      <t xml:space="preserve">500</t>
    </r>
  </si>
  <si>
    <r>
      <rPr>
        <sz val="12"/>
        <color rgb="FF000000"/>
        <rFont val="Calibri"/>
        <family val="2"/>
      </rPr>
      <t xml:space="preserve">IAT120 </t>
    </r>
    <r>
      <rPr>
        <sz val="12"/>
        <color rgb="FF000000"/>
        <rFont val="Calibri"/>
        <family val="2"/>
        <charset val="1"/>
      </rPr>
      <t xml:space="preserve">10</t>
    </r>
  </si>
  <si>
    <t xml:space="preserve">Pi 20 nmol</t>
  </si>
  <si>
    <r>
      <rPr>
        <sz val="12"/>
        <color rgb="FF000000"/>
        <rFont val="Calibri"/>
        <family val="2"/>
      </rPr>
      <t xml:space="preserve">ARW-180 </t>
    </r>
    <r>
      <rPr>
        <sz val="12"/>
        <color rgb="FF000000"/>
        <rFont val="Calibri"/>
        <family val="2"/>
        <charset val="1"/>
      </rPr>
      <t xml:space="preserve">100</t>
    </r>
  </si>
  <si>
    <r>
      <rPr>
        <sz val="12"/>
        <color rgb="FF000000"/>
        <rFont val="Calibri"/>
        <family val="2"/>
      </rPr>
      <t xml:space="preserve">ARW-181 </t>
    </r>
    <r>
      <rPr>
        <sz val="12"/>
        <color rgb="FF000000"/>
        <rFont val="Calibri"/>
        <family val="2"/>
        <charset val="1"/>
      </rPr>
      <t xml:space="preserve">100</t>
    </r>
  </si>
  <si>
    <r>
      <rPr>
        <sz val="12"/>
        <color rgb="FF000000"/>
        <rFont val="Calibri"/>
        <family val="2"/>
      </rPr>
      <t xml:space="preserve">IAT120  </t>
    </r>
    <r>
      <rPr>
        <sz val="12"/>
        <color rgb="FF000000"/>
        <rFont val="Calibri"/>
        <family val="2"/>
        <charset val="1"/>
      </rPr>
      <t xml:space="preserve">5</t>
    </r>
  </si>
  <si>
    <t xml:space="preserve">TmPPase no Inhibitor</t>
  </si>
  <si>
    <r>
      <rPr>
        <sz val="12"/>
        <color rgb="FF000000"/>
        <rFont val="Calibri"/>
        <family val="2"/>
      </rPr>
      <t xml:space="preserve">ARW-180 </t>
    </r>
    <r>
      <rPr>
        <sz val="12"/>
        <color rgb="FF000000"/>
        <rFont val="Calibri"/>
        <family val="2"/>
        <charset val="1"/>
      </rPr>
      <t xml:space="preserve">50</t>
    </r>
  </si>
  <si>
    <r>
      <rPr>
        <sz val="12"/>
        <color rgb="FF000000"/>
        <rFont val="Calibri"/>
        <family val="2"/>
      </rPr>
      <t xml:space="preserve">ARW-181 </t>
    </r>
    <r>
      <rPr>
        <sz val="12"/>
        <color rgb="FF000000"/>
        <rFont val="Calibri"/>
        <family val="2"/>
        <charset val="1"/>
      </rPr>
      <t xml:space="preserve">50</t>
    </r>
  </si>
  <si>
    <r>
      <rPr>
        <sz val="12"/>
        <color rgb="FF000000"/>
        <rFont val="Calibri"/>
        <family val="2"/>
      </rPr>
      <t xml:space="preserve">IAT120 </t>
    </r>
    <r>
      <rPr>
        <sz val="12"/>
        <color rgb="FF000000"/>
        <rFont val="Calibri"/>
        <family val="2"/>
        <charset val="1"/>
      </rPr>
      <t xml:space="preserve">1</t>
    </r>
  </si>
  <si>
    <r>
      <rPr>
        <sz val="12"/>
        <color rgb="FF000000"/>
        <rFont val="Calibri"/>
        <family val="2"/>
      </rPr>
      <t xml:space="preserve">ARW-180 </t>
    </r>
    <r>
      <rPr>
        <sz val="12"/>
        <color rgb="FF000000"/>
        <rFont val="Calibri"/>
        <family val="2"/>
        <charset val="1"/>
      </rPr>
      <t xml:space="preserve">10</t>
    </r>
  </si>
  <si>
    <r>
      <rPr>
        <sz val="12"/>
        <color rgb="FF000000"/>
        <rFont val="Calibri"/>
        <family val="2"/>
      </rPr>
      <t xml:space="preserve">ARW-181 </t>
    </r>
    <r>
      <rPr>
        <sz val="12"/>
        <color rgb="FF000000"/>
        <rFont val="Calibri"/>
        <family val="2"/>
        <charset val="1"/>
      </rPr>
      <t xml:space="preserve">10</t>
    </r>
  </si>
  <si>
    <r>
      <rPr>
        <sz val="12"/>
        <color rgb="FF000000"/>
        <rFont val="Calibri"/>
        <family val="2"/>
      </rPr>
      <t xml:space="preserve">IAT120 </t>
    </r>
    <r>
      <rPr>
        <sz val="12"/>
        <color rgb="FF000000"/>
        <rFont val="Calibri"/>
        <family val="2"/>
        <charset val="1"/>
      </rPr>
      <t xml:space="preserve">0.1</t>
    </r>
  </si>
  <si>
    <r>
      <rPr>
        <sz val="12"/>
        <color rgb="FF000000"/>
        <rFont val="Calibri"/>
        <family val="2"/>
      </rPr>
      <t xml:space="preserve">ARW-180 </t>
    </r>
    <r>
      <rPr>
        <sz val="12"/>
        <color rgb="FF000000"/>
        <rFont val="Calibri"/>
        <family val="2"/>
        <charset val="1"/>
      </rPr>
      <t xml:space="preserve">1</t>
    </r>
  </si>
  <si>
    <r>
      <rPr>
        <sz val="12"/>
        <color rgb="FF000000"/>
        <rFont val="Calibri"/>
        <family val="2"/>
      </rPr>
      <t xml:space="preserve">ARW-181 </t>
    </r>
    <r>
      <rPr>
        <sz val="12"/>
        <color rgb="FF000000"/>
        <rFont val="Calibri"/>
        <family val="2"/>
        <charset val="1"/>
      </rPr>
      <t xml:space="preserve">1</t>
    </r>
  </si>
  <si>
    <r>
      <rPr>
        <sz val="12"/>
        <color rgb="FF000000"/>
        <rFont val="Calibri"/>
        <family val="2"/>
      </rPr>
      <t xml:space="preserve">IAT120 </t>
    </r>
    <r>
      <rPr>
        <sz val="12"/>
        <color rgb="FF000000"/>
        <rFont val="Calibri"/>
        <family val="2"/>
        <charset val="1"/>
      </rPr>
      <t xml:space="preserve">0.01</t>
    </r>
  </si>
  <si>
    <r>
      <rPr>
        <sz val="12"/>
        <color rgb="FF000000"/>
        <rFont val="Calibri"/>
        <family val="2"/>
      </rPr>
      <t xml:space="preserve">ARW-180 </t>
    </r>
    <r>
      <rPr>
        <sz val="12"/>
        <color rgb="FF000000"/>
        <rFont val="Calibri"/>
        <family val="2"/>
        <charset val="1"/>
      </rPr>
      <t xml:space="preserve">0.1</t>
    </r>
  </si>
  <si>
    <r>
      <rPr>
        <sz val="12"/>
        <color rgb="FF000000"/>
        <rFont val="Calibri"/>
        <family val="2"/>
      </rPr>
      <t xml:space="preserve">ARW-181 </t>
    </r>
    <r>
      <rPr>
        <sz val="12"/>
        <color rgb="FF000000"/>
        <rFont val="Calibri"/>
        <family val="2"/>
        <charset val="1"/>
      </rPr>
      <t xml:space="preserve">0.1</t>
    </r>
  </si>
  <si>
    <r>
      <rPr>
        <sz val="12"/>
        <color rgb="FF000000"/>
        <rFont val="Calibri"/>
        <family val="2"/>
      </rPr>
      <t xml:space="preserve">IAT120 </t>
    </r>
    <r>
      <rPr>
        <sz val="12"/>
        <color rgb="FF000000"/>
        <rFont val="Calibri"/>
        <family val="2"/>
        <charset val="1"/>
      </rPr>
      <t xml:space="preserve">0.001</t>
    </r>
  </si>
  <si>
    <t xml:space="preserve">ARW-180 </t>
  </si>
  <si>
    <t xml:space="preserve">ARW-181</t>
  </si>
  <si>
    <t xml:space="preserve">IAT120 </t>
  </si>
  <si>
    <t xml:space="preserve">ARW-180</t>
  </si>
  <si>
    <t xml:space="preserve">ARW-180 (uM)</t>
  </si>
  <si>
    <t xml:space="preserve">: 4,553±0,1038 uM</t>
  </si>
  <si>
    <t xml:space="preserve">: 35739 uM</t>
  </si>
  <si>
    <t xml:space="preserve">ARW-181 (uM)</t>
  </si>
  <si>
    <t xml:space="preserve">: 2,995±0,0184 uM</t>
  </si>
  <si>
    <t xml:space="preserve">: 989,2 uM</t>
  </si>
  <si>
    <t xml:space="preserve">IAT120</t>
  </si>
  <si>
    <t xml:space="preserve">IAT-120</t>
  </si>
  <si>
    <t xml:space="preserve">: 0,7745±0,01192 uM</t>
  </si>
  <si>
    <t xml:space="preserve">: 5,95 uM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</si>
</sst>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0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 (Body)"/>
      <family val="0"/>
      <charset val="1"/>
    </font>
    <font>
      <sz val="12"/>
      <color rgb="FF000000"/>
      <name val="Calibri"/>
      <family val="2"/>
    </font>
    <font>
      <b val="true"/>
      <sz val="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8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6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8CBAD"/>
        <bgColor rgb="FFFBE5D6"/>
      </patternFill>
    </fill>
    <fill>
      <patternFill patternType="solid">
        <fgColor rgb="FFFFF2CC"/>
        <bgColor rgb="FFFBE5D6"/>
      </patternFill>
    </fill>
    <fill>
      <patternFill patternType="solid">
        <fgColor rgb="FFEDEDED"/>
        <bgColor rgb="FFE2F0D9"/>
      </patternFill>
    </fill>
    <fill>
      <patternFill patternType="solid">
        <fgColor rgb="FFDAE3F3"/>
        <bgColor rgb="FFD9D9D9"/>
      </patternFill>
    </fill>
    <fill>
      <patternFill patternType="solid">
        <fgColor rgb="FF70AD47"/>
        <bgColor rgb="FF339966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BE5D6"/>
      <rgbColor rgb="FF99CCFF"/>
      <rgbColor rgb="FFFF99CC"/>
      <rgbColor rgb="FFCC99FF"/>
      <rgbColor rgb="FFF8CBAD"/>
      <rgbColor rgb="FF4472C4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75236578282"/>
          <c:y val="0.0595134665508254"/>
          <c:w val="0.744308067085168"/>
          <c:h val="0.74956559513466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1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4"/>
                <c:pt idx="0">
                  <c:v>-6.93889390390723E-018</c:v>
                </c:pt>
                <c:pt idx="1">
                  <c:v>0.1167</c:v>
                </c:pt>
                <c:pt idx="2">
                  <c:v>0.497525</c:v>
                </c:pt>
                <c:pt idx="3">
                  <c:v>1.00105</c:v>
                </c:pt>
              </c:numCache>
            </c:numRef>
          </c:yVal>
          <c:smooth val="0"/>
        </c:ser>
        <c:axId val="81965826"/>
        <c:axId val="72348452"/>
      </c:scatterChart>
      <c:valAx>
        <c:axId val="819658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348452"/>
        <c:crosses val="autoZero"/>
        <c:crossBetween val="midCat"/>
      </c:valAx>
      <c:valAx>
        <c:axId val="723484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96582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75236578282"/>
          <c:y val="0.0595134665508254"/>
          <c:w val="0.744308067085168"/>
          <c:h val="0.74956559513466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1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4"/>
                <c:pt idx="0">
                  <c:v>-6.93889390390723E-018</c:v>
                </c:pt>
                <c:pt idx="1">
                  <c:v>0.1167</c:v>
                </c:pt>
                <c:pt idx="2">
                  <c:v>0.497525</c:v>
                </c:pt>
                <c:pt idx="3">
                  <c:v>1.00105</c:v>
                </c:pt>
              </c:numCache>
            </c:numRef>
          </c:yVal>
          <c:smooth val="0"/>
        </c:ser>
        <c:axId val="54013259"/>
        <c:axId val="41757603"/>
      </c:scatterChart>
      <c:valAx>
        <c:axId val="540132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757603"/>
        <c:crosses val="autoZero"/>
        <c:crossBetween val="midCat"/>
      </c:valAx>
      <c:valAx>
        <c:axId val="417576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01325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6.png"/><Relationship Id="rId3" Type="http://schemas.openxmlformats.org/officeDocument/2006/relationships/image" Target="../media/image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8.png"/><Relationship Id="rId3" Type="http://schemas.openxmlformats.org/officeDocument/2006/relationships/image" Target="../media/image9.png"/><Relationship Id="rId4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330120</xdr:colOff>
      <xdr:row>8</xdr:row>
      <xdr:rowOff>22320</xdr:rowOff>
    </xdr:from>
    <xdr:to>
      <xdr:col>48</xdr:col>
      <xdr:colOff>202680</xdr:colOff>
      <xdr:row>16</xdr:row>
      <xdr:rowOff>63360</xdr:rowOff>
    </xdr:to>
    <xdr:graphicFrame>
      <xdr:nvGraphicFramePr>
        <xdr:cNvPr id="0" name="Chart 1"/>
        <xdr:cNvGraphicFramePr/>
      </xdr:nvGraphicFramePr>
      <xdr:xfrm>
        <a:off x="24031800" y="1631880"/>
        <a:ext cx="3841920" cy="165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98</xdr:col>
      <xdr:colOff>317520</xdr:colOff>
      <xdr:row>21</xdr:row>
      <xdr:rowOff>114480</xdr:rowOff>
    </xdr:from>
    <xdr:to>
      <xdr:col>106</xdr:col>
      <xdr:colOff>304560</xdr:colOff>
      <xdr:row>35</xdr:row>
      <xdr:rowOff>130680</xdr:rowOff>
    </xdr:to>
    <xdr:pic>
      <xdr:nvPicPr>
        <xdr:cNvPr id="1" name="Picture 4" descr=""/>
        <xdr:cNvPicPr/>
      </xdr:nvPicPr>
      <xdr:blipFill>
        <a:blip r:embed="rId2"/>
        <a:stretch/>
      </xdr:blipFill>
      <xdr:spPr>
        <a:xfrm>
          <a:off x="56341440" y="4356000"/>
          <a:ext cx="4523400" cy="286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98</xdr:col>
      <xdr:colOff>355680</xdr:colOff>
      <xdr:row>38</xdr:row>
      <xdr:rowOff>25200</xdr:rowOff>
    </xdr:from>
    <xdr:to>
      <xdr:col>106</xdr:col>
      <xdr:colOff>355320</xdr:colOff>
      <xdr:row>52</xdr:row>
      <xdr:rowOff>72720</xdr:rowOff>
    </xdr:to>
    <xdr:pic>
      <xdr:nvPicPr>
        <xdr:cNvPr id="2" name="Picture 5" descr=""/>
        <xdr:cNvPicPr/>
      </xdr:nvPicPr>
      <xdr:blipFill>
        <a:blip r:embed="rId3"/>
        <a:stretch/>
      </xdr:blipFill>
      <xdr:spPr>
        <a:xfrm>
          <a:off x="56379600" y="7721280"/>
          <a:ext cx="4536000" cy="2892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330480</xdr:colOff>
      <xdr:row>8</xdr:row>
      <xdr:rowOff>6480</xdr:rowOff>
    </xdr:from>
    <xdr:to>
      <xdr:col>48</xdr:col>
      <xdr:colOff>203040</xdr:colOff>
      <xdr:row>16</xdr:row>
      <xdr:rowOff>37800</xdr:rowOff>
    </xdr:to>
    <xdr:graphicFrame>
      <xdr:nvGraphicFramePr>
        <xdr:cNvPr id="3" name="Chart 1"/>
        <xdr:cNvGraphicFramePr/>
      </xdr:nvGraphicFramePr>
      <xdr:xfrm>
        <a:off x="24032160" y="1616040"/>
        <a:ext cx="3841920" cy="163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97</xdr:col>
      <xdr:colOff>228600</xdr:colOff>
      <xdr:row>22</xdr:row>
      <xdr:rowOff>165600</xdr:rowOff>
    </xdr:from>
    <xdr:to>
      <xdr:col>105</xdr:col>
      <xdr:colOff>88920</xdr:colOff>
      <xdr:row>36</xdr:row>
      <xdr:rowOff>154800</xdr:rowOff>
    </xdr:to>
    <xdr:pic>
      <xdr:nvPicPr>
        <xdr:cNvPr id="4" name="Picture 3" descr=""/>
        <xdr:cNvPicPr/>
      </xdr:nvPicPr>
      <xdr:blipFill>
        <a:blip r:embed="rId2"/>
        <a:stretch/>
      </xdr:blipFill>
      <xdr:spPr>
        <a:xfrm>
          <a:off x="55685520" y="4597560"/>
          <a:ext cx="4396680" cy="2834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97</xdr:col>
      <xdr:colOff>241200</xdr:colOff>
      <xdr:row>39</xdr:row>
      <xdr:rowOff>101880</xdr:rowOff>
    </xdr:from>
    <xdr:to>
      <xdr:col>105</xdr:col>
      <xdr:colOff>63360</xdr:colOff>
      <xdr:row>53</xdr:row>
      <xdr:rowOff>59760</xdr:rowOff>
    </xdr:to>
    <xdr:pic>
      <xdr:nvPicPr>
        <xdr:cNvPr id="5" name="Picture 4" descr=""/>
        <xdr:cNvPicPr/>
      </xdr:nvPicPr>
      <xdr:blipFill>
        <a:blip r:embed="rId3"/>
        <a:stretch/>
      </xdr:blipFill>
      <xdr:spPr>
        <a:xfrm>
          <a:off x="55698120" y="7988400"/>
          <a:ext cx="4358520" cy="2802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97</xdr:col>
      <xdr:colOff>241200</xdr:colOff>
      <xdr:row>55</xdr:row>
      <xdr:rowOff>12960</xdr:rowOff>
    </xdr:from>
    <xdr:to>
      <xdr:col>105</xdr:col>
      <xdr:colOff>99000</xdr:colOff>
      <xdr:row>69</xdr:row>
      <xdr:rowOff>12600</xdr:rowOff>
    </xdr:to>
    <xdr:pic>
      <xdr:nvPicPr>
        <xdr:cNvPr id="6" name="Picture 5" descr=""/>
        <xdr:cNvPicPr/>
      </xdr:nvPicPr>
      <xdr:blipFill>
        <a:blip r:embed="rId4"/>
        <a:stretch/>
      </xdr:blipFill>
      <xdr:spPr>
        <a:xfrm>
          <a:off x="55698120" y="11150640"/>
          <a:ext cx="4394160" cy="2844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6" zeroHeight="false" outlineLevelRow="0" outlineLevelCol="0"/>
  <cols>
    <col collapsed="false" customWidth="true" hidden="false" outlineLevel="0" max="13" min="1" style="0" width="5.83"/>
    <col collapsed="false" customWidth="true" hidden="false" outlineLevel="0" max="14" min="14" style="0" width="10.49"/>
    <col collapsed="false" customWidth="true" hidden="false" outlineLevel="0" max="132" min="15" style="0" width="5.83"/>
    <col collapsed="false" customWidth="true" hidden="false" outlineLevel="0" max="133" min="133" style="0" width="12"/>
    <col collapsed="false" customWidth="true" hidden="false" outlineLevel="0" max="162" min="134" style="0" width="5.83"/>
    <col collapsed="false" customWidth="true" hidden="false" outlineLevel="0" max="1025" min="163" style="0" width="10.49"/>
  </cols>
  <sheetData>
    <row r="2" customFormat="false" ht="16" hidden="false" customHeight="false" outlineLevel="0" collapsed="false">
      <c r="A2" s="0" t="s">
        <v>0</v>
      </c>
      <c r="B2" s="1"/>
      <c r="C2" s="1"/>
      <c r="D2" s="1"/>
      <c r="O2" s="0" t="s">
        <v>1</v>
      </c>
      <c r="AC2" s="0" t="s">
        <v>2</v>
      </c>
      <c r="AX2" s="0" t="s">
        <v>3</v>
      </c>
      <c r="BL2" s="0" t="s">
        <v>4</v>
      </c>
      <c r="BZ2" s="0" t="s">
        <v>5</v>
      </c>
      <c r="CN2" s="0" t="s">
        <v>6</v>
      </c>
      <c r="DB2" s="0" t="s">
        <v>7</v>
      </c>
      <c r="DP2" s="0" t="s">
        <v>8</v>
      </c>
      <c r="ED2" s="0" t="s">
        <v>9</v>
      </c>
      <c r="ER2" s="0" t="s">
        <v>10</v>
      </c>
    </row>
    <row r="3" customFormat="false" ht="16" hidden="false" customHeight="false" outlineLevel="0" collapsed="false">
      <c r="A3" s="2"/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O3" s="2"/>
      <c r="P3" s="2" t="n">
        <v>1</v>
      </c>
      <c r="Q3" s="2" t="n">
        <v>2</v>
      </c>
      <c r="R3" s="2" t="n">
        <v>3</v>
      </c>
      <c r="S3" s="2" t="n">
        <v>4</v>
      </c>
      <c r="T3" s="2" t="n">
        <v>5</v>
      </c>
      <c r="U3" s="2" t="n">
        <v>6</v>
      </c>
      <c r="V3" s="2" t="n">
        <v>7</v>
      </c>
      <c r="W3" s="2" t="n">
        <v>8</v>
      </c>
      <c r="X3" s="2" t="n">
        <v>9</v>
      </c>
      <c r="Y3" s="2" t="n">
        <v>10</v>
      </c>
      <c r="Z3" s="2" t="n">
        <v>11</v>
      </c>
      <c r="AA3" s="2" t="n">
        <v>12</v>
      </c>
      <c r="AC3" s="2"/>
      <c r="AD3" s="2" t="n">
        <v>1</v>
      </c>
      <c r="AE3" s="2" t="n">
        <v>2</v>
      </c>
      <c r="AF3" s="2" t="n">
        <v>3</v>
      </c>
      <c r="AG3" s="2" t="n">
        <v>4</v>
      </c>
      <c r="AH3" s="2" t="n">
        <v>5</v>
      </c>
      <c r="AI3" s="2" t="n">
        <v>6</v>
      </c>
      <c r="AJ3" s="2" t="n">
        <v>7</v>
      </c>
      <c r="AK3" s="2" t="n">
        <v>8</v>
      </c>
      <c r="AL3" s="2" t="n">
        <v>9</v>
      </c>
      <c r="AM3" s="2" t="n">
        <v>10</v>
      </c>
      <c r="AN3" s="2" t="n">
        <v>11</v>
      </c>
      <c r="AO3" s="2" t="n">
        <v>12</v>
      </c>
      <c r="AQ3" s="3" t="s">
        <v>11</v>
      </c>
      <c r="AR3" s="3" t="s">
        <v>12</v>
      </c>
      <c r="AS3" s="3" t="s">
        <v>13</v>
      </c>
      <c r="AT3" s="3" t="s">
        <v>14</v>
      </c>
      <c r="AU3" s="3" t="s">
        <v>15</v>
      </c>
      <c r="AV3" s="3" t="s">
        <v>16</v>
      </c>
      <c r="AX3" s="2"/>
      <c r="AY3" s="2" t="n">
        <v>1</v>
      </c>
      <c r="AZ3" s="2" t="n">
        <v>2</v>
      </c>
      <c r="BA3" s="2" t="n">
        <v>3</v>
      </c>
      <c r="BB3" s="2" t="n">
        <v>4</v>
      </c>
      <c r="BC3" s="2" t="n">
        <v>5</v>
      </c>
      <c r="BD3" s="2" t="n">
        <v>6</v>
      </c>
      <c r="BE3" s="2" t="n">
        <v>7</v>
      </c>
      <c r="BF3" s="2" t="n">
        <v>8</v>
      </c>
      <c r="BG3" s="2" t="n">
        <v>9</v>
      </c>
      <c r="BH3" s="2" t="n">
        <v>10</v>
      </c>
      <c r="BI3" s="2" t="n">
        <v>11</v>
      </c>
      <c r="BJ3" s="2" t="n">
        <v>12</v>
      </c>
      <c r="BL3" s="2"/>
      <c r="BM3" s="2" t="n">
        <v>1</v>
      </c>
      <c r="BN3" s="2" t="n">
        <v>2</v>
      </c>
      <c r="BO3" s="2" t="n">
        <v>3</v>
      </c>
      <c r="BP3" s="2" t="n">
        <v>4</v>
      </c>
      <c r="BQ3" s="2" t="n">
        <v>5</v>
      </c>
      <c r="BR3" s="2" t="n">
        <v>6</v>
      </c>
      <c r="BS3" s="2" t="n">
        <v>7</v>
      </c>
      <c r="BT3" s="2" t="n">
        <v>8</v>
      </c>
      <c r="BU3" s="2" t="n">
        <v>9</v>
      </c>
      <c r="BV3" s="2" t="n">
        <v>10</v>
      </c>
      <c r="BW3" s="2" t="n">
        <v>11</v>
      </c>
      <c r="BX3" s="2" t="n">
        <v>12</v>
      </c>
      <c r="BZ3" s="2"/>
      <c r="CA3" s="2" t="n">
        <v>1</v>
      </c>
      <c r="CB3" s="2" t="n">
        <v>2</v>
      </c>
      <c r="CC3" s="2" t="n">
        <v>3</v>
      </c>
      <c r="CD3" s="2" t="n">
        <v>4</v>
      </c>
      <c r="CE3" s="2" t="n">
        <v>5</v>
      </c>
      <c r="CF3" s="2" t="n">
        <v>6</v>
      </c>
      <c r="CG3" s="2" t="n">
        <v>7</v>
      </c>
      <c r="CH3" s="2" t="n">
        <v>8</v>
      </c>
      <c r="CI3" s="2" t="n">
        <v>9</v>
      </c>
      <c r="CJ3" s="2" t="n">
        <v>10</v>
      </c>
      <c r="CK3" s="2" t="n">
        <v>11</v>
      </c>
      <c r="CL3" s="2" t="n">
        <v>12</v>
      </c>
      <c r="CN3" s="2"/>
      <c r="CO3" s="2" t="n">
        <v>1</v>
      </c>
      <c r="CP3" s="2" t="n">
        <v>2</v>
      </c>
      <c r="CQ3" s="2" t="n">
        <v>3</v>
      </c>
      <c r="CR3" s="2" t="n">
        <v>4</v>
      </c>
      <c r="CS3" s="2" t="n">
        <v>5</v>
      </c>
      <c r="CT3" s="2" t="n">
        <v>6</v>
      </c>
      <c r="CU3" s="2" t="n">
        <v>7</v>
      </c>
      <c r="CV3" s="2" t="n">
        <v>8</v>
      </c>
      <c r="CW3" s="2" t="n">
        <v>9</v>
      </c>
      <c r="CX3" s="2" t="n">
        <v>10</v>
      </c>
      <c r="CY3" s="2" t="n">
        <v>11</v>
      </c>
      <c r="CZ3" s="2" t="n">
        <v>12</v>
      </c>
      <c r="DB3" s="2"/>
      <c r="DC3" s="2" t="n">
        <v>1</v>
      </c>
      <c r="DD3" s="2" t="n">
        <v>2</v>
      </c>
      <c r="DE3" s="2" t="n">
        <v>3</v>
      </c>
      <c r="DF3" s="2" t="n">
        <v>4</v>
      </c>
      <c r="DG3" s="2" t="n">
        <v>5</v>
      </c>
      <c r="DH3" s="2" t="n">
        <v>6</v>
      </c>
      <c r="DI3" s="2" t="n">
        <v>7</v>
      </c>
      <c r="DJ3" s="2" t="n">
        <v>8</v>
      </c>
      <c r="DK3" s="2" t="n">
        <v>9</v>
      </c>
      <c r="DL3" s="2" t="n">
        <v>10</v>
      </c>
      <c r="DM3" s="2" t="n">
        <v>11</v>
      </c>
      <c r="DN3" s="2" t="n">
        <v>12</v>
      </c>
      <c r="DP3" s="2"/>
      <c r="DQ3" s="2" t="n">
        <v>1</v>
      </c>
      <c r="DR3" s="2" t="n">
        <v>2</v>
      </c>
      <c r="DS3" s="2" t="n">
        <v>3</v>
      </c>
      <c r="DT3" s="2" t="n">
        <v>4</v>
      </c>
      <c r="DU3" s="2" t="n">
        <v>5</v>
      </c>
      <c r="DV3" s="2" t="n">
        <v>6</v>
      </c>
      <c r="DW3" s="2" t="n">
        <v>7</v>
      </c>
      <c r="DX3" s="2" t="n">
        <v>8</v>
      </c>
      <c r="DY3" s="2" t="n">
        <v>9</v>
      </c>
      <c r="DZ3" s="2" t="n">
        <v>10</v>
      </c>
      <c r="EA3" s="2" t="n">
        <v>11</v>
      </c>
      <c r="EB3" s="2" t="n">
        <v>12</v>
      </c>
      <c r="ED3" s="2"/>
      <c r="EE3" s="2" t="n">
        <v>1</v>
      </c>
      <c r="EF3" s="2" t="n">
        <v>2</v>
      </c>
      <c r="EG3" s="2" t="n">
        <v>3</v>
      </c>
      <c r="EH3" s="2" t="n">
        <v>4</v>
      </c>
      <c r="EI3" s="2" t="n">
        <v>5</v>
      </c>
      <c r="EJ3" s="2" t="n">
        <v>6</v>
      </c>
      <c r="EK3" s="2" t="n">
        <v>7</v>
      </c>
      <c r="EL3" s="2" t="n">
        <v>8</v>
      </c>
      <c r="EM3" s="2" t="n">
        <v>9</v>
      </c>
      <c r="EN3" s="2" t="n">
        <v>10</v>
      </c>
      <c r="EO3" s="2" t="n">
        <v>11</v>
      </c>
      <c r="EP3" s="2" t="n">
        <v>12</v>
      </c>
      <c r="ER3" s="2"/>
      <c r="ES3" s="2" t="n">
        <v>1</v>
      </c>
      <c r="ET3" s="2" t="n">
        <v>2</v>
      </c>
      <c r="EU3" s="2" t="n">
        <v>3</v>
      </c>
      <c r="EV3" s="2" t="n">
        <v>4</v>
      </c>
      <c r="EW3" s="2" t="n">
        <v>5</v>
      </c>
      <c r="EX3" s="2" t="n">
        <v>6</v>
      </c>
      <c r="EY3" s="2" t="n">
        <v>7</v>
      </c>
      <c r="EZ3" s="2" t="n">
        <v>8</v>
      </c>
      <c r="FA3" s="2" t="n">
        <v>9</v>
      </c>
      <c r="FB3" s="2" t="n">
        <v>10</v>
      </c>
      <c r="FC3" s="2" t="n">
        <v>11</v>
      </c>
      <c r="FD3" s="2" t="n">
        <v>12</v>
      </c>
    </row>
    <row r="4" customFormat="false" ht="15.75" hidden="false" customHeight="false" outlineLevel="0" collapsed="false">
      <c r="A4" s="2" t="s">
        <v>0</v>
      </c>
      <c r="B4" s="4" t="s">
        <v>17</v>
      </c>
      <c r="C4" s="4"/>
      <c r="D4" s="4"/>
      <c r="E4" s="4"/>
      <c r="F4" s="5" t="s">
        <v>18</v>
      </c>
      <c r="G4" s="5"/>
      <c r="H4" s="5"/>
      <c r="I4" s="5"/>
      <c r="J4" s="6" t="s">
        <v>19</v>
      </c>
      <c r="K4" s="6"/>
      <c r="L4" s="6"/>
      <c r="M4" s="6"/>
      <c r="O4" s="2" t="s">
        <v>0</v>
      </c>
      <c r="P4" s="0" t="n">
        <v>0.0974</v>
      </c>
      <c r="Q4" s="0" t="n">
        <v>0.0977</v>
      </c>
      <c r="R4" s="0" t="n">
        <v>0.0983</v>
      </c>
      <c r="S4" s="0" t="n">
        <v>0.1025</v>
      </c>
      <c r="T4" s="0" t="n">
        <v>0.1037</v>
      </c>
      <c r="U4" s="0" t="n">
        <v>0.0976</v>
      </c>
      <c r="V4" s="0" t="n">
        <v>0.0966</v>
      </c>
      <c r="W4" s="0" t="n">
        <v>0.0976</v>
      </c>
      <c r="X4" s="0" t="n">
        <v>0.1395</v>
      </c>
      <c r="Y4" s="0" t="n">
        <v>0.1378</v>
      </c>
      <c r="Z4" s="0" t="n">
        <v>0.1388</v>
      </c>
      <c r="AA4" s="0" t="n">
        <v>0.1384</v>
      </c>
      <c r="AC4" s="2" t="s">
        <v>0</v>
      </c>
      <c r="AD4" s="7" t="n">
        <f aca="false">P4-(AVERAGE($P$4:$S$4))</f>
        <v>-0.00157499999999999</v>
      </c>
      <c r="AE4" s="7" t="n">
        <f aca="false">Q4-(AVERAGE($P$4:$S$4))</f>
        <v>-0.001275</v>
      </c>
      <c r="AF4" s="7" t="n">
        <f aca="false">R4-(AVERAGE($P$4:$S$4))</f>
        <v>-0.000674999999999995</v>
      </c>
      <c r="AG4" s="7" t="n">
        <f aca="false">S4-(AVERAGE($P$4:$S$4))</f>
        <v>0.003525</v>
      </c>
      <c r="AH4" s="7" t="n">
        <f aca="false">T4-(AVERAGE($P$4:$S$4))</f>
        <v>0.00472500000000001</v>
      </c>
      <c r="AI4" s="7" t="n">
        <f aca="false">U4-(AVERAGE($P$4:$S$4))</f>
        <v>-0.00137499999999999</v>
      </c>
      <c r="AJ4" s="7" t="n">
        <f aca="false">V4-(AVERAGE($P$4:$S$4))</f>
        <v>-0.00237499999999999</v>
      </c>
      <c r="AK4" s="7" t="n">
        <f aca="false">W4-(AVERAGE($P$4:$S$4))</f>
        <v>-0.00137499999999999</v>
      </c>
      <c r="AL4" s="7" t="n">
        <f aca="false">X4-(AVERAGE($P$4:$S$4))</f>
        <v>0.040525</v>
      </c>
      <c r="AM4" s="7" t="n">
        <f aca="false">Y4-(AVERAGE($P$4:$S$4))</f>
        <v>0.038825</v>
      </c>
      <c r="AN4" s="7" t="n">
        <f aca="false">Z4-(AVERAGE($P$4:$S$4))</f>
        <v>0.039825</v>
      </c>
      <c r="AO4" s="7" t="n">
        <f aca="false">AA4-(AVERAGE($P$4:$S$4))</f>
        <v>0.039425</v>
      </c>
      <c r="AQ4" s="3" t="n">
        <v>0</v>
      </c>
      <c r="AR4" s="7" t="n">
        <f aca="false">AD4</f>
        <v>-0.00157499999999999</v>
      </c>
      <c r="AS4" s="7" t="n">
        <f aca="false">AE4</f>
        <v>-0.001275</v>
      </c>
      <c r="AT4" s="7" t="n">
        <f aca="false">AF4</f>
        <v>-0.000674999999999995</v>
      </c>
      <c r="AU4" s="7" t="n">
        <f aca="false">AG4</f>
        <v>0.003525</v>
      </c>
      <c r="AV4" s="8" t="n">
        <f aca="false">AVERAGE(AR4:AU4)</f>
        <v>3.46944695195361E-018</v>
      </c>
      <c r="AX4" s="2" t="s">
        <v>0</v>
      </c>
      <c r="AY4" s="7" t="n">
        <f aca="false">(AD4+0.0052)/0.0485</f>
        <v>0.0747422680412373</v>
      </c>
      <c r="AZ4" s="7" t="n">
        <f aca="false">(AE4+0.0052)/0.0485</f>
        <v>0.0809278350515464</v>
      </c>
      <c r="BA4" s="7" t="n">
        <f aca="false">(AF4+0.0052)/0.0485</f>
        <v>0.0932989690721651</v>
      </c>
      <c r="BB4" s="7" t="n">
        <f aca="false">(AG4+0.0052)/0.0485</f>
        <v>0.179896907216495</v>
      </c>
      <c r="BC4" s="7" t="n">
        <f aca="false">(AH4+0.0052)/0.0485</f>
        <v>0.204639175257732</v>
      </c>
      <c r="BD4" s="7" t="n">
        <f aca="false">(AI4+0.0052)/0.0485</f>
        <v>0.0788659793814436</v>
      </c>
      <c r="BE4" s="7" t="n">
        <f aca="false">(AJ4+0.0052)/0.0485</f>
        <v>0.0582474226804126</v>
      </c>
      <c r="BF4" s="7" t="n">
        <f aca="false">(AK4+0.0052)/0.0485</f>
        <v>0.0788659793814436</v>
      </c>
      <c r="BG4" s="7" t="n">
        <f aca="false">(AL4+0.0052)/0.0485</f>
        <v>0.94278350515464</v>
      </c>
      <c r="BH4" s="7" t="n">
        <f aca="false">(AM4+0.0052)/0.0485</f>
        <v>0.907731958762887</v>
      </c>
      <c r="BI4" s="7" t="n">
        <f aca="false">(AN4+0.0052)/0.0485</f>
        <v>0.928350515463918</v>
      </c>
      <c r="BJ4" s="7" t="n">
        <f aca="false">(AO4+0.0052)/0.0485</f>
        <v>0.920103092783505</v>
      </c>
      <c r="BL4" s="2" t="s">
        <v>0</v>
      </c>
      <c r="BM4" s="7"/>
      <c r="BN4" s="7"/>
      <c r="BO4" s="7"/>
      <c r="BP4" s="7"/>
      <c r="BQ4" s="7" t="n">
        <f aca="false">BC4/(0.02*5)</f>
        <v>2.04639175257732</v>
      </c>
      <c r="BR4" s="7" t="n">
        <f aca="false">BD4/(0.02*5)</f>
        <v>0.788659793814436</v>
      </c>
      <c r="BS4" s="7" t="n">
        <f aca="false">BE4/(0.02*5)</f>
        <v>0.582474226804126</v>
      </c>
      <c r="BT4" s="7" t="n">
        <f aca="false">BF4/(0.02*5)</f>
        <v>0.788659793814436</v>
      </c>
      <c r="BU4" s="7" t="n">
        <f aca="false">BG4/(0.02*5)</f>
        <v>9.4278350515464</v>
      </c>
      <c r="BV4" s="7" t="n">
        <f aca="false">BH4/(0.02*5)</f>
        <v>9.07731958762887</v>
      </c>
      <c r="BW4" s="7" t="n">
        <f aca="false">BI4/(0.02*5)</f>
        <v>9.28350515463918</v>
      </c>
      <c r="BX4" s="7" t="n">
        <f aca="false">BJ4/(0.02*5)</f>
        <v>9.20103092783505</v>
      </c>
      <c r="BZ4" s="2" t="s">
        <v>0</v>
      </c>
      <c r="CA4" s="7"/>
      <c r="CB4" s="7"/>
      <c r="CC4" s="7"/>
      <c r="CD4" s="7"/>
      <c r="CE4" s="9" t="n">
        <f aca="false">AVERAGE(BQ4:BT4)</f>
        <v>1.05154639175258</v>
      </c>
      <c r="CF4" s="7"/>
      <c r="CG4" s="7"/>
      <c r="CH4" s="7"/>
      <c r="CI4" s="9" t="n">
        <f aca="false">AVERAGE(BU4:BX4)</f>
        <v>9.24742268041237</v>
      </c>
      <c r="CJ4" s="7"/>
      <c r="CK4" s="7"/>
      <c r="CL4" s="7"/>
      <c r="CN4" s="2" t="s">
        <v>0</v>
      </c>
      <c r="CO4" s="7"/>
      <c r="CP4" s="7"/>
      <c r="CQ4" s="7"/>
      <c r="CR4" s="7"/>
      <c r="CS4" s="7" t="n">
        <f aca="false">(BQ4/$CA$8)*100</f>
        <v>1.11251226005324</v>
      </c>
      <c r="CT4" s="7" t="n">
        <f aca="false">(BR4/$CA$8)*100</f>
        <v>0.428751576292562</v>
      </c>
      <c r="CU4" s="7" t="n">
        <f aca="false">(BS4/$CA$8)*100</f>
        <v>0.316659660921957</v>
      </c>
      <c r="CV4" s="7" t="n">
        <f aca="false">(BT4/$CA$8)*100</f>
        <v>0.428751576292562</v>
      </c>
      <c r="CW4" s="7" t="n">
        <f aca="false">(BU4/$CA$8)*100</f>
        <v>5.12540283032087</v>
      </c>
      <c r="CX4" s="7" t="n">
        <f aca="false">(BV4/$CA$8)*100</f>
        <v>4.93484657419084</v>
      </c>
      <c r="CY4" s="7" t="n">
        <f aca="false">(BW4/$CA$8)*100</f>
        <v>5.04693848956144</v>
      </c>
      <c r="CZ4" s="7" t="n">
        <f aca="false">(BX4/$CA$8)*100</f>
        <v>5.0021017234132</v>
      </c>
      <c r="DB4" s="2" t="s">
        <v>0</v>
      </c>
      <c r="DC4" s="7"/>
      <c r="DD4" s="7"/>
      <c r="DE4" s="7"/>
      <c r="DF4" s="7"/>
      <c r="DG4" s="7" t="n">
        <f aca="false">AVERAGE(CS4:CV4)</f>
        <v>0.571668768390081</v>
      </c>
      <c r="DH4" s="7"/>
      <c r="DI4" s="7"/>
      <c r="DJ4" s="7"/>
      <c r="DK4" s="7" t="n">
        <f aca="false">AVERAGE(CW4:CZ4)</f>
        <v>5.02732240437159</v>
      </c>
      <c r="DL4" s="7"/>
      <c r="DM4" s="7"/>
      <c r="DN4" s="7"/>
      <c r="DP4" s="2" t="s">
        <v>0</v>
      </c>
      <c r="DQ4" s="7"/>
      <c r="DR4" s="7"/>
      <c r="DS4" s="7"/>
      <c r="DT4" s="7"/>
      <c r="DU4" s="7" t="n">
        <f aca="false">$DC$8-CS4</f>
        <v>98.8874877399467</v>
      </c>
      <c r="DV4" s="7" t="n">
        <f aca="false">$DC$8-CT4</f>
        <v>99.5712484237074</v>
      </c>
      <c r="DW4" s="7" t="n">
        <f aca="false">$DC$8-CU4</f>
        <v>99.6833403390781</v>
      </c>
      <c r="DX4" s="7" t="n">
        <f aca="false">$DC$8-CV4</f>
        <v>99.5712484237074</v>
      </c>
      <c r="DY4" s="7" t="n">
        <f aca="false">$DC$8-CW4</f>
        <v>94.8745971696791</v>
      </c>
      <c r="DZ4" s="7" t="n">
        <f aca="false">$DC$8-CX4</f>
        <v>95.0651534258092</v>
      </c>
      <c r="EA4" s="7" t="n">
        <f aca="false">$DC$8-CY4</f>
        <v>94.9530615104386</v>
      </c>
      <c r="EB4" s="7" t="n">
        <f aca="false">$DC$8-CZ4</f>
        <v>94.9978982765868</v>
      </c>
      <c r="ED4" s="2" t="s">
        <v>0</v>
      </c>
      <c r="EE4" s="7"/>
      <c r="EF4" s="7"/>
      <c r="EG4" s="7"/>
      <c r="EH4" s="7"/>
      <c r="EI4" s="9" t="n">
        <f aca="false">AVERAGE(DU4:DX4)</f>
        <v>99.4283312316099</v>
      </c>
      <c r="EJ4" s="7"/>
      <c r="EK4" s="7"/>
      <c r="EL4" s="7"/>
      <c r="EM4" s="9" t="n">
        <f aca="false">AVERAGE(DY4:EB4)</f>
        <v>94.9726775956284</v>
      </c>
      <c r="EN4" s="7"/>
      <c r="EO4" s="7"/>
      <c r="EP4" s="7"/>
      <c r="ER4" s="2" t="s">
        <v>0</v>
      </c>
      <c r="ES4" s="7"/>
      <c r="ET4" s="7"/>
      <c r="EU4" s="7"/>
      <c r="EV4" s="7"/>
      <c r="EW4" s="9" t="n">
        <f aca="false">STDEV(DU4:DX4)</f>
        <v>0.364413672886634</v>
      </c>
      <c r="EX4" s="7"/>
      <c r="EY4" s="7"/>
      <c r="EZ4" s="7"/>
      <c r="FA4" s="9" t="n">
        <f aca="false">STDEV(DY4:EB4)</f>
        <v>0.0799842123342474</v>
      </c>
      <c r="FB4" s="7"/>
      <c r="FC4" s="7"/>
      <c r="FD4" s="7"/>
    </row>
    <row r="5" customFormat="false" ht="15.75" hidden="false" customHeight="false" outlineLevel="0" collapsed="false">
      <c r="A5" s="2" t="s">
        <v>20</v>
      </c>
      <c r="B5" s="10" t="s">
        <v>21</v>
      </c>
      <c r="C5" s="10"/>
      <c r="D5" s="10"/>
      <c r="E5" s="10"/>
      <c r="F5" s="6" t="s">
        <v>22</v>
      </c>
      <c r="G5" s="6"/>
      <c r="H5" s="6"/>
      <c r="I5" s="6"/>
      <c r="J5" s="6" t="s">
        <v>23</v>
      </c>
      <c r="K5" s="6"/>
      <c r="L5" s="6"/>
      <c r="M5" s="6"/>
      <c r="O5" s="2" t="s">
        <v>20</v>
      </c>
      <c r="P5" s="0" t="n">
        <v>0.2203</v>
      </c>
      <c r="Q5" s="0" t="n">
        <v>0.2173</v>
      </c>
      <c r="R5" s="0" t="n">
        <v>0.2191</v>
      </c>
      <c r="S5" s="0" t="n">
        <v>0.2249</v>
      </c>
      <c r="T5" s="0" t="n">
        <v>0.0994</v>
      </c>
      <c r="U5" s="0" t="n">
        <v>0.0979</v>
      </c>
      <c r="V5" s="0" t="n">
        <v>0.0965</v>
      </c>
      <c r="W5" s="0" t="n">
        <v>0.1011</v>
      </c>
      <c r="X5" s="0" t="n">
        <v>0.1671</v>
      </c>
      <c r="Y5" s="0" t="n">
        <v>0.1658</v>
      </c>
      <c r="Z5" s="0" t="n">
        <v>0.164</v>
      </c>
      <c r="AA5" s="0" t="n">
        <v>0.1602</v>
      </c>
      <c r="AC5" s="2" t="s">
        <v>20</v>
      </c>
      <c r="AD5" s="7" t="n">
        <f aca="false">P5-(AVERAGE($P$4:$S$4))</f>
        <v>0.121325</v>
      </c>
      <c r="AE5" s="7" t="n">
        <f aca="false">Q5-(AVERAGE($P$4:$S$4))</f>
        <v>0.118325</v>
      </c>
      <c r="AF5" s="7" t="n">
        <f aca="false">R5-(AVERAGE($P$4:$S$4))</f>
        <v>0.120125</v>
      </c>
      <c r="AG5" s="7" t="n">
        <f aca="false">S5-(AVERAGE($P$4:$S$4))</f>
        <v>0.125925</v>
      </c>
      <c r="AH5" s="7" t="n">
        <f aca="false">T5-(AVERAGE($P$4:$S$4))</f>
        <v>0.000425000000000009</v>
      </c>
      <c r="AI5" s="7" t="n">
        <f aca="false">U5-(AVERAGE($P$4:$S$4))</f>
        <v>-0.00107500000000001</v>
      </c>
      <c r="AJ5" s="7" t="n">
        <f aca="false">V5-(AVERAGE($P$4:$S$4))</f>
        <v>-0.00247499999999999</v>
      </c>
      <c r="AK5" s="7" t="n">
        <f aca="false">W5-(AVERAGE($P$4:$S$4))</f>
        <v>0.00212500000000002</v>
      </c>
      <c r="AL5" s="7" t="n">
        <f aca="false">X5-(AVERAGE($P$4:$S$4))</f>
        <v>0.068125</v>
      </c>
      <c r="AM5" s="7" t="n">
        <f aca="false">Y5-(AVERAGE($P$4:$S$4))</f>
        <v>0.066825</v>
      </c>
      <c r="AN5" s="7" t="n">
        <f aca="false">Z5-(AVERAGE($P$4:$S$4))</f>
        <v>0.065025</v>
      </c>
      <c r="AO5" s="7" t="n">
        <f aca="false">AA5-(AVERAGE($P$4:$S$4))</f>
        <v>0.061225</v>
      </c>
      <c r="AQ5" s="3" t="n">
        <v>2.5</v>
      </c>
      <c r="AR5" s="7" t="n">
        <f aca="false">AD5</f>
        <v>0.121325</v>
      </c>
      <c r="AS5" s="7" t="n">
        <f aca="false">AE5</f>
        <v>0.118325</v>
      </c>
      <c r="AT5" s="7" t="n">
        <f aca="false">AF5</f>
        <v>0.120125</v>
      </c>
      <c r="AU5" s="7" t="n">
        <f aca="false">AG5</f>
        <v>0.125925</v>
      </c>
      <c r="AV5" s="8" t="n">
        <f aca="false">AVERAGE(AR5:AU5)</f>
        <v>0.121425</v>
      </c>
      <c r="AX5" s="2" t="s">
        <v>20</v>
      </c>
      <c r="AY5" s="7" t="n">
        <f aca="false">(AD5+0.0052)/0.0485</f>
        <v>2.60876288659794</v>
      </c>
      <c r="AZ5" s="7" t="n">
        <f aca="false">(AE5+0.0052)/0.0485</f>
        <v>2.54690721649485</v>
      </c>
      <c r="BA5" s="7" t="n">
        <f aca="false">(AF5+0.0052)/0.0485</f>
        <v>2.5840206185567</v>
      </c>
      <c r="BB5" s="7" t="n">
        <f aca="false">(AG5+0.0052)/0.0485</f>
        <v>2.70360824742268</v>
      </c>
      <c r="BC5" s="7" t="n">
        <f aca="false">(AH5+0.0052)/0.0485</f>
        <v>0.115979381443299</v>
      </c>
      <c r="BD5" s="7" t="n">
        <f aca="false">(AI5+0.0052)/0.0485</f>
        <v>0.0850515463917525</v>
      </c>
      <c r="BE5" s="7" t="n">
        <f aca="false">(AJ5+0.0052)/0.0485</f>
        <v>0.0561855670103095</v>
      </c>
      <c r="BF5" s="7" t="n">
        <f aca="false">(AK5+0.0052)/0.0485</f>
        <v>0.151030927835052</v>
      </c>
      <c r="BG5" s="7" t="n">
        <f aca="false">(AL5+0.0052)/0.0485</f>
        <v>1.51185567010309</v>
      </c>
      <c r="BH5" s="7" t="n">
        <f aca="false">(AM5+0.0052)/0.0485</f>
        <v>1.48505154639175</v>
      </c>
      <c r="BI5" s="7" t="n">
        <f aca="false">(AN5+0.0052)/0.0485</f>
        <v>1.4479381443299</v>
      </c>
      <c r="BJ5" s="7" t="n">
        <f aca="false">(AO5+0.0052)/0.0485</f>
        <v>1.36958762886598</v>
      </c>
      <c r="BL5" s="2" t="s">
        <v>20</v>
      </c>
      <c r="BM5" s="7"/>
      <c r="BN5" s="7"/>
      <c r="BO5" s="7"/>
      <c r="BP5" s="7"/>
      <c r="BQ5" s="7" t="n">
        <f aca="false">BC5/(0.02*5)</f>
        <v>1.15979381443299</v>
      </c>
      <c r="BR5" s="7" t="n">
        <f aca="false">BD5/(0.02*5)</f>
        <v>0.850515463917525</v>
      </c>
      <c r="BS5" s="7" t="n">
        <f aca="false">BE5/(0.02*5)</f>
        <v>0.561855670103095</v>
      </c>
      <c r="BT5" s="7" t="n">
        <f aca="false">BF5/(0.02*5)</f>
        <v>1.51030927835052</v>
      </c>
      <c r="BU5" s="7" t="n">
        <f aca="false">BG5/(0.02*5)</f>
        <v>15.1185567010309</v>
      </c>
      <c r="BV5" s="7" t="n">
        <f aca="false">BH5/(0.02*5)</f>
        <v>14.8505154639175</v>
      </c>
      <c r="BW5" s="7" t="n">
        <f aca="false">BI5/(0.02*5)</f>
        <v>14.479381443299</v>
      </c>
      <c r="BX5" s="7" t="n">
        <f aca="false">BJ5/(0.02*5)</f>
        <v>13.6958762886598</v>
      </c>
      <c r="BZ5" s="2" t="s">
        <v>20</v>
      </c>
      <c r="CA5" s="7"/>
      <c r="CB5" s="7"/>
      <c r="CC5" s="7"/>
      <c r="CD5" s="7"/>
      <c r="CE5" s="9" t="n">
        <f aca="false">AVERAGE(BQ5:BT5)</f>
        <v>1.02061855670103</v>
      </c>
      <c r="CF5" s="7"/>
      <c r="CG5" s="7"/>
      <c r="CH5" s="7"/>
      <c r="CI5" s="7" t="n">
        <f aca="false">AVERAGE(BU5:BX5)</f>
        <v>14.5360824742268</v>
      </c>
      <c r="CJ5" s="7"/>
      <c r="CK5" s="7"/>
      <c r="CL5" s="7"/>
      <c r="CN5" s="2" t="s">
        <v>20</v>
      </c>
      <c r="CO5" s="7"/>
      <c r="CP5" s="7"/>
      <c r="CQ5" s="7"/>
      <c r="CR5" s="7"/>
      <c r="CS5" s="7" t="n">
        <f aca="false">(BQ5/$CA$8)*100</f>
        <v>0.630517023959648</v>
      </c>
      <c r="CT5" s="7" t="n">
        <f aca="false">(BR5/$CA$8)*100</f>
        <v>0.462379150903741</v>
      </c>
      <c r="CU5" s="7" t="n">
        <f aca="false">(BS5/$CA$8)*100</f>
        <v>0.305450469384897</v>
      </c>
      <c r="CV5" s="7" t="n">
        <f aca="false">(BT5/$CA$8)*100</f>
        <v>0.821073280089675</v>
      </c>
      <c r="CW5" s="7" t="n">
        <f aca="false">(BU5/$CA$8)*100</f>
        <v>8.21913969454953</v>
      </c>
      <c r="CX5" s="7" t="n">
        <f aca="false">(BV5/$CA$8)*100</f>
        <v>8.07342020456775</v>
      </c>
      <c r="CY5" s="7" t="n">
        <f aca="false">(BW5/$CA$8)*100</f>
        <v>7.87165475690066</v>
      </c>
      <c r="CZ5" s="7" t="n">
        <f aca="false">(BX5/$CA$8)*100</f>
        <v>7.44570547849237</v>
      </c>
      <c r="DB5" s="2" t="s">
        <v>20</v>
      </c>
      <c r="DC5" s="7"/>
      <c r="DD5" s="7"/>
      <c r="DE5" s="7"/>
      <c r="DF5" s="7"/>
      <c r="DG5" s="7" t="n">
        <f aca="false">AVERAGE(CS5:CV5)</f>
        <v>0.55485498108449</v>
      </c>
      <c r="DH5" s="7"/>
      <c r="DI5" s="7"/>
      <c r="DJ5" s="7"/>
      <c r="DK5" s="7" t="n">
        <f aca="false">AVERAGE(CW5:CZ5)</f>
        <v>7.90248003362758</v>
      </c>
      <c r="DL5" s="7"/>
      <c r="DM5" s="7"/>
      <c r="DN5" s="7"/>
      <c r="DP5" s="2" t="s">
        <v>20</v>
      </c>
      <c r="DQ5" s="7"/>
      <c r="DR5" s="7"/>
      <c r="DS5" s="7"/>
      <c r="DT5" s="7"/>
      <c r="DU5" s="7" t="n">
        <f aca="false">$DC$8-CS5</f>
        <v>99.3694829760404</v>
      </c>
      <c r="DV5" s="7" t="n">
        <f aca="false">$DC$8-CT5</f>
        <v>99.5376208490963</v>
      </c>
      <c r="DW5" s="7" t="n">
        <f aca="false">$DC$8-CU5</f>
        <v>99.6945495306151</v>
      </c>
      <c r="DX5" s="7" t="n">
        <f aca="false">$DC$8-CV5</f>
        <v>99.1789267199103</v>
      </c>
      <c r="DY5" s="7" t="n">
        <f aca="false">$DC$8-CW5</f>
        <v>91.7808603054505</v>
      </c>
      <c r="DZ5" s="7" t="n">
        <f aca="false">$DC$8-CX5</f>
        <v>91.9265797954322</v>
      </c>
      <c r="EA5" s="7" t="n">
        <f aca="false">$DC$8-CY5</f>
        <v>92.1283452430993</v>
      </c>
      <c r="EB5" s="7" t="n">
        <f aca="false">$DC$8-CZ5</f>
        <v>92.5542945215076</v>
      </c>
      <c r="ED5" s="2" t="s">
        <v>20</v>
      </c>
      <c r="EE5" s="7"/>
      <c r="EF5" s="7"/>
      <c r="EG5" s="7"/>
      <c r="EH5" s="7"/>
      <c r="EI5" s="9" t="n">
        <f aca="false">AVERAGE(DU5:DX5)</f>
        <v>99.4451450189155</v>
      </c>
      <c r="EJ5" s="7"/>
      <c r="EK5" s="7"/>
      <c r="EL5" s="7"/>
      <c r="EM5" s="7" t="n">
        <f aca="false">AVERAGE(DY5:EB5)</f>
        <v>92.0975199663724</v>
      </c>
      <c r="EN5" s="7"/>
      <c r="EO5" s="7"/>
      <c r="EP5" s="7"/>
      <c r="ER5" s="2" t="s">
        <v>20</v>
      </c>
      <c r="ES5" s="7"/>
      <c r="ET5" s="7"/>
      <c r="EU5" s="7"/>
      <c r="EV5" s="7"/>
      <c r="EW5" s="9" t="n">
        <f aca="false">STDEV(DU5:DX5)</f>
        <v>0.221623793157828</v>
      </c>
      <c r="EX5" s="7"/>
      <c r="EY5" s="7"/>
      <c r="EZ5" s="7"/>
      <c r="FA5" s="7" t="n">
        <f aca="false">STDEV(DY5:EB5)</f>
        <v>0.336197895492384</v>
      </c>
      <c r="FB5" s="7"/>
      <c r="FC5" s="7"/>
      <c r="FD5" s="7"/>
    </row>
    <row r="6" customFormat="false" ht="15.75" hidden="false" customHeight="false" outlineLevel="0" collapsed="false">
      <c r="A6" s="2" t="s">
        <v>24</v>
      </c>
      <c r="B6" s="10" t="s">
        <v>25</v>
      </c>
      <c r="C6" s="10"/>
      <c r="D6" s="10"/>
      <c r="E6" s="10"/>
      <c r="F6" s="6" t="s">
        <v>26</v>
      </c>
      <c r="G6" s="6"/>
      <c r="H6" s="6"/>
      <c r="I6" s="6"/>
      <c r="J6" s="6" t="s">
        <v>27</v>
      </c>
      <c r="K6" s="6"/>
      <c r="L6" s="6"/>
      <c r="M6" s="6"/>
      <c r="O6" s="2" t="s">
        <v>24</v>
      </c>
      <c r="P6" s="0" t="n">
        <v>0.6004</v>
      </c>
      <c r="Q6" s="0" t="n">
        <v>0.5788</v>
      </c>
      <c r="R6" s="0" t="n">
        <v>0.6002</v>
      </c>
      <c r="S6" s="0" t="n">
        <v>0.5887</v>
      </c>
      <c r="T6" s="0" t="n">
        <v>0.1255</v>
      </c>
      <c r="U6" s="0" t="n">
        <v>0.1361</v>
      </c>
      <c r="V6" s="0" t="n">
        <v>0.1271</v>
      </c>
      <c r="W6" s="0" t="n">
        <v>0.1249</v>
      </c>
      <c r="X6" s="0" t="n">
        <v>0.2651</v>
      </c>
      <c r="Y6" s="0" t="n">
        <v>0.2651</v>
      </c>
      <c r="Z6" s="0" t="n">
        <v>0.2569</v>
      </c>
      <c r="AA6" s="0" t="n">
        <v>0.2542</v>
      </c>
      <c r="AC6" s="2" t="s">
        <v>24</v>
      </c>
      <c r="AD6" s="7" t="n">
        <f aca="false">P6-(AVERAGE($P$4:$S$4))</f>
        <v>0.501425</v>
      </c>
      <c r="AE6" s="7" t="n">
        <f aca="false">Q6-(AVERAGE($P$4:$S$4))</f>
        <v>0.479825</v>
      </c>
      <c r="AF6" s="7" t="n">
        <f aca="false">R6-(AVERAGE($P$4:$S$4))</f>
        <v>0.501225</v>
      </c>
      <c r="AG6" s="7" t="n">
        <f aca="false">S6-(AVERAGE($P$4:$S$4))</f>
        <v>0.489725</v>
      </c>
      <c r="AH6" s="7" t="n">
        <f aca="false">T6-(AVERAGE($P$4:$S$4))</f>
        <v>0.026525</v>
      </c>
      <c r="AI6" s="7" t="n">
        <f aca="false">U6-(AVERAGE($P$4:$S$4))</f>
        <v>0.037125</v>
      </c>
      <c r="AJ6" s="7" t="n">
        <f aca="false">V6-(AVERAGE($P$4:$S$4))</f>
        <v>0.028125</v>
      </c>
      <c r="AK6" s="7" t="n">
        <f aca="false">W6-(AVERAGE($P$4:$S$4))</f>
        <v>0.025925</v>
      </c>
      <c r="AL6" s="7" t="n">
        <f aca="false">X6-(AVERAGE($P$4:$S$4))</f>
        <v>0.166125</v>
      </c>
      <c r="AM6" s="7" t="n">
        <f aca="false">Y6-(AVERAGE($P$4:$S$4))</f>
        <v>0.166125</v>
      </c>
      <c r="AN6" s="7" t="n">
        <f aca="false">Z6-(AVERAGE($P$4:$S$4))</f>
        <v>0.157925</v>
      </c>
      <c r="AO6" s="7" t="n">
        <f aca="false">AA6-(AVERAGE($P$4:$S$4))</f>
        <v>0.155225</v>
      </c>
      <c r="AQ6" s="3" t="n">
        <v>10</v>
      </c>
      <c r="AR6" s="7" t="n">
        <f aca="false">AD6</f>
        <v>0.501425</v>
      </c>
      <c r="AS6" s="7" t="n">
        <f aca="false">AE6</f>
        <v>0.479825</v>
      </c>
      <c r="AT6" s="7" t="n">
        <f aca="false">AF6</f>
        <v>0.501225</v>
      </c>
      <c r="AU6" s="7" t="n">
        <f aca="false">AG6</f>
        <v>0.489725</v>
      </c>
      <c r="AV6" s="8" t="n">
        <f aca="false">AVERAGE(AR6:AU6)</f>
        <v>0.49305</v>
      </c>
      <c r="AX6" s="2" t="s">
        <v>24</v>
      </c>
      <c r="AY6" s="7" t="n">
        <f aca="false">(AD6+0.0052)/0.0485</f>
        <v>10.4458762886598</v>
      </c>
      <c r="AZ6" s="7" t="n">
        <f aca="false">(AE6+0.0052)/0.0485</f>
        <v>10.0005154639175</v>
      </c>
      <c r="BA6" s="7" t="n">
        <f aca="false">(AF6+0.0052)/0.0485</f>
        <v>10.4417525773196</v>
      </c>
      <c r="BB6" s="7" t="n">
        <f aca="false">(AG6+0.0052)/0.0485</f>
        <v>10.2046391752577</v>
      </c>
      <c r="BC6" s="7" t="n">
        <f aca="false">(AH6+0.0052)/0.0485</f>
        <v>0.654123711340206</v>
      </c>
      <c r="BD6" s="7" t="n">
        <f aca="false">(AI6+0.0052)/0.0485</f>
        <v>0.872680412371134</v>
      </c>
      <c r="BE6" s="7" t="n">
        <f aca="false">(AJ6+0.0052)/0.0485</f>
        <v>0.687113402061856</v>
      </c>
      <c r="BF6" s="7" t="n">
        <f aca="false">(AK6+0.0052)/0.0485</f>
        <v>0.641752577319588</v>
      </c>
      <c r="BG6" s="7" t="n">
        <f aca="false">(AL6+0.0052)/0.0485</f>
        <v>3.53247422680412</v>
      </c>
      <c r="BH6" s="7" t="n">
        <f aca="false">(AM6+0.0052)/0.0485</f>
        <v>3.53247422680412</v>
      </c>
      <c r="BI6" s="7" t="n">
        <f aca="false">(AN6+0.0052)/0.0485</f>
        <v>3.36340206185567</v>
      </c>
      <c r="BJ6" s="7" t="n">
        <f aca="false">(AO6+0.0052)/0.0485</f>
        <v>3.30773195876289</v>
      </c>
      <c r="BL6" s="2" t="s">
        <v>24</v>
      </c>
      <c r="BM6" s="7"/>
      <c r="BN6" s="7"/>
      <c r="BO6" s="7"/>
      <c r="BP6" s="7"/>
      <c r="BQ6" s="7" t="n">
        <f aca="false">BC6/(0.02*5)</f>
        <v>6.54123711340206</v>
      </c>
      <c r="BR6" s="7" t="n">
        <f aca="false">BD6/(0.02*5)</f>
        <v>8.72680412371134</v>
      </c>
      <c r="BS6" s="7" t="n">
        <f aca="false">BE6/(0.02*5)</f>
        <v>6.87113402061856</v>
      </c>
      <c r="BT6" s="7" t="n">
        <f aca="false">BF6/(0.02*5)</f>
        <v>6.41752577319588</v>
      </c>
      <c r="BU6" s="7" t="n">
        <f aca="false">BG6/(0.02*5)</f>
        <v>35.3247422680412</v>
      </c>
      <c r="BV6" s="7" t="n">
        <f aca="false">BH6/(0.02*5)</f>
        <v>35.3247422680412</v>
      </c>
      <c r="BW6" s="7" t="n">
        <f aca="false">BI6/(0.02*5)</f>
        <v>33.6340206185567</v>
      </c>
      <c r="BX6" s="7" t="n">
        <f aca="false">BJ6/(0.02*5)</f>
        <v>33.0773195876289</v>
      </c>
      <c r="BZ6" s="2" t="s">
        <v>24</v>
      </c>
      <c r="CA6" s="7"/>
      <c r="CB6" s="7"/>
      <c r="CC6" s="7"/>
      <c r="CD6" s="7"/>
      <c r="CE6" s="9" t="n">
        <f aca="false">AVERAGE(BQ6:BT6)</f>
        <v>7.13917525773196</v>
      </c>
      <c r="CF6" s="7"/>
      <c r="CG6" s="7"/>
      <c r="CH6" s="7"/>
      <c r="CI6" s="7" t="n">
        <f aca="false">AVERAGE(BU6:BX6)</f>
        <v>34.340206185567</v>
      </c>
      <c r="CJ6" s="7"/>
      <c r="CK6" s="7"/>
      <c r="CL6" s="7"/>
      <c r="CN6" s="2" t="s">
        <v>24</v>
      </c>
      <c r="CO6" s="7"/>
      <c r="CP6" s="7"/>
      <c r="CQ6" s="7"/>
      <c r="CR6" s="7"/>
      <c r="CS6" s="7" t="n">
        <f aca="false">(BQ6/$CA$8)*100</f>
        <v>3.55611601513241</v>
      </c>
      <c r="CT6" s="7" t="n">
        <f aca="false">(BR6/$CA$8)*100</f>
        <v>4.74429031806081</v>
      </c>
      <c r="CU6" s="7" t="n">
        <f aca="false">(BS6/$CA$8)*100</f>
        <v>3.73546307972538</v>
      </c>
      <c r="CV6" s="7" t="n">
        <f aca="false">(BT6/$CA$8)*100</f>
        <v>3.48886086591005</v>
      </c>
      <c r="CW6" s="7" t="n">
        <f aca="false">(BU6/$CA$8)*100</f>
        <v>19.2041474008687</v>
      </c>
      <c r="CX6" s="7" t="n">
        <f aca="false">(BV6/$CA$8)*100</f>
        <v>19.2041474008687</v>
      </c>
      <c r="CY6" s="7" t="n">
        <f aca="false">(BW6/$CA$8)*100</f>
        <v>18.2849936948298</v>
      </c>
      <c r="CZ6" s="7" t="n">
        <f aca="false">(BX6/$CA$8)*100</f>
        <v>17.9823455233291</v>
      </c>
      <c r="DB6" s="2" t="s">
        <v>24</v>
      </c>
      <c r="DC6" s="7"/>
      <c r="DD6" s="7"/>
      <c r="DE6" s="7"/>
      <c r="DF6" s="7"/>
      <c r="DG6" s="7" t="n">
        <f aca="false">AVERAGE(CS6:CV6)</f>
        <v>3.88118256970716</v>
      </c>
      <c r="DH6" s="7"/>
      <c r="DI6" s="7"/>
      <c r="DJ6" s="7"/>
      <c r="DK6" s="7" t="n">
        <f aca="false">AVERAGE(CW6:CZ6)</f>
        <v>18.6689085049741</v>
      </c>
      <c r="DL6" s="7"/>
      <c r="DM6" s="7"/>
      <c r="DN6" s="7"/>
      <c r="DP6" s="2" t="s">
        <v>24</v>
      </c>
      <c r="DQ6" s="7"/>
      <c r="DR6" s="7"/>
      <c r="DS6" s="7"/>
      <c r="DT6" s="7"/>
      <c r="DU6" s="7" t="n">
        <f aca="false">$DC$8-CS6</f>
        <v>96.4438839848676</v>
      </c>
      <c r="DV6" s="7" t="n">
        <f aca="false">$DC$8-CT6</f>
        <v>95.2557096819392</v>
      </c>
      <c r="DW6" s="7" t="n">
        <f aca="false">$DC$8-CU6</f>
        <v>96.2645369202746</v>
      </c>
      <c r="DX6" s="7" t="n">
        <f aca="false">$DC$8-CV6</f>
        <v>96.51113913409</v>
      </c>
      <c r="DY6" s="7" t="n">
        <f aca="false">$DC$8-CW6</f>
        <v>80.7958525991313</v>
      </c>
      <c r="DZ6" s="7" t="n">
        <f aca="false">$DC$8-CX6</f>
        <v>80.7958525991313</v>
      </c>
      <c r="EA6" s="7" t="n">
        <f aca="false">$DC$8-CY6</f>
        <v>81.7150063051702</v>
      </c>
      <c r="EB6" s="7" t="n">
        <f aca="false">$DC$8-CZ6</f>
        <v>82.0176544766709</v>
      </c>
      <c r="ED6" s="2" t="s">
        <v>24</v>
      </c>
      <c r="EE6" s="7"/>
      <c r="EF6" s="7"/>
      <c r="EG6" s="7"/>
      <c r="EH6" s="7"/>
      <c r="EI6" s="9" t="n">
        <f aca="false">AVERAGE(DU6:DX6)</f>
        <v>96.1188174302928</v>
      </c>
      <c r="EJ6" s="7"/>
      <c r="EK6" s="7"/>
      <c r="EL6" s="7"/>
      <c r="EM6" s="7" t="n">
        <f aca="false">AVERAGE(DY6:EB6)</f>
        <v>81.3310914950259</v>
      </c>
      <c r="EN6" s="7"/>
      <c r="EO6" s="7"/>
      <c r="EP6" s="7"/>
      <c r="ER6" s="2" t="s">
        <v>24</v>
      </c>
      <c r="ES6" s="7"/>
      <c r="ET6" s="7"/>
      <c r="EU6" s="7"/>
      <c r="EV6" s="7"/>
      <c r="EW6" s="9" t="n">
        <f aca="false">STDEV(DU6:DX6)</f>
        <v>0.584743174166237</v>
      </c>
      <c r="EX6" s="7"/>
      <c r="EY6" s="7"/>
      <c r="EZ6" s="7"/>
      <c r="FA6" s="7" t="n">
        <f aca="false">STDEV(DY6:EB6)</f>
        <v>0.630269958184678</v>
      </c>
      <c r="FB6" s="7"/>
      <c r="FC6" s="7"/>
      <c r="FD6" s="7"/>
    </row>
    <row r="7" customFormat="false" ht="15.75" hidden="false" customHeight="false" outlineLevel="0" collapsed="false">
      <c r="A7" s="2" t="s">
        <v>28</v>
      </c>
      <c r="B7" s="10" t="s">
        <v>29</v>
      </c>
      <c r="C7" s="10"/>
      <c r="D7" s="10"/>
      <c r="E7" s="10"/>
      <c r="F7" s="11" t="s">
        <v>30</v>
      </c>
      <c r="G7" s="11"/>
      <c r="H7" s="11"/>
      <c r="I7" s="11"/>
      <c r="J7" s="11" t="s">
        <v>31</v>
      </c>
      <c r="K7" s="11"/>
      <c r="L7" s="11"/>
      <c r="M7" s="11"/>
      <c r="O7" s="2" t="s">
        <v>28</v>
      </c>
      <c r="P7" s="0" t="n">
        <v>1.0819</v>
      </c>
      <c r="Q7" s="0" t="n">
        <v>1.101</v>
      </c>
      <c r="R7" s="0" t="n">
        <v>1.0925</v>
      </c>
      <c r="S7" s="0" t="n">
        <v>1.0868</v>
      </c>
      <c r="T7" s="0" t="n">
        <v>0.4006</v>
      </c>
      <c r="U7" s="0" t="n">
        <v>0.3948</v>
      </c>
      <c r="V7" s="0" t="n">
        <v>0.4129</v>
      </c>
      <c r="W7" s="0" t="n">
        <v>0.3674</v>
      </c>
      <c r="X7" s="0" t="n">
        <v>0.5439</v>
      </c>
      <c r="Y7" s="0" t="n">
        <v>0.545</v>
      </c>
      <c r="Z7" s="0" t="n">
        <v>0.5401</v>
      </c>
      <c r="AA7" s="0" t="n">
        <v>0.5234</v>
      </c>
      <c r="AC7" s="2" t="s">
        <v>28</v>
      </c>
      <c r="AD7" s="7" t="n">
        <f aca="false">P7-(AVERAGE($P$4:$S$4))</f>
        <v>0.982925</v>
      </c>
      <c r="AE7" s="7" t="n">
        <f aca="false">Q7-(AVERAGE($P$4:$S$4))</f>
        <v>1.002025</v>
      </c>
      <c r="AF7" s="7" t="n">
        <f aca="false">R7-(AVERAGE($P$4:$S$4))</f>
        <v>0.993525</v>
      </c>
      <c r="AG7" s="7" t="n">
        <f aca="false">S7-(AVERAGE($P$4:$S$4))</f>
        <v>0.987825</v>
      </c>
      <c r="AH7" s="7" t="n">
        <f aca="false">T7-(AVERAGE($P$4:$S$4))</f>
        <v>0.301625</v>
      </c>
      <c r="AI7" s="7" t="n">
        <f aca="false">U7-(AVERAGE($P$4:$S$4))</f>
        <v>0.295825</v>
      </c>
      <c r="AJ7" s="7" t="n">
        <f aca="false">V7-(AVERAGE($P$4:$S$4))</f>
        <v>0.313925</v>
      </c>
      <c r="AK7" s="7" t="n">
        <f aca="false">W7-(AVERAGE($P$4:$S$4))</f>
        <v>0.268425</v>
      </c>
      <c r="AL7" s="7" t="n">
        <f aca="false">X7-(AVERAGE($P$4:$S$4))</f>
        <v>0.444925</v>
      </c>
      <c r="AM7" s="7" t="n">
        <f aca="false">Y7-(AVERAGE($P$4:$S$4))</f>
        <v>0.446025</v>
      </c>
      <c r="AN7" s="7" t="n">
        <f aca="false">Z7-(AVERAGE($P$4:$S$4))</f>
        <v>0.441125</v>
      </c>
      <c r="AO7" s="7" t="n">
        <f aca="false">AA7-(AVERAGE($P$4:$S$4))</f>
        <v>0.424425</v>
      </c>
      <c r="AQ7" s="3" t="n">
        <v>20</v>
      </c>
      <c r="AR7" s="7" t="n">
        <f aca="false">AD7</f>
        <v>0.982925</v>
      </c>
      <c r="AS7" s="7" t="n">
        <f aca="false">AE7</f>
        <v>1.002025</v>
      </c>
      <c r="AT7" s="7" t="n">
        <f aca="false">AF7</f>
        <v>0.993525</v>
      </c>
      <c r="AU7" s="7" t="n">
        <f aca="false">AG7</f>
        <v>0.987825</v>
      </c>
      <c r="AV7" s="8" t="n">
        <f aca="false">AVERAGE(AR7:AU7)</f>
        <v>0.991575</v>
      </c>
      <c r="AX7" s="2" t="s">
        <v>28</v>
      </c>
      <c r="AY7" s="7" t="n">
        <f aca="false">(AD7+0.0052)/0.0485</f>
        <v>20.3737113402062</v>
      </c>
      <c r="AZ7" s="7" t="n">
        <f aca="false">(AE7+0.0052)/0.0485</f>
        <v>20.7675257731959</v>
      </c>
      <c r="BA7" s="7" t="n">
        <f aca="false">(AF7+0.0052)/0.0485</f>
        <v>20.5922680412371</v>
      </c>
      <c r="BB7" s="7" t="n">
        <f aca="false">(AG7+0.0052)/0.0485</f>
        <v>20.4747422680412</v>
      </c>
      <c r="BC7" s="7" t="n">
        <f aca="false">(AH7+0.0052)/0.0485</f>
        <v>6.32628865979381</v>
      </c>
      <c r="BD7" s="7" t="n">
        <f aca="false">(AI7+0.0052)/0.0485</f>
        <v>6.20670103092784</v>
      </c>
      <c r="BE7" s="7" t="n">
        <f aca="false">(AJ7+0.0052)/0.0485</f>
        <v>6.5798969072165</v>
      </c>
      <c r="BF7" s="7" t="n">
        <f aca="false">(AK7+0.0052)/0.0485</f>
        <v>5.64175257731959</v>
      </c>
      <c r="BG7" s="7" t="n">
        <f aca="false">(AL7+0.0052)/0.0485</f>
        <v>9.28092783505155</v>
      </c>
      <c r="BH7" s="7" t="n">
        <f aca="false">(AM7+0.0052)/0.0485</f>
        <v>9.30360824742268</v>
      </c>
      <c r="BI7" s="7" t="n">
        <f aca="false">(AN7+0.0052)/0.0485</f>
        <v>9.20257731958763</v>
      </c>
      <c r="BJ7" s="7" t="n">
        <f aca="false">(AO7+0.0052)/0.0485</f>
        <v>8.85824742268041</v>
      </c>
      <c r="BL7" s="2" t="s">
        <v>28</v>
      </c>
      <c r="BM7" s="7"/>
      <c r="BN7" s="7"/>
      <c r="BO7" s="7"/>
      <c r="BP7" s="7"/>
      <c r="BQ7" s="7" t="n">
        <f aca="false">BC7/(0.02*5)</f>
        <v>63.2628865979381</v>
      </c>
      <c r="BR7" s="7" t="n">
        <f aca="false">BD7/(0.02*5)</f>
        <v>62.0670103092784</v>
      </c>
      <c r="BS7" s="7" t="n">
        <f aca="false">BE7/(0.02*5)</f>
        <v>65.798969072165</v>
      </c>
      <c r="BT7" s="7" t="n">
        <f aca="false">BF7/(0.02*5)</f>
        <v>56.4175257731959</v>
      </c>
      <c r="BU7" s="7" t="n">
        <f aca="false">BG7/(0.02*5)</f>
        <v>92.8092783505155</v>
      </c>
      <c r="BV7" s="7" t="n">
        <f aca="false">BH7/(0.02*5)</f>
        <v>93.0360824742268</v>
      </c>
      <c r="BW7" s="7" t="n">
        <f aca="false">BI7/(0.02*5)</f>
        <v>92.0257731958763</v>
      </c>
      <c r="BX7" s="7" t="n">
        <f aca="false">BJ7/(0.02*5)</f>
        <v>88.5824742268041</v>
      </c>
      <c r="BZ7" s="2" t="s">
        <v>28</v>
      </c>
      <c r="CA7" s="7"/>
      <c r="CB7" s="7"/>
      <c r="CC7" s="7"/>
      <c r="CD7" s="7"/>
      <c r="CE7" s="7" t="n">
        <f aca="false">AVERAGE(BQ7:BT7)</f>
        <v>61.8865979381443</v>
      </c>
      <c r="CF7" s="7"/>
      <c r="CG7" s="7"/>
      <c r="CH7" s="7"/>
      <c r="CI7" s="7" t="n">
        <f aca="false">AVERAGE(BU7:BX7)</f>
        <v>91.6134020618557</v>
      </c>
      <c r="CJ7" s="7"/>
      <c r="CK7" s="7"/>
      <c r="CL7" s="7"/>
      <c r="CN7" s="2" t="s">
        <v>28</v>
      </c>
      <c r="CO7" s="7"/>
      <c r="CP7" s="7"/>
      <c r="CQ7" s="7"/>
      <c r="CR7" s="7"/>
      <c r="CS7" s="7" t="n">
        <f aca="false">(BQ7/$CA$8)*100</f>
        <v>34.3926019335855</v>
      </c>
      <c r="CT7" s="7" t="n">
        <f aca="false">(BR7/$CA$8)*100</f>
        <v>33.7424688244361</v>
      </c>
      <c r="CU7" s="7" t="n">
        <f aca="false">(BS7/$CA$8)*100</f>
        <v>35.771332492644</v>
      </c>
      <c r="CV7" s="7" t="n">
        <f aca="false">(BT7/$CA$8)*100</f>
        <v>30.6711503432815</v>
      </c>
      <c r="CW7" s="7" t="n">
        <f aca="false">(BU7/$CA$8)*100</f>
        <v>50.4553734061931</v>
      </c>
      <c r="CX7" s="7" t="n">
        <f aca="false">(BV7/$CA$8)*100</f>
        <v>50.5786745131008</v>
      </c>
      <c r="CY7" s="7" t="n">
        <f aca="false">(BW7/$CA$8)*100</f>
        <v>50.0294241277848</v>
      </c>
      <c r="CZ7" s="7" t="n">
        <f aca="false">(BX7/$CA$8)*100</f>
        <v>48.1574891410957</v>
      </c>
      <c r="DB7" s="2" t="s">
        <v>28</v>
      </c>
      <c r="DC7" s="7"/>
      <c r="DD7" s="7"/>
      <c r="DE7" s="7"/>
      <c r="DF7" s="7"/>
      <c r="DG7" s="7" t="n">
        <f aca="false">AVERAGE(CS7:CV7)</f>
        <v>33.6443883984868</v>
      </c>
      <c r="DH7" s="7"/>
      <c r="DI7" s="7"/>
      <c r="DJ7" s="7"/>
      <c r="DK7" s="7" t="n">
        <f aca="false">AVERAGE(CW7:CZ7)</f>
        <v>49.8052402970436</v>
      </c>
      <c r="DL7" s="7"/>
      <c r="DM7" s="7"/>
      <c r="DN7" s="7"/>
      <c r="DP7" s="2" t="s">
        <v>28</v>
      </c>
      <c r="DQ7" s="7"/>
      <c r="DR7" s="7"/>
      <c r="DS7" s="7"/>
      <c r="DT7" s="7"/>
      <c r="DU7" s="7" t="n">
        <f aca="false">$DC$8-CS7</f>
        <v>65.6073980664145</v>
      </c>
      <c r="DV7" s="7" t="n">
        <f aca="false">$DC$8-CT7</f>
        <v>66.2575311755639</v>
      </c>
      <c r="DW7" s="7" t="n">
        <f aca="false">$DC$8-CU7</f>
        <v>64.228667507356</v>
      </c>
      <c r="DX7" s="7" t="n">
        <f aca="false">$DC$8-CV7</f>
        <v>69.3288496567185</v>
      </c>
      <c r="DY7" s="7" t="n">
        <f aca="false">$DC$8-CW7</f>
        <v>49.5446265938069</v>
      </c>
      <c r="DZ7" s="7" t="n">
        <f aca="false">$DC$8-CX7</f>
        <v>49.4213254868992</v>
      </c>
      <c r="EA7" s="7" t="n">
        <f aca="false">$DC$8-CY7</f>
        <v>49.9705758722152</v>
      </c>
      <c r="EB7" s="7" t="n">
        <f aca="false">$DC$8-CZ7</f>
        <v>51.8425108589043</v>
      </c>
      <c r="ED7" s="2" t="s">
        <v>28</v>
      </c>
      <c r="EE7" s="7"/>
      <c r="EF7" s="7"/>
      <c r="EG7" s="7"/>
      <c r="EH7" s="7"/>
      <c r="EI7" s="7" t="n">
        <f aca="false">AVERAGE(DU7:DX7)</f>
        <v>66.3556116015132</v>
      </c>
      <c r="EJ7" s="7"/>
      <c r="EK7" s="7"/>
      <c r="EL7" s="7"/>
      <c r="EM7" s="7" t="n">
        <f aca="false">AVERAGE(DY7:EB7)</f>
        <v>50.1947597029564</v>
      </c>
      <c r="EN7" s="7"/>
      <c r="EO7" s="7"/>
      <c r="EP7" s="7"/>
      <c r="ER7" s="2" t="s">
        <v>28</v>
      </c>
      <c r="ES7" s="7"/>
      <c r="ET7" s="7"/>
      <c r="EU7" s="7"/>
      <c r="EV7" s="7"/>
      <c r="EW7" s="7" t="n">
        <f aca="false">STDEV(DU7:DX7)</f>
        <v>2.15510858014552</v>
      </c>
      <c r="EX7" s="7"/>
      <c r="EY7" s="7"/>
      <c r="EZ7" s="7"/>
      <c r="FA7" s="7" t="n">
        <f aca="false">STDEV(DY7:EB7)</f>
        <v>1.12341975059395</v>
      </c>
      <c r="FB7" s="7"/>
      <c r="FC7" s="7"/>
      <c r="FD7" s="7"/>
    </row>
    <row r="8" customFormat="false" ht="15.75" hidden="false" customHeight="false" outlineLevel="0" collapsed="false">
      <c r="A8" s="2" t="s">
        <v>32</v>
      </c>
      <c r="B8" s="12" t="s">
        <v>33</v>
      </c>
      <c r="C8" s="12"/>
      <c r="D8" s="12"/>
      <c r="E8" s="12"/>
      <c r="F8" s="11" t="s">
        <v>34</v>
      </c>
      <c r="G8" s="11"/>
      <c r="H8" s="11"/>
      <c r="I8" s="11"/>
      <c r="J8" s="11" t="s">
        <v>35</v>
      </c>
      <c r="K8" s="11"/>
      <c r="L8" s="11"/>
      <c r="M8" s="11"/>
      <c r="O8" s="2" t="s">
        <v>32</v>
      </c>
      <c r="P8" s="0" t="n">
        <v>1.0392</v>
      </c>
      <c r="Q8" s="0" t="n">
        <v>1.0202</v>
      </c>
      <c r="R8" s="0" t="n">
        <v>0.9898</v>
      </c>
      <c r="S8" s="0" t="n">
        <v>0.8944</v>
      </c>
      <c r="T8" s="0" t="n">
        <v>0.7856</v>
      </c>
      <c r="U8" s="0" t="n">
        <v>0.7748</v>
      </c>
      <c r="V8" s="0" t="n">
        <v>0.791</v>
      </c>
      <c r="W8" s="0" t="n">
        <v>0.7418</v>
      </c>
      <c r="X8" s="0" t="n">
        <v>0.8555</v>
      </c>
      <c r="Y8" s="0" t="n">
        <v>0.849</v>
      </c>
      <c r="Z8" s="0" t="n">
        <v>0.8501</v>
      </c>
      <c r="AA8" s="0" t="n">
        <v>0.846</v>
      </c>
      <c r="AC8" s="2" t="s">
        <v>32</v>
      </c>
      <c r="AD8" s="7" t="n">
        <f aca="false">P8-(AVERAGE($P$4:$S$4))</f>
        <v>0.940225</v>
      </c>
      <c r="AE8" s="7" t="n">
        <f aca="false">Q8-(AVERAGE($P$4:$S$4))</f>
        <v>0.921225</v>
      </c>
      <c r="AF8" s="7" t="n">
        <f aca="false">R8-(AVERAGE($P$4:$S$4))</f>
        <v>0.890825</v>
      </c>
      <c r="AG8" s="7" t="n">
        <f aca="false">S8-(AVERAGE($P$4:$S$4))</f>
        <v>0.795425</v>
      </c>
      <c r="AH8" s="7" t="n">
        <f aca="false">T8-(AVERAGE($P$4:$S$4))</f>
        <v>0.686625</v>
      </c>
      <c r="AI8" s="7" t="n">
        <f aca="false">U8-(AVERAGE($P$4:$S$4))</f>
        <v>0.675825</v>
      </c>
      <c r="AJ8" s="7" t="n">
        <f aca="false">V8-(AVERAGE($P$4:$S$4))</f>
        <v>0.692025</v>
      </c>
      <c r="AK8" s="7" t="n">
        <f aca="false">W8-(AVERAGE($P$4:$S$4))</f>
        <v>0.642825</v>
      </c>
      <c r="AL8" s="7" t="n">
        <f aca="false">X8-(AVERAGE($P$4:$S$4))</f>
        <v>0.756525</v>
      </c>
      <c r="AM8" s="7" t="n">
        <f aca="false">Y8-(AVERAGE($P$4:$S$4))</f>
        <v>0.750025</v>
      </c>
      <c r="AN8" s="7" t="n">
        <f aca="false">Z8-(AVERAGE($P$4:$S$4))</f>
        <v>0.751125</v>
      </c>
      <c r="AO8" s="7" t="n">
        <f aca="false">AA8-(AVERAGE($P$4:$S$4))</f>
        <v>0.747025</v>
      </c>
      <c r="AX8" s="2" t="s">
        <v>32</v>
      </c>
      <c r="AY8" s="7" t="n">
        <f aca="false">(AD8+0.0052)/0.0485</f>
        <v>19.4932989690722</v>
      </c>
      <c r="AZ8" s="7" t="n">
        <f aca="false">(AE8+0.0052)/0.0485</f>
        <v>19.1015463917526</v>
      </c>
      <c r="BA8" s="7" t="n">
        <f aca="false">(AF8+0.0052)/0.0485</f>
        <v>18.4747422680412</v>
      </c>
      <c r="BB8" s="7" t="n">
        <f aca="false">(AG8+0.0052)/0.0485</f>
        <v>16.5077319587629</v>
      </c>
      <c r="BC8" s="7" t="n">
        <f aca="false">(AH8+0.0052)/0.0485</f>
        <v>14.2644329896907</v>
      </c>
      <c r="BD8" s="7" t="n">
        <f aca="false">(AI8+0.0052)/0.0485</f>
        <v>14.0417525773196</v>
      </c>
      <c r="BE8" s="7" t="n">
        <f aca="false">(AJ8+0.0052)/0.0485</f>
        <v>14.3757731958763</v>
      </c>
      <c r="BF8" s="7" t="n">
        <f aca="false">(AK8+0.0052)/0.0485</f>
        <v>13.3613402061856</v>
      </c>
      <c r="BG8" s="7" t="n">
        <f aca="false">(AL8+0.0052)/0.0485</f>
        <v>15.7056701030928</v>
      </c>
      <c r="BH8" s="7" t="n">
        <f aca="false">(AM8+0.0052)/0.0485</f>
        <v>15.5716494845361</v>
      </c>
      <c r="BI8" s="7" t="n">
        <f aca="false">(AN8+0.0052)/0.0485</f>
        <v>15.5943298969072</v>
      </c>
      <c r="BJ8" s="7" t="n">
        <f aca="false">(AO8+0.0052)/0.0485</f>
        <v>15.509793814433</v>
      </c>
      <c r="BL8" s="2" t="s">
        <v>32</v>
      </c>
      <c r="BM8" s="7" t="n">
        <f aca="false">AY8/(0.02*5)</f>
        <v>194.932989690722</v>
      </c>
      <c r="BN8" s="7" t="n">
        <f aca="false">AZ8/(0.02*5)</f>
        <v>191.015463917526</v>
      </c>
      <c r="BO8" s="7" t="n">
        <f aca="false">BA8/(0.02*5)</f>
        <v>184.747422680412</v>
      </c>
      <c r="BP8" s="7" t="n">
        <f aca="false">BB8/(0.02*5)</f>
        <v>165.077319587629</v>
      </c>
      <c r="BQ8" s="7" t="n">
        <f aca="false">BC8/(0.02*5)</f>
        <v>142.644329896907</v>
      </c>
      <c r="BR8" s="7" t="n">
        <f aca="false">BD8/(0.02*5)</f>
        <v>140.417525773196</v>
      </c>
      <c r="BS8" s="7" t="n">
        <f aca="false">BE8/(0.02*5)</f>
        <v>143.757731958763</v>
      </c>
      <c r="BT8" s="7" t="n">
        <f aca="false">BF8/(0.02*5)</f>
        <v>133.613402061856</v>
      </c>
      <c r="BU8" s="7" t="n">
        <f aca="false">BG8/(0.02*5)</f>
        <v>157.056701030928</v>
      </c>
      <c r="BV8" s="7" t="n">
        <f aca="false">BH8/(0.02*5)</f>
        <v>155.716494845361</v>
      </c>
      <c r="BW8" s="7" t="n">
        <f aca="false">BI8/(0.02*5)</f>
        <v>155.943298969072</v>
      </c>
      <c r="BX8" s="7" t="n">
        <f aca="false">BJ8/(0.02*5)</f>
        <v>155.09793814433</v>
      </c>
      <c r="BZ8" s="2" t="s">
        <v>32</v>
      </c>
      <c r="CA8" s="7" t="n">
        <f aca="false">AVERAGE(BM8:BP8)</f>
        <v>183.943298969072</v>
      </c>
      <c r="CB8" s="7"/>
      <c r="CC8" s="7"/>
      <c r="CD8" s="7"/>
      <c r="CE8" s="7" t="n">
        <f aca="false">AVERAGE(BQ8:BT8)</f>
        <v>140.10824742268</v>
      </c>
      <c r="CF8" s="7"/>
      <c r="CG8" s="7"/>
      <c r="CH8" s="7"/>
      <c r="CI8" s="9" t="n">
        <f aca="false">AVERAGE(BU8:BX8)</f>
        <v>155.953608247423</v>
      </c>
      <c r="CJ8" s="7"/>
      <c r="CK8" s="7"/>
      <c r="CL8" s="7"/>
      <c r="CN8" s="2" t="s">
        <v>32</v>
      </c>
      <c r="CO8" s="7" t="n">
        <f aca="false">(BM8/$CA$8)*100</f>
        <v>105.974499089253</v>
      </c>
      <c r="CP8" s="7" t="n">
        <f aca="false">(BN8/$CA$8)*100</f>
        <v>103.844752697212</v>
      </c>
      <c r="CQ8" s="7" t="n">
        <f aca="false">(BO8/$CA$8)*100</f>
        <v>100.437158469945</v>
      </c>
      <c r="CR8" s="7" t="n">
        <f aca="false">(BP8/$CA$8)*100</f>
        <v>89.7435897435897</v>
      </c>
      <c r="CS8" s="7" t="n">
        <f aca="false">(BQ8/$CA$8)*100</f>
        <v>77.547989351268</v>
      </c>
      <c r="CT8" s="7" t="n">
        <f aca="false">(BR8/$CA$8)*100</f>
        <v>76.3373966652655</v>
      </c>
      <c r="CU8" s="7" t="n">
        <f aca="false">(BS8/$CA$8)*100</f>
        <v>78.1532856942693</v>
      </c>
      <c r="CV8" s="7" t="n">
        <f aca="false">(BT8/$CA$8)*100</f>
        <v>72.6383634580356</v>
      </c>
      <c r="CW8" s="7" t="n">
        <f aca="false">(BU8/$CA$8)*100</f>
        <v>85.3832142356733</v>
      </c>
      <c r="CX8" s="7" t="n">
        <f aca="false">(BV8/$CA$8)*100</f>
        <v>84.6546167857644</v>
      </c>
      <c r="CY8" s="7" t="n">
        <f aca="false">(BW8/$CA$8)*100</f>
        <v>84.777917892672</v>
      </c>
      <c r="CZ8" s="7" t="n">
        <f aca="false">(BX8/$CA$8)*100</f>
        <v>84.3183410396525</v>
      </c>
      <c r="DB8" s="2" t="s">
        <v>32</v>
      </c>
      <c r="DC8" s="7" t="n">
        <f aca="false">AVERAGE(CO8:CR8)</f>
        <v>100</v>
      </c>
      <c r="DD8" s="7"/>
      <c r="DE8" s="7"/>
      <c r="DF8" s="7"/>
      <c r="DG8" s="7" t="n">
        <f aca="false">AVERAGE(CS8:CV8)</f>
        <v>76.1692587922096</v>
      </c>
      <c r="DH8" s="7"/>
      <c r="DI8" s="7"/>
      <c r="DJ8" s="7"/>
      <c r="DK8" s="7" t="n">
        <f aca="false">AVERAGE(CW8:CZ8)</f>
        <v>84.7835224884405</v>
      </c>
      <c r="DL8" s="7"/>
      <c r="DM8" s="7"/>
      <c r="DN8" s="7"/>
      <c r="DP8" s="2" t="s">
        <v>32</v>
      </c>
      <c r="DQ8" s="7" t="n">
        <f aca="false">$DC$8-CO8</f>
        <v>-5.97449908925319</v>
      </c>
      <c r="DR8" s="7" t="n">
        <f aca="false">$DC$8-CP8</f>
        <v>-3.84475269721172</v>
      </c>
      <c r="DS8" s="7" t="n">
        <f aca="false">$DC$8-CQ8</f>
        <v>-0.437158469945359</v>
      </c>
      <c r="DT8" s="7" t="n">
        <f aca="false">$DC$8-CR8</f>
        <v>10.2564102564103</v>
      </c>
      <c r="DU8" s="7" t="n">
        <f aca="false">$DC$8-CS8</f>
        <v>22.452010648732</v>
      </c>
      <c r="DV8" s="7" t="n">
        <f aca="false">$DC$8-CT8</f>
        <v>23.6626033347345</v>
      </c>
      <c r="DW8" s="7" t="n">
        <f aca="false">$DC$8-CU8</f>
        <v>21.8467143057307</v>
      </c>
      <c r="DX8" s="7" t="n">
        <f aca="false">$DC$8-CV8</f>
        <v>27.3616365419644</v>
      </c>
      <c r="DY8" s="7" t="n">
        <f aca="false">$DC$8-CW8</f>
        <v>14.6167857643268</v>
      </c>
      <c r="DZ8" s="7" t="n">
        <f aca="false">$DC$8-CX8</f>
        <v>15.3453832142357</v>
      </c>
      <c r="EA8" s="7" t="n">
        <f aca="false">$DC$8-CY8</f>
        <v>15.222082107328</v>
      </c>
      <c r="EB8" s="7" t="n">
        <f aca="false">$DC$8-CZ8</f>
        <v>15.6816589603475</v>
      </c>
      <c r="ED8" s="2" t="s">
        <v>32</v>
      </c>
      <c r="EE8" s="7" t="n">
        <f aca="false">AVERAGE(DQ8:DT8)</f>
        <v>-3.5527136788005E-015</v>
      </c>
      <c r="EF8" s="7"/>
      <c r="EG8" s="7"/>
      <c r="EH8" s="7"/>
      <c r="EI8" s="7" t="n">
        <f aca="false">AVERAGE(DU8:DX8)</f>
        <v>23.8307412077904</v>
      </c>
      <c r="EJ8" s="7"/>
      <c r="EK8" s="7"/>
      <c r="EL8" s="7"/>
      <c r="EM8" s="9" t="n">
        <f aca="false">AVERAGE(DY8:EB8)</f>
        <v>15.2164775115595</v>
      </c>
      <c r="EN8" s="7"/>
      <c r="EO8" s="7"/>
      <c r="EP8" s="7"/>
      <c r="ER8" s="2" t="s">
        <v>32</v>
      </c>
      <c r="ES8" s="7" t="n">
        <f aca="false">STDEV(DQ8:DT8)</f>
        <v>7.20790819276176</v>
      </c>
      <c r="ET8" s="7"/>
      <c r="EU8" s="7"/>
      <c r="EV8" s="7"/>
      <c r="EW8" s="7" t="n">
        <f aca="false">STDEV(DU8:DX8)</f>
        <v>2.47202702977574</v>
      </c>
      <c r="EX8" s="7"/>
      <c r="EY8" s="7"/>
      <c r="EZ8" s="7"/>
      <c r="FA8" s="9" t="n">
        <f aca="false">STDEV(DY8:EB8)</f>
        <v>0.44447424510003</v>
      </c>
      <c r="FB8" s="7"/>
      <c r="FC8" s="7"/>
      <c r="FD8" s="7"/>
    </row>
    <row r="9" customFormat="false" ht="15.75" hidden="false" customHeight="false" outlineLevel="0" collapsed="false">
      <c r="A9" s="2" t="s">
        <v>36</v>
      </c>
      <c r="B9" s="13" t="s">
        <v>37</v>
      </c>
      <c r="C9" s="13"/>
      <c r="D9" s="13"/>
      <c r="E9" s="13"/>
      <c r="F9" s="11" t="s">
        <v>38</v>
      </c>
      <c r="G9" s="11"/>
      <c r="H9" s="11"/>
      <c r="I9" s="11"/>
      <c r="J9" s="11" t="s">
        <v>39</v>
      </c>
      <c r="K9" s="11"/>
      <c r="L9" s="11"/>
      <c r="M9" s="11"/>
      <c r="O9" s="2" t="s">
        <v>36</v>
      </c>
      <c r="P9" s="0" t="n">
        <v>0.6495</v>
      </c>
      <c r="Q9" s="0" t="n">
        <v>0.6119</v>
      </c>
      <c r="R9" s="0" t="n">
        <v>0.6019</v>
      </c>
      <c r="S9" s="0" t="n">
        <v>0.5873</v>
      </c>
      <c r="T9" s="0" t="n">
        <v>0.851</v>
      </c>
      <c r="U9" s="0" t="n">
        <v>0.8275</v>
      </c>
      <c r="V9" s="0" t="n">
        <v>0.8455</v>
      </c>
      <c r="W9" s="0" t="n">
        <v>0.8169</v>
      </c>
      <c r="X9" s="0" t="n">
        <v>0.9372</v>
      </c>
      <c r="Y9" s="0" t="n">
        <v>0.915</v>
      </c>
      <c r="Z9" s="0" t="n">
        <v>0.92</v>
      </c>
      <c r="AA9" s="0" t="n">
        <v>0.8959</v>
      </c>
      <c r="AC9" s="2" t="s">
        <v>36</v>
      </c>
      <c r="AD9" s="7" t="n">
        <f aca="false">P9-(AVERAGE($P$4:$S$4))</f>
        <v>0.550525</v>
      </c>
      <c r="AE9" s="7" t="n">
        <f aca="false">Q9-(AVERAGE($P$4:$S$4))</f>
        <v>0.512925</v>
      </c>
      <c r="AF9" s="7" t="n">
        <f aca="false">R9-(AVERAGE($P$4:$S$4))</f>
        <v>0.502925</v>
      </c>
      <c r="AG9" s="7" t="n">
        <f aca="false">S9-(AVERAGE($P$4:$S$4))</f>
        <v>0.488325</v>
      </c>
      <c r="AH9" s="7" t="n">
        <f aca="false">T9-(AVERAGE($P$4:$S$4))</f>
        <v>0.752025</v>
      </c>
      <c r="AI9" s="7" t="n">
        <f aca="false">U9-(AVERAGE($P$4:$S$4))</f>
        <v>0.728525</v>
      </c>
      <c r="AJ9" s="7" t="n">
        <f aca="false">V9-(AVERAGE($P$4:$S$4))</f>
        <v>0.746525</v>
      </c>
      <c r="AK9" s="7" t="n">
        <f aca="false">W9-(AVERAGE($P$4:$S$4))</f>
        <v>0.717925</v>
      </c>
      <c r="AL9" s="7" t="n">
        <f aca="false">X9-(AVERAGE($P$4:$S$4))</f>
        <v>0.838225</v>
      </c>
      <c r="AM9" s="7" t="n">
        <f aca="false">Y9-(AVERAGE($P$4:$S$4))</f>
        <v>0.816025</v>
      </c>
      <c r="AN9" s="7" t="n">
        <f aca="false">Z9-(AVERAGE($P$4:$S$4))</f>
        <v>0.821025</v>
      </c>
      <c r="AO9" s="7" t="n">
        <f aca="false">AA9-(AVERAGE($P$4:$S$4))</f>
        <v>0.796925</v>
      </c>
      <c r="AX9" s="2" t="s">
        <v>36</v>
      </c>
      <c r="AY9" s="7" t="n">
        <f aca="false">(AD9+0.0052)/0.0485</f>
        <v>11.4582474226804</v>
      </c>
      <c r="AZ9" s="7" t="n">
        <f aca="false">(AE9+0.0052)/0.0485</f>
        <v>10.6829896907216</v>
      </c>
      <c r="BA9" s="7" t="n">
        <f aca="false">(AF9+0.0052)/0.0485</f>
        <v>10.4768041237113</v>
      </c>
      <c r="BB9" s="7" t="n">
        <f aca="false">(AG9+0.0052)/0.0485</f>
        <v>10.1757731958763</v>
      </c>
      <c r="BC9" s="7" t="n">
        <f aca="false">(AH9+0.0052)/0.0485</f>
        <v>15.6128865979381</v>
      </c>
      <c r="BD9" s="7" t="n">
        <f aca="false">(AI9+0.0052)/0.0485</f>
        <v>15.1283505154639</v>
      </c>
      <c r="BE9" s="7" t="n">
        <f aca="false">(AJ9+0.0052)/0.0485</f>
        <v>15.4994845360825</v>
      </c>
      <c r="BF9" s="7" t="n">
        <f aca="false">(AK9+0.0052)/0.0485</f>
        <v>14.909793814433</v>
      </c>
      <c r="BG9" s="7" t="n">
        <f aca="false">(AL9+0.0052)/0.0485</f>
        <v>17.390206185567</v>
      </c>
      <c r="BH9" s="7" t="n">
        <f aca="false">(AM9+0.0052)/0.0485</f>
        <v>16.9324742268041</v>
      </c>
      <c r="BI9" s="7" t="n">
        <f aca="false">(AN9+0.0052)/0.0485</f>
        <v>17.0355670103093</v>
      </c>
      <c r="BJ9" s="7" t="n">
        <f aca="false">(AO9+0.0052)/0.0485</f>
        <v>16.5386597938144</v>
      </c>
      <c r="BL9" s="2" t="s">
        <v>36</v>
      </c>
      <c r="BM9" s="7" t="n">
        <f aca="false">AY9/(0.02*5)</f>
        <v>114.582474226804</v>
      </c>
      <c r="BN9" s="7" t="n">
        <f aca="false">AZ9/(0.02*5)</f>
        <v>106.829896907216</v>
      </c>
      <c r="BO9" s="7" t="n">
        <f aca="false">BA9/(0.02*5)</f>
        <v>104.768041237113</v>
      </c>
      <c r="BP9" s="7" t="n">
        <f aca="false">BB9/(0.02*5)</f>
        <v>101.757731958763</v>
      </c>
      <c r="BQ9" s="7" t="n">
        <f aca="false">BC9/(0.02*5)</f>
        <v>156.128865979381</v>
      </c>
      <c r="BR9" s="7" t="n">
        <f aca="false">BD9/(0.02*5)</f>
        <v>151.283505154639</v>
      </c>
      <c r="BS9" s="7" t="n">
        <f aca="false">BE9/(0.02*5)</f>
        <v>154.994845360825</v>
      </c>
      <c r="BT9" s="7" t="n">
        <f aca="false">BF9/(0.02*5)</f>
        <v>149.09793814433</v>
      </c>
      <c r="BU9" s="7" t="n">
        <f aca="false">BG9/(0.02*5)</f>
        <v>173.90206185567</v>
      </c>
      <c r="BV9" s="7" t="n">
        <f aca="false">BH9/(0.02*5)</f>
        <v>169.324742268041</v>
      </c>
      <c r="BW9" s="7" t="n">
        <f aca="false">BI9/(0.02*5)</f>
        <v>170.355670103093</v>
      </c>
      <c r="BX9" s="7" t="n">
        <f aca="false">BJ9/(0.02*5)</f>
        <v>165.386597938144</v>
      </c>
      <c r="BZ9" s="2" t="s">
        <v>36</v>
      </c>
      <c r="CA9" s="7" t="n">
        <f aca="false">AVERAGE(BM9:BP9)</f>
        <v>106.984536082474</v>
      </c>
      <c r="CB9" s="7"/>
      <c r="CC9" s="7"/>
      <c r="CD9" s="7"/>
      <c r="CE9" s="7" t="n">
        <f aca="false">AVERAGE(BQ9:BT9)</f>
        <v>152.876288659794</v>
      </c>
      <c r="CF9" s="7"/>
      <c r="CG9" s="7"/>
      <c r="CH9" s="7"/>
      <c r="CI9" s="9" t="n">
        <f aca="false">AVERAGE(BU9:BX9)</f>
        <v>169.742268041237</v>
      </c>
      <c r="CJ9" s="7"/>
      <c r="CK9" s="7"/>
      <c r="CL9" s="7"/>
      <c r="CN9" s="2" t="s">
        <v>36</v>
      </c>
      <c r="CO9" s="7" t="n">
        <f aca="false">(BM9/$CA$8)*100</f>
        <v>62.2922796693289</v>
      </c>
      <c r="CP9" s="7" t="n">
        <f aca="false">(BN9/$CA$8)*100</f>
        <v>58.0776236513942</v>
      </c>
      <c r="CQ9" s="7" t="n">
        <f aca="false">(BO9/$CA$8)*100</f>
        <v>56.9567044976881</v>
      </c>
      <c r="CR9" s="7" t="n">
        <f aca="false">(BP9/$CA$8)*100</f>
        <v>55.3201625332773</v>
      </c>
      <c r="CS9" s="7" t="n">
        <f aca="false">(BQ9/$CA$8)*100</f>
        <v>84.8788006165055</v>
      </c>
      <c r="CT9" s="7" t="n">
        <f aca="false">(BR9/$CA$8)*100</f>
        <v>82.2446406052964</v>
      </c>
      <c r="CU9" s="7" t="n">
        <f aca="false">(BS9/$CA$8)*100</f>
        <v>84.2622950819672</v>
      </c>
      <c r="CV9" s="7" t="n">
        <f aca="false">(BT9/$CA$8)*100</f>
        <v>81.0564663023679</v>
      </c>
      <c r="CW9" s="7" t="n">
        <f aca="false">(BU9/$CA$8)*100</f>
        <v>94.5411237214516</v>
      </c>
      <c r="CX9" s="7" t="n">
        <f aca="false">(BV9/$CA$8)*100</f>
        <v>92.0526832002242</v>
      </c>
      <c r="CY9" s="7" t="n">
        <f aca="false">(BW9/$CA$8)*100</f>
        <v>92.6131427770772</v>
      </c>
      <c r="CZ9" s="7" t="n">
        <f aca="false">(BX9/$CA$8)*100</f>
        <v>89.9117276166457</v>
      </c>
      <c r="DB9" s="2" t="s">
        <v>36</v>
      </c>
      <c r="DC9" s="7" t="n">
        <f aca="false">AVERAGE(CO9:CR9)</f>
        <v>58.1616925879221</v>
      </c>
      <c r="DD9" s="7"/>
      <c r="DE9" s="7"/>
      <c r="DF9" s="7"/>
      <c r="DG9" s="7" t="n">
        <f aca="false">AVERAGE(CS9:CV9)</f>
        <v>83.1105506515343</v>
      </c>
      <c r="DH9" s="7"/>
      <c r="DI9" s="7"/>
      <c r="DJ9" s="7"/>
      <c r="DK9" s="7" t="n">
        <f aca="false">AVERAGE(CW9:CZ9)</f>
        <v>92.2796693288497</v>
      </c>
      <c r="DL9" s="7"/>
      <c r="DM9" s="7"/>
      <c r="DN9" s="7"/>
      <c r="DP9" s="2" t="s">
        <v>36</v>
      </c>
      <c r="DQ9" s="7" t="n">
        <f aca="false">$DC$8-CO9</f>
        <v>37.7077203306711</v>
      </c>
      <c r="DR9" s="7" t="n">
        <f aca="false">$DC$8-CP9</f>
        <v>41.9223763486059</v>
      </c>
      <c r="DS9" s="7" t="n">
        <f aca="false">$DC$8-CQ9</f>
        <v>43.0432955023119</v>
      </c>
      <c r="DT9" s="7" t="n">
        <f aca="false">$DC$8-CR9</f>
        <v>44.6798374667227</v>
      </c>
      <c r="DU9" s="7" t="n">
        <f aca="false">$DC$8-CS9</f>
        <v>15.1211993834945</v>
      </c>
      <c r="DV9" s="7" t="n">
        <f aca="false">$DC$8-CT9</f>
        <v>17.7553593947036</v>
      </c>
      <c r="DW9" s="7" t="n">
        <f aca="false">$DC$8-CU9</f>
        <v>15.7377049180328</v>
      </c>
      <c r="DX9" s="7" t="n">
        <f aca="false">$DC$8-CV9</f>
        <v>18.9435336976321</v>
      </c>
      <c r="DY9" s="7" t="n">
        <f aca="false">$DC$8-CW9</f>
        <v>5.45887627854839</v>
      </c>
      <c r="DZ9" s="7" t="n">
        <f aca="false">$DC$8-CX9</f>
        <v>7.94731679977581</v>
      </c>
      <c r="EA9" s="7" t="n">
        <f aca="false">$DC$8-CY9</f>
        <v>7.38685722292277</v>
      </c>
      <c r="EB9" s="7" t="n">
        <f aca="false">$DC$8-CZ9</f>
        <v>10.0882723833543</v>
      </c>
      <c r="ED9" s="2" t="s">
        <v>36</v>
      </c>
      <c r="EE9" s="7" t="n">
        <f aca="false">AVERAGE(DQ9:DT9)</f>
        <v>41.8383074120779</v>
      </c>
      <c r="EF9" s="7"/>
      <c r="EG9" s="7"/>
      <c r="EH9" s="7"/>
      <c r="EI9" s="7" t="n">
        <f aca="false">AVERAGE(DU9:DX9)</f>
        <v>16.8894493484657</v>
      </c>
      <c r="EJ9" s="7"/>
      <c r="EK9" s="7"/>
      <c r="EL9" s="7"/>
      <c r="EM9" s="9" t="n">
        <f aca="false">AVERAGE(DY9:EB9)</f>
        <v>7.72033067115033</v>
      </c>
      <c r="EN9" s="7"/>
      <c r="EO9" s="7"/>
      <c r="EP9" s="7"/>
      <c r="ER9" s="2" t="s">
        <v>36</v>
      </c>
      <c r="ES9" s="7" t="n">
        <f aca="false">STDEV(DQ9:DT9)</f>
        <v>2.97742095177626</v>
      </c>
      <c r="ET9" s="7"/>
      <c r="EU9" s="7"/>
      <c r="EV9" s="7"/>
      <c r="EW9" s="7" t="n">
        <f aca="false">STDEV(DU9:DX9)</f>
        <v>1.77221950233035</v>
      </c>
      <c r="EX9" s="7"/>
      <c r="EY9" s="7"/>
      <c r="EZ9" s="7"/>
      <c r="FA9" s="9" t="n">
        <f aca="false">STDEV(DY9:EB9)</f>
        <v>1.90473542917605</v>
      </c>
      <c r="FB9" s="7"/>
      <c r="FC9" s="7"/>
      <c r="FD9" s="7"/>
    </row>
    <row r="10" customFormat="false" ht="15.75" hidden="false" customHeight="false" outlineLevel="0" collapsed="false">
      <c r="A10" s="2" t="s">
        <v>40</v>
      </c>
      <c r="B10" s="13" t="s">
        <v>41</v>
      </c>
      <c r="C10" s="13"/>
      <c r="D10" s="13"/>
      <c r="E10" s="13"/>
      <c r="F10" s="6" t="s">
        <v>42</v>
      </c>
      <c r="G10" s="6"/>
      <c r="H10" s="6"/>
      <c r="I10" s="6"/>
      <c r="J10" s="6" t="s">
        <v>43</v>
      </c>
      <c r="K10" s="6"/>
      <c r="L10" s="6"/>
      <c r="M10" s="6"/>
      <c r="O10" s="2" t="s">
        <v>40</v>
      </c>
      <c r="P10" s="0" t="n">
        <v>0.2042</v>
      </c>
      <c r="Q10" s="0" t="n">
        <v>0.2303</v>
      </c>
      <c r="R10" s="0" t="n">
        <v>0.2041</v>
      </c>
      <c r="S10" s="0" t="n">
        <v>0.1894</v>
      </c>
      <c r="T10" s="0" t="n">
        <v>0.9171</v>
      </c>
      <c r="U10" s="0" t="n">
        <v>0.902</v>
      </c>
      <c r="V10" s="0" t="n">
        <v>0.9069</v>
      </c>
      <c r="W10" s="0" t="n">
        <v>0.9049</v>
      </c>
      <c r="X10" s="0" t="n">
        <v>0.9464</v>
      </c>
      <c r="Y10" s="0" t="n">
        <v>0.9444</v>
      </c>
      <c r="Z10" s="0" t="n">
        <v>0.9471</v>
      </c>
      <c r="AA10" s="0" t="n">
        <v>0.9231</v>
      </c>
      <c r="AC10" s="2" t="s">
        <v>40</v>
      </c>
      <c r="AD10" s="7" t="n">
        <f aca="false">P10-(AVERAGE($P$4:$S$4))</f>
        <v>0.105225</v>
      </c>
      <c r="AE10" s="7" t="n">
        <f aca="false">Q10-(AVERAGE($P$4:$S$4))</f>
        <v>0.131325</v>
      </c>
      <c r="AF10" s="7" t="n">
        <f aca="false">R10-(AVERAGE($P$4:$S$4))</f>
        <v>0.105125</v>
      </c>
      <c r="AG10" s="7" t="n">
        <f aca="false">S10-(AVERAGE($P$4:$S$4))</f>
        <v>0.090425</v>
      </c>
      <c r="AH10" s="7" t="n">
        <f aca="false">T10-(AVERAGE($P$4:$S$4))</f>
        <v>0.818125</v>
      </c>
      <c r="AI10" s="7" t="n">
        <f aca="false">U10-(AVERAGE($P$4:$S$4))</f>
        <v>0.803025</v>
      </c>
      <c r="AJ10" s="7" t="n">
        <f aca="false">V10-(AVERAGE($P$4:$S$4))</f>
        <v>0.807925</v>
      </c>
      <c r="AK10" s="7" t="n">
        <f aca="false">W10-(AVERAGE($P$4:$S$4))</f>
        <v>0.805925</v>
      </c>
      <c r="AL10" s="7" t="n">
        <f aca="false">X10-(AVERAGE($P$4:$S$4))</f>
        <v>0.847425</v>
      </c>
      <c r="AM10" s="7" t="n">
        <f aca="false">Y10-(AVERAGE($P$4:$S$4))</f>
        <v>0.845425</v>
      </c>
      <c r="AN10" s="7" t="n">
        <f aca="false">Z10-(AVERAGE($P$4:$S$4))</f>
        <v>0.848125</v>
      </c>
      <c r="AO10" s="7" t="n">
        <f aca="false">AA10-(AVERAGE($P$4:$S$4))</f>
        <v>0.824125</v>
      </c>
      <c r="AX10" s="2" t="s">
        <v>40</v>
      </c>
      <c r="AY10" s="7" t="n">
        <f aca="false">(AD10+0.0052)/0.0485</f>
        <v>2.27680412371134</v>
      </c>
      <c r="AZ10" s="7" t="n">
        <f aca="false">(AE10+0.0052)/0.0485</f>
        <v>2.81494845360825</v>
      </c>
      <c r="BA10" s="7" t="n">
        <f aca="false">(AF10+0.0052)/0.0485</f>
        <v>2.27474226804124</v>
      </c>
      <c r="BB10" s="7" t="n">
        <f aca="false">(AG10+0.0052)/0.0485</f>
        <v>1.97164948453608</v>
      </c>
      <c r="BC10" s="7" t="n">
        <f aca="false">(AH10+0.0052)/0.0485</f>
        <v>16.9757731958763</v>
      </c>
      <c r="BD10" s="7" t="n">
        <f aca="false">(AI10+0.0052)/0.0485</f>
        <v>16.6644329896907</v>
      </c>
      <c r="BE10" s="7" t="n">
        <f aca="false">(AJ10+0.0052)/0.0485</f>
        <v>16.7654639175258</v>
      </c>
      <c r="BF10" s="7" t="n">
        <f aca="false">(AK10+0.0052)/0.0485</f>
        <v>16.7242268041237</v>
      </c>
      <c r="BG10" s="7" t="n">
        <f aca="false">(AL10+0.0052)/0.0485</f>
        <v>17.5798969072165</v>
      </c>
      <c r="BH10" s="7" t="n">
        <f aca="false">(AM10+0.0052)/0.0485</f>
        <v>17.5386597938144</v>
      </c>
      <c r="BI10" s="7" t="n">
        <f aca="false">(AN10+0.0052)/0.0485</f>
        <v>17.5943298969072</v>
      </c>
      <c r="BJ10" s="7" t="n">
        <f aca="false">(AO10+0.0052)/0.0485</f>
        <v>17.0994845360825</v>
      </c>
      <c r="BL10" s="2" t="s">
        <v>40</v>
      </c>
      <c r="BM10" s="7" t="n">
        <f aca="false">AY10/(0.02*5)</f>
        <v>22.7680412371134</v>
      </c>
      <c r="BN10" s="7" t="n">
        <f aca="false">AZ10/(0.02*5)</f>
        <v>28.1494845360825</v>
      </c>
      <c r="BO10" s="7" t="n">
        <f aca="false">BA10/(0.02*5)</f>
        <v>22.7474226804124</v>
      </c>
      <c r="BP10" s="7" t="n">
        <f aca="false">BB10/(0.02*5)</f>
        <v>19.7164948453608</v>
      </c>
      <c r="BQ10" s="7" t="n">
        <f aca="false">BC10/(0.02*5)</f>
        <v>169.757731958763</v>
      </c>
      <c r="BR10" s="7" t="n">
        <f aca="false">BD10/(0.02*5)</f>
        <v>166.644329896907</v>
      </c>
      <c r="BS10" s="7" t="n">
        <f aca="false">BE10/(0.02*5)</f>
        <v>167.654639175258</v>
      </c>
      <c r="BT10" s="7" t="n">
        <f aca="false">BF10/(0.02*5)</f>
        <v>167.242268041237</v>
      </c>
      <c r="BU10" s="7" t="n">
        <f aca="false">BG10/(0.02*5)</f>
        <v>175.798969072165</v>
      </c>
      <c r="BV10" s="7" t="n">
        <f aca="false">BH10/(0.02*5)</f>
        <v>175.386597938144</v>
      </c>
      <c r="BW10" s="7" t="n">
        <f aca="false">BI10/(0.02*5)</f>
        <v>175.943298969072</v>
      </c>
      <c r="BX10" s="7" t="n">
        <f aca="false">BJ10/(0.02*5)</f>
        <v>170.994845360825</v>
      </c>
      <c r="BZ10" s="2" t="s">
        <v>40</v>
      </c>
      <c r="CA10" s="7" t="n">
        <f aca="false">AVERAGE(BM10:BP10)</f>
        <v>23.3453608247423</v>
      </c>
      <c r="CB10" s="7"/>
      <c r="CC10" s="7"/>
      <c r="CD10" s="7"/>
      <c r="CE10" s="9" t="n">
        <f aca="false">AVERAGE(BQ10:BS10)</f>
        <v>168.018900343643</v>
      </c>
      <c r="CF10" s="7"/>
      <c r="CG10" s="7"/>
      <c r="CH10" s="7"/>
      <c r="CI10" s="9" t="n">
        <f aca="false">AVERAGE(BU10:BX10)</f>
        <v>174.530927835052</v>
      </c>
      <c r="CJ10" s="7"/>
      <c r="CK10" s="7"/>
      <c r="CL10" s="7"/>
      <c r="CN10" s="2" t="s">
        <v>40</v>
      </c>
      <c r="CO10" s="7" t="n">
        <f aca="false">(BM10/$CA$8)*100</f>
        <v>12.3777497547989</v>
      </c>
      <c r="CP10" s="7" t="n">
        <f aca="false">(BN10/$CA$8)*100</f>
        <v>15.3033487459717</v>
      </c>
      <c r="CQ10" s="7" t="n">
        <f aca="false">(BO10/$CA$8)*100</f>
        <v>12.3665405632619</v>
      </c>
      <c r="CR10" s="7" t="n">
        <f aca="false">(BP10/$CA$8)*100</f>
        <v>10.718789407314</v>
      </c>
      <c r="CS10" s="7" t="n">
        <f aca="false">(BQ10/$CA$8)*100</f>
        <v>92.2880762225025</v>
      </c>
      <c r="CT10" s="7" t="n">
        <f aca="false">(BR10/$CA$8)*100</f>
        <v>90.5954883004063</v>
      </c>
      <c r="CU10" s="7" t="n">
        <f aca="false">(BS10/$CA$8)*100</f>
        <v>91.1447386857223</v>
      </c>
      <c r="CV10" s="7" t="n">
        <f aca="false">(BT10/$CA$8)*100</f>
        <v>90.9205548549811</v>
      </c>
      <c r="CW10" s="7" t="n">
        <f aca="false">(BU10/$CA$8)*100</f>
        <v>95.5723693428612</v>
      </c>
      <c r="CX10" s="7" t="n">
        <f aca="false">(BV10/$CA$8)*100</f>
        <v>95.34818551212</v>
      </c>
      <c r="CY10" s="7" t="n">
        <f aca="false">(BW10/$CA$8)*100</f>
        <v>95.6508336836206</v>
      </c>
      <c r="CZ10" s="7" t="n">
        <f aca="false">(BX10/$CA$8)*100</f>
        <v>92.9606277147261</v>
      </c>
      <c r="DB10" s="2" t="s">
        <v>40</v>
      </c>
      <c r="DC10" s="7" t="n">
        <f aca="false">AVERAGE(CO10:CR10)</f>
        <v>12.6916071178366</v>
      </c>
      <c r="DD10" s="7"/>
      <c r="DE10" s="7"/>
      <c r="DF10" s="7"/>
      <c r="DG10" s="7" t="n">
        <f aca="false">AVERAGE(CS10:CU10)</f>
        <v>91.3427677362104</v>
      </c>
      <c r="DH10" s="7"/>
      <c r="DI10" s="7"/>
      <c r="DJ10" s="7"/>
      <c r="DK10" s="7" t="n">
        <f aca="false">AVERAGE(CW10:CZ10)</f>
        <v>94.883004063332</v>
      </c>
      <c r="DL10" s="7"/>
      <c r="DM10" s="7"/>
      <c r="DN10" s="7"/>
      <c r="DP10" s="2" t="s">
        <v>40</v>
      </c>
      <c r="DQ10" s="7" t="n">
        <f aca="false">$DC$8-CO10</f>
        <v>87.6222502452011</v>
      </c>
      <c r="DR10" s="7" t="n">
        <f aca="false">$DC$8-CP10</f>
        <v>84.6966512540283</v>
      </c>
      <c r="DS10" s="7" t="n">
        <f aca="false">$DC$8-CQ10</f>
        <v>87.6334594367381</v>
      </c>
      <c r="DT10" s="7" t="n">
        <f aca="false">$DC$8-CR10</f>
        <v>89.281210592686</v>
      </c>
      <c r="DU10" s="7" t="n">
        <f aca="false">$DC$8-CS10</f>
        <v>7.71192377749755</v>
      </c>
      <c r="DV10" s="7" t="n">
        <f aca="false">$DC$8-CT10</f>
        <v>9.40451169959367</v>
      </c>
      <c r="DW10" s="7" t="n">
        <f aca="false">$DC$8-CU10</f>
        <v>8.85526131427771</v>
      </c>
      <c r="DX10" s="7" t="n">
        <f aca="false">$DC$8-CV10</f>
        <v>9.07944514501891</v>
      </c>
      <c r="DY10" s="7" t="n">
        <f aca="false">$DC$8-CW10</f>
        <v>4.42763065713883</v>
      </c>
      <c r="DZ10" s="7" t="n">
        <f aca="false">$DC$8-CX10</f>
        <v>4.65181448788005</v>
      </c>
      <c r="EA10" s="7" t="n">
        <f aca="false">$DC$8-CY10</f>
        <v>4.34916631637941</v>
      </c>
      <c r="EB10" s="7" t="n">
        <f aca="false">$DC$8-CZ10</f>
        <v>7.0393722852739</v>
      </c>
      <c r="ED10" s="2" t="s">
        <v>40</v>
      </c>
      <c r="EE10" s="7" t="n">
        <f aca="false">AVERAGE(DQ10:DT10)</f>
        <v>87.3083928821634</v>
      </c>
      <c r="EF10" s="7"/>
      <c r="EG10" s="7"/>
      <c r="EH10" s="7"/>
      <c r="EI10" s="9" t="n">
        <f aca="false">AVERAGE(DU10:DW10)</f>
        <v>8.65723226378964</v>
      </c>
      <c r="EJ10" s="7"/>
      <c r="EK10" s="7"/>
      <c r="EL10" s="7"/>
      <c r="EM10" s="9" t="n">
        <f aca="false">AVERAGE(DY10:EB10)</f>
        <v>5.11699593666805</v>
      </c>
      <c r="EN10" s="7"/>
      <c r="EO10" s="7"/>
      <c r="EP10" s="7"/>
      <c r="ER10" s="2" t="s">
        <v>40</v>
      </c>
      <c r="ES10" s="7" t="n">
        <f aca="false">STDEV(DQ10:DT10)</f>
        <v>1.90764940527354</v>
      </c>
      <c r="ET10" s="7"/>
      <c r="EU10" s="7"/>
      <c r="EV10" s="7"/>
      <c r="EW10" s="9" t="n">
        <f aca="false">STDEV(DU10:DW10)</f>
        <v>0.86349585820334</v>
      </c>
      <c r="EX10" s="7"/>
      <c r="EY10" s="7"/>
      <c r="EZ10" s="7"/>
      <c r="FA10" s="9" t="n">
        <f aca="false">STDEV(DY10:EB10)</f>
        <v>1.28798439695371</v>
      </c>
      <c r="FB10" s="7"/>
      <c r="FC10" s="7"/>
      <c r="FD10" s="7"/>
    </row>
    <row r="11" customFormat="false" ht="15.75" hidden="false" customHeight="false" outlineLevel="0" collapsed="false">
      <c r="A11" s="2" t="s">
        <v>44</v>
      </c>
      <c r="B11" s="13" t="s">
        <v>45</v>
      </c>
      <c r="C11" s="13"/>
      <c r="D11" s="13"/>
      <c r="E11" s="13"/>
      <c r="F11" s="6" t="s">
        <v>46</v>
      </c>
      <c r="G11" s="6"/>
      <c r="H11" s="6"/>
      <c r="I11" s="6"/>
      <c r="J11" s="6" t="s">
        <v>47</v>
      </c>
      <c r="K11" s="6"/>
      <c r="L11" s="6"/>
      <c r="M11" s="6"/>
      <c r="O11" s="2" t="s">
        <v>44</v>
      </c>
      <c r="P11" s="0" t="n">
        <v>0.3623</v>
      </c>
      <c r="Q11" s="0" t="n">
        <v>0.35</v>
      </c>
      <c r="R11" s="0" t="n">
        <v>0.3619</v>
      </c>
      <c r="S11" s="0" t="n">
        <v>0.347</v>
      </c>
      <c r="T11" s="0" t="n">
        <v>0.9282</v>
      </c>
      <c r="U11" s="0" t="n">
        <v>0.9197</v>
      </c>
      <c r="V11" s="0" t="n">
        <v>0.9367</v>
      </c>
      <c r="W11" s="0" t="n">
        <v>0.9343</v>
      </c>
      <c r="X11" s="0" t="n">
        <v>0.9496</v>
      </c>
      <c r="Y11" s="0" t="n">
        <v>0.9558</v>
      </c>
      <c r="Z11" s="0" t="n">
        <v>0.9534</v>
      </c>
      <c r="AA11" s="0" t="n">
        <v>0.9387</v>
      </c>
      <c r="AC11" s="2" t="s">
        <v>44</v>
      </c>
      <c r="AD11" s="7" t="n">
        <f aca="false">P11-(AVERAGE($P$4:$S$4))</f>
        <v>0.263325</v>
      </c>
      <c r="AE11" s="7" t="n">
        <f aca="false">Q11-(AVERAGE($P$4:$S$4))</f>
        <v>0.251025</v>
      </c>
      <c r="AF11" s="7" t="n">
        <f aca="false">R11-(AVERAGE($P$4:$S$4))</f>
        <v>0.262925</v>
      </c>
      <c r="AG11" s="7" t="n">
        <f aca="false">S11-(AVERAGE($P$4:$S$4))</f>
        <v>0.248025</v>
      </c>
      <c r="AH11" s="7" t="n">
        <f aca="false">T11-(AVERAGE($P$4:$S$4))</f>
        <v>0.829225</v>
      </c>
      <c r="AI11" s="7" t="n">
        <f aca="false">U11-(AVERAGE($P$4:$S$4))</f>
        <v>0.820725</v>
      </c>
      <c r="AJ11" s="7" t="n">
        <f aca="false">V11-(AVERAGE($P$4:$S$4))</f>
        <v>0.837725</v>
      </c>
      <c r="AK11" s="7" t="n">
        <f aca="false">W11-(AVERAGE($P$4:$S$4))</f>
        <v>0.835325</v>
      </c>
      <c r="AL11" s="7" t="n">
        <f aca="false">X11-(AVERAGE($P$4:$S$4))</f>
        <v>0.850625</v>
      </c>
      <c r="AM11" s="7" t="n">
        <f aca="false">Y11-(AVERAGE($P$4:$S$4))</f>
        <v>0.856825</v>
      </c>
      <c r="AN11" s="7" t="n">
        <f aca="false">Z11-(AVERAGE($P$4:$S$4))</f>
        <v>0.854425</v>
      </c>
      <c r="AO11" s="7" t="n">
        <f aca="false">AA11-(AVERAGE($P$4:$S$4))</f>
        <v>0.839725</v>
      </c>
      <c r="AX11" s="2" t="s">
        <v>44</v>
      </c>
      <c r="AY11" s="7" t="n">
        <f aca="false">(AD11+0.0052)/0.0485</f>
        <v>5.53659793814433</v>
      </c>
      <c r="AZ11" s="7" t="n">
        <f aca="false">(AE11+0.0052)/0.0485</f>
        <v>5.28298969072165</v>
      </c>
      <c r="BA11" s="7" t="n">
        <f aca="false">(AF11+0.0052)/0.0485</f>
        <v>5.52835051546392</v>
      </c>
      <c r="BB11" s="7" t="n">
        <f aca="false">(AG11+0.0052)/0.0485</f>
        <v>5.22113402061856</v>
      </c>
      <c r="BC11" s="7" t="n">
        <f aca="false">(AH11+0.0052)/0.0485</f>
        <v>17.2046391752577</v>
      </c>
      <c r="BD11" s="7" t="n">
        <f aca="false">(AI11+0.0052)/0.0485</f>
        <v>17.029381443299</v>
      </c>
      <c r="BE11" s="7" t="n">
        <f aca="false">(AJ11+0.0052)/0.0485</f>
        <v>17.3798969072165</v>
      </c>
      <c r="BF11" s="7" t="n">
        <f aca="false">(AK11+0.0052)/0.0485</f>
        <v>17.330412371134</v>
      </c>
      <c r="BG11" s="7" t="n">
        <f aca="false">(AL11+0.0052)/0.0485</f>
        <v>17.6458762886598</v>
      </c>
      <c r="BH11" s="7" t="n">
        <f aca="false">(AM11+0.0052)/0.0485</f>
        <v>17.7737113402062</v>
      </c>
      <c r="BI11" s="7" t="n">
        <f aca="false">(AN11+0.0052)/0.0485</f>
        <v>17.7242268041237</v>
      </c>
      <c r="BJ11" s="7" t="n">
        <f aca="false">(AO11+0.0052)/0.0485</f>
        <v>17.4211340206186</v>
      </c>
      <c r="BL11" s="2" t="s">
        <v>44</v>
      </c>
      <c r="BM11" s="7" t="n">
        <f aca="false">AY11/(0.02*5)</f>
        <v>55.3659793814433</v>
      </c>
      <c r="BN11" s="7" t="n">
        <f aca="false">AZ11/(0.02*5)</f>
        <v>52.8298969072165</v>
      </c>
      <c r="BO11" s="7" t="n">
        <f aca="false">BA11/(0.02*5)</f>
        <v>55.2835051546392</v>
      </c>
      <c r="BP11" s="7" t="n">
        <f aca="false">BB11/(0.02*5)</f>
        <v>52.2113402061856</v>
      </c>
      <c r="BQ11" s="7" t="n">
        <f aca="false">BC11/(0.02*5)</f>
        <v>172.046391752577</v>
      </c>
      <c r="BR11" s="7" t="n">
        <f aca="false">BD11/(0.02*5)</f>
        <v>170.29381443299</v>
      </c>
      <c r="BS11" s="7" t="n">
        <f aca="false">BE11/(0.02*5)</f>
        <v>173.798969072165</v>
      </c>
      <c r="BT11" s="7" t="n">
        <f aca="false">BF11/(0.02*5)</f>
        <v>173.30412371134</v>
      </c>
      <c r="BU11" s="7" t="n">
        <f aca="false">BG11/(0.02*5)</f>
        <v>176.458762886598</v>
      </c>
      <c r="BV11" s="7" t="n">
        <f aca="false">BH11/(0.02*5)</f>
        <v>177.737113402062</v>
      </c>
      <c r="BW11" s="7" t="n">
        <f aca="false">BI11/(0.02*5)</f>
        <v>177.242268041237</v>
      </c>
      <c r="BX11" s="7" t="n">
        <f aca="false">BJ11/(0.02*5)</f>
        <v>174.211340206186</v>
      </c>
      <c r="BZ11" s="2" t="s">
        <v>44</v>
      </c>
      <c r="CA11" s="7" t="n">
        <f aca="false">AVERAGE(BM11:BP11)</f>
        <v>53.9226804123711</v>
      </c>
      <c r="CB11" s="7"/>
      <c r="CC11" s="7"/>
      <c r="CD11" s="7"/>
      <c r="CE11" s="9" t="n">
        <f aca="false">AVERAGE(BQ11:BT11)</f>
        <v>172.360824742268</v>
      </c>
      <c r="CF11" s="7"/>
      <c r="CG11" s="7"/>
      <c r="CH11" s="7"/>
      <c r="CI11" s="7" t="n">
        <f aca="false">AVERAGE(BU11:BX11)</f>
        <v>176.412371134021</v>
      </c>
      <c r="CJ11" s="7"/>
      <c r="CK11" s="7"/>
      <c r="CL11" s="7"/>
      <c r="CN11" s="2" t="s">
        <v>44</v>
      </c>
      <c r="CO11" s="7" t="n">
        <f aca="false">(BM11/$CA$8)*100</f>
        <v>30.0994815748914</v>
      </c>
      <c r="CP11" s="7" t="n">
        <f aca="false">(BN11/$CA$8)*100</f>
        <v>28.720751015833</v>
      </c>
      <c r="CQ11" s="7" t="n">
        <f aca="false">(BO11/$CA$8)*100</f>
        <v>30.0546448087432</v>
      </c>
      <c r="CR11" s="7" t="n">
        <f aca="false">(BP11/$CA$8)*100</f>
        <v>28.3844752697212</v>
      </c>
      <c r="CS11" s="7" t="n">
        <f aca="false">(BQ11/$CA$8)*100</f>
        <v>93.5322964831162</v>
      </c>
      <c r="CT11" s="7" t="n">
        <f aca="false">(BR11/$CA$8)*100</f>
        <v>92.579515202466</v>
      </c>
      <c r="CU11" s="7" t="n">
        <f aca="false">(BS11/$CA$8)*100</f>
        <v>94.4850777637663</v>
      </c>
      <c r="CV11" s="7" t="n">
        <f aca="false">(BT11/$CA$8)*100</f>
        <v>94.2160571668769</v>
      </c>
      <c r="CW11" s="7" t="n">
        <f aca="false">(BU11/$CA$8)*100</f>
        <v>95.9310634720471</v>
      </c>
      <c r="CX11" s="7" t="n">
        <f aca="false">(BV11/$CA$8)*100</f>
        <v>96.6260333473448</v>
      </c>
      <c r="CY11" s="7" t="n">
        <f aca="false">(BW11/$CA$8)*100</f>
        <v>96.3570127504554</v>
      </c>
      <c r="CZ11" s="7" t="n">
        <f aca="false">(BX11/$CA$8)*100</f>
        <v>94.7092615945075</v>
      </c>
      <c r="DB11" s="2" t="s">
        <v>44</v>
      </c>
      <c r="DC11" s="7" t="n">
        <f aca="false">AVERAGE(CO11:CR11)</f>
        <v>29.3148381672972</v>
      </c>
      <c r="DD11" s="7"/>
      <c r="DE11" s="7"/>
      <c r="DF11" s="7"/>
      <c r="DG11" s="7" t="n">
        <f aca="false">AVERAGE(CS11:CV11)</f>
        <v>93.7032366540563</v>
      </c>
      <c r="DH11" s="7"/>
      <c r="DI11" s="7"/>
      <c r="DJ11" s="7"/>
      <c r="DK11" s="7" t="n">
        <f aca="false">AVERAGE(CW11:CZ11)</f>
        <v>95.9058427910887</v>
      </c>
      <c r="DL11" s="7"/>
      <c r="DM11" s="7"/>
      <c r="DN11" s="7"/>
      <c r="DP11" s="2" t="s">
        <v>44</v>
      </c>
      <c r="DQ11" s="7" t="n">
        <f aca="false">$DC$8-CO11</f>
        <v>69.9005184251086</v>
      </c>
      <c r="DR11" s="7" t="n">
        <f aca="false">$DC$8-CP11</f>
        <v>71.279248984167</v>
      </c>
      <c r="DS11" s="7" t="n">
        <f aca="false">$DC$8-CQ11</f>
        <v>69.9453551912568</v>
      </c>
      <c r="DT11" s="7" t="n">
        <f aca="false">$DC$8-CR11</f>
        <v>71.6155247302788</v>
      </c>
      <c r="DU11" s="7" t="n">
        <f aca="false">$DC$8-CS11</f>
        <v>6.46770351688383</v>
      </c>
      <c r="DV11" s="7" t="n">
        <f aca="false">$DC$8-CT11</f>
        <v>7.42048479753396</v>
      </c>
      <c r="DW11" s="7" t="n">
        <f aca="false">$DC$8-CU11</f>
        <v>5.51492223623369</v>
      </c>
      <c r="DX11" s="7" t="n">
        <f aca="false">$DC$8-CV11</f>
        <v>5.78394283312315</v>
      </c>
      <c r="DY11" s="7" t="n">
        <f aca="false">$DC$8-CW11</f>
        <v>4.0689365279529</v>
      </c>
      <c r="DZ11" s="7" t="n">
        <f aca="false">$DC$8-CX11</f>
        <v>3.37396665265516</v>
      </c>
      <c r="EA11" s="7" t="n">
        <f aca="false">$DC$8-CY11</f>
        <v>3.64298724954462</v>
      </c>
      <c r="EB11" s="7" t="n">
        <f aca="false">$DC$8-CZ11</f>
        <v>5.29073840549249</v>
      </c>
      <c r="ED11" s="2" t="s">
        <v>44</v>
      </c>
      <c r="EE11" s="7" t="n">
        <f aca="false">AVERAGE(DQ11:DT11)</f>
        <v>70.6851618327028</v>
      </c>
      <c r="EF11" s="7"/>
      <c r="EG11" s="7"/>
      <c r="EH11" s="7"/>
      <c r="EI11" s="9" t="n">
        <f aca="false">AVERAGE(DU11:DX11)</f>
        <v>6.29676334594366</v>
      </c>
      <c r="EJ11" s="7"/>
      <c r="EK11" s="7"/>
      <c r="EL11" s="7"/>
      <c r="EM11" s="7" t="n">
        <f aca="false">AVERAGE(DY11:EB11)</f>
        <v>4.09415720891129</v>
      </c>
      <c r="EN11" s="7"/>
      <c r="EO11" s="7"/>
      <c r="EP11" s="7"/>
      <c r="ER11" s="2" t="s">
        <v>44</v>
      </c>
      <c r="ES11" s="7" t="n">
        <f aca="false">STDEV(DQ11:DT11)</f>
        <v>0.890972092441645</v>
      </c>
      <c r="ET11" s="7"/>
      <c r="EU11" s="7"/>
      <c r="EV11" s="7"/>
      <c r="EW11" s="9" t="n">
        <f aca="false">STDEV(DU11:DX11)</f>
        <v>0.849751109052385</v>
      </c>
      <c r="EX11" s="7"/>
      <c r="EY11" s="7"/>
      <c r="EZ11" s="7"/>
      <c r="FA11" s="7" t="n">
        <f aca="false">STDEV(DY11:EB11)</f>
        <v>0.847480857662903</v>
      </c>
      <c r="FB11" s="7"/>
      <c r="FC11" s="7"/>
      <c r="FD11" s="7"/>
    </row>
    <row r="12" customFormat="false" ht="16" hidden="false" customHeight="false" outlineLevel="0" collapsed="false">
      <c r="F12" s="14" t="s">
        <v>48</v>
      </c>
      <c r="G12" s="14"/>
      <c r="H12" s="14"/>
      <c r="I12" s="14"/>
      <c r="J12" s="14" t="s">
        <v>49</v>
      </c>
      <c r="K12" s="14"/>
      <c r="L12" s="14"/>
      <c r="M12" s="14"/>
    </row>
    <row r="13" customFormat="false" ht="16" hidden="false" customHeight="false" outlineLevel="0" collapsed="false">
      <c r="DB13" s="0" t="s">
        <v>10</v>
      </c>
    </row>
    <row r="14" customFormat="false" ht="16" hidden="false" customHeight="false" outlineLevel="0" collapsed="false">
      <c r="DB14" s="2"/>
      <c r="DC14" s="2" t="n">
        <v>1</v>
      </c>
      <c r="DD14" s="2" t="n">
        <v>2</v>
      </c>
      <c r="DE14" s="2" t="n">
        <v>3</v>
      </c>
      <c r="DF14" s="2" t="n">
        <v>4</v>
      </c>
      <c r="DG14" s="2" t="n">
        <v>5</v>
      </c>
      <c r="DH14" s="2" t="n">
        <v>6</v>
      </c>
      <c r="DI14" s="2" t="n">
        <v>7</v>
      </c>
      <c r="DJ14" s="2" t="n">
        <v>8</v>
      </c>
      <c r="DK14" s="2" t="n">
        <v>9</v>
      </c>
      <c r="DL14" s="2" t="n">
        <v>10</v>
      </c>
      <c r="DM14" s="2" t="n">
        <v>11</v>
      </c>
      <c r="DN14" s="2" t="n">
        <v>12</v>
      </c>
      <c r="EC14" s="15" t="s">
        <v>50</v>
      </c>
    </row>
    <row r="15" customFormat="false" ht="16" hidden="false" customHeight="true" outlineLevel="0" collapsed="false">
      <c r="DB15" s="2" t="s">
        <v>0</v>
      </c>
      <c r="DC15" s="7" t="e">
        <f aca="false">STDEV(CO4:CR4)</f>
        <v>#DIV/0!</v>
      </c>
      <c r="DD15" s="7"/>
      <c r="DE15" s="7"/>
      <c r="DF15" s="7"/>
      <c r="DG15" s="7" t="n">
        <f aca="false">STDEV(CS4:CV4)</f>
        <v>0.364413672886629</v>
      </c>
      <c r="DH15" s="7"/>
      <c r="DI15" s="7"/>
      <c r="DJ15" s="7"/>
      <c r="DK15" s="7" t="n">
        <f aca="false">STDEV(CW4:CZ4)</f>
        <v>0.0799842123342494</v>
      </c>
      <c r="DL15" s="7"/>
      <c r="DM15" s="7"/>
      <c r="DN15" s="7"/>
      <c r="EC15" s="16" t="s">
        <v>51</v>
      </c>
      <c r="ED15" s="16" t="s">
        <v>52</v>
      </c>
      <c r="EE15" s="16" t="s">
        <v>53</v>
      </c>
      <c r="EF15" s="16" t="s">
        <v>54</v>
      </c>
      <c r="EG15" s="16" t="s">
        <v>55</v>
      </c>
      <c r="EH15" s="16" t="s">
        <v>56</v>
      </c>
      <c r="EI15" s="16" t="s">
        <v>57</v>
      </c>
      <c r="EJ15" s="16" t="s">
        <v>58</v>
      </c>
      <c r="EK15" s="16" t="s">
        <v>59</v>
      </c>
      <c r="EL15" s="17" t="s">
        <v>60</v>
      </c>
      <c r="EM15" s="18"/>
    </row>
    <row r="16" customFormat="false" ht="16" hidden="false" customHeight="false" outlineLevel="0" collapsed="false">
      <c r="DB16" s="2" t="s">
        <v>20</v>
      </c>
      <c r="DC16" s="7" t="e">
        <f aca="false">STDEV(CO5:CR5)</f>
        <v>#DIV/0!</v>
      </c>
      <c r="DD16" s="7"/>
      <c r="DE16" s="7"/>
      <c r="DF16" s="7"/>
      <c r="DG16" s="7" t="n">
        <f aca="false">STDEV(CS5:CV5)</f>
        <v>0.221623793157826</v>
      </c>
      <c r="DH16" s="7"/>
      <c r="DI16" s="7"/>
      <c r="DJ16" s="7"/>
      <c r="DK16" s="7" t="n">
        <f aca="false">STDEV(CW5:CZ5)</f>
        <v>0.336197895492384</v>
      </c>
      <c r="DL16" s="7"/>
      <c r="DM16" s="7"/>
      <c r="DN16" s="7"/>
      <c r="EC16" s="19" t="s">
        <v>61</v>
      </c>
      <c r="ED16" s="20"/>
      <c r="EE16" s="20"/>
      <c r="EF16" s="20"/>
      <c r="EG16" s="8" t="n">
        <f aca="false">EE8</f>
        <v>-3.5527136788005E-015</v>
      </c>
      <c r="EH16" s="8" t="n">
        <f aca="false">ES8</f>
        <v>7.20790819276176</v>
      </c>
      <c r="EI16" s="8"/>
      <c r="EJ16" s="8"/>
      <c r="EK16" s="8"/>
      <c r="EL16" s="21"/>
      <c r="EM16" s="22"/>
    </row>
    <row r="17" customFormat="false" ht="16" hidden="false" customHeight="false" outlineLevel="0" collapsed="false">
      <c r="DB17" s="2" t="s">
        <v>24</v>
      </c>
      <c r="DC17" s="7" t="e">
        <f aca="false">STDEV(CO6:CR6)</f>
        <v>#DIV/0!</v>
      </c>
      <c r="DD17" s="7"/>
      <c r="DE17" s="7"/>
      <c r="DF17" s="7"/>
      <c r="DG17" s="7" t="n">
        <f aca="false">STDEV(CS6:CV6)</f>
        <v>0.584743174166239</v>
      </c>
      <c r="DH17" s="7"/>
      <c r="DI17" s="7"/>
      <c r="DJ17" s="7"/>
      <c r="DK17" s="7" t="n">
        <f aca="false">STDEV(CW6:CZ6)</f>
        <v>0.63026995818468</v>
      </c>
      <c r="DL17" s="7"/>
      <c r="DM17" s="7"/>
      <c r="DN17" s="7"/>
      <c r="EC17" s="19" t="s">
        <v>62</v>
      </c>
      <c r="ED17" s="20" t="n">
        <v>50</v>
      </c>
      <c r="EE17" s="20"/>
      <c r="EF17" s="20"/>
      <c r="EG17" s="8" t="n">
        <f aca="false">EE9</f>
        <v>41.8383074120779</v>
      </c>
      <c r="EH17" s="8" t="n">
        <f aca="false">ES9</f>
        <v>2.97742095177626</v>
      </c>
      <c r="EI17" s="8"/>
      <c r="EJ17" s="8"/>
      <c r="EK17" s="8"/>
      <c r="EL17" s="21"/>
      <c r="EM17" s="22"/>
    </row>
    <row r="18" customFormat="false" ht="16" hidden="false" customHeight="false" outlineLevel="0" collapsed="false">
      <c r="DB18" s="2" t="s">
        <v>28</v>
      </c>
      <c r="DC18" s="7" t="e">
        <f aca="false">STDEV(CO7:CR7)</f>
        <v>#DIV/0!</v>
      </c>
      <c r="DD18" s="7"/>
      <c r="DE18" s="7"/>
      <c r="DF18" s="7"/>
      <c r="DG18" s="7" t="n">
        <f aca="false">STDEV(CS7:CV7)</f>
        <v>2.15510858014551</v>
      </c>
      <c r="DH18" s="7"/>
      <c r="DI18" s="7"/>
      <c r="DJ18" s="7"/>
      <c r="DK18" s="7" t="n">
        <f aca="false">STDEV(CW7:CZ7)</f>
        <v>1.12341975059395</v>
      </c>
      <c r="DL18" s="7"/>
      <c r="DM18" s="7"/>
      <c r="DN18" s="7"/>
      <c r="EC18" s="19" t="s">
        <v>63</v>
      </c>
      <c r="ED18" s="20" t="n">
        <v>50</v>
      </c>
      <c r="EE18" s="20"/>
      <c r="EF18" s="20"/>
      <c r="EG18" s="8" t="n">
        <f aca="false">EE10</f>
        <v>87.3083928821634</v>
      </c>
      <c r="EH18" s="8" t="n">
        <f aca="false">ES10</f>
        <v>1.90764940527354</v>
      </c>
      <c r="EI18" s="8"/>
      <c r="EJ18" s="8"/>
      <c r="EK18" s="8"/>
      <c r="EL18" s="21"/>
      <c r="EM18" s="22"/>
    </row>
    <row r="19" customFormat="false" ht="16" hidden="false" customHeight="false" outlineLevel="0" collapsed="false">
      <c r="DB19" s="2" t="s">
        <v>32</v>
      </c>
      <c r="DC19" s="7" t="n">
        <f aca="false">STDEV(CO8:CR8)</f>
        <v>7.20790819276176</v>
      </c>
      <c r="DD19" s="7"/>
      <c r="DE19" s="7"/>
      <c r="DF19" s="7"/>
      <c r="DG19" s="7" t="n">
        <f aca="false">STDEV(CS8:CV8)</f>
        <v>2.47202702977574</v>
      </c>
      <c r="DH19" s="7"/>
      <c r="DI19" s="7"/>
      <c r="DJ19" s="7"/>
      <c r="DK19" s="7" t="n">
        <f aca="false">STDEV(CW8:CZ8)</f>
        <v>0.44447424510003</v>
      </c>
      <c r="DL19" s="7"/>
      <c r="DM19" s="7"/>
      <c r="DN19" s="7"/>
      <c r="EC19" s="19" t="s">
        <v>64</v>
      </c>
      <c r="ED19" s="20" t="n">
        <v>5</v>
      </c>
      <c r="EE19" s="20"/>
      <c r="EF19" s="20"/>
      <c r="EG19" s="8" t="n">
        <f aca="false">EE11</f>
        <v>70.6851618327028</v>
      </c>
      <c r="EH19" s="8" t="n">
        <f aca="false">ES11</f>
        <v>0.890972092441648</v>
      </c>
      <c r="EI19" s="8"/>
      <c r="EJ19" s="8"/>
      <c r="EK19" s="8"/>
      <c r="EL19" s="21"/>
      <c r="EM19" s="22"/>
    </row>
    <row r="20" customFormat="false" ht="16" hidden="false" customHeight="false" outlineLevel="0" collapsed="false">
      <c r="DB20" s="2" t="s">
        <v>36</v>
      </c>
      <c r="DC20" s="7" t="n">
        <f aca="false">STDEV(CO9:CR9)</f>
        <v>2.97742095177626</v>
      </c>
      <c r="DD20" s="7"/>
      <c r="DE20" s="7"/>
      <c r="DF20" s="7"/>
      <c r="DG20" s="7" t="n">
        <f aca="false">STDEV(CS9:CV9)</f>
        <v>1.77221950233035</v>
      </c>
      <c r="DH20" s="7"/>
      <c r="DI20" s="7"/>
      <c r="DJ20" s="7"/>
      <c r="DK20" s="7" t="n">
        <f aca="false">STDEV(CW9:CZ9)</f>
        <v>1.90473542917605</v>
      </c>
      <c r="DL20" s="7"/>
      <c r="DM20" s="7"/>
      <c r="DN20" s="7"/>
      <c r="ED20" s="20"/>
      <c r="EE20" s="20"/>
      <c r="EF20" s="20"/>
      <c r="EG20" s="8"/>
      <c r="EH20" s="8"/>
      <c r="EI20" s="8"/>
      <c r="EJ20" s="8"/>
      <c r="EK20" s="8"/>
      <c r="EL20" s="21"/>
      <c r="EM20" s="22"/>
    </row>
    <row r="21" customFormat="false" ht="16" hidden="false" customHeight="false" outlineLevel="0" collapsed="false">
      <c r="DB21" s="2" t="s">
        <v>40</v>
      </c>
      <c r="DC21" s="7" t="n">
        <f aca="false">STDEV(CO10:CR10)</f>
        <v>1.90764940527354</v>
      </c>
      <c r="DD21" s="7"/>
      <c r="DE21" s="7"/>
      <c r="DF21" s="7"/>
      <c r="DG21" s="7" t="n">
        <f aca="false">STDEV(CS10:CV10)</f>
        <v>0.73596829235948</v>
      </c>
      <c r="DH21" s="7"/>
      <c r="DI21" s="7"/>
      <c r="DJ21" s="7"/>
      <c r="DK21" s="7" t="n">
        <f aca="false">STDEV(CW10:CZ10)</f>
        <v>1.28798439695371</v>
      </c>
      <c r="DL21" s="7"/>
      <c r="DM21" s="7"/>
      <c r="DN21" s="7"/>
      <c r="ED21" s="20"/>
      <c r="EE21" s="20"/>
      <c r="EF21" s="20"/>
      <c r="EG21" s="8"/>
      <c r="EH21" s="8"/>
      <c r="EI21" s="8"/>
      <c r="EJ21" s="8"/>
      <c r="EK21" s="8"/>
      <c r="EL21" s="21"/>
      <c r="EM21" s="22"/>
    </row>
    <row r="22" customFormat="false" ht="16" hidden="false" customHeight="false" outlineLevel="0" collapsed="false">
      <c r="DB22" s="2" t="s">
        <v>44</v>
      </c>
      <c r="DC22" s="7" t="n">
        <f aca="false">STDEV(CO11:CR11)</f>
        <v>0.890972092441648</v>
      </c>
      <c r="DD22" s="7"/>
      <c r="DE22" s="7"/>
      <c r="DF22" s="7"/>
      <c r="DG22" s="7" t="n">
        <f aca="false">STDEV(CS11:CV11)</f>
        <v>0.849751109052385</v>
      </c>
      <c r="DH22" s="7"/>
      <c r="DI22" s="7"/>
      <c r="DJ22" s="7"/>
      <c r="DK22" s="7" t="n">
        <f aca="false">STDEV(CW11:CZ11)</f>
        <v>0.847480857662903</v>
      </c>
      <c r="DL22" s="7"/>
      <c r="DM22" s="7"/>
      <c r="DN22" s="7"/>
      <c r="ED22" s="20"/>
      <c r="EE22" s="20"/>
      <c r="EF22" s="20"/>
      <c r="EG22" s="8"/>
      <c r="EH22" s="8"/>
      <c r="EI22" s="8"/>
      <c r="EJ22" s="8"/>
      <c r="EK22" s="8"/>
      <c r="EL22" s="21"/>
      <c r="EM22" s="23"/>
      <c r="EN22" s="23"/>
      <c r="EO22" s="23"/>
    </row>
    <row r="23" customFormat="false" ht="16" hidden="false" customHeight="false" outlineLevel="0" collapsed="false">
      <c r="CM23" s="24" t="s">
        <v>65</v>
      </c>
      <c r="ED23" s="20"/>
      <c r="EE23" s="20"/>
      <c r="EF23" s="20"/>
      <c r="EG23" s="8"/>
      <c r="EH23" s="8"/>
      <c r="EI23" s="8"/>
      <c r="EJ23" s="8"/>
      <c r="EK23" s="8"/>
      <c r="EL23" s="21"/>
      <c r="EM23" s="22"/>
    </row>
    <row r="24" customFormat="false" ht="16" hidden="false" customHeight="false" outlineLevel="0" collapsed="false">
      <c r="CM24" s="7" t="s">
        <v>66</v>
      </c>
      <c r="CN24" s="24" t="s">
        <v>48</v>
      </c>
      <c r="CO24" s="7" t="s">
        <v>67</v>
      </c>
      <c r="CP24" s="7" t="s">
        <v>68</v>
      </c>
      <c r="CQ24" s="7" t="s">
        <v>69</v>
      </c>
      <c r="CR24" s="7" t="s">
        <v>70</v>
      </c>
      <c r="CS24" s="7" t="s">
        <v>71</v>
      </c>
      <c r="CT24" s="7" t="s">
        <v>72</v>
      </c>
      <c r="ED24" s="20"/>
      <c r="EE24" s="20"/>
      <c r="EF24" s="20"/>
      <c r="EG24" s="8"/>
      <c r="EH24" s="8"/>
      <c r="EI24" s="8"/>
      <c r="EJ24" s="8"/>
      <c r="EK24" s="8"/>
      <c r="EL24" s="21"/>
      <c r="EM24" s="22"/>
    </row>
    <row r="25" customFormat="false" ht="16" hidden="false" customHeight="false" outlineLevel="0" collapsed="false">
      <c r="CM25" s="7" t="n">
        <f aca="false">LOG10(CN25)</f>
        <v>-1</v>
      </c>
      <c r="CN25" s="24" t="n">
        <v>0.1</v>
      </c>
      <c r="CO25" s="24" t="n">
        <v>93.5322964831162</v>
      </c>
      <c r="CP25" s="24" t="n">
        <v>92.579515202466</v>
      </c>
      <c r="CQ25" s="24" t="n">
        <v>94.4850777637663</v>
      </c>
      <c r="CR25" s="7" t="n">
        <v>94.2160571668769</v>
      </c>
      <c r="CS25" s="7" t="n">
        <v>93.7032366540563</v>
      </c>
      <c r="CT25" s="7" t="n">
        <v>0.849751109052392</v>
      </c>
      <c r="DD25" s="25" t="s">
        <v>73</v>
      </c>
    </row>
    <row r="26" customFormat="false" ht="16" hidden="false" customHeight="false" outlineLevel="0" collapsed="false">
      <c r="CM26" s="7" t="n">
        <f aca="false">LOG10(CN26)</f>
        <v>0</v>
      </c>
      <c r="CN26" s="24" t="n">
        <v>1</v>
      </c>
      <c r="CO26" s="24" t="n">
        <v>92.2880762225025</v>
      </c>
      <c r="CP26" s="24" t="n">
        <v>90.5954883004063</v>
      </c>
      <c r="CQ26" s="24" t="n">
        <v>91.1447386857223</v>
      </c>
      <c r="CR26" s="7" t="n">
        <v>90.9205548549811</v>
      </c>
      <c r="CS26" s="7" t="n">
        <v>91.3427677362104</v>
      </c>
      <c r="CT26" s="7" t="n">
        <v>0.73596829235948</v>
      </c>
      <c r="DD26" s="0" t="s">
        <v>74</v>
      </c>
      <c r="DF26" s="0" t="s">
        <v>75</v>
      </c>
    </row>
    <row r="27" customFormat="false" ht="16" hidden="false" customHeight="false" outlineLevel="0" collapsed="false">
      <c r="CM27" s="7" t="n">
        <f aca="false">LOG10(CN27)</f>
        <v>0.698970004336019</v>
      </c>
      <c r="CN27" s="24" t="n">
        <v>5</v>
      </c>
      <c r="CO27" s="24" t="n">
        <v>84.8788006165055</v>
      </c>
      <c r="CP27" s="24" t="n">
        <v>82.2446406052964</v>
      </c>
      <c r="CQ27" s="24" t="n">
        <v>84.2622950819672</v>
      </c>
      <c r="CR27" s="7" t="n">
        <v>81.0564663023679</v>
      </c>
      <c r="CS27" s="7" t="n">
        <v>83.1105506515343</v>
      </c>
      <c r="CT27" s="7" t="n">
        <v>1.77221950233034</v>
      </c>
      <c r="DD27" s="0" t="s">
        <v>76</v>
      </c>
      <c r="DF27" s="0" t="s">
        <v>77</v>
      </c>
    </row>
    <row r="28" customFormat="false" ht="16" hidden="false" customHeight="false" outlineLevel="0" collapsed="false">
      <c r="CM28" s="7" t="n">
        <f aca="false">LOG10(CN28)</f>
        <v>1</v>
      </c>
      <c r="CN28" s="24" t="n">
        <v>10</v>
      </c>
      <c r="CO28" s="24" t="n">
        <v>77.547989351268</v>
      </c>
      <c r="CP28" s="24" t="n">
        <v>76.3373966652655</v>
      </c>
      <c r="CQ28" s="24" t="n">
        <v>78.1532856942693</v>
      </c>
      <c r="CR28" s="7" t="n">
        <v>72.6383634580356</v>
      </c>
      <c r="CS28" s="7" t="n">
        <v>76.1692587922096</v>
      </c>
      <c r="CT28" s="7" t="n">
        <v>2.47202702977575</v>
      </c>
    </row>
    <row r="29" customFormat="false" ht="16" hidden="false" customHeight="false" outlineLevel="0" collapsed="false">
      <c r="CM29" s="7" t="n">
        <f aca="false">LOG10(CN29)</f>
        <v>1.69897000433602</v>
      </c>
      <c r="CN29" s="24" t="n">
        <v>50</v>
      </c>
      <c r="CO29" s="24" t="n">
        <v>34.3926019335855</v>
      </c>
      <c r="CP29" s="24" t="n">
        <v>33.742468824436</v>
      </c>
      <c r="CQ29" s="24" t="n">
        <v>35.771332492644</v>
      </c>
      <c r="CR29" s="7" t="n">
        <v>30.6711503432815</v>
      </c>
      <c r="CS29" s="7" t="n">
        <v>33.6443883984868</v>
      </c>
      <c r="CT29" s="7" t="n">
        <v>2.15510858014551</v>
      </c>
    </row>
    <row r="30" customFormat="false" ht="16" hidden="false" customHeight="false" outlineLevel="0" collapsed="false">
      <c r="CM30" s="7" t="n">
        <f aca="false">LOG10(CN30)</f>
        <v>2</v>
      </c>
      <c r="CN30" s="24" t="n">
        <v>100</v>
      </c>
      <c r="CO30" s="24" t="n">
        <v>3.55611601513241</v>
      </c>
      <c r="CP30" s="24" t="n">
        <v>4.74429031806081</v>
      </c>
      <c r="CQ30" s="24" t="n">
        <v>3.73546307972537</v>
      </c>
      <c r="CR30" s="7" t="n">
        <v>3.48886086591005</v>
      </c>
      <c r="CS30" s="7" t="n">
        <v>3.88118256970716</v>
      </c>
      <c r="CT30" s="7" t="n">
        <v>0.584743174166245</v>
      </c>
    </row>
    <row r="31" customFormat="false" ht="16" hidden="false" customHeight="false" outlineLevel="0" collapsed="false">
      <c r="CM31" s="7" t="n">
        <f aca="false">LOG10(CN31)</f>
        <v>2.69897000433602</v>
      </c>
      <c r="CN31" s="24" t="n">
        <v>500</v>
      </c>
      <c r="CO31" s="24" t="n">
        <v>0.630517023959648</v>
      </c>
      <c r="CP31" s="24" t="n">
        <v>0.462379150903742</v>
      </c>
      <c r="CQ31" s="24" t="n">
        <v>0.305450469384897</v>
      </c>
      <c r="CR31" s="7" t="n">
        <v>0.821073280089674</v>
      </c>
      <c r="CS31" s="7" t="n">
        <v>0.55485498108449</v>
      </c>
      <c r="CT31" s="7" t="n">
        <v>0.221623793157825</v>
      </c>
    </row>
    <row r="32" customFormat="false" ht="16" hidden="false" customHeight="false" outlineLevel="0" collapsed="false">
      <c r="CM32" s="7" t="n">
        <f aca="false">LOG10(CN32)</f>
        <v>3</v>
      </c>
      <c r="CN32" s="24" t="n">
        <v>1000</v>
      </c>
      <c r="CO32" s="24" t="n">
        <v>1.11251226005324</v>
      </c>
      <c r="CP32" s="24" t="n">
        <v>0.428751576292561</v>
      </c>
      <c r="CQ32" s="24" t="n">
        <v>0.316659660921957</v>
      </c>
      <c r="CR32" s="7" t="n">
        <v>0.428751576292561</v>
      </c>
      <c r="CS32" s="7" t="n">
        <v>0.571668768390081</v>
      </c>
      <c r="CT32" s="7" t="n">
        <v>0.36441367288663</v>
      </c>
    </row>
    <row r="40" customFormat="false" ht="16" hidden="false" customHeight="false" outlineLevel="0" collapsed="false">
      <c r="CM40" s="24" t="s">
        <v>78</v>
      </c>
    </row>
    <row r="41" customFormat="false" ht="16" hidden="false" customHeight="false" outlineLevel="0" collapsed="false">
      <c r="CM41" s="7" t="s">
        <v>66</v>
      </c>
      <c r="CN41" s="24" t="s">
        <v>49</v>
      </c>
      <c r="CO41" s="7" t="s">
        <v>67</v>
      </c>
      <c r="CP41" s="7" t="s">
        <v>68</v>
      </c>
      <c r="CQ41" s="7" t="s">
        <v>69</v>
      </c>
      <c r="CR41" s="7" t="s">
        <v>70</v>
      </c>
      <c r="CS41" s="7" t="s">
        <v>71</v>
      </c>
      <c r="DD41" s="25" t="s">
        <v>79</v>
      </c>
    </row>
    <row r="42" customFormat="false" ht="16" hidden="false" customHeight="false" outlineLevel="0" collapsed="false">
      <c r="CM42" s="7" t="n">
        <f aca="false">LOG10(CN42)</f>
        <v>-1</v>
      </c>
      <c r="CN42" s="24" t="n">
        <v>0.1</v>
      </c>
      <c r="CO42" s="7" t="n">
        <v>95.9310634720471</v>
      </c>
      <c r="CP42" s="7" t="n">
        <v>96.6260333473448</v>
      </c>
      <c r="CQ42" s="7" t="n">
        <v>96.3570127504554</v>
      </c>
      <c r="CR42" s="7" t="n">
        <v>94.7092615945075</v>
      </c>
      <c r="CS42" s="7" t="n">
        <v>95.9058427910887</v>
      </c>
      <c r="DD42" s="0" t="s">
        <v>74</v>
      </c>
      <c r="DF42" s="0" t="s">
        <v>80</v>
      </c>
    </row>
    <row r="43" customFormat="false" ht="16" hidden="false" customHeight="false" outlineLevel="0" collapsed="false">
      <c r="CM43" s="7" t="n">
        <f aca="false">LOG10(CN43)</f>
        <v>0</v>
      </c>
      <c r="CN43" s="24" t="n">
        <v>1</v>
      </c>
      <c r="CO43" s="7" t="n">
        <v>95.5723693428612</v>
      </c>
      <c r="CP43" s="7" t="n">
        <v>95.34818551212</v>
      </c>
      <c r="CQ43" s="7" t="n">
        <v>95.6508336836206</v>
      </c>
      <c r="CR43" s="7" t="n">
        <v>92.9606277147261</v>
      </c>
      <c r="CS43" s="7" t="n">
        <v>94.883004063332</v>
      </c>
      <c r="DD43" s="0" t="s">
        <v>76</v>
      </c>
      <c r="DF43" s="0" t="s">
        <v>81</v>
      </c>
    </row>
    <row r="44" customFormat="false" ht="16" hidden="false" customHeight="false" outlineLevel="0" collapsed="false">
      <c r="CM44" s="7" t="n">
        <f aca="false">LOG10(CN44)</f>
        <v>0.698970004336019</v>
      </c>
      <c r="CN44" s="24" t="n">
        <v>5</v>
      </c>
      <c r="CO44" s="7" t="n">
        <v>94.5411237214516</v>
      </c>
      <c r="CP44" s="7" t="n">
        <v>92.0526832002242</v>
      </c>
      <c r="CQ44" s="7" t="n">
        <v>92.6131427770772</v>
      </c>
      <c r="CR44" s="7" t="n">
        <v>89.9117276166457</v>
      </c>
      <c r="CS44" s="7" t="n">
        <v>92.2796693288497</v>
      </c>
    </row>
    <row r="45" customFormat="false" ht="16" hidden="false" customHeight="false" outlineLevel="0" collapsed="false">
      <c r="CM45" s="7" t="n">
        <f aca="false">LOG10(CN45)</f>
        <v>1</v>
      </c>
      <c r="CN45" s="24" t="n">
        <v>10</v>
      </c>
      <c r="CO45" s="7" t="n">
        <v>85.3832142356733</v>
      </c>
      <c r="CP45" s="7" t="n">
        <v>84.6546167857644</v>
      </c>
      <c r="CQ45" s="7" t="n">
        <v>84.777917892672</v>
      </c>
      <c r="CR45" s="7" t="n">
        <v>84.3183410396525</v>
      </c>
      <c r="CS45" s="7" t="n">
        <v>84.7835224884405</v>
      </c>
    </row>
    <row r="46" customFormat="false" ht="16" hidden="false" customHeight="false" outlineLevel="0" collapsed="false">
      <c r="CM46" s="7" t="n">
        <f aca="false">LOG10(CN46)</f>
        <v>1.69897000433602</v>
      </c>
      <c r="CN46" s="24" t="n">
        <v>50</v>
      </c>
      <c r="CO46" s="7" t="n">
        <v>50.4553734061931</v>
      </c>
      <c r="CP46" s="7" t="n">
        <v>50.5786745131008</v>
      </c>
      <c r="CQ46" s="7" t="n">
        <v>50.0294241277848</v>
      </c>
      <c r="CR46" s="7" t="n">
        <v>48.1574891410957</v>
      </c>
      <c r="CS46" s="7" t="n">
        <v>49.8052402970436</v>
      </c>
    </row>
    <row r="47" customFormat="false" ht="16" hidden="false" customHeight="false" outlineLevel="0" collapsed="false">
      <c r="CM47" s="7" t="n">
        <f aca="false">LOG10(CN47)</f>
        <v>2</v>
      </c>
      <c r="CN47" s="24" t="n">
        <v>100</v>
      </c>
      <c r="CO47" s="7" t="n">
        <v>19.2041474008687</v>
      </c>
      <c r="CP47" s="7" t="n">
        <v>19.2041474008687</v>
      </c>
      <c r="CQ47" s="7" t="n">
        <v>18.2849936948298</v>
      </c>
      <c r="CR47" s="7" t="n">
        <v>17.9823455233291</v>
      </c>
      <c r="CS47" s="7" t="n">
        <v>18.6689085049741</v>
      </c>
    </row>
    <row r="48" customFormat="false" ht="16" hidden="false" customHeight="false" outlineLevel="0" collapsed="false">
      <c r="CM48" s="7" t="n">
        <f aca="false">LOG10(CN48)</f>
        <v>2.69897000433602</v>
      </c>
      <c r="CN48" s="24" t="n">
        <v>500</v>
      </c>
      <c r="CO48" s="7" t="n">
        <v>8.21913969454953</v>
      </c>
      <c r="CP48" s="7" t="n">
        <v>8.07342020456775</v>
      </c>
      <c r="CQ48" s="7" t="n">
        <v>7.87165475690066</v>
      </c>
      <c r="CR48" s="7" t="n">
        <v>7.44570547849237</v>
      </c>
      <c r="CS48" s="7" t="n">
        <v>7.90248003362758</v>
      </c>
    </row>
    <row r="49" customFormat="false" ht="16" hidden="false" customHeight="false" outlineLevel="0" collapsed="false">
      <c r="CM49" s="7" t="n">
        <f aca="false">LOG10(CN49)</f>
        <v>3</v>
      </c>
      <c r="CN49" s="24" t="n">
        <v>1000</v>
      </c>
      <c r="CO49" s="7" t="n">
        <v>5.12540283032087</v>
      </c>
      <c r="CP49" s="7" t="n">
        <v>4.93484657419084</v>
      </c>
      <c r="CQ49" s="7" t="n">
        <v>5.04693848956144</v>
      </c>
      <c r="CR49" s="7" t="n">
        <v>5.0021017234132</v>
      </c>
      <c r="CS49" s="7" t="n">
        <v>5.02732240437159</v>
      </c>
    </row>
  </sheetData>
  <mergeCells count="27">
    <mergeCell ref="B2:D2"/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  <mergeCell ref="F12:I12"/>
    <mergeCell ref="J12:M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D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RowHeight="16" zeroHeight="false" outlineLevelRow="0" outlineLevelCol="0"/>
  <cols>
    <col collapsed="false" customWidth="true" hidden="false" outlineLevel="0" max="13" min="1" style="0" width="5.83"/>
    <col collapsed="false" customWidth="true" hidden="false" outlineLevel="0" max="14" min="14" style="0" width="10.49"/>
    <col collapsed="false" customWidth="true" hidden="false" outlineLevel="0" max="162" min="15" style="0" width="5.83"/>
    <col collapsed="false" customWidth="true" hidden="false" outlineLevel="0" max="1025" min="163" style="0" width="10.49"/>
  </cols>
  <sheetData>
    <row r="2" customFormat="false" ht="16" hidden="false" customHeight="false" outlineLevel="0" collapsed="false">
      <c r="A2" s="15" t="s">
        <v>76</v>
      </c>
      <c r="O2" s="0" t="s">
        <v>1</v>
      </c>
      <c r="AC2" s="0" t="s">
        <v>2</v>
      </c>
      <c r="AX2" s="0" t="s">
        <v>3</v>
      </c>
      <c r="BL2" s="0" t="s">
        <v>4</v>
      </c>
      <c r="BZ2" s="0" t="s">
        <v>5</v>
      </c>
      <c r="CN2" s="0" t="s">
        <v>6</v>
      </c>
      <c r="DB2" s="0" t="s">
        <v>7</v>
      </c>
      <c r="DP2" s="0" t="s">
        <v>8</v>
      </c>
      <c r="ED2" s="0" t="s">
        <v>9</v>
      </c>
      <c r="ER2" s="0" t="s">
        <v>10</v>
      </c>
    </row>
    <row r="3" customFormat="false" ht="16" hidden="false" customHeight="false" outlineLevel="0" collapsed="false">
      <c r="A3" s="2"/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O3" s="2"/>
      <c r="P3" s="2" t="n">
        <v>1</v>
      </c>
      <c r="Q3" s="2" t="n">
        <v>2</v>
      </c>
      <c r="R3" s="2" t="n">
        <v>3</v>
      </c>
      <c r="S3" s="2" t="n">
        <v>4</v>
      </c>
      <c r="T3" s="2" t="n">
        <v>5</v>
      </c>
      <c r="U3" s="2" t="n">
        <v>6</v>
      </c>
      <c r="V3" s="2" t="n">
        <v>7</v>
      </c>
      <c r="W3" s="2" t="n">
        <v>8</v>
      </c>
      <c r="X3" s="2" t="n">
        <v>9</v>
      </c>
      <c r="Y3" s="2" t="n">
        <v>10</v>
      </c>
      <c r="Z3" s="2" t="n">
        <v>11</v>
      </c>
      <c r="AA3" s="2" t="n">
        <v>12</v>
      </c>
      <c r="AC3" s="2"/>
      <c r="AD3" s="2" t="n">
        <v>1</v>
      </c>
      <c r="AE3" s="2" t="n">
        <v>2</v>
      </c>
      <c r="AF3" s="2" t="n">
        <v>3</v>
      </c>
      <c r="AG3" s="2" t="n">
        <v>4</v>
      </c>
      <c r="AH3" s="2" t="n">
        <v>5</v>
      </c>
      <c r="AI3" s="2" t="n">
        <v>6</v>
      </c>
      <c r="AJ3" s="2" t="n">
        <v>7</v>
      </c>
      <c r="AK3" s="2" t="n">
        <v>8</v>
      </c>
      <c r="AL3" s="2" t="n">
        <v>9</v>
      </c>
      <c r="AM3" s="2" t="n">
        <v>10</v>
      </c>
      <c r="AN3" s="2" t="n">
        <v>11</v>
      </c>
      <c r="AO3" s="2" t="n">
        <v>12</v>
      </c>
      <c r="AQ3" s="3" t="s">
        <v>11</v>
      </c>
      <c r="AR3" s="3" t="s">
        <v>12</v>
      </c>
      <c r="AS3" s="3" t="s">
        <v>13</v>
      </c>
      <c r="AT3" s="3" t="s">
        <v>14</v>
      </c>
      <c r="AU3" s="3" t="s">
        <v>15</v>
      </c>
      <c r="AV3" s="3" t="s">
        <v>16</v>
      </c>
      <c r="AX3" s="2"/>
      <c r="AY3" s="2" t="n">
        <v>1</v>
      </c>
      <c r="AZ3" s="2" t="n">
        <v>2</v>
      </c>
      <c r="BA3" s="2" t="n">
        <v>3</v>
      </c>
      <c r="BB3" s="2" t="n">
        <v>4</v>
      </c>
      <c r="BC3" s="2" t="n">
        <v>5</v>
      </c>
      <c r="BD3" s="2" t="n">
        <v>6</v>
      </c>
      <c r="BE3" s="2" t="n">
        <v>7</v>
      </c>
      <c r="BF3" s="2" t="n">
        <v>8</v>
      </c>
      <c r="BG3" s="2" t="n">
        <v>9</v>
      </c>
      <c r="BH3" s="2" t="n">
        <v>10</v>
      </c>
      <c r="BI3" s="2" t="n">
        <v>11</v>
      </c>
      <c r="BJ3" s="2" t="n">
        <v>12</v>
      </c>
      <c r="BL3" s="2"/>
      <c r="BM3" s="2" t="n">
        <v>1</v>
      </c>
      <c r="BN3" s="2" t="n">
        <v>2</v>
      </c>
      <c r="BO3" s="2" t="n">
        <v>3</v>
      </c>
      <c r="BP3" s="2" t="n">
        <v>4</v>
      </c>
      <c r="BQ3" s="2" t="n">
        <v>5</v>
      </c>
      <c r="BR3" s="2" t="n">
        <v>6</v>
      </c>
      <c r="BS3" s="2" t="n">
        <v>7</v>
      </c>
      <c r="BT3" s="2" t="n">
        <v>8</v>
      </c>
      <c r="BU3" s="2" t="n">
        <v>9</v>
      </c>
      <c r="BV3" s="2" t="n">
        <v>10</v>
      </c>
      <c r="BW3" s="2" t="n">
        <v>11</v>
      </c>
      <c r="BX3" s="2" t="n">
        <v>12</v>
      </c>
      <c r="BZ3" s="2"/>
      <c r="CA3" s="2" t="n">
        <v>1</v>
      </c>
      <c r="CB3" s="2" t="n">
        <v>2</v>
      </c>
      <c r="CC3" s="2" t="n">
        <v>3</v>
      </c>
      <c r="CD3" s="2" t="n">
        <v>4</v>
      </c>
      <c r="CE3" s="2" t="n">
        <v>5</v>
      </c>
      <c r="CF3" s="2" t="n">
        <v>6</v>
      </c>
      <c r="CG3" s="2" t="n">
        <v>7</v>
      </c>
      <c r="CH3" s="2" t="n">
        <v>8</v>
      </c>
      <c r="CI3" s="2" t="n">
        <v>9</v>
      </c>
      <c r="CJ3" s="2" t="n">
        <v>10</v>
      </c>
      <c r="CK3" s="2" t="n">
        <v>11</v>
      </c>
      <c r="CL3" s="2" t="n">
        <v>12</v>
      </c>
      <c r="CN3" s="2"/>
      <c r="CO3" s="2" t="n">
        <v>1</v>
      </c>
      <c r="CP3" s="2" t="n">
        <v>2</v>
      </c>
      <c r="CQ3" s="2" t="n">
        <v>3</v>
      </c>
      <c r="CR3" s="2" t="n">
        <v>4</v>
      </c>
      <c r="CS3" s="2" t="n">
        <v>5</v>
      </c>
      <c r="CT3" s="2" t="n">
        <v>6</v>
      </c>
      <c r="CU3" s="2" t="n">
        <v>7</v>
      </c>
      <c r="CV3" s="2" t="n">
        <v>8</v>
      </c>
      <c r="CW3" s="2" t="n">
        <v>9</v>
      </c>
      <c r="CX3" s="2" t="n">
        <v>10</v>
      </c>
      <c r="CY3" s="2" t="n">
        <v>11</v>
      </c>
      <c r="CZ3" s="2" t="n">
        <v>12</v>
      </c>
      <c r="DB3" s="2"/>
      <c r="DC3" s="2" t="n">
        <v>1</v>
      </c>
      <c r="DD3" s="2" t="n">
        <v>2</v>
      </c>
      <c r="DE3" s="2" t="n">
        <v>3</v>
      </c>
      <c r="DF3" s="2" t="n">
        <v>4</v>
      </c>
      <c r="DG3" s="2" t="n">
        <v>5</v>
      </c>
      <c r="DH3" s="2" t="n">
        <v>6</v>
      </c>
      <c r="DI3" s="2" t="n">
        <v>7</v>
      </c>
      <c r="DJ3" s="2" t="n">
        <v>8</v>
      </c>
      <c r="DK3" s="2" t="n">
        <v>9</v>
      </c>
      <c r="DL3" s="2" t="n">
        <v>10</v>
      </c>
      <c r="DM3" s="2" t="n">
        <v>11</v>
      </c>
      <c r="DN3" s="2" t="n">
        <v>12</v>
      </c>
      <c r="DP3" s="2"/>
      <c r="DQ3" s="2" t="n">
        <v>1</v>
      </c>
      <c r="DR3" s="2" t="n">
        <v>2</v>
      </c>
      <c r="DS3" s="2" t="n">
        <v>3</v>
      </c>
      <c r="DT3" s="2" t="n">
        <v>4</v>
      </c>
      <c r="DU3" s="2" t="n">
        <v>5</v>
      </c>
      <c r="DV3" s="2" t="n">
        <v>6</v>
      </c>
      <c r="DW3" s="2" t="n">
        <v>7</v>
      </c>
      <c r="DX3" s="2" t="n">
        <v>8</v>
      </c>
      <c r="DY3" s="2" t="n">
        <v>9</v>
      </c>
      <c r="DZ3" s="2" t="n">
        <v>10</v>
      </c>
      <c r="EA3" s="2" t="n">
        <v>11</v>
      </c>
      <c r="EB3" s="2" t="n">
        <v>12</v>
      </c>
      <c r="ED3" s="2"/>
      <c r="EE3" s="2" t="n">
        <v>1</v>
      </c>
      <c r="EF3" s="2" t="n">
        <v>2</v>
      </c>
      <c r="EG3" s="2" t="n">
        <v>3</v>
      </c>
      <c r="EH3" s="2" t="n">
        <v>4</v>
      </c>
      <c r="EI3" s="2" t="n">
        <v>5</v>
      </c>
      <c r="EJ3" s="2" t="n">
        <v>6</v>
      </c>
      <c r="EK3" s="2" t="n">
        <v>7</v>
      </c>
      <c r="EL3" s="2" t="n">
        <v>8</v>
      </c>
      <c r="EM3" s="2" t="n">
        <v>9</v>
      </c>
      <c r="EN3" s="2" t="n">
        <v>10</v>
      </c>
      <c r="EO3" s="2" t="n">
        <v>11</v>
      </c>
      <c r="EP3" s="2" t="n">
        <v>12</v>
      </c>
      <c r="ER3" s="2"/>
      <c r="ES3" s="2" t="n">
        <v>1</v>
      </c>
      <c r="ET3" s="2" t="n">
        <v>2</v>
      </c>
      <c r="EU3" s="2" t="n">
        <v>3</v>
      </c>
      <c r="EV3" s="2" t="n">
        <v>4</v>
      </c>
      <c r="EW3" s="2" t="n">
        <v>5</v>
      </c>
      <c r="EX3" s="2" t="n">
        <v>6</v>
      </c>
      <c r="EY3" s="2" t="n">
        <v>7</v>
      </c>
      <c r="EZ3" s="2" t="n">
        <v>8</v>
      </c>
      <c r="FA3" s="2" t="n">
        <v>9</v>
      </c>
      <c r="FB3" s="2" t="n">
        <v>10</v>
      </c>
      <c r="FC3" s="2" t="n">
        <v>11</v>
      </c>
      <c r="FD3" s="2" t="n">
        <v>12</v>
      </c>
    </row>
    <row r="4" customFormat="false" ht="15.75" hidden="false" customHeight="false" outlineLevel="0" collapsed="false">
      <c r="A4" s="2" t="s">
        <v>0</v>
      </c>
      <c r="B4" s="26" t="s">
        <v>82</v>
      </c>
      <c r="C4" s="26"/>
      <c r="D4" s="26"/>
      <c r="E4" s="27" t="s">
        <v>83</v>
      </c>
      <c r="F4" s="27"/>
      <c r="G4" s="27"/>
      <c r="H4" s="27" t="s">
        <v>84</v>
      </c>
      <c r="I4" s="27"/>
      <c r="J4" s="27"/>
      <c r="K4" s="28" t="s">
        <v>85</v>
      </c>
      <c r="L4" s="28"/>
      <c r="M4" s="28"/>
      <c r="O4" s="2" t="s">
        <v>0</v>
      </c>
      <c r="P4" s="0" t="n">
        <v>0.1041</v>
      </c>
      <c r="Q4" s="0" t="n">
        <v>0.105</v>
      </c>
      <c r="R4" s="0" t="n">
        <v>0.1022</v>
      </c>
      <c r="S4" s="0" t="n">
        <v>0.755</v>
      </c>
      <c r="T4" s="0" t="n">
        <v>0.7815</v>
      </c>
      <c r="U4" s="0" t="n">
        <v>0.7505</v>
      </c>
      <c r="V4" s="0" t="n">
        <v>0.1056</v>
      </c>
      <c r="W4" s="0" t="n">
        <v>0.1087</v>
      </c>
      <c r="X4" s="0" t="n">
        <v>0.1082</v>
      </c>
      <c r="Y4" s="0" t="n">
        <v>0.1049</v>
      </c>
      <c r="Z4" s="0" t="n">
        <v>0.1045</v>
      </c>
      <c r="AA4" s="0" t="n">
        <v>0.1082</v>
      </c>
      <c r="AC4" s="2" t="s">
        <v>0</v>
      </c>
      <c r="AD4" s="7" t="n">
        <f aca="false">P4-(AVERAGE($P$4:$R$4))</f>
        <v>0.000333333333333324</v>
      </c>
      <c r="AE4" s="7" t="n">
        <f aca="false">Q4-(AVERAGE($P$4:$R$4))</f>
        <v>0.00123333333333332</v>
      </c>
      <c r="AF4" s="7" t="n">
        <f aca="false">R4-(AVERAGE($P$4:$R$4))</f>
        <v>-0.00156666666666667</v>
      </c>
      <c r="AG4" s="7" t="n">
        <f aca="false">S4-(AVERAGE($P$4:$R$4))</f>
        <v>0.651233333333333</v>
      </c>
      <c r="AH4" s="7" t="n">
        <f aca="false">T4-(AVERAGE($P$4:$R$4))</f>
        <v>0.677733333333333</v>
      </c>
      <c r="AI4" s="7" t="n">
        <f aca="false">U4-(AVERAGE($P$4:$R$4))</f>
        <v>0.646733333333333</v>
      </c>
      <c r="AJ4" s="7" t="n">
        <f aca="false">V4-(AVERAGE($P$4:$R$4))</f>
        <v>0.00183333333333333</v>
      </c>
      <c r="AK4" s="7" t="n">
        <f aca="false">W4-(AVERAGE($P$4:$R$4))</f>
        <v>0.00493333333333333</v>
      </c>
      <c r="AL4" s="7" t="n">
        <f aca="false">X4-(AVERAGE($P$4:$R$4))</f>
        <v>0.00443333333333333</v>
      </c>
      <c r="AM4" s="7" t="n">
        <f aca="false">Y4-(AVERAGE($P$4:$R$4))</f>
        <v>0.00113333333333333</v>
      </c>
      <c r="AN4" s="7" t="n">
        <f aca="false">Z4-(AVERAGE($P$4:$R$4))</f>
        <v>0.000733333333333336</v>
      </c>
      <c r="AO4" s="7" t="n">
        <f aca="false">AA4-(AVERAGE($P$4:$R$4))</f>
        <v>0.00443333333333333</v>
      </c>
      <c r="AQ4" s="3" t="n">
        <v>0</v>
      </c>
      <c r="AR4" s="7" t="n">
        <f aca="false">AD4</f>
        <v>0.000333333333333324</v>
      </c>
      <c r="AS4" s="7" t="n">
        <f aca="false">AE4</f>
        <v>0.00123333333333332</v>
      </c>
      <c r="AT4" s="7" t="n">
        <f aca="false">AF4</f>
        <v>-0.00156666666666667</v>
      </c>
      <c r="AU4" s="7" t="n">
        <f aca="false">AG4</f>
        <v>0.651233333333333</v>
      </c>
      <c r="AV4" s="8" t="n">
        <f aca="false">AVERAGE(AR4:AU4)</f>
        <v>0.162808333333333</v>
      </c>
      <c r="AX4" s="2" t="s">
        <v>0</v>
      </c>
      <c r="AY4" s="7" t="n">
        <f aca="false">(AD4+0.0043)/0.0502</f>
        <v>0.092297476759628</v>
      </c>
      <c r="AZ4" s="7" t="n">
        <f aca="false">(AE4+0.0043)/0.0502</f>
        <v>0.110225763612218</v>
      </c>
      <c r="BA4" s="7" t="n">
        <f aca="false">(AF4+0.0043)/0.0502</f>
        <v>0.0544488711819388</v>
      </c>
      <c r="BB4" s="7" t="n">
        <f aca="false">(AG4+0.0043)/0.0502</f>
        <v>13.058432934927</v>
      </c>
      <c r="BC4" s="7" t="n">
        <f aca="false">(AH4+0.0043)/0.0502</f>
        <v>13.5863213811421</v>
      </c>
      <c r="BD4" s="7" t="n">
        <f aca="false">(AI4+0.0043)/0.0502</f>
        <v>12.968791500664</v>
      </c>
      <c r="BE4" s="7" t="n">
        <f aca="false">(AJ4+0.0043)/0.0502</f>
        <v>0.122177954847277</v>
      </c>
      <c r="BF4" s="7" t="n">
        <f aca="false">(AK4+0.0043)/0.0502</f>
        <v>0.183930942895086</v>
      </c>
      <c r="BG4" s="7" t="n">
        <f aca="false">(AL4+0.0043)/0.0502</f>
        <v>0.173970783532536</v>
      </c>
      <c r="BH4" s="7" t="n">
        <f aca="false">(AM4+0.0043)/0.0502</f>
        <v>0.108233731739708</v>
      </c>
      <c r="BI4" s="7" t="n">
        <f aca="false">(AN4+0.0043)/0.0502</f>
        <v>0.100265604249668</v>
      </c>
      <c r="BJ4" s="7" t="n">
        <f aca="false">(AO4+0.0043)/0.0502</f>
        <v>0.173970783532536</v>
      </c>
      <c r="BL4" s="2" t="s">
        <v>0</v>
      </c>
      <c r="BM4" s="7" t="n">
        <f aca="false">AY4/(0.025*5)</f>
        <v>0.738379814077024</v>
      </c>
      <c r="BN4" s="7" t="n">
        <f aca="false">AZ4/(0.025*5)</f>
        <v>0.881806108897741</v>
      </c>
      <c r="BO4" s="7" t="n">
        <f aca="false">BA4/(0.025*5)</f>
        <v>0.43559096945551</v>
      </c>
      <c r="BP4" s="7" t="n">
        <f aca="false">BB4/(0.025*5)</f>
        <v>104.467463479416</v>
      </c>
      <c r="BQ4" s="7" t="n">
        <f aca="false">BC4/(0.025*5)</f>
        <v>108.690571049137</v>
      </c>
      <c r="BR4" s="7" t="n">
        <f aca="false">BD4/(0.025*5)</f>
        <v>103.750332005312</v>
      </c>
      <c r="BS4" s="7" t="n">
        <f aca="false">BE4/(0.025*5)</f>
        <v>0.977423638778219</v>
      </c>
      <c r="BT4" s="7" t="n">
        <f aca="false">BF4/(0.025*5)</f>
        <v>1.47144754316069</v>
      </c>
      <c r="BU4" s="7" t="n">
        <f aca="false">BG4/(0.025*5)</f>
        <v>1.39176626826029</v>
      </c>
      <c r="BV4" s="7" t="n">
        <f aca="false">BH4/(0.025*5)</f>
        <v>0.865869853917663</v>
      </c>
      <c r="BW4" s="7" t="n">
        <f aca="false">BI4/(0.025*5)</f>
        <v>0.802124833997344</v>
      </c>
      <c r="BX4" s="7" t="n">
        <f aca="false">BJ4/(0.025*5)</f>
        <v>1.39176626826029</v>
      </c>
      <c r="BZ4" s="2" t="s">
        <v>0</v>
      </c>
      <c r="CA4" s="7" t="n">
        <f aca="false">AVERAGE(BM4:BO4)</f>
        <v>0.685258964143425</v>
      </c>
      <c r="CB4" s="7"/>
      <c r="CC4" s="7"/>
      <c r="CD4" s="7" t="n">
        <f aca="false">AVERAGE(BP4:BR4)</f>
        <v>105.636122177955</v>
      </c>
      <c r="CE4" s="7"/>
      <c r="CF4" s="7"/>
      <c r="CG4" s="7" t="n">
        <f aca="false">AVERAGE(BS4:BU4)</f>
        <v>1.28021248339973</v>
      </c>
      <c r="CH4" s="7"/>
      <c r="CI4" s="7"/>
      <c r="CJ4" s="7" t="n">
        <f aca="false">AVERAGE(BV4:BX4)</f>
        <v>1.0199203187251</v>
      </c>
      <c r="CK4" s="7"/>
      <c r="CL4" s="7"/>
      <c r="CN4" s="2" t="s">
        <v>0</v>
      </c>
      <c r="CO4" s="7"/>
      <c r="CP4" s="7"/>
      <c r="CQ4" s="7"/>
      <c r="CR4" s="7" t="n">
        <f aca="false">(BP4/$CA$8)*100</f>
        <v>70.1505314974674</v>
      </c>
      <c r="CS4" s="7" t="n">
        <f aca="false">(BQ4/$CA$8)*100</f>
        <v>72.9863736890918</v>
      </c>
      <c r="CT4" s="7" t="n">
        <f aca="false">(BR4/$CA$8)*100</f>
        <v>69.6689733894556</v>
      </c>
      <c r="CU4" s="7" t="n">
        <f aca="false">(BS4/$CA$8)*100</f>
        <v>0.656345865734465</v>
      </c>
      <c r="CV4" s="7" t="n">
        <f aca="false">(BT4/$CA$8)*100</f>
        <v>0.988085895698081</v>
      </c>
      <c r="CW4" s="7" t="n">
        <f aca="false">(BU4/$CA$8)*100</f>
        <v>0.934579439252336</v>
      </c>
      <c r="CX4" s="7" t="n">
        <f aca="false">(BV4/$CA$8)*100</f>
        <v>0.581436826710423</v>
      </c>
      <c r="CY4" s="7" t="n">
        <f aca="false">(BW4/$CA$8)*100</f>
        <v>0.538631661553828</v>
      </c>
      <c r="CZ4" s="7" t="n">
        <f aca="false">(BX4/$CA$8)*100</f>
        <v>0.934579439252336</v>
      </c>
      <c r="DB4" s="2" t="s">
        <v>0</v>
      </c>
      <c r="DC4" s="7"/>
      <c r="DD4" s="7"/>
      <c r="DE4" s="7"/>
      <c r="DF4" s="7" t="n">
        <f aca="false">AVERAGE(CR4:CT4)</f>
        <v>70.9352928586716</v>
      </c>
      <c r="DG4" s="7"/>
      <c r="DH4" s="7"/>
      <c r="DI4" s="7" t="n">
        <f aca="false">AVERAGE(CU4:CW4)</f>
        <v>0.859670400228294</v>
      </c>
      <c r="DJ4" s="7"/>
      <c r="DK4" s="7"/>
      <c r="DL4" s="7" t="n">
        <f aca="false">AVERAGE(CX4:CZ4)</f>
        <v>0.684882642505529</v>
      </c>
      <c r="DM4" s="7"/>
      <c r="DN4" s="7"/>
      <c r="DP4" s="2" t="s">
        <v>0</v>
      </c>
      <c r="DQ4" s="7"/>
      <c r="DR4" s="7"/>
      <c r="DS4" s="7"/>
      <c r="DT4" s="7" t="n">
        <f aca="false">$DC$8-CR4</f>
        <v>29.8494685025326</v>
      </c>
      <c r="DU4" s="7" t="n">
        <f aca="false">$DC$8-CS4</f>
        <v>27.0136263109082</v>
      </c>
      <c r="DV4" s="7" t="n">
        <f aca="false">$DC$8-CT4</f>
        <v>30.3310266105444</v>
      </c>
      <c r="DW4" s="7" t="n">
        <f aca="false">$DC$8-CU4</f>
        <v>99.3436541342655</v>
      </c>
      <c r="DX4" s="7" t="n">
        <f aca="false">$DC$8-CV4</f>
        <v>99.0119141043019</v>
      </c>
      <c r="DY4" s="7" t="n">
        <f aca="false">$DC$8-CW4</f>
        <v>99.0654205607477</v>
      </c>
      <c r="DZ4" s="7" t="n">
        <f aca="false">$DC$8-CX4</f>
        <v>99.4185631732896</v>
      </c>
      <c r="EA4" s="7" t="n">
        <f aca="false">$DC$8-CY4</f>
        <v>99.4613683384462</v>
      </c>
      <c r="EB4" s="7" t="n">
        <f aca="false">$DC$8-CZ4</f>
        <v>99.0654205607477</v>
      </c>
      <c r="ED4" s="2" t="s">
        <v>0</v>
      </c>
      <c r="EE4" s="7"/>
      <c r="EF4" s="7"/>
      <c r="EG4" s="7"/>
      <c r="EH4" s="7" t="n">
        <f aca="false">AVERAGE(DT4:DV4)</f>
        <v>29.0647071413284</v>
      </c>
      <c r="EI4" s="7"/>
      <c r="EJ4" s="7"/>
      <c r="EK4" s="7" t="n">
        <f aca="false">AVERAGE(DW4:DY4)</f>
        <v>99.1403295997717</v>
      </c>
      <c r="EL4" s="7"/>
      <c r="EM4" s="7"/>
      <c r="EN4" s="7" t="n">
        <f aca="false">AVERAGE(DZ4:EB4)</f>
        <v>99.3151173574945</v>
      </c>
      <c r="EO4" s="7"/>
      <c r="EP4" s="7"/>
      <c r="ER4" s="2" t="s">
        <v>0</v>
      </c>
      <c r="ES4" s="7" t="e">
        <f aca="false">STDEV(DQ4:DS4)</f>
        <v>#DIV/0!</v>
      </c>
      <c r="ET4" s="7"/>
      <c r="EU4" s="7"/>
      <c r="EV4" s="7" t="n">
        <f aca="false">STDEV(DT4:DV4)</f>
        <v>1.79253284001602</v>
      </c>
      <c r="EW4" s="7"/>
      <c r="EX4" s="7"/>
      <c r="EY4" s="7" t="n">
        <f aca="false">STDEV(DW4:DY4)</f>
        <v>0.178104982989509</v>
      </c>
      <c r="EZ4" s="7"/>
      <c r="FA4" s="7"/>
      <c r="FB4" s="7" t="n">
        <f aca="false">STDEV(DZ4:EB4)</f>
        <v>0.217300341164555</v>
      </c>
      <c r="FC4" s="7"/>
      <c r="FD4" s="7"/>
    </row>
    <row r="5" customFormat="false" ht="15.75" hidden="false" customHeight="false" outlineLevel="0" collapsed="false">
      <c r="A5" s="2" t="s">
        <v>20</v>
      </c>
      <c r="B5" s="29" t="s">
        <v>86</v>
      </c>
      <c r="C5" s="29"/>
      <c r="D5" s="29"/>
      <c r="E5" s="27" t="s">
        <v>87</v>
      </c>
      <c r="F5" s="27"/>
      <c r="G5" s="27"/>
      <c r="H5" s="27" t="s">
        <v>88</v>
      </c>
      <c r="I5" s="27"/>
      <c r="J5" s="27"/>
      <c r="K5" s="28" t="s">
        <v>89</v>
      </c>
      <c r="L5" s="28"/>
      <c r="M5" s="28"/>
      <c r="O5" s="2" t="s">
        <v>20</v>
      </c>
      <c r="P5" s="0" t="n">
        <v>0.2302</v>
      </c>
      <c r="Q5" s="0" t="n">
        <v>0.2244</v>
      </c>
      <c r="R5" s="0" t="n">
        <v>0.2273</v>
      </c>
      <c r="S5" s="0" t="n">
        <v>0.9569</v>
      </c>
      <c r="T5" s="0" t="n">
        <v>0.9392</v>
      </c>
      <c r="U5" s="0" t="n">
        <v>0.9256</v>
      </c>
      <c r="V5" s="0" t="n">
        <v>0.5578</v>
      </c>
      <c r="W5" s="0" t="n">
        <v>0.5755</v>
      </c>
      <c r="X5" s="0" t="n">
        <v>0.5899</v>
      </c>
      <c r="Y5" s="0" t="n">
        <v>0.1331</v>
      </c>
      <c r="Z5" s="0" t="n">
        <v>0.1273</v>
      </c>
      <c r="AA5" s="0" t="n">
        <v>0.1324</v>
      </c>
      <c r="AC5" s="2" t="s">
        <v>20</v>
      </c>
      <c r="AD5" s="7" t="n">
        <f aca="false">P5-(AVERAGE($P$4:$R$4))</f>
        <v>0.126433333333333</v>
      </c>
      <c r="AE5" s="7" t="n">
        <f aca="false">Q5-(AVERAGE($P$4:$R$4))</f>
        <v>0.120633333333333</v>
      </c>
      <c r="AF5" s="7" t="n">
        <f aca="false">R5-(AVERAGE($P$4:$R$4))</f>
        <v>0.123533333333333</v>
      </c>
      <c r="AG5" s="7" t="n">
        <f aca="false">S5-(AVERAGE($P$4:$R$4))</f>
        <v>0.853133333333333</v>
      </c>
      <c r="AH5" s="7" t="n">
        <f aca="false">T5-(AVERAGE($P$4:$R$4))</f>
        <v>0.835433333333333</v>
      </c>
      <c r="AI5" s="7" t="n">
        <f aca="false">U5-(AVERAGE($P$4:$R$4))</f>
        <v>0.821833333333333</v>
      </c>
      <c r="AJ5" s="7" t="n">
        <f aca="false">V5-(AVERAGE($P$4:$R$4))</f>
        <v>0.454033333333333</v>
      </c>
      <c r="AK5" s="7" t="n">
        <f aca="false">W5-(AVERAGE($P$4:$R$4))</f>
        <v>0.471733333333333</v>
      </c>
      <c r="AL5" s="7" t="n">
        <f aca="false">X5-(AVERAGE($P$4:$R$4))</f>
        <v>0.486133333333333</v>
      </c>
      <c r="AM5" s="7" t="n">
        <f aca="false">Y5-(AVERAGE($P$4:$R$4))</f>
        <v>0.0293333333333333</v>
      </c>
      <c r="AN5" s="7" t="n">
        <f aca="false">Z5-(AVERAGE($P$4:$R$4))</f>
        <v>0.0235333333333333</v>
      </c>
      <c r="AO5" s="7" t="n">
        <f aca="false">AA5-(AVERAGE($P$4:$R$4))</f>
        <v>0.0286333333333333</v>
      </c>
      <c r="AQ5" s="3" t="n">
        <v>2.5</v>
      </c>
      <c r="AR5" s="7" t="n">
        <f aca="false">AD5</f>
        <v>0.126433333333333</v>
      </c>
      <c r="AS5" s="7" t="n">
        <f aca="false">AE5</f>
        <v>0.120633333333333</v>
      </c>
      <c r="AT5" s="7" t="n">
        <f aca="false">AF5</f>
        <v>0.123533333333333</v>
      </c>
      <c r="AU5" s="7" t="n">
        <f aca="false">AG5</f>
        <v>0.853133333333333</v>
      </c>
      <c r="AV5" s="8" t="n">
        <f aca="false">AVERAGE(AR5:AU5)</f>
        <v>0.305933333333333</v>
      </c>
      <c r="AX5" s="2" t="s">
        <v>20</v>
      </c>
      <c r="AY5" s="7" t="n">
        <f aca="false">(AD5+0.0043)/0.0502</f>
        <v>2.60424966799469</v>
      </c>
      <c r="AZ5" s="7" t="n">
        <f aca="false">(AE5+0.0043)/0.0502</f>
        <v>2.48871181938911</v>
      </c>
      <c r="BA5" s="7" t="n">
        <f aca="false">(AF5+0.0043)/0.0502</f>
        <v>2.5464807436919</v>
      </c>
      <c r="BB5" s="7" t="n">
        <f aca="false">(AG5+0.0043)/0.0502</f>
        <v>17.0803452855246</v>
      </c>
      <c r="BC5" s="7" t="n">
        <f aca="false">(AH5+0.0043)/0.0502</f>
        <v>16.7277556440903</v>
      </c>
      <c r="BD5" s="7" t="n">
        <f aca="false">(AI5+0.0043)/0.0502</f>
        <v>16.456839309429</v>
      </c>
      <c r="BE5" s="7" t="n">
        <f aca="false">(AJ5+0.0043)/0.0502</f>
        <v>9.13014608233732</v>
      </c>
      <c r="BF5" s="7" t="n">
        <f aca="false">(AK5+0.0043)/0.0502</f>
        <v>9.48273572377158</v>
      </c>
      <c r="BG5" s="7" t="n">
        <f aca="false">(AL5+0.0043)/0.0502</f>
        <v>9.76958831341302</v>
      </c>
      <c r="BH5" s="7" t="n">
        <f aca="false">(AM5+0.0043)/0.0502</f>
        <v>0.669986719787516</v>
      </c>
      <c r="BI5" s="7" t="n">
        <f aca="false">(AN5+0.0043)/0.0502</f>
        <v>0.554448871181939</v>
      </c>
      <c r="BJ5" s="7" t="n">
        <f aca="false">(AO5+0.0043)/0.0502</f>
        <v>0.656042496679947</v>
      </c>
      <c r="BL5" s="2" t="s">
        <v>20</v>
      </c>
      <c r="BM5" s="7" t="n">
        <f aca="false">AY5/(0.025*5)</f>
        <v>20.8339973439575</v>
      </c>
      <c r="BN5" s="7" t="n">
        <f aca="false">AZ5/(0.025*5)</f>
        <v>19.9096945551129</v>
      </c>
      <c r="BO5" s="7" t="n">
        <f aca="false">BA5/(0.025*5)</f>
        <v>20.3718459495352</v>
      </c>
      <c r="BP5" s="7" t="n">
        <f aca="false">BB5/(0.025*5)</f>
        <v>136.642762284197</v>
      </c>
      <c r="BQ5" s="7" t="n">
        <f aca="false">BC5/(0.025*5)</f>
        <v>133.822045152722</v>
      </c>
      <c r="BR5" s="7" t="n">
        <f aca="false">BD5/(0.025*5)</f>
        <v>131.654714475432</v>
      </c>
      <c r="BS5" s="7" t="n">
        <f aca="false">BE5/(0.025*5)</f>
        <v>73.0411686586986</v>
      </c>
      <c r="BT5" s="7" t="n">
        <f aca="false">BF5/(0.025*5)</f>
        <v>75.8618857901727</v>
      </c>
      <c r="BU5" s="7" t="n">
        <f aca="false">BG5/(0.025*5)</f>
        <v>78.1567065073041</v>
      </c>
      <c r="BV5" s="7" t="n">
        <f aca="false">BH5/(0.025*5)</f>
        <v>5.35989375830013</v>
      </c>
      <c r="BW5" s="7" t="n">
        <f aca="false">BI5/(0.025*5)</f>
        <v>4.43559096945551</v>
      </c>
      <c r="BX5" s="7" t="n">
        <f aca="false">BJ5/(0.025*5)</f>
        <v>5.24833997343958</v>
      </c>
      <c r="BZ5" s="2" t="s">
        <v>20</v>
      </c>
      <c r="CA5" s="7" t="n">
        <f aca="false">AVERAGE(BM5:BO5)</f>
        <v>20.3718459495352</v>
      </c>
      <c r="CB5" s="7"/>
      <c r="CC5" s="7"/>
      <c r="CD5" s="7" t="n">
        <f aca="false">AVERAGE(BP5:BR5)</f>
        <v>134.03984063745</v>
      </c>
      <c r="CE5" s="7"/>
      <c r="CF5" s="7"/>
      <c r="CG5" s="7" t="n">
        <f aca="false">AVERAGE(BS5:BU5)</f>
        <v>75.6865869853918</v>
      </c>
      <c r="CH5" s="7"/>
      <c r="CI5" s="7"/>
      <c r="CJ5" s="7" t="n">
        <f aca="false">AVERAGE(BV5:BX5)</f>
        <v>5.01460823373174</v>
      </c>
      <c r="CK5" s="7"/>
      <c r="CL5" s="7"/>
      <c r="CN5" s="2" t="s">
        <v>20</v>
      </c>
      <c r="CO5" s="7"/>
      <c r="CP5" s="7"/>
      <c r="CQ5" s="7"/>
      <c r="CR5" s="7" t="n">
        <f aca="false">(BP5/$CA$8)*100</f>
        <v>91.756438610259</v>
      </c>
      <c r="CS5" s="7" t="n">
        <f aca="false">(BQ5/$CA$8)*100</f>
        <v>89.8623100520796</v>
      </c>
      <c r="CT5" s="7" t="n">
        <f aca="false">(BR5/$CA$8)*100</f>
        <v>88.4069344367554</v>
      </c>
      <c r="CU5" s="7" t="n">
        <f aca="false">(BS5/$CA$8)*100</f>
        <v>49.0475850752658</v>
      </c>
      <c r="CV5" s="7" t="n">
        <f aca="false">(BT5/$CA$8)*100</f>
        <v>50.9417136334451</v>
      </c>
      <c r="CW5" s="7" t="n">
        <f aca="false">(BU5/$CA$8)*100</f>
        <v>52.4826995790826</v>
      </c>
      <c r="CX5" s="7" t="n">
        <f aca="false">(BV5/$CA$8)*100</f>
        <v>3.59920097025041</v>
      </c>
      <c r="CY5" s="7" t="n">
        <f aca="false">(BW5/$CA$8)*100</f>
        <v>2.97852607547977</v>
      </c>
      <c r="CZ5" s="7" t="n">
        <f aca="false">(BX5/$CA$8)*100</f>
        <v>3.52429193122637</v>
      </c>
      <c r="DB5" s="2" t="s">
        <v>20</v>
      </c>
      <c r="DC5" s="7"/>
      <c r="DD5" s="7"/>
      <c r="DE5" s="7"/>
      <c r="DF5" s="7" t="n">
        <f aca="false">AVERAGE(CR5:CT5)</f>
        <v>90.0085610330313</v>
      </c>
      <c r="DG5" s="7"/>
      <c r="DH5" s="7"/>
      <c r="DI5" s="7" t="n">
        <f aca="false">AVERAGE(CU5:CW5)</f>
        <v>50.8239994292645</v>
      </c>
      <c r="DJ5" s="7"/>
      <c r="DK5" s="7"/>
      <c r="DL5" s="7" t="n">
        <f aca="false">AVERAGE(CX5:CZ5)</f>
        <v>3.36733965898552</v>
      </c>
      <c r="DM5" s="7"/>
      <c r="DN5" s="7"/>
      <c r="DP5" s="2" t="s">
        <v>20</v>
      </c>
      <c r="DQ5" s="7"/>
      <c r="DR5" s="7"/>
      <c r="DS5" s="7"/>
      <c r="DT5" s="7" t="n">
        <f aca="false">$DC$8-CR5</f>
        <v>8.24356138974102</v>
      </c>
      <c r="DU5" s="7" t="n">
        <f aca="false">$DC$8-CS5</f>
        <v>10.1376899479204</v>
      </c>
      <c r="DV5" s="7" t="n">
        <f aca="false">$DC$8-CT5</f>
        <v>11.5930655632446</v>
      </c>
      <c r="DW5" s="7" t="n">
        <f aca="false">$DC$8-CU5</f>
        <v>50.9524149247342</v>
      </c>
      <c r="DX5" s="7" t="n">
        <f aca="false">$DC$8-CV5</f>
        <v>49.0582863665549</v>
      </c>
      <c r="DY5" s="7" t="n">
        <f aca="false">$DC$8-CW5</f>
        <v>47.5173004209174</v>
      </c>
      <c r="DZ5" s="7" t="n">
        <f aca="false">$DC$8-CX5</f>
        <v>96.4007990297496</v>
      </c>
      <c r="EA5" s="7" t="n">
        <f aca="false">$DC$8-CY5</f>
        <v>97.0214739245202</v>
      </c>
      <c r="EB5" s="7" t="n">
        <f aca="false">$DC$8-CZ5</f>
        <v>96.4757080687736</v>
      </c>
      <c r="ED5" s="2" t="s">
        <v>20</v>
      </c>
      <c r="EE5" s="7"/>
      <c r="EF5" s="7"/>
      <c r="EG5" s="7"/>
      <c r="EH5" s="7" t="n">
        <f aca="false">AVERAGE(DT5:DV5)</f>
        <v>9.99143896696868</v>
      </c>
      <c r="EI5" s="7"/>
      <c r="EJ5" s="7"/>
      <c r="EK5" s="7" t="n">
        <f aca="false">AVERAGE(DW5:DY5)</f>
        <v>49.1760005707355</v>
      </c>
      <c r="EL5" s="7"/>
      <c r="EM5" s="7"/>
      <c r="EN5" s="7" t="n">
        <f aca="false">AVERAGE(DZ5:EB5)</f>
        <v>96.6326603410145</v>
      </c>
      <c r="EO5" s="7"/>
      <c r="EP5" s="7"/>
      <c r="ER5" s="2" t="s">
        <v>20</v>
      </c>
      <c r="ES5" s="7" t="e">
        <f aca="false">STDEV(DQ5:DS5)</f>
        <v>#DIV/0!</v>
      </c>
      <c r="ET5" s="7"/>
      <c r="EU5" s="7"/>
      <c r="EV5" s="7" t="n">
        <f aca="false">STDEV(DT5:DV5)</f>
        <v>1.67953462725588</v>
      </c>
      <c r="EW5" s="7"/>
      <c r="EX5" s="7"/>
      <c r="EY5" s="7" t="n">
        <f aca="false">STDEV(DW5:DY5)</f>
        <v>1.72057995716053</v>
      </c>
      <c r="EZ5" s="7"/>
      <c r="FA5" s="7"/>
      <c r="FB5" s="7" t="n">
        <f aca="false">STDEV(DZ5:EB5)</f>
        <v>0.338799119052586</v>
      </c>
      <c r="FC5" s="7"/>
      <c r="FD5" s="7"/>
    </row>
    <row r="6" customFormat="false" ht="15.75" hidden="false" customHeight="false" outlineLevel="0" collapsed="false">
      <c r="A6" s="2" t="s">
        <v>24</v>
      </c>
      <c r="B6" s="30" t="s">
        <v>90</v>
      </c>
      <c r="C6" s="30"/>
      <c r="D6" s="30"/>
      <c r="E6" s="27" t="s">
        <v>91</v>
      </c>
      <c r="F6" s="27"/>
      <c r="G6" s="27"/>
      <c r="H6" s="27" t="s">
        <v>92</v>
      </c>
      <c r="I6" s="27"/>
      <c r="J6" s="27"/>
      <c r="K6" s="28" t="s">
        <v>93</v>
      </c>
      <c r="L6" s="28"/>
      <c r="M6" s="28"/>
      <c r="O6" s="2" t="s">
        <v>24</v>
      </c>
      <c r="P6" s="0" t="n">
        <v>0.6104</v>
      </c>
      <c r="Q6" s="0" t="n">
        <v>0.6082</v>
      </c>
      <c r="R6" s="0" t="n">
        <v>0.6208</v>
      </c>
      <c r="S6" s="0" t="n">
        <v>0.9772</v>
      </c>
      <c r="T6" s="0" t="n">
        <v>0.9903</v>
      </c>
      <c r="U6" s="0" t="n">
        <v>0.9704</v>
      </c>
      <c r="V6" s="0" t="n">
        <v>0.731</v>
      </c>
      <c r="W6" s="0" t="n">
        <v>0.775</v>
      </c>
      <c r="X6" s="0" t="n">
        <v>0.8008</v>
      </c>
      <c r="Y6" s="0" t="n">
        <v>0.3011</v>
      </c>
      <c r="Z6" s="0" t="n">
        <v>0.287</v>
      </c>
      <c r="AA6" s="0" t="n">
        <v>0.3116</v>
      </c>
      <c r="AC6" s="2" t="s">
        <v>24</v>
      </c>
      <c r="AD6" s="7" t="n">
        <f aca="false">P6-(AVERAGE($P$4:$R$4))</f>
        <v>0.506633333333333</v>
      </c>
      <c r="AE6" s="7" t="n">
        <f aca="false">Q6-(AVERAGE($P$4:$R$4))</f>
        <v>0.504433333333333</v>
      </c>
      <c r="AF6" s="7" t="n">
        <f aca="false">R6-(AVERAGE($P$4:$R$4))</f>
        <v>0.517033333333333</v>
      </c>
      <c r="AG6" s="7" t="n">
        <f aca="false">S6-(AVERAGE($P$4:$R$4))</f>
        <v>0.873433333333333</v>
      </c>
      <c r="AH6" s="7" t="n">
        <f aca="false">T6-(AVERAGE($P$4:$R$4))</f>
        <v>0.886533333333333</v>
      </c>
      <c r="AI6" s="7" t="n">
        <f aca="false">U6-(AVERAGE($P$4:$R$4))</f>
        <v>0.866633333333333</v>
      </c>
      <c r="AJ6" s="7" t="n">
        <f aca="false">V6-(AVERAGE($P$4:$R$4))</f>
        <v>0.627233333333333</v>
      </c>
      <c r="AK6" s="7" t="n">
        <f aca="false">W6-(AVERAGE($P$4:$R$4))</f>
        <v>0.671233333333333</v>
      </c>
      <c r="AL6" s="7" t="n">
        <f aca="false">X6-(AVERAGE($P$4:$R$4))</f>
        <v>0.697033333333333</v>
      </c>
      <c r="AM6" s="7" t="n">
        <f aca="false">Y6-(AVERAGE($P$4:$R$4))</f>
        <v>0.197333333333333</v>
      </c>
      <c r="AN6" s="7" t="n">
        <f aca="false">Z6-(AVERAGE($P$4:$R$4))</f>
        <v>0.183233333333333</v>
      </c>
      <c r="AO6" s="7" t="n">
        <f aca="false">AA6-(AVERAGE($P$4:$R$4))</f>
        <v>0.207833333333333</v>
      </c>
      <c r="AQ6" s="3" t="n">
        <v>10</v>
      </c>
      <c r="AR6" s="7" t="n">
        <f aca="false">AD6</f>
        <v>0.506633333333333</v>
      </c>
      <c r="AS6" s="7" t="n">
        <f aca="false">AE6</f>
        <v>0.504433333333333</v>
      </c>
      <c r="AT6" s="7" t="n">
        <f aca="false">AF6</f>
        <v>0.517033333333333</v>
      </c>
      <c r="AU6" s="7" t="n">
        <f aca="false">AG6</f>
        <v>0.873433333333333</v>
      </c>
      <c r="AV6" s="8" t="n">
        <f aca="false">AVERAGE(AR6:AU6)</f>
        <v>0.600383333333333</v>
      </c>
      <c r="AX6" s="2" t="s">
        <v>24</v>
      </c>
      <c r="AY6" s="7" t="n">
        <f aca="false">(AD6+0.0043)/0.0502</f>
        <v>10.1779548472776</v>
      </c>
      <c r="AZ6" s="7" t="n">
        <f aca="false">(AE6+0.0043)/0.0502</f>
        <v>10.1341301460823</v>
      </c>
      <c r="BA6" s="7" t="n">
        <f aca="false">(AF6+0.0043)/0.0502</f>
        <v>10.3851261620186</v>
      </c>
      <c r="BB6" s="7" t="n">
        <f aca="false">(AG6+0.0043)/0.0502</f>
        <v>17.4847277556441</v>
      </c>
      <c r="BC6" s="7" t="n">
        <f aca="false">(AH6+0.0043)/0.0502</f>
        <v>17.7456839309429</v>
      </c>
      <c r="BD6" s="7" t="n">
        <f aca="false">(AI6+0.0043)/0.0502</f>
        <v>17.3492695883134</v>
      </c>
      <c r="BE6" s="7" t="n">
        <f aca="false">(AJ6+0.0043)/0.0502</f>
        <v>12.5803452855246</v>
      </c>
      <c r="BF6" s="7" t="n">
        <f aca="false">(AK6+0.0043)/0.0502</f>
        <v>13.456839309429</v>
      </c>
      <c r="BG6" s="7" t="n">
        <f aca="false">(AL6+0.0043)/0.0502</f>
        <v>13.9707835325365</v>
      </c>
      <c r="BH6" s="7" t="n">
        <f aca="false">(AM6+0.0043)/0.0502</f>
        <v>4.01660026560425</v>
      </c>
      <c r="BI6" s="7" t="n">
        <f aca="false">(AN6+0.0043)/0.0502</f>
        <v>3.73572377158035</v>
      </c>
      <c r="BJ6" s="7" t="n">
        <f aca="false">(AO6+0.0043)/0.0502</f>
        <v>4.2257636122178</v>
      </c>
      <c r="BL6" s="2" t="s">
        <v>24</v>
      </c>
      <c r="BM6" s="7" t="n">
        <f aca="false">AY6/(0.025*5)</f>
        <v>81.4236387782205</v>
      </c>
      <c r="BN6" s="7" t="n">
        <f aca="false">AZ6/(0.025*5)</f>
        <v>81.0730411686587</v>
      </c>
      <c r="BO6" s="7" t="n">
        <f aca="false">BA6/(0.025*5)</f>
        <v>83.0810092961487</v>
      </c>
      <c r="BP6" s="7" t="n">
        <f aca="false">BB6/(0.025*5)</f>
        <v>139.877822045153</v>
      </c>
      <c r="BQ6" s="7" t="n">
        <f aca="false">BC6/(0.025*5)</f>
        <v>141.965471447543</v>
      </c>
      <c r="BR6" s="7" t="n">
        <f aca="false">BD6/(0.025*5)</f>
        <v>138.794156706507</v>
      </c>
      <c r="BS6" s="7" t="n">
        <f aca="false">BE6/(0.025*5)</f>
        <v>100.642762284197</v>
      </c>
      <c r="BT6" s="7" t="n">
        <f aca="false">BF6/(0.025*5)</f>
        <v>107.654714475432</v>
      </c>
      <c r="BU6" s="7" t="n">
        <f aca="false">BG6/(0.025*5)</f>
        <v>111.766268260292</v>
      </c>
      <c r="BV6" s="7" t="n">
        <f aca="false">BH6/(0.025*5)</f>
        <v>32.132802124834</v>
      </c>
      <c r="BW6" s="7" t="n">
        <f aca="false">BI6/(0.025*5)</f>
        <v>29.8857901726428</v>
      </c>
      <c r="BX6" s="7" t="n">
        <f aca="false">BJ6/(0.025*5)</f>
        <v>33.8061088977424</v>
      </c>
      <c r="BZ6" s="2" t="s">
        <v>24</v>
      </c>
      <c r="CA6" s="7" t="n">
        <f aca="false">AVERAGE(BM6:BO6)</f>
        <v>81.859229747676</v>
      </c>
      <c r="CB6" s="7"/>
      <c r="CC6" s="7"/>
      <c r="CD6" s="7" t="n">
        <f aca="false">AVERAGE(BP6:BR6)</f>
        <v>140.212483399734</v>
      </c>
      <c r="CE6" s="7"/>
      <c r="CF6" s="7"/>
      <c r="CG6" s="7" t="n">
        <f aca="false">AVERAGE(BS6:BU6)</f>
        <v>106.68791500664</v>
      </c>
      <c r="CH6" s="7"/>
      <c r="CI6" s="7"/>
      <c r="CJ6" s="7" t="n">
        <f aca="false">AVERAGE(BV6:BX6)</f>
        <v>31.941567065073</v>
      </c>
      <c r="CK6" s="7"/>
      <c r="CL6" s="7"/>
      <c r="CN6" s="2" t="s">
        <v>24</v>
      </c>
      <c r="CO6" s="7"/>
      <c r="CP6" s="7"/>
      <c r="CQ6" s="7"/>
      <c r="CR6" s="7" t="n">
        <f aca="false">(BP6/$CA$8)*100</f>
        <v>93.9288007419562</v>
      </c>
      <c r="CS6" s="7" t="n">
        <f aca="false">(BQ6/$CA$8)*100</f>
        <v>95.3306699008347</v>
      </c>
      <c r="CT6" s="7" t="n">
        <f aca="false">(BR6/$CA$8)*100</f>
        <v>93.2011129342941</v>
      </c>
      <c r="CU6" s="7" t="n">
        <f aca="false">(BS6/$CA$8)*100</f>
        <v>67.5822215880716</v>
      </c>
      <c r="CV6" s="7" t="n">
        <f aca="false">(BT6/$CA$8)*100</f>
        <v>72.2907897552971</v>
      </c>
      <c r="CW6" s="7" t="n">
        <f aca="false">(BU6/$CA$8)*100</f>
        <v>75.0517229078975</v>
      </c>
      <c r="CX6" s="7" t="n">
        <f aca="false">(BV6/$CA$8)*100</f>
        <v>21.5773703360205</v>
      </c>
      <c r="CY6" s="7" t="n">
        <f aca="false">(BW6/$CA$8)*100</f>
        <v>20.0684882642506</v>
      </c>
      <c r="CZ6" s="7" t="n">
        <f aca="false">(BX6/$CA$8)*100</f>
        <v>22.7010059213812</v>
      </c>
      <c r="DB6" s="2" t="s">
        <v>24</v>
      </c>
      <c r="DC6" s="7"/>
      <c r="DD6" s="7"/>
      <c r="DE6" s="7"/>
      <c r="DF6" s="7" t="n">
        <f aca="false">AVERAGE(CR6:CT6)</f>
        <v>94.1535278590283</v>
      </c>
      <c r="DG6" s="7"/>
      <c r="DH6" s="7"/>
      <c r="DI6" s="7" t="n">
        <f aca="false">AVERAGE(CU6:CW6)</f>
        <v>71.6415780837554</v>
      </c>
      <c r="DJ6" s="7"/>
      <c r="DK6" s="7"/>
      <c r="DL6" s="7" t="n">
        <f aca="false">AVERAGE(CX6:CZ6)</f>
        <v>21.4489548405508</v>
      </c>
      <c r="DM6" s="7"/>
      <c r="DN6" s="7"/>
      <c r="DP6" s="2" t="s">
        <v>24</v>
      </c>
      <c r="DQ6" s="7"/>
      <c r="DR6" s="7"/>
      <c r="DS6" s="7"/>
      <c r="DT6" s="7" t="n">
        <f aca="false">$DC$8-CR6</f>
        <v>6.07119925804379</v>
      </c>
      <c r="DU6" s="7" t="n">
        <f aca="false">$DC$8-CS6</f>
        <v>4.66933009916529</v>
      </c>
      <c r="DV6" s="7" t="n">
        <f aca="false">$DC$8-CT6</f>
        <v>6.79888706570593</v>
      </c>
      <c r="DW6" s="7" t="n">
        <f aca="false">$DC$8-CU6</f>
        <v>32.4177784119284</v>
      </c>
      <c r="DX6" s="7" t="n">
        <f aca="false">$DC$8-CV6</f>
        <v>27.7092102447029</v>
      </c>
      <c r="DY6" s="7" t="n">
        <f aca="false">$DC$8-CW6</f>
        <v>24.9482770921025</v>
      </c>
      <c r="DZ6" s="7" t="n">
        <f aca="false">$DC$8-CX6</f>
        <v>78.4226296639794</v>
      </c>
      <c r="EA6" s="7" t="n">
        <f aca="false">$DC$8-CY6</f>
        <v>79.9315117357494</v>
      </c>
      <c r="EB6" s="7" t="n">
        <f aca="false">$DC$8-CZ6</f>
        <v>77.2989940786188</v>
      </c>
      <c r="ED6" s="2" t="s">
        <v>24</v>
      </c>
      <c r="EE6" s="7"/>
      <c r="EF6" s="7"/>
      <c r="EG6" s="7"/>
      <c r="EH6" s="7" t="n">
        <f aca="false">AVERAGE(DT6:DV6)</f>
        <v>5.84647214097167</v>
      </c>
      <c r="EI6" s="7"/>
      <c r="EJ6" s="7"/>
      <c r="EK6" s="7" t="n">
        <f aca="false">AVERAGE(DW6:DY6)</f>
        <v>28.3584219162446</v>
      </c>
      <c r="EL6" s="7"/>
      <c r="EM6" s="7"/>
      <c r="EN6" s="7" t="n">
        <f aca="false">AVERAGE(DZ6:EB6)</f>
        <v>78.5510451594492</v>
      </c>
      <c r="EO6" s="7"/>
      <c r="EP6" s="7"/>
      <c r="ER6" s="2" t="s">
        <v>24</v>
      </c>
      <c r="ES6" s="7" t="e">
        <f aca="false">STDEV(DQ6:DS6)</f>
        <v>#DIV/0!</v>
      </c>
      <c r="ET6" s="7"/>
      <c r="EU6" s="7"/>
      <c r="EV6" s="7" t="n">
        <f aca="false">STDEV(DT6:DV6)</f>
        <v>1.0824185541167</v>
      </c>
      <c r="EW6" s="7"/>
      <c r="EX6" s="7"/>
      <c r="EY6" s="7" t="n">
        <f aca="false">STDEV(DW6:DY6)</f>
        <v>3.77683324195942</v>
      </c>
      <c r="EZ6" s="7"/>
      <c r="FA6" s="7"/>
      <c r="FB6" s="7" t="n">
        <f aca="false">STDEV(DZ6:EB6)</f>
        <v>1.32094860171912</v>
      </c>
      <c r="FC6" s="7"/>
      <c r="FD6" s="7"/>
    </row>
    <row r="7" customFormat="false" ht="15.75" hidden="false" customHeight="false" outlineLevel="0" collapsed="false">
      <c r="A7" s="2" t="s">
        <v>28</v>
      </c>
      <c r="B7" s="30" t="s">
        <v>94</v>
      </c>
      <c r="C7" s="30"/>
      <c r="D7" s="30"/>
      <c r="E7" s="27" t="s">
        <v>95</v>
      </c>
      <c r="F7" s="27"/>
      <c r="G7" s="27"/>
      <c r="H7" s="27" t="s">
        <v>96</v>
      </c>
      <c r="I7" s="27"/>
      <c r="J7" s="27"/>
      <c r="K7" s="28" t="s">
        <v>97</v>
      </c>
      <c r="L7" s="28"/>
      <c r="M7" s="28"/>
      <c r="O7" s="2" t="s">
        <v>28</v>
      </c>
      <c r="P7" s="0" t="n">
        <v>1.1098</v>
      </c>
      <c r="Q7" s="0" t="n">
        <v>1.1184</v>
      </c>
      <c r="R7" s="0" t="n">
        <v>1.1422</v>
      </c>
      <c r="S7" s="0" t="n">
        <v>1.0746</v>
      </c>
      <c r="T7" s="0" t="n">
        <v>1.0184</v>
      </c>
      <c r="U7" s="0" t="n">
        <v>1.0305</v>
      </c>
      <c r="V7" s="0" t="n">
        <v>0.9571</v>
      </c>
      <c r="W7" s="0" t="n">
        <v>0.946</v>
      </c>
      <c r="X7" s="0" t="n">
        <v>0.9931</v>
      </c>
      <c r="Y7" s="0" t="n">
        <v>0.6998</v>
      </c>
      <c r="Z7" s="0" t="n">
        <v>0.6773</v>
      </c>
      <c r="AA7" s="0" t="n">
        <v>0.6428</v>
      </c>
      <c r="AC7" s="2" t="s">
        <v>28</v>
      </c>
      <c r="AD7" s="7" t="n">
        <f aca="false">P7-(AVERAGE($P$4:$R$4))</f>
        <v>1.00603333333333</v>
      </c>
      <c r="AE7" s="7" t="n">
        <f aca="false">Q7-(AVERAGE($P$4:$R$4))</f>
        <v>1.01463333333333</v>
      </c>
      <c r="AF7" s="7" t="n">
        <f aca="false">R7-(AVERAGE($P$4:$R$4))</f>
        <v>1.03843333333333</v>
      </c>
      <c r="AG7" s="7" t="n">
        <f aca="false">S7-(AVERAGE($P$4:$R$4))</f>
        <v>0.970833333333333</v>
      </c>
      <c r="AH7" s="7" t="n">
        <f aca="false">T7-(AVERAGE($P$4:$R$4))</f>
        <v>0.914633333333333</v>
      </c>
      <c r="AI7" s="7" t="n">
        <f aca="false">U7-(AVERAGE($P$4:$R$4))</f>
        <v>0.926733333333333</v>
      </c>
      <c r="AJ7" s="7" t="n">
        <f aca="false">V7-(AVERAGE($P$4:$R$4))</f>
        <v>0.853333333333333</v>
      </c>
      <c r="AK7" s="7" t="n">
        <f aca="false">W7-(AVERAGE($P$4:$R$4))</f>
        <v>0.842233333333333</v>
      </c>
      <c r="AL7" s="7" t="n">
        <f aca="false">X7-(AVERAGE($P$4:$R$4))</f>
        <v>0.889333333333333</v>
      </c>
      <c r="AM7" s="7" t="n">
        <f aca="false">Y7-(AVERAGE($P$4:$R$4))</f>
        <v>0.596033333333333</v>
      </c>
      <c r="AN7" s="7" t="n">
        <f aca="false">Z7-(AVERAGE($P$4:$R$4))</f>
        <v>0.573533333333333</v>
      </c>
      <c r="AO7" s="7" t="n">
        <f aca="false">AA7-(AVERAGE($P$4:$R$4))</f>
        <v>0.539033333333333</v>
      </c>
      <c r="AQ7" s="3" t="n">
        <v>20</v>
      </c>
      <c r="AR7" s="7" t="n">
        <f aca="false">AD7</f>
        <v>1.00603333333333</v>
      </c>
      <c r="AS7" s="7" t="n">
        <f aca="false">AE7</f>
        <v>1.01463333333333</v>
      </c>
      <c r="AT7" s="7" t="n">
        <f aca="false">AF7</f>
        <v>1.03843333333333</v>
      </c>
      <c r="AU7" s="7" t="n">
        <f aca="false">AG7</f>
        <v>0.970833333333333</v>
      </c>
      <c r="AV7" s="8" t="n">
        <f aca="false">AVERAGE(AR7:AU7)</f>
        <v>1.00748333333333</v>
      </c>
      <c r="AX7" s="2" t="s">
        <v>28</v>
      </c>
      <c r="AY7" s="7" t="n">
        <f aca="false">(AD7+0.0043)/0.0502</f>
        <v>20.1261620185923</v>
      </c>
      <c r="AZ7" s="7" t="n">
        <f aca="false">(AE7+0.0043)/0.0502</f>
        <v>20.2974767596281</v>
      </c>
      <c r="BA7" s="7" t="n">
        <f aca="false">(AF7+0.0043)/0.0502</f>
        <v>20.7715803452855</v>
      </c>
      <c r="BB7" s="7" t="n">
        <f aca="false">(AG7+0.0043)/0.0502</f>
        <v>19.4249667994688</v>
      </c>
      <c r="BC7" s="7" t="n">
        <f aca="false">(AH7+0.0043)/0.0502</f>
        <v>18.3054448871182</v>
      </c>
      <c r="BD7" s="7" t="n">
        <f aca="false">(AI7+0.0043)/0.0502</f>
        <v>18.5464807436919</v>
      </c>
      <c r="BE7" s="7" t="n">
        <f aca="false">(AJ7+0.0043)/0.0502</f>
        <v>17.0843293492696</v>
      </c>
      <c r="BF7" s="7" t="n">
        <f aca="false">(AK7+0.0043)/0.0502</f>
        <v>16.863213811421</v>
      </c>
      <c r="BG7" s="7" t="n">
        <f aca="false">(AL7+0.0043)/0.0502</f>
        <v>17.8014608233732</v>
      </c>
      <c r="BH7" s="7" t="n">
        <f aca="false">(AM7+0.0043)/0.0502</f>
        <v>11.9588313413015</v>
      </c>
      <c r="BI7" s="7" t="n">
        <f aca="false">(AN7+0.0043)/0.0502</f>
        <v>11.5106241699867</v>
      </c>
      <c r="BJ7" s="7" t="n">
        <f aca="false">(AO7+0.0043)/0.0502</f>
        <v>10.8233731739708</v>
      </c>
      <c r="BL7" s="2" t="s">
        <v>28</v>
      </c>
      <c r="BM7" s="7" t="n">
        <f aca="false">AY7/(0.025*5)</f>
        <v>161.009296148738</v>
      </c>
      <c r="BN7" s="7" t="n">
        <f aca="false">AZ7/(0.025*5)</f>
        <v>162.379814077025</v>
      </c>
      <c r="BO7" s="7" t="n">
        <f aca="false">BA7/(0.025*5)</f>
        <v>166.172642762284</v>
      </c>
      <c r="BP7" s="7" t="n">
        <f aca="false">BB7/(0.025*5)</f>
        <v>155.39973439575</v>
      </c>
      <c r="BQ7" s="7" t="n">
        <f aca="false">BC7/(0.025*5)</f>
        <v>146.443559096946</v>
      </c>
      <c r="BR7" s="7" t="n">
        <f aca="false">BD7/(0.025*5)</f>
        <v>148.371845949535</v>
      </c>
      <c r="BS7" s="7" t="n">
        <f aca="false">BE7/(0.025*5)</f>
        <v>136.674634794157</v>
      </c>
      <c r="BT7" s="7" t="n">
        <f aca="false">BF7/(0.025*5)</f>
        <v>134.905710491368</v>
      </c>
      <c r="BU7" s="7" t="n">
        <f aca="false">BG7/(0.025*5)</f>
        <v>142.411686586985</v>
      </c>
      <c r="BV7" s="7" t="n">
        <f aca="false">BH7/(0.025*5)</f>
        <v>95.6706507304117</v>
      </c>
      <c r="BW7" s="7" t="n">
        <f aca="false">BI7/(0.025*5)</f>
        <v>92.0849933598938</v>
      </c>
      <c r="BX7" s="7" t="n">
        <f aca="false">BJ7/(0.025*5)</f>
        <v>86.5869853917663</v>
      </c>
      <c r="BZ7" s="2" t="s">
        <v>28</v>
      </c>
      <c r="CA7" s="7" t="n">
        <f aca="false">AVERAGE(BM7:BO7)</f>
        <v>163.187250996016</v>
      </c>
      <c r="CB7" s="7"/>
      <c r="CC7" s="7"/>
      <c r="CD7" s="7" t="n">
        <f aca="false">AVERAGE(BP7:BR7)</f>
        <v>150.07171314741</v>
      </c>
      <c r="CE7" s="7"/>
      <c r="CF7" s="7"/>
      <c r="CG7" s="7" t="n">
        <f aca="false">AVERAGE(BS7:BU7)</f>
        <v>137.997343957503</v>
      </c>
      <c r="CH7" s="7"/>
      <c r="CI7" s="7"/>
      <c r="CJ7" s="7" t="n">
        <f aca="false">AVERAGE(BV7:BX7)</f>
        <v>91.4475431606906</v>
      </c>
      <c r="CK7" s="7"/>
      <c r="CL7" s="7"/>
      <c r="CN7" s="2" t="s">
        <v>28</v>
      </c>
      <c r="CO7" s="7"/>
      <c r="CP7" s="7"/>
      <c r="CQ7" s="7"/>
      <c r="CR7" s="7" t="n">
        <f aca="false">(BP7/$CA$8)*100</f>
        <v>104.351858457587</v>
      </c>
      <c r="CS7" s="7" t="n">
        <f aca="false">(BQ7/$CA$8)*100</f>
        <v>98.3377327530855</v>
      </c>
      <c r="CT7" s="7" t="n">
        <f aca="false">(BR7/$CA$8)*100</f>
        <v>99.6325889990726</v>
      </c>
      <c r="CU7" s="7" t="n">
        <f aca="false">(BS7/$CA$8)*100</f>
        <v>91.7778411928373</v>
      </c>
      <c r="CV7" s="7" t="n">
        <f aca="false">(BT7/$CA$8)*100</f>
        <v>90.5899978597418</v>
      </c>
      <c r="CW7" s="7" t="n">
        <f aca="false">(BU7/$CA$8)*100</f>
        <v>95.6303060569309</v>
      </c>
      <c r="CX7" s="7" t="n">
        <f aca="false">(BV7/$CA$8)*100</f>
        <v>64.2434187058572</v>
      </c>
      <c r="CY7" s="7" t="n">
        <f aca="false">(BW7/$CA$8)*100</f>
        <v>61.8356281657987</v>
      </c>
      <c r="CZ7" s="7" t="n">
        <f aca="false">(BX7/$CA$8)*100</f>
        <v>58.1436826710423</v>
      </c>
      <c r="DB7" s="2" t="s">
        <v>28</v>
      </c>
      <c r="DC7" s="7"/>
      <c r="DD7" s="7"/>
      <c r="DE7" s="7"/>
      <c r="DF7" s="7" t="n">
        <f aca="false">AVERAGE(CR7:CT7)</f>
        <v>100.774060069915</v>
      </c>
      <c r="DG7" s="7"/>
      <c r="DH7" s="7"/>
      <c r="DI7" s="7" t="n">
        <f aca="false">AVERAGE(CU7:CW7)</f>
        <v>92.6660483698366</v>
      </c>
      <c r="DJ7" s="7"/>
      <c r="DK7" s="7"/>
      <c r="DL7" s="7" t="n">
        <f aca="false">AVERAGE(CX7:CZ7)</f>
        <v>61.4075765142327</v>
      </c>
      <c r="DM7" s="7"/>
      <c r="DN7" s="7"/>
      <c r="DP7" s="2" t="s">
        <v>28</v>
      </c>
      <c r="DQ7" s="7"/>
      <c r="DR7" s="7"/>
      <c r="DS7" s="7"/>
      <c r="DT7" s="7" t="n">
        <f aca="false">$DC$8-CR7</f>
        <v>-4.35185845758723</v>
      </c>
      <c r="DU7" s="7" t="n">
        <f aca="false">$DC$8-CS7</f>
        <v>1.66226724691447</v>
      </c>
      <c r="DV7" s="7" t="n">
        <f aca="false">$DC$8-CT7</f>
        <v>0.367411000927447</v>
      </c>
      <c r="DW7" s="7" t="n">
        <f aca="false">$DC$8-CU7</f>
        <v>8.22215880716273</v>
      </c>
      <c r="DX7" s="7" t="n">
        <f aca="false">$DC$8-CV7</f>
        <v>9.41000214025824</v>
      </c>
      <c r="DY7" s="7" t="n">
        <f aca="false">$DC$8-CW7</f>
        <v>4.36969394306914</v>
      </c>
      <c r="DZ7" s="7" t="n">
        <f aca="false">$DC$8-CX7</f>
        <v>35.7565812941428</v>
      </c>
      <c r="EA7" s="7" t="n">
        <f aca="false">$DC$8-CY7</f>
        <v>38.1643718342013</v>
      </c>
      <c r="EB7" s="7" t="n">
        <f aca="false">$DC$8-CZ7</f>
        <v>41.8563173289577</v>
      </c>
      <c r="ED7" s="2" t="s">
        <v>28</v>
      </c>
      <c r="EE7" s="7"/>
      <c r="EF7" s="7"/>
      <c r="EG7" s="7"/>
      <c r="EH7" s="7" t="n">
        <f aca="false">AVERAGE(DT7:DV7)</f>
        <v>-0.774060069915104</v>
      </c>
      <c r="EI7" s="7"/>
      <c r="EJ7" s="7"/>
      <c r="EK7" s="7" t="n">
        <f aca="false">AVERAGE(DW7:DY7)</f>
        <v>7.33395163016338</v>
      </c>
      <c r="EL7" s="7"/>
      <c r="EM7" s="7"/>
      <c r="EN7" s="7" t="n">
        <f aca="false">AVERAGE(DZ7:EB7)</f>
        <v>38.5924234857673</v>
      </c>
      <c r="EO7" s="7"/>
      <c r="EP7" s="7"/>
      <c r="ER7" s="2" t="s">
        <v>28</v>
      </c>
      <c r="ES7" s="7" t="e">
        <f aca="false">STDEV(DQ7:DS7)</f>
        <v>#DIV/0!</v>
      </c>
      <c r="ET7" s="7"/>
      <c r="EU7" s="7"/>
      <c r="EV7" s="7" t="n">
        <f aca="false">STDEV(DT7:DV7)</f>
        <v>3.1653821493723</v>
      </c>
      <c r="EW7" s="7"/>
      <c r="EX7" s="7"/>
      <c r="EY7" s="7" t="n">
        <f aca="false">STDEV(DW7:DY7)</f>
        <v>2.6349308667625</v>
      </c>
      <c r="EZ7" s="7"/>
      <c r="FA7" s="7"/>
      <c r="FB7" s="7" t="n">
        <f aca="false">STDEV(DZ7:EB7)</f>
        <v>3.07231445101426</v>
      </c>
      <c r="FC7" s="7"/>
      <c r="FD7" s="7"/>
    </row>
    <row r="8" customFormat="false" ht="15.75" hidden="false" customHeight="false" outlineLevel="0" collapsed="false">
      <c r="A8" s="2" t="s">
        <v>32</v>
      </c>
      <c r="B8" s="30" t="s">
        <v>98</v>
      </c>
      <c r="C8" s="30"/>
      <c r="D8" s="30"/>
      <c r="E8" s="27" t="s">
        <v>99</v>
      </c>
      <c r="F8" s="27"/>
      <c r="G8" s="27"/>
      <c r="H8" s="27" t="s">
        <v>100</v>
      </c>
      <c r="I8" s="27"/>
      <c r="J8" s="27"/>
      <c r="K8" s="28" t="s">
        <v>101</v>
      </c>
      <c r="L8" s="28"/>
      <c r="M8" s="28"/>
      <c r="O8" s="2" t="s">
        <v>32</v>
      </c>
      <c r="P8" s="0" t="n">
        <v>1.0278</v>
      </c>
      <c r="Q8" s="0" t="n">
        <v>1.0635</v>
      </c>
      <c r="R8" s="0" t="n">
        <v>1.0105</v>
      </c>
      <c r="S8" s="0" t="n">
        <v>1.0635</v>
      </c>
      <c r="T8" s="0" t="n">
        <v>1.0473</v>
      </c>
      <c r="U8" s="0" t="n">
        <v>1.027</v>
      </c>
      <c r="V8" s="0" t="n">
        <v>1.0479</v>
      </c>
      <c r="W8" s="0" t="n">
        <v>1.0201</v>
      </c>
      <c r="X8" s="0" t="n">
        <v>1.0488</v>
      </c>
      <c r="Y8" s="0" t="n">
        <v>0.9791</v>
      </c>
      <c r="Z8" s="0" t="n">
        <v>0.973</v>
      </c>
      <c r="AA8" s="0" t="n">
        <v>0.9264</v>
      </c>
      <c r="AC8" s="2" t="s">
        <v>32</v>
      </c>
      <c r="AD8" s="7" t="n">
        <f aca="false">P8-(AVERAGE($P$4:$R$4))</f>
        <v>0.924033333333333</v>
      </c>
      <c r="AE8" s="7" t="n">
        <f aca="false">Q8-(AVERAGE($P$4:$R$4))</f>
        <v>0.959733333333333</v>
      </c>
      <c r="AF8" s="7" t="n">
        <f aca="false">R8-(AVERAGE($P$4:$R$4))</f>
        <v>0.906733333333333</v>
      </c>
      <c r="AG8" s="7" t="n">
        <f aca="false">S8-(AVERAGE($P$4:$R$4))</f>
        <v>0.959733333333333</v>
      </c>
      <c r="AH8" s="7" t="n">
        <f aca="false">T8-(AVERAGE($P$4:$R$4))</f>
        <v>0.943533333333333</v>
      </c>
      <c r="AI8" s="7" t="n">
        <f aca="false">U8-(AVERAGE($P$4:$R$4))</f>
        <v>0.923233333333333</v>
      </c>
      <c r="AJ8" s="7" t="n">
        <f aca="false">V8-(AVERAGE($P$4:$R$4))</f>
        <v>0.944133333333333</v>
      </c>
      <c r="AK8" s="7" t="n">
        <f aca="false">W8-(AVERAGE($P$4:$R$4))</f>
        <v>0.916333333333333</v>
      </c>
      <c r="AL8" s="7" t="n">
        <f aca="false">X8-(AVERAGE($P$4:$R$4))</f>
        <v>0.945033333333333</v>
      </c>
      <c r="AM8" s="7" t="n">
        <f aca="false">Y8-(AVERAGE($P$4:$R$4))</f>
        <v>0.875333333333333</v>
      </c>
      <c r="AN8" s="7" t="n">
        <f aca="false">Z8-(AVERAGE($P$4:$R$4))</f>
        <v>0.869233333333333</v>
      </c>
      <c r="AO8" s="7" t="n">
        <f aca="false">AA8-(AVERAGE($P$4:$R$4))</f>
        <v>0.822633333333333</v>
      </c>
      <c r="AX8" s="2" t="s">
        <v>32</v>
      </c>
      <c r="AY8" s="7" t="n">
        <f aca="false">(AD8+0.0043)/0.0502</f>
        <v>18.4926958831341</v>
      </c>
      <c r="AZ8" s="7" t="n">
        <f aca="false">(AE8+0.0043)/0.0502</f>
        <v>19.2038512616202</v>
      </c>
      <c r="BA8" s="7" t="n">
        <f aca="false">(AF8+0.0043)/0.0502</f>
        <v>18.1480743691899</v>
      </c>
      <c r="BB8" s="7" t="n">
        <f aca="false">(AG8+0.0043)/0.0502</f>
        <v>19.2038512616202</v>
      </c>
      <c r="BC8" s="7" t="n">
        <f aca="false">(AH8+0.0043)/0.0502</f>
        <v>18.8811420982736</v>
      </c>
      <c r="BD8" s="7" t="n">
        <f aca="false">(AI8+0.0043)/0.0502</f>
        <v>18.4767596281541</v>
      </c>
      <c r="BE8" s="7" t="n">
        <f aca="false">(AJ8+0.0043)/0.0502</f>
        <v>18.8930942895086</v>
      </c>
      <c r="BF8" s="7" t="n">
        <f aca="false">(AK8+0.0043)/0.0502</f>
        <v>18.3393094289509</v>
      </c>
      <c r="BG8" s="7" t="n">
        <f aca="false">(AL8+0.0043)/0.0502</f>
        <v>18.9110225763612</v>
      </c>
      <c r="BH8" s="7" t="n">
        <f aca="false">(AM8+0.0043)/0.0502</f>
        <v>17.5225763612218</v>
      </c>
      <c r="BI8" s="7" t="n">
        <f aca="false">(AN8+0.0043)/0.0502</f>
        <v>17.4010624169987</v>
      </c>
      <c r="BJ8" s="7" t="n">
        <f aca="false">(AO8+0.0043)/0.0502</f>
        <v>16.472775564409</v>
      </c>
      <c r="BL8" s="2" t="s">
        <v>32</v>
      </c>
      <c r="BM8" s="7" t="n">
        <f aca="false">AY8/(0.025*5)</f>
        <v>147.941567065073</v>
      </c>
      <c r="BN8" s="7" t="n">
        <f aca="false">AZ8/(0.025*5)</f>
        <v>153.630810092961</v>
      </c>
      <c r="BO8" s="7" t="n">
        <f aca="false">BA8/(0.025*5)</f>
        <v>145.184594953519</v>
      </c>
      <c r="BP8" s="7" t="n">
        <f aca="false">BB8/(0.025*5)</f>
        <v>153.630810092961</v>
      </c>
      <c r="BQ8" s="7" t="n">
        <f aca="false">BC8/(0.025*5)</f>
        <v>151.049136786189</v>
      </c>
      <c r="BR8" s="7" t="n">
        <f aca="false">BD8/(0.025*5)</f>
        <v>147.814077025232</v>
      </c>
      <c r="BS8" s="7" t="n">
        <f aca="false">BE8/(0.025*5)</f>
        <v>151.144754316069</v>
      </c>
      <c r="BT8" s="7" t="n">
        <f aca="false">BF8/(0.025*5)</f>
        <v>146.714475431607</v>
      </c>
      <c r="BU8" s="7" t="n">
        <f aca="false">BG8/(0.025*5)</f>
        <v>151.28818061089</v>
      </c>
      <c r="BV8" s="7" t="n">
        <f aca="false">BH8/(0.025*5)</f>
        <v>140.180610889774</v>
      </c>
      <c r="BW8" s="7" t="n">
        <f aca="false">BI8/(0.025*5)</f>
        <v>139.208499335989</v>
      </c>
      <c r="BX8" s="7" t="n">
        <f aca="false">BJ8/(0.025*5)</f>
        <v>131.782204515272</v>
      </c>
      <c r="BZ8" s="2" t="s">
        <v>32</v>
      </c>
      <c r="CA8" s="7" t="n">
        <f aca="false">AVERAGE(BM8:BO8)</f>
        <v>148.918990703851</v>
      </c>
      <c r="CB8" s="7"/>
      <c r="CC8" s="7"/>
      <c r="CD8" s="7" t="n">
        <f aca="false">AVERAGE(BP8:BR8)</f>
        <v>150.831341301461</v>
      </c>
      <c r="CE8" s="7"/>
      <c r="CF8" s="7"/>
      <c r="CG8" s="7" t="n">
        <f aca="false">AVERAGE(BS8:BU8)</f>
        <v>149.715803452855</v>
      </c>
      <c r="CH8" s="7"/>
      <c r="CI8" s="7"/>
      <c r="CJ8" s="7" t="n">
        <f aca="false">AVERAGE(BV8:BX8)</f>
        <v>137.057104913679</v>
      </c>
      <c r="CK8" s="7"/>
      <c r="CL8" s="7"/>
      <c r="CN8" s="2" t="s">
        <v>32</v>
      </c>
      <c r="CO8" s="7" t="n">
        <f aca="false">(BM8/$CA$8)*100</f>
        <v>99.3436541342655</v>
      </c>
      <c r="CP8" s="7" t="n">
        <f aca="false">(BN8/$CA$8)*100</f>
        <v>103.164015124492</v>
      </c>
      <c r="CQ8" s="7" t="n">
        <f aca="false">(BO8/$CA$8)*100</f>
        <v>97.4923307412428</v>
      </c>
      <c r="CR8" s="7" t="n">
        <f aca="false">(BP8/$CA$8)*100</f>
        <v>103.164015124492</v>
      </c>
      <c r="CS8" s="7" t="n">
        <f aca="false">(BQ8/$CA$8)*100</f>
        <v>101.43040593565</v>
      </c>
      <c r="CT8" s="7" t="n">
        <f aca="false">(BR8/$CA$8)*100</f>
        <v>99.2580438039524</v>
      </c>
      <c r="CU8" s="7" t="n">
        <f aca="false">(BS8/$CA$8)*100</f>
        <v>101.494613683384</v>
      </c>
      <c r="CV8" s="7" t="n">
        <f aca="false">(BT8/$CA$8)*100</f>
        <v>98.5196547050011</v>
      </c>
      <c r="CW8" s="7" t="n">
        <f aca="false">(BU8/$CA$8)*100</f>
        <v>101.590925304987</v>
      </c>
      <c r="CX8" s="7" t="n">
        <f aca="false">(BV8/$CA$8)*100</f>
        <v>94.1321252764501</v>
      </c>
      <c r="CY8" s="7" t="n">
        <f aca="false">(BW8/$CA$8)*100</f>
        <v>93.479346507812</v>
      </c>
      <c r="CZ8" s="7" t="n">
        <f aca="false">(BX8/$CA$8)*100</f>
        <v>88.4925447670686</v>
      </c>
      <c r="DB8" s="2" t="s">
        <v>32</v>
      </c>
      <c r="DC8" s="7" t="n">
        <f aca="false">AVERAGE(CO8:CQ8)</f>
        <v>100</v>
      </c>
      <c r="DD8" s="7"/>
      <c r="DE8" s="7"/>
      <c r="DF8" s="7" t="n">
        <f aca="false">AVERAGE(CR8:CT8)</f>
        <v>101.284154954698</v>
      </c>
      <c r="DG8" s="7"/>
      <c r="DH8" s="7"/>
      <c r="DI8" s="7" t="n">
        <f aca="false">AVERAGE(CU8:CW8)</f>
        <v>100.535064564457</v>
      </c>
      <c r="DJ8" s="7"/>
      <c r="DK8" s="7"/>
      <c r="DL8" s="7" t="n">
        <f aca="false">AVERAGE(CX8:CZ8)</f>
        <v>92.0346721837769</v>
      </c>
      <c r="DM8" s="7"/>
      <c r="DN8" s="7"/>
      <c r="DP8" s="2" t="s">
        <v>32</v>
      </c>
      <c r="DQ8" s="7" t="n">
        <f aca="false">$DC$8-CO8</f>
        <v>0.656345865734466</v>
      </c>
      <c r="DR8" s="7" t="n">
        <f aca="false">$DC$8-CP8</f>
        <v>-3.1640151244917</v>
      </c>
      <c r="DS8" s="7" t="n">
        <f aca="false">$DC$8-CQ8</f>
        <v>2.50766925875722</v>
      </c>
      <c r="DT8" s="7" t="n">
        <f aca="false">$DC$8-CR8</f>
        <v>-3.1640151244917</v>
      </c>
      <c r="DU8" s="7" t="n">
        <f aca="false">$DC$8-CS8</f>
        <v>-1.43040593564956</v>
      </c>
      <c r="DV8" s="7" t="n">
        <f aca="false">$DC$8-CT8</f>
        <v>0.741956196047653</v>
      </c>
      <c r="DW8" s="7" t="n">
        <f aca="false">$DC$8-CU8</f>
        <v>-1.49461368338446</v>
      </c>
      <c r="DX8" s="7" t="n">
        <f aca="false">$DC$8-CV8</f>
        <v>1.48034529499893</v>
      </c>
      <c r="DY8" s="7" t="n">
        <f aca="false">$DC$8-CW8</f>
        <v>-1.5909253049868</v>
      </c>
      <c r="DZ8" s="7" t="n">
        <f aca="false">$DC$8-CX8</f>
        <v>5.86787472354996</v>
      </c>
      <c r="EA8" s="7" t="n">
        <f aca="false">$DC$8-CY8</f>
        <v>6.52065349218805</v>
      </c>
      <c r="EB8" s="7" t="n">
        <f aca="false">$DC$8-CZ8</f>
        <v>11.5074552329314</v>
      </c>
      <c r="ED8" s="2" t="s">
        <v>32</v>
      </c>
      <c r="EE8" s="7" t="n">
        <f aca="false">AVERAGE(DQ8:DS8)</f>
        <v>-4.736951571734E-015</v>
      </c>
      <c r="EF8" s="7"/>
      <c r="EG8" s="7"/>
      <c r="EH8" s="7" t="n">
        <f aca="false">AVERAGE(DT8:DV8)</f>
        <v>-1.28415495469787</v>
      </c>
      <c r="EI8" s="7"/>
      <c r="EJ8" s="7"/>
      <c r="EK8" s="7" t="n">
        <f aca="false">AVERAGE(DW8:DY8)</f>
        <v>-0.535064564457443</v>
      </c>
      <c r="EL8" s="7"/>
      <c r="EM8" s="7"/>
      <c r="EN8" s="7" t="n">
        <f aca="false">AVERAGE(DZ8:EB8)</f>
        <v>7.96532781622316</v>
      </c>
      <c r="EO8" s="7"/>
      <c r="EP8" s="7"/>
      <c r="ER8" s="2" t="s">
        <v>32</v>
      </c>
      <c r="ES8" s="7" t="n">
        <f aca="false">STDEV(DQ8:DS8)</f>
        <v>2.89224711209078</v>
      </c>
      <c r="ET8" s="7"/>
      <c r="EU8" s="7"/>
      <c r="EV8" s="7" t="n">
        <f aca="false">STDEV(DT8:DV8)</f>
        <v>1.9570883989465</v>
      </c>
      <c r="EW8" s="7"/>
      <c r="EX8" s="7"/>
      <c r="EY8" s="7" t="n">
        <f aca="false">STDEV(DW8:DY8)</f>
        <v>1.74606032493421</v>
      </c>
      <c r="EZ8" s="7"/>
      <c r="FA8" s="7"/>
      <c r="FB8" s="7" t="n">
        <f aca="false">STDEV(DZ8:EB8)</f>
        <v>3.08488735731851</v>
      </c>
      <c r="FC8" s="7"/>
      <c r="FD8" s="7"/>
    </row>
    <row r="9" customFormat="false" ht="15.75" hidden="false" customHeight="false" outlineLevel="0" collapsed="false">
      <c r="A9" s="2" t="s">
        <v>36</v>
      </c>
      <c r="B9" s="30" t="s">
        <v>37</v>
      </c>
      <c r="C9" s="30"/>
      <c r="D9" s="30"/>
      <c r="E9" s="27" t="s">
        <v>102</v>
      </c>
      <c r="F9" s="27"/>
      <c r="G9" s="27"/>
      <c r="H9" s="27" t="s">
        <v>103</v>
      </c>
      <c r="I9" s="27"/>
      <c r="J9" s="27"/>
      <c r="K9" s="28" t="s">
        <v>104</v>
      </c>
      <c r="L9" s="28"/>
      <c r="M9" s="28"/>
      <c r="O9" s="2" t="s">
        <v>36</v>
      </c>
      <c r="P9" s="0" t="n">
        <v>0.6737</v>
      </c>
      <c r="Q9" s="0" t="n">
        <v>0.6801</v>
      </c>
      <c r="R9" s="0" t="n">
        <v>0.6729</v>
      </c>
      <c r="S9" s="0" t="n">
        <v>1.0659</v>
      </c>
      <c r="T9" s="0" t="n">
        <v>1.0385</v>
      </c>
      <c r="U9" s="0" t="n">
        <v>1.0593</v>
      </c>
      <c r="V9" s="0" t="n">
        <v>1.0495</v>
      </c>
      <c r="W9" s="0" t="n">
        <v>1.0618</v>
      </c>
      <c r="X9" s="0" t="n">
        <v>1.0548</v>
      </c>
      <c r="Y9" s="0" t="n">
        <v>1.0581</v>
      </c>
      <c r="Z9" s="0" t="n">
        <v>1.0831</v>
      </c>
      <c r="AA9" s="0" t="n">
        <v>1.0605</v>
      </c>
      <c r="AC9" s="2" t="s">
        <v>36</v>
      </c>
      <c r="AD9" s="7" t="n">
        <f aca="false">P9-(AVERAGE($P$4:$R$4))</f>
        <v>0.569933333333333</v>
      </c>
      <c r="AE9" s="7" t="n">
        <f aca="false">Q9-(AVERAGE($P$4:$R$4))</f>
        <v>0.576333333333333</v>
      </c>
      <c r="AF9" s="7" t="n">
        <f aca="false">R9-(AVERAGE($P$4:$R$4))</f>
        <v>0.569133333333333</v>
      </c>
      <c r="AG9" s="7" t="n">
        <f aca="false">S9-(AVERAGE($P$4:$R$4))</f>
        <v>0.962133333333333</v>
      </c>
      <c r="AH9" s="7" t="n">
        <f aca="false">T9-(AVERAGE($P$4:$R$4))</f>
        <v>0.934733333333333</v>
      </c>
      <c r="AI9" s="7" t="n">
        <f aca="false">U9-(AVERAGE($P$4:$R$4))</f>
        <v>0.955533333333333</v>
      </c>
      <c r="AJ9" s="7" t="n">
        <f aca="false">V9-(AVERAGE($P$4:$R$4))</f>
        <v>0.945733333333333</v>
      </c>
      <c r="AK9" s="7" t="n">
        <f aca="false">W9-(AVERAGE($P$4:$R$4))</f>
        <v>0.958033333333333</v>
      </c>
      <c r="AL9" s="7" t="n">
        <f aca="false">X9-(AVERAGE($P$4:$R$4))</f>
        <v>0.951033333333333</v>
      </c>
      <c r="AM9" s="7" t="n">
        <f aca="false">Y9-(AVERAGE($P$4:$R$4))</f>
        <v>0.954333333333333</v>
      </c>
      <c r="AN9" s="7" t="n">
        <f aca="false">Z9-(AVERAGE($P$4:$R$4))</f>
        <v>0.979333333333333</v>
      </c>
      <c r="AO9" s="7" t="n">
        <f aca="false">AA9-(AVERAGE($P$4:$R$4))</f>
        <v>0.956733333333333</v>
      </c>
      <c r="AX9" s="2" t="s">
        <v>36</v>
      </c>
      <c r="AY9" s="7" t="n">
        <f aca="false">(AD9+0.0043)/0.0502</f>
        <v>11.4389110225764</v>
      </c>
      <c r="AZ9" s="7" t="n">
        <f aca="false">(AE9+0.0043)/0.0502</f>
        <v>11.566401062417</v>
      </c>
      <c r="BA9" s="7" t="n">
        <f aca="false">(AF9+0.0043)/0.0502</f>
        <v>11.4229747675963</v>
      </c>
      <c r="BB9" s="7" t="n">
        <f aca="false">(AG9+0.0043)/0.0502</f>
        <v>19.2516600265604</v>
      </c>
      <c r="BC9" s="7" t="n">
        <f aca="false">(AH9+0.0043)/0.0502</f>
        <v>18.7058432934927</v>
      </c>
      <c r="BD9" s="7" t="n">
        <f aca="false">(AI9+0.0043)/0.0502</f>
        <v>19.1201859229748</v>
      </c>
      <c r="BE9" s="7" t="n">
        <f aca="false">(AJ9+0.0043)/0.0502</f>
        <v>18.9249667994688</v>
      </c>
      <c r="BF9" s="7" t="n">
        <f aca="false">(AK9+0.0043)/0.0502</f>
        <v>19.1699867197875</v>
      </c>
      <c r="BG9" s="7" t="n">
        <f aca="false">(AL9+0.0043)/0.0502</f>
        <v>19.0305444887118</v>
      </c>
      <c r="BH9" s="7" t="n">
        <f aca="false">(AM9+0.0043)/0.0502</f>
        <v>19.0962815405046</v>
      </c>
      <c r="BI9" s="7" t="n">
        <f aca="false">(AN9+0.0043)/0.0502</f>
        <v>19.5942895086321</v>
      </c>
      <c r="BJ9" s="7" t="n">
        <f aca="false">(AO9+0.0043)/0.0502</f>
        <v>19.1440903054449</v>
      </c>
      <c r="BL9" s="2" t="s">
        <v>36</v>
      </c>
      <c r="BM9" s="7" t="n">
        <f aca="false">AY9/(0.025*5)</f>
        <v>91.5112881806109</v>
      </c>
      <c r="BN9" s="7" t="n">
        <f aca="false">AZ9/(0.025*5)</f>
        <v>92.531208499336</v>
      </c>
      <c r="BO9" s="7" t="n">
        <f aca="false">BA9/(0.025*5)</f>
        <v>91.3837981407703</v>
      </c>
      <c r="BP9" s="7" t="n">
        <f aca="false">BB9/(0.025*5)</f>
        <v>154.013280212483</v>
      </c>
      <c r="BQ9" s="7" t="n">
        <f aca="false">BC9/(0.025*5)</f>
        <v>149.646746347942</v>
      </c>
      <c r="BR9" s="7" t="n">
        <f aca="false">BD9/(0.025*5)</f>
        <v>152.961487383798</v>
      </c>
      <c r="BS9" s="7" t="n">
        <f aca="false">BE9/(0.025*5)</f>
        <v>151.39973439575</v>
      </c>
      <c r="BT9" s="7" t="n">
        <f aca="false">BF9/(0.025*5)</f>
        <v>153.3598937583</v>
      </c>
      <c r="BU9" s="7" t="n">
        <f aca="false">BG9/(0.025*5)</f>
        <v>152.244355909695</v>
      </c>
      <c r="BV9" s="7" t="n">
        <f aca="false">BH9/(0.025*5)</f>
        <v>152.770252324037</v>
      </c>
      <c r="BW9" s="7" t="n">
        <f aca="false">BI9/(0.025*5)</f>
        <v>156.754316069057</v>
      </c>
      <c r="BX9" s="7" t="n">
        <f aca="false">BJ9/(0.025*5)</f>
        <v>153.152722443559</v>
      </c>
      <c r="BZ9" s="2" t="s">
        <v>36</v>
      </c>
      <c r="CA9" s="7" t="n">
        <f aca="false">AVERAGE(BM9:BO9)</f>
        <v>91.808764940239</v>
      </c>
      <c r="CB9" s="7"/>
      <c r="CC9" s="7"/>
      <c r="CD9" s="7" t="n">
        <f aca="false">AVERAGE(BP9:BR9)</f>
        <v>152.207171314741</v>
      </c>
      <c r="CE9" s="7"/>
      <c r="CF9" s="7"/>
      <c r="CG9" s="7" t="n">
        <f aca="false">AVERAGE(BS9:BU9)</f>
        <v>152.334661354582</v>
      </c>
      <c r="CH9" s="7"/>
      <c r="CI9" s="7"/>
      <c r="CJ9" s="7" t="n">
        <f aca="false">AVERAGE(BV9:BX9)</f>
        <v>154.225763612218</v>
      </c>
      <c r="CK9" s="7"/>
      <c r="CL9" s="7"/>
      <c r="CN9" s="2" t="s">
        <v>36</v>
      </c>
      <c r="CO9" s="7" t="n">
        <f aca="false">(BM9/$CA$8)*100</f>
        <v>61.4503816793893</v>
      </c>
      <c r="CP9" s="7" t="n">
        <f aca="false">(BN9/$CA$8)*100</f>
        <v>62.1352643218948</v>
      </c>
      <c r="CQ9" s="7" t="n">
        <f aca="false">(BO9/$CA$8)*100</f>
        <v>61.3647713490761</v>
      </c>
      <c r="CR9" s="7" t="n">
        <f aca="false">(BP9/$CA$8)*100</f>
        <v>103.420846115431</v>
      </c>
      <c r="CS9" s="7" t="n">
        <f aca="false">(BQ9/$CA$8)*100</f>
        <v>100.488692302204</v>
      </c>
      <c r="CT9" s="7" t="n">
        <f aca="false">(BR9/$CA$8)*100</f>
        <v>102.714560890347</v>
      </c>
      <c r="CU9" s="7" t="n">
        <f aca="false">(BS9/$CA$8)*100</f>
        <v>101.665834344011</v>
      </c>
      <c r="CV9" s="7" t="n">
        <f aca="false">(BT9/$CA$8)*100</f>
        <v>102.982093172576</v>
      </c>
      <c r="CW9" s="7" t="n">
        <f aca="false">(BU9/$CA$8)*100</f>
        <v>102.233002782336</v>
      </c>
      <c r="CX9" s="7" t="n">
        <f aca="false">(BV9/$CA$8)*100</f>
        <v>102.586145394878</v>
      </c>
      <c r="CY9" s="7" t="n">
        <f aca="false">(BW9/$CA$8)*100</f>
        <v>105.261468217165</v>
      </c>
      <c r="CZ9" s="7" t="n">
        <f aca="false">(BX9/$CA$8)*100</f>
        <v>102.842976385817</v>
      </c>
      <c r="DB9" s="2" t="s">
        <v>36</v>
      </c>
      <c r="DC9" s="7" t="n">
        <f aca="false">AVERAGE(CO9:CQ9)</f>
        <v>61.6501391167868</v>
      </c>
      <c r="DD9" s="7"/>
      <c r="DE9" s="7"/>
      <c r="DF9" s="7" t="n">
        <f aca="false">AVERAGE(CR9:CT9)</f>
        <v>102.208033102661</v>
      </c>
      <c r="DG9" s="7"/>
      <c r="DH9" s="7"/>
      <c r="DI9" s="7" t="n">
        <f aca="false">AVERAGE(CU9:CW9)</f>
        <v>102.293643432974</v>
      </c>
      <c r="DJ9" s="7"/>
      <c r="DK9" s="7"/>
      <c r="DL9" s="7" t="n">
        <f aca="false">AVERAGE(CX9:CZ9)</f>
        <v>103.563529999287</v>
      </c>
      <c r="DM9" s="7"/>
      <c r="DN9" s="7"/>
      <c r="DP9" s="2" t="s">
        <v>36</v>
      </c>
      <c r="DQ9" s="7" t="n">
        <f aca="false">$DC$8-CO9</f>
        <v>38.5496183206107</v>
      </c>
      <c r="DR9" s="7" t="n">
        <f aca="false">$DC$8-CP9</f>
        <v>37.8647356781052</v>
      </c>
      <c r="DS9" s="7" t="n">
        <f aca="false">$DC$8-CQ9</f>
        <v>38.6352286509239</v>
      </c>
      <c r="DT9" s="7" t="n">
        <f aca="false">$DC$8-CR9</f>
        <v>-3.42084611543127</v>
      </c>
      <c r="DU9" s="7" t="n">
        <f aca="false">$DC$8-CS9</f>
        <v>-0.48869230220447</v>
      </c>
      <c r="DV9" s="7" t="n">
        <f aca="false">$DC$8-CT9</f>
        <v>-2.71456089034743</v>
      </c>
      <c r="DW9" s="7" t="n">
        <f aca="false">$DC$8-CU9</f>
        <v>-1.66583434401085</v>
      </c>
      <c r="DX9" s="7" t="n">
        <f aca="false">$DC$8-CV9</f>
        <v>-2.98209317257616</v>
      </c>
      <c r="DY9" s="7" t="n">
        <f aca="false">$DC$8-CW9</f>
        <v>-2.23300278233573</v>
      </c>
      <c r="DZ9" s="7" t="n">
        <f aca="false">$DC$8-CX9</f>
        <v>-2.58614539487765</v>
      </c>
      <c r="EA9" s="7" t="n">
        <f aca="false">$DC$8-CY9</f>
        <v>-5.26146821716486</v>
      </c>
      <c r="EB9" s="7" t="n">
        <f aca="false">$DC$8-CZ9</f>
        <v>-2.84297638581722</v>
      </c>
      <c r="ED9" s="2" t="s">
        <v>36</v>
      </c>
      <c r="EE9" s="7" t="n">
        <f aca="false">AVERAGE(DQ9:DS9)</f>
        <v>38.3498608832132</v>
      </c>
      <c r="EF9" s="7"/>
      <c r="EG9" s="7"/>
      <c r="EH9" s="7" t="n">
        <f aca="false">AVERAGE(DT9:DV9)</f>
        <v>-2.20803310266106</v>
      </c>
      <c r="EI9" s="7"/>
      <c r="EJ9" s="7"/>
      <c r="EK9" s="7" t="n">
        <f aca="false">AVERAGE(DW9:DY9)</f>
        <v>-2.29364343297424</v>
      </c>
      <c r="EL9" s="7"/>
      <c r="EM9" s="7"/>
      <c r="EN9" s="7" t="n">
        <f aca="false">AVERAGE(DZ9:EB9)</f>
        <v>-3.56352999928658</v>
      </c>
      <c r="EO9" s="7"/>
      <c r="EP9" s="7"/>
      <c r="ER9" s="2" t="s">
        <v>36</v>
      </c>
      <c r="ES9" s="7" t="n">
        <f aca="false">STDEV(DQ9:DS9)</f>
        <v>0.422305731239165</v>
      </c>
      <c r="ET9" s="7"/>
      <c r="EU9" s="7"/>
      <c r="EV9" s="7" t="n">
        <f aca="false">STDEV(DT9:DV9)</f>
        <v>1.53029712666494</v>
      </c>
      <c r="EW9" s="7"/>
      <c r="EX9" s="7"/>
      <c r="EY9" s="7" t="n">
        <f aca="false">STDEV(DW9:DY9)</f>
        <v>0.660221396447</v>
      </c>
      <c r="EZ9" s="7"/>
      <c r="FA9" s="7"/>
      <c r="FB9" s="7" t="n">
        <f aca="false">STDEV(DZ9:EB9)</f>
        <v>1.47605426162981</v>
      </c>
      <c r="FC9" s="7"/>
      <c r="FD9" s="7"/>
    </row>
    <row r="10" customFormat="false" ht="15.75" hidden="false" customHeight="false" outlineLevel="0" collapsed="false">
      <c r="A10" s="2" t="s">
        <v>40</v>
      </c>
      <c r="B10" s="30" t="s">
        <v>41</v>
      </c>
      <c r="C10" s="30"/>
      <c r="D10" s="30"/>
      <c r="E10" s="27" t="s">
        <v>105</v>
      </c>
      <c r="F10" s="27"/>
      <c r="G10" s="27"/>
      <c r="H10" s="27" t="s">
        <v>106</v>
      </c>
      <c r="I10" s="27"/>
      <c r="J10" s="27"/>
      <c r="K10" s="28" t="s">
        <v>107</v>
      </c>
      <c r="L10" s="28"/>
      <c r="M10" s="28"/>
      <c r="O10" s="2" t="s">
        <v>40</v>
      </c>
      <c r="P10" s="0" t="n">
        <v>0.2761</v>
      </c>
      <c r="Q10" s="0" t="n">
        <v>0.3055</v>
      </c>
      <c r="R10" s="0" t="n">
        <v>0.297</v>
      </c>
      <c r="S10" s="0" t="n">
        <v>1.043</v>
      </c>
      <c r="T10" s="0" t="n">
        <v>1.1222</v>
      </c>
      <c r="U10" s="0" t="n">
        <v>1.0397</v>
      </c>
      <c r="V10" s="0" t="n">
        <v>1.052</v>
      </c>
      <c r="W10" s="0" t="n">
        <v>1.0571</v>
      </c>
      <c r="X10" s="0" t="n">
        <v>1.0692</v>
      </c>
      <c r="Y10" s="0" t="n">
        <v>1.0464</v>
      </c>
      <c r="Z10" s="0" t="n">
        <v>1.058</v>
      </c>
      <c r="AA10" s="0" t="n">
        <v>1.0587</v>
      </c>
      <c r="AC10" s="2" t="s">
        <v>40</v>
      </c>
      <c r="AD10" s="7" t="n">
        <f aca="false">P10-(AVERAGE($P$4:$R$4))</f>
        <v>0.172333333333333</v>
      </c>
      <c r="AE10" s="7" t="n">
        <f aca="false">Q10-(AVERAGE($P$4:$R$4))</f>
        <v>0.201733333333333</v>
      </c>
      <c r="AF10" s="7" t="n">
        <f aca="false">R10-(AVERAGE($P$4:$R$4))</f>
        <v>0.193233333333333</v>
      </c>
      <c r="AG10" s="7" t="n">
        <f aca="false">S10-(AVERAGE($P$4:$R$4))</f>
        <v>0.939233333333333</v>
      </c>
      <c r="AH10" s="7" t="n">
        <f aca="false">T10-(AVERAGE($P$4:$R$4))</f>
        <v>1.01843333333333</v>
      </c>
      <c r="AI10" s="7" t="n">
        <f aca="false">U10-(AVERAGE($P$4:$R$4))</f>
        <v>0.935933333333333</v>
      </c>
      <c r="AJ10" s="7" t="n">
        <f aca="false">V10-(AVERAGE($P$4:$R$4))</f>
        <v>0.948233333333333</v>
      </c>
      <c r="AK10" s="7" t="n">
        <f aca="false">W10-(AVERAGE($P$4:$R$4))</f>
        <v>0.953333333333333</v>
      </c>
      <c r="AL10" s="7" t="n">
        <f aca="false">X10-(AVERAGE($P$4:$R$4))</f>
        <v>0.965433333333333</v>
      </c>
      <c r="AM10" s="7" t="n">
        <f aca="false">Y10-(AVERAGE($P$4:$R$4))</f>
        <v>0.942633333333333</v>
      </c>
      <c r="AN10" s="7" t="n">
        <f aca="false">Z10-(AVERAGE($P$4:$R$4))</f>
        <v>0.954233333333333</v>
      </c>
      <c r="AO10" s="7" t="n">
        <f aca="false">AA10-(AVERAGE($P$4:$R$4))</f>
        <v>0.954933333333333</v>
      </c>
      <c r="AX10" s="2" t="s">
        <v>40</v>
      </c>
      <c r="AY10" s="7" t="n">
        <f aca="false">(AD10+0.0043)/0.0502</f>
        <v>3.51859229747676</v>
      </c>
      <c r="AZ10" s="7" t="n">
        <f aca="false">(AE10+0.0043)/0.0502</f>
        <v>4.10424966799469</v>
      </c>
      <c r="BA10" s="7" t="n">
        <f aca="false">(AF10+0.0043)/0.0502</f>
        <v>3.93492695883134</v>
      </c>
      <c r="BB10" s="7" t="n">
        <f aca="false">(AG10+0.0043)/0.0502</f>
        <v>18.7954847277556</v>
      </c>
      <c r="BC10" s="7" t="n">
        <f aca="false">(AH10+0.0043)/0.0502</f>
        <v>20.3731739707835</v>
      </c>
      <c r="BD10" s="7" t="n">
        <f aca="false">(AI10+0.0043)/0.0502</f>
        <v>18.7297476759628</v>
      </c>
      <c r="BE10" s="7" t="n">
        <f aca="false">(AJ10+0.0043)/0.0502</f>
        <v>18.9747675962815</v>
      </c>
      <c r="BF10" s="7" t="n">
        <f aca="false">(AK10+0.0043)/0.0502</f>
        <v>19.0763612217795</v>
      </c>
      <c r="BG10" s="7" t="n">
        <f aca="false">(AL10+0.0043)/0.0502</f>
        <v>19.3173970783533</v>
      </c>
      <c r="BH10" s="7" t="n">
        <f aca="false">(AM10+0.0043)/0.0502</f>
        <v>18.863213811421</v>
      </c>
      <c r="BI10" s="7" t="n">
        <f aca="false">(AN10+0.0043)/0.0502</f>
        <v>19.0942895086321</v>
      </c>
      <c r="BJ10" s="7" t="n">
        <f aca="false">(AO10+0.0043)/0.0502</f>
        <v>19.1082337317397</v>
      </c>
      <c r="BL10" s="2" t="s">
        <v>40</v>
      </c>
      <c r="BM10" s="7" t="n">
        <f aca="false">AY10/(0.025*5)</f>
        <v>28.1487383798141</v>
      </c>
      <c r="BN10" s="7" t="n">
        <f aca="false">AZ10/(0.025*5)</f>
        <v>32.8339973439575</v>
      </c>
      <c r="BO10" s="7" t="n">
        <f aca="false">BA10/(0.025*5)</f>
        <v>31.4794156706507</v>
      </c>
      <c r="BP10" s="7" t="n">
        <f aca="false">BB10/(0.025*5)</f>
        <v>150.363877822045</v>
      </c>
      <c r="BQ10" s="7" t="n">
        <f aca="false">BC10/(0.025*5)</f>
        <v>162.985391766268</v>
      </c>
      <c r="BR10" s="7" t="n">
        <f aca="false">BD10/(0.025*5)</f>
        <v>149.837981407703</v>
      </c>
      <c r="BS10" s="7" t="n">
        <f aca="false">BE10/(0.025*5)</f>
        <v>151.798140770252</v>
      </c>
      <c r="BT10" s="7" t="n">
        <f aca="false">BF10/(0.025*5)</f>
        <v>152.610889774236</v>
      </c>
      <c r="BU10" s="7" t="n">
        <f aca="false">BG10/(0.025*5)</f>
        <v>154.539176626826</v>
      </c>
      <c r="BV10" s="7" t="n">
        <f aca="false">BH10/(0.025*5)</f>
        <v>150.905710491368</v>
      </c>
      <c r="BW10" s="7" t="n">
        <f aca="false">BI10/(0.025*5)</f>
        <v>152.754316069057</v>
      </c>
      <c r="BX10" s="7" t="n">
        <f aca="false">BJ10/(0.025*5)</f>
        <v>152.865869853918</v>
      </c>
      <c r="BZ10" s="2" t="s">
        <v>40</v>
      </c>
      <c r="CA10" s="7" t="n">
        <f aca="false">AVERAGE(BM10:BO10)</f>
        <v>30.8207171314741</v>
      </c>
      <c r="CB10" s="7"/>
      <c r="CC10" s="7"/>
      <c r="CD10" s="7" t="n">
        <f aca="false">AVERAGE(BP10:BR10)</f>
        <v>154.395750332005</v>
      </c>
      <c r="CE10" s="7"/>
      <c r="CF10" s="7"/>
      <c r="CG10" s="7" t="n">
        <f aca="false">AVERAGE(BS10:BU10)</f>
        <v>152.982735723772</v>
      </c>
      <c r="CH10" s="7"/>
      <c r="CI10" s="7"/>
      <c r="CJ10" s="7" t="n">
        <f aca="false">AVERAGE(BV10:BX10)</f>
        <v>152.175298804781</v>
      </c>
      <c r="CK10" s="7"/>
      <c r="CL10" s="7"/>
      <c r="CN10" s="2" t="s">
        <v>40</v>
      </c>
      <c r="CO10" s="7" t="n">
        <f aca="false">(BM10/$CA$8)*100</f>
        <v>18.9020475137333</v>
      </c>
      <c r="CP10" s="7" t="n">
        <f aca="false">(BN10/$CA$8)*100</f>
        <v>22.0482271527431</v>
      </c>
      <c r="CQ10" s="7" t="n">
        <f aca="false">(BO10/$CA$8)*100</f>
        <v>21.1386173931654</v>
      </c>
      <c r="CR10" s="7" t="n">
        <f aca="false">(BP10/$CA$8)*100</f>
        <v>100.970250410216</v>
      </c>
      <c r="CS10" s="7" t="n">
        <f aca="false">(BQ10/$CA$8)*100</f>
        <v>109.445673111222</v>
      </c>
      <c r="CT10" s="7" t="n">
        <f aca="false">(BR10/$CA$8)*100</f>
        <v>100.617107797674</v>
      </c>
      <c r="CU10" s="7" t="n">
        <f aca="false">(BS10/$CA$8)*100</f>
        <v>101.93336662624</v>
      </c>
      <c r="CV10" s="7" t="n">
        <f aca="false">(BT10/$CA$8)*100</f>
        <v>102.479132481986</v>
      </c>
      <c r="CW10" s="7" t="n">
        <f aca="false">(BU10/$CA$8)*100</f>
        <v>103.773988727973</v>
      </c>
      <c r="CX10" s="7" t="n">
        <f aca="false">(BV10/$CA$8)*100</f>
        <v>101.334094314047</v>
      </c>
      <c r="CY10" s="7" t="n">
        <f aca="false">(BW10/$CA$8)*100</f>
        <v>102.575444103589</v>
      </c>
      <c r="CZ10" s="7" t="n">
        <f aca="false">(BX10/$CA$8)*100</f>
        <v>102.650353142613</v>
      </c>
      <c r="DB10" s="2" t="s">
        <v>40</v>
      </c>
      <c r="DC10" s="7" t="n">
        <f aca="false">AVERAGE(CO10:CQ10)</f>
        <v>20.696297353214</v>
      </c>
      <c r="DD10" s="7"/>
      <c r="DE10" s="7"/>
      <c r="DF10" s="7" t="n">
        <f aca="false">AVERAGE(CR10:CT10)</f>
        <v>103.677677106371</v>
      </c>
      <c r="DG10" s="7"/>
      <c r="DH10" s="7"/>
      <c r="DI10" s="7" t="n">
        <f aca="false">AVERAGE(CU10:CW10)</f>
        <v>102.728829278733</v>
      </c>
      <c r="DJ10" s="7"/>
      <c r="DK10" s="7"/>
      <c r="DL10" s="7" t="n">
        <f aca="false">AVERAGE(CX10:CZ10)</f>
        <v>102.186630520083</v>
      </c>
      <c r="DM10" s="7"/>
      <c r="DN10" s="7"/>
      <c r="DP10" s="2" t="s">
        <v>40</v>
      </c>
      <c r="DQ10" s="7" t="n">
        <f aca="false">$DC$8-CO10</f>
        <v>81.0979524862667</v>
      </c>
      <c r="DR10" s="7" t="n">
        <f aca="false">$DC$8-CP10</f>
        <v>77.9517728472569</v>
      </c>
      <c r="DS10" s="7" t="n">
        <f aca="false">$DC$8-CQ10</f>
        <v>78.8613826068346</v>
      </c>
      <c r="DT10" s="7" t="n">
        <f aca="false">$DC$8-CR10</f>
        <v>-0.970250410216167</v>
      </c>
      <c r="DU10" s="7" t="n">
        <f aca="false">$DC$8-CS10</f>
        <v>-9.44567311122209</v>
      </c>
      <c r="DV10" s="7" t="n">
        <f aca="false">$DC$8-CT10</f>
        <v>-0.617107797674251</v>
      </c>
      <c r="DW10" s="7" t="n">
        <f aca="false">$DC$8-CU10</f>
        <v>-1.93336662623958</v>
      </c>
      <c r="DX10" s="7" t="n">
        <f aca="false">$DC$8-CV10</f>
        <v>-2.47913248198614</v>
      </c>
      <c r="DY10" s="7" t="n">
        <f aca="false">$DC$8-CW10</f>
        <v>-3.77398872797319</v>
      </c>
      <c r="DZ10" s="7" t="n">
        <f aca="false">$DC$8-CX10</f>
        <v>-1.33409431404723</v>
      </c>
      <c r="EA10" s="7" t="n">
        <f aca="false">$DC$8-CY10</f>
        <v>-2.5754441035885</v>
      </c>
      <c r="EB10" s="7" t="n">
        <f aca="false">$DC$8-CZ10</f>
        <v>-2.65035314261253</v>
      </c>
      <c r="ED10" s="2" t="s">
        <v>40</v>
      </c>
      <c r="EE10" s="7" t="n">
        <f aca="false">AVERAGE(DQ10:DS10)</f>
        <v>79.3037026467861</v>
      </c>
      <c r="EF10" s="7"/>
      <c r="EG10" s="7"/>
      <c r="EH10" s="7" t="n">
        <f aca="false">AVERAGE(DT10:DV10)</f>
        <v>-3.67767710637084</v>
      </c>
      <c r="EI10" s="7"/>
      <c r="EJ10" s="7"/>
      <c r="EK10" s="7" t="n">
        <f aca="false">AVERAGE(DW10:DY10)</f>
        <v>-2.72882927873297</v>
      </c>
      <c r="EL10" s="7"/>
      <c r="EM10" s="7"/>
      <c r="EN10" s="7" t="n">
        <f aca="false">AVERAGE(DZ10:EB10)</f>
        <v>-2.18663052008275</v>
      </c>
      <c r="EO10" s="7"/>
      <c r="EP10" s="7"/>
      <c r="ER10" s="2" t="s">
        <v>40</v>
      </c>
      <c r="ES10" s="7" t="n">
        <f aca="false">STDEV(DQ10:DS10)</f>
        <v>1.61905739352777</v>
      </c>
      <c r="ET10" s="7"/>
      <c r="EU10" s="7"/>
      <c r="EV10" s="7" t="n">
        <f aca="false">STDEV(DT10:DV10)</f>
        <v>4.99835081403689</v>
      </c>
      <c r="EW10" s="7"/>
      <c r="EX10" s="7"/>
      <c r="EY10" s="7" t="n">
        <f aca="false">STDEV(DW10:DY10)</f>
        <v>0.945374951052114</v>
      </c>
      <c r="EZ10" s="7"/>
      <c r="FA10" s="7"/>
      <c r="FB10" s="7" t="n">
        <f aca="false">STDEV(DZ10:EB10)</f>
        <v>0.739267426566972</v>
      </c>
      <c r="FC10" s="7"/>
      <c r="FD10" s="7"/>
    </row>
    <row r="11" customFormat="false" ht="15.75" hidden="false" customHeight="false" outlineLevel="0" collapsed="false">
      <c r="A11" s="2" t="s">
        <v>44</v>
      </c>
      <c r="B11" s="30" t="s">
        <v>45</v>
      </c>
      <c r="C11" s="30"/>
      <c r="D11" s="30"/>
      <c r="E11" s="27" t="s">
        <v>108</v>
      </c>
      <c r="F11" s="27"/>
      <c r="G11" s="27"/>
      <c r="H11" s="27" t="s">
        <v>109</v>
      </c>
      <c r="I11" s="27"/>
      <c r="J11" s="27"/>
      <c r="K11" s="31" t="s">
        <v>110</v>
      </c>
      <c r="L11" s="31"/>
      <c r="M11" s="31"/>
      <c r="O11" s="2" t="s">
        <v>44</v>
      </c>
      <c r="P11" s="0" t="n">
        <v>0.3374</v>
      </c>
      <c r="Q11" s="0" t="n">
        <v>0.4251</v>
      </c>
      <c r="R11" s="0" t="n">
        <v>0.3482</v>
      </c>
      <c r="S11" s="0" t="n">
        <v>1.0589</v>
      </c>
      <c r="T11" s="0" t="n">
        <v>1.0171</v>
      </c>
      <c r="U11" s="0" t="n">
        <v>1.068</v>
      </c>
      <c r="V11" s="0" t="n">
        <v>1.0333</v>
      </c>
      <c r="W11" s="0" t="n">
        <v>1.0443</v>
      </c>
      <c r="X11" s="0" t="n">
        <v>1.0718</v>
      </c>
      <c r="Y11" s="0" t="n">
        <v>1.055</v>
      </c>
      <c r="Z11" s="0" t="n">
        <v>1.0463</v>
      </c>
      <c r="AA11" s="0" t="n">
        <v>0.1781</v>
      </c>
      <c r="AC11" s="2" t="s">
        <v>44</v>
      </c>
      <c r="AD11" s="7" t="n">
        <f aca="false">P11-(AVERAGE($P$4:$R$4))</f>
        <v>0.233633333333333</v>
      </c>
      <c r="AE11" s="7" t="n">
        <f aca="false">Q11-(AVERAGE($P$4:$R$4))</f>
        <v>0.321333333333333</v>
      </c>
      <c r="AF11" s="7" t="n">
        <f aca="false">R11-(AVERAGE($P$4:$R$4))</f>
        <v>0.244433333333333</v>
      </c>
      <c r="AG11" s="7" t="n">
        <f aca="false">S11-(AVERAGE($P$4:$R$4))</f>
        <v>0.955133333333333</v>
      </c>
      <c r="AH11" s="7" t="n">
        <f aca="false">T11-(AVERAGE($P$4:$R$4))</f>
        <v>0.913333333333333</v>
      </c>
      <c r="AI11" s="7" t="n">
        <f aca="false">U11-(AVERAGE($P$4:$R$4))</f>
        <v>0.964233333333333</v>
      </c>
      <c r="AJ11" s="7" t="n">
        <f aca="false">V11-(AVERAGE($P$4:$R$4))</f>
        <v>0.929533333333333</v>
      </c>
      <c r="AK11" s="7" t="n">
        <f aca="false">W11-(AVERAGE($P$4:$R$4))</f>
        <v>0.940533333333333</v>
      </c>
      <c r="AL11" s="7" t="n">
        <f aca="false">X11-(AVERAGE($P$4:$R$4))</f>
        <v>0.968033333333333</v>
      </c>
      <c r="AM11" s="7" t="n">
        <f aca="false">Y11-(AVERAGE($P$4:$R$4))</f>
        <v>0.951233333333333</v>
      </c>
      <c r="AN11" s="7" t="n">
        <f aca="false">Z11-(AVERAGE($P$4:$R$4))</f>
        <v>0.942533333333333</v>
      </c>
      <c r="AO11" s="7" t="n">
        <f aca="false">AA11-(AVERAGE($P$4:$R$4))</f>
        <v>0.0743333333333333</v>
      </c>
      <c r="AX11" s="2" t="s">
        <v>44</v>
      </c>
      <c r="AY11" s="7" t="n">
        <f aca="false">(AD11+0.0043)/0.0502</f>
        <v>4.73970783532537</v>
      </c>
      <c r="AZ11" s="7" t="n">
        <f aca="false">(AE11+0.0043)/0.0502</f>
        <v>6.4867197875166</v>
      </c>
      <c r="BA11" s="7" t="n">
        <f aca="false">(AF11+0.0043)/0.0502</f>
        <v>4.95484727755644</v>
      </c>
      <c r="BB11" s="7" t="n">
        <f aca="false">(AG11+0.0043)/0.0502</f>
        <v>19.1122177954847</v>
      </c>
      <c r="BC11" s="7" t="n">
        <f aca="false">(AH11+0.0043)/0.0502</f>
        <v>18.2795484727756</v>
      </c>
      <c r="BD11" s="7" t="n">
        <f aca="false">(AI11+0.0043)/0.0502</f>
        <v>19.2934926958831</v>
      </c>
      <c r="BE11" s="7" t="n">
        <f aca="false">(AJ11+0.0043)/0.0502</f>
        <v>18.6022576361222</v>
      </c>
      <c r="BF11" s="7" t="n">
        <f aca="false">(AK11+0.0043)/0.0502</f>
        <v>18.8213811420983</v>
      </c>
      <c r="BG11" s="7" t="n">
        <f aca="false">(AL11+0.0043)/0.0502</f>
        <v>19.3691899070385</v>
      </c>
      <c r="BH11" s="7" t="n">
        <f aca="false">(AM11+0.0043)/0.0502</f>
        <v>19.0345285524568</v>
      </c>
      <c r="BI11" s="7" t="n">
        <f aca="false">(AN11+0.0043)/0.0502</f>
        <v>18.8612217795485</v>
      </c>
      <c r="BJ11" s="7" t="n">
        <f aca="false">(AO11+0.0043)/0.0502</f>
        <v>1.566401062417</v>
      </c>
      <c r="BL11" s="2" t="s">
        <v>44</v>
      </c>
      <c r="BM11" s="7" t="n">
        <f aca="false">AY11/(0.025*5)</f>
        <v>37.9176626826029</v>
      </c>
      <c r="BN11" s="7" t="n">
        <f aca="false">AZ11/(0.025*5)</f>
        <v>51.8937583001328</v>
      </c>
      <c r="BO11" s="7" t="n">
        <f aca="false">BA11/(0.025*5)</f>
        <v>39.6387782204515</v>
      </c>
      <c r="BP11" s="7" t="n">
        <f aca="false">BB11/(0.025*5)</f>
        <v>152.897742363878</v>
      </c>
      <c r="BQ11" s="7" t="n">
        <f aca="false">BC11/(0.025*5)</f>
        <v>146.236387782204</v>
      </c>
      <c r="BR11" s="7" t="n">
        <f aca="false">BD11/(0.025*5)</f>
        <v>154.347941567065</v>
      </c>
      <c r="BS11" s="7" t="n">
        <f aca="false">BE11/(0.025*5)</f>
        <v>148.818061088977</v>
      </c>
      <c r="BT11" s="7" t="n">
        <f aca="false">BF11/(0.025*5)</f>
        <v>150.571049136786</v>
      </c>
      <c r="BU11" s="7" t="n">
        <f aca="false">BG11/(0.025*5)</f>
        <v>154.953519256308</v>
      </c>
      <c r="BV11" s="7" t="n">
        <f aca="false">BH11/(0.025*5)</f>
        <v>152.276228419655</v>
      </c>
      <c r="BW11" s="7" t="n">
        <f aca="false">BI11/(0.025*5)</f>
        <v>150.889774236388</v>
      </c>
      <c r="BX11" s="7" t="n">
        <f aca="false">BJ11/(0.025*5)</f>
        <v>12.531208499336</v>
      </c>
      <c r="BZ11" s="2" t="s">
        <v>44</v>
      </c>
      <c r="CA11" s="7" t="n">
        <f aca="false">AVERAGE(BM11:BO11)</f>
        <v>43.1500664010624</v>
      </c>
      <c r="CB11" s="7"/>
      <c r="CC11" s="7"/>
      <c r="CD11" s="7" t="n">
        <f aca="false">AVERAGE(BP11:BR11)</f>
        <v>151.160690571049</v>
      </c>
      <c r="CE11" s="7"/>
      <c r="CF11" s="7"/>
      <c r="CG11" s="7" t="n">
        <f aca="false">AVERAGE(BS11:BU11)</f>
        <v>151.447543160691</v>
      </c>
      <c r="CH11" s="7"/>
      <c r="CI11" s="7"/>
      <c r="CJ11" s="7" t="n">
        <f aca="false">AVERAGE(BV11:BW11)</f>
        <v>151.583001328021</v>
      </c>
      <c r="CK11" s="7"/>
      <c r="CL11" s="7"/>
      <c r="CN11" s="2" t="s">
        <v>44</v>
      </c>
      <c r="CO11" s="7" t="n">
        <f aca="false">(BM11/$CA$8)*100</f>
        <v>25.4619390739816</v>
      </c>
      <c r="CP11" s="7" t="n">
        <f aca="false">(BN11/$CA$8)*100</f>
        <v>34.8469715345652</v>
      </c>
      <c r="CQ11" s="7" t="n">
        <f aca="false">(BO11/$CA$8)*100</f>
        <v>26.6176785332097</v>
      </c>
      <c r="CR11" s="7" t="n">
        <f aca="false">(BP11/$CA$8)*100</f>
        <v>102.671755725191</v>
      </c>
      <c r="CS11" s="7" t="n">
        <f aca="false">(BQ11/$CA$8)*100</f>
        <v>98.1986159663266</v>
      </c>
      <c r="CT11" s="7" t="n">
        <f aca="false">(BR11/$CA$8)*100</f>
        <v>103.645573232503</v>
      </c>
      <c r="CU11" s="7" t="n">
        <f aca="false">(BS11/$CA$8)*100</f>
        <v>99.9322251551687</v>
      </c>
      <c r="CV11" s="7" t="n">
        <f aca="false">(BT11/$CA$8)*100</f>
        <v>101.109367196975</v>
      </c>
      <c r="CW11" s="7" t="n">
        <f aca="false">(BU11/$CA$8)*100</f>
        <v>104.052222301491</v>
      </c>
      <c r="CX11" s="7" t="n">
        <f aca="false">(BV11/$CA$8)*100</f>
        <v>102.254405364914</v>
      </c>
      <c r="CY11" s="7" t="n">
        <f aca="false">(BW11/$CA$8)*100</f>
        <v>101.323393022758</v>
      </c>
      <c r="CZ11" s="7" t="n">
        <f aca="false">(BX11/$CA$8)*100</f>
        <v>8.41478205036741</v>
      </c>
      <c r="DB11" s="2" t="s">
        <v>44</v>
      </c>
      <c r="DC11" s="7" t="n">
        <f aca="false">AVERAGE(CO11:CQ11)</f>
        <v>28.9755297139188</v>
      </c>
      <c r="DD11" s="7"/>
      <c r="DE11" s="7"/>
      <c r="DF11" s="7" t="n">
        <f aca="false">AVERAGE(CR11:CT11)</f>
        <v>101.505314974674</v>
      </c>
      <c r="DG11" s="7"/>
      <c r="DH11" s="7"/>
      <c r="DI11" s="7" t="n">
        <f aca="false">AVERAGE(CU11:CW11)</f>
        <v>101.697938217878</v>
      </c>
      <c r="DJ11" s="7"/>
      <c r="DK11" s="7"/>
      <c r="DL11" s="7" t="n">
        <f aca="false">AVERAGE(CX11:CY11)</f>
        <v>101.788899193836</v>
      </c>
      <c r="DM11" s="7"/>
      <c r="DN11" s="7"/>
      <c r="DP11" s="2" t="s">
        <v>44</v>
      </c>
      <c r="DQ11" s="7" t="n">
        <f aca="false">$DC$8-CO11</f>
        <v>74.5380609260184</v>
      </c>
      <c r="DR11" s="7" t="n">
        <f aca="false">$DC$8-CP11</f>
        <v>65.1530284654348</v>
      </c>
      <c r="DS11" s="7" t="n">
        <f aca="false">$DC$8-CQ11</f>
        <v>73.3823214667903</v>
      </c>
      <c r="DT11" s="7" t="n">
        <f aca="false">$DC$8-CR11</f>
        <v>-2.67175572519082</v>
      </c>
      <c r="DU11" s="7" t="n">
        <f aca="false">$DC$8-CS11</f>
        <v>1.80138403367341</v>
      </c>
      <c r="DV11" s="7" t="n">
        <f aca="false">$DC$8-CT11</f>
        <v>-3.64557323250341</v>
      </c>
      <c r="DW11" s="7" t="n">
        <f aca="false">$DC$8-CU11</f>
        <v>0.0677748448312627</v>
      </c>
      <c r="DX11" s="7" t="n">
        <f aca="false">$DC$8-CV11</f>
        <v>-1.1093671969751</v>
      </c>
      <c r="DY11" s="7" t="n">
        <f aca="false">$DC$8-CW11</f>
        <v>-4.05222230149107</v>
      </c>
      <c r="DZ11" s="7" t="n">
        <f aca="false">$DC$8-CX11</f>
        <v>-2.25440536491404</v>
      </c>
      <c r="EA11" s="7" t="n">
        <f aca="false">$DC$8-CY11</f>
        <v>-1.32339302275808</v>
      </c>
      <c r="EB11" s="7" t="n">
        <f aca="false">$DC$8-CZ11</f>
        <v>91.5852179496326</v>
      </c>
      <c r="ED11" s="2" t="s">
        <v>44</v>
      </c>
      <c r="EE11" s="7" t="n">
        <f aca="false">AVERAGE(DQ11:DS11)</f>
        <v>71.0244702860812</v>
      </c>
      <c r="EF11" s="7"/>
      <c r="EG11" s="7"/>
      <c r="EH11" s="7" t="n">
        <f aca="false">AVERAGE(DT11:DV11)</f>
        <v>-1.50531497467361</v>
      </c>
      <c r="EI11" s="7"/>
      <c r="EJ11" s="7"/>
      <c r="EK11" s="7" t="n">
        <f aca="false">AVERAGE(DW11:DY11)</f>
        <v>-1.6979382178783</v>
      </c>
      <c r="EL11" s="7"/>
      <c r="EM11" s="7"/>
      <c r="EN11" s="7" t="n">
        <f aca="false">AVERAGE(DZ11:EA11)</f>
        <v>-1.78889919383606</v>
      </c>
      <c r="EO11" s="7"/>
      <c r="EP11" s="7"/>
      <c r="ER11" s="2" t="s">
        <v>44</v>
      </c>
      <c r="ES11" s="7" t="n">
        <f aca="false">STDEV(DQ11:DS11)</f>
        <v>5.11754875055729</v>
      </c>
      <c r="ET11" s="7"/>
      <c r="EU11" s="7"/>
      <c r="EV11" s="7" t="n">
        <f aca="false">STDEV(DT11:DV11)</f>
        <v>2.90478465350523</v>
      </c>
      <c r="EW11" s="7"/>
      <c r="EX11" s="7"/>
      <c r="EY11" s="7" t="n">
        <f aca="false">STDEV(DW11:DY11)</f>
        <v>2.12212299511864</v>
      </c>
      <c r="EZ11" s="7"/>
      <c r="FA11" s="7"/>
      <c r="FB11" s="7" t="n">
        <f aca="false">STDEV(DZ11:EA11)</f>
        <v>0.658325140506843</v>
      </c>
      <c r="FC11" s="7"/>
      <c r="FD11" s="7"/>
    </row>
    <row r="12" customFormat="false" ht="15" hidden="false" customHeight="false" outlineLevel="0" collapsed="false">
      <c r="E12" s="14" t="s">
        <v>111</v>
      </c>
      <c r="F12" s="14"/>
      <c r="G12" s="14"/>
      <c r="H12" s="14" t="s">
        <v>112</v>
      </c>
      <c r="I12" s="14"/>
      <c r="J12" s="14"/>
      <c r="K12" s="14" t="s">
        <v>113</v>
      </c>
      <c r="L12" s="14"/>
      <c r="M12" s="14"/>
    </row>
    <row r="13" customFormat="false" ht="16" hidden="false" customHeight="false" outlineLevel="0" collapsed="false">
      <c r="DB13" s="0" t="s">
        <v>10</v>
      </c>
    </row>
    <row r="14" customFormat="false" ht="16" hidden="false" customHeight="false" outlineLevel="0" collapsed="false">
      <c r="DB14" s="2"/>
      <c r="DC14" s="2" t="n">
        <v>1</v>
      </c>
      <c r="DD14" s="2" t="n">
        <v>2</v>
      </c>
      <c r="DE14" s="2" t="n">
        <v>3</v>
      </c>
      <c r="DF14" s="2" t="n">
        <v>4</v>
      </c>
      <c r="DG14" s="2" t="n">
        <v>5</v>
      </c>
      <c r="DH14" s="2" t="n">
        <v>6</v>
      </c>
      <c r="DI14" s="2" t="n">
        <v>7</v>
      </c>
      <c r="DJ14" s="2" t="n">
        <v>8</v>
      </c>
      <c r="DK14" s="2" t="n">
        <v>9</v>
      </c>
      <c r="DL14" s="2" t="n">
        <v>10</v>
      </c>
      <c r="DM14" s="2" t="n">
        <v>11</v>
      </c>
      <c r="DN14" s="2" t="n">
        <v>12</v>
      </c>
      <c r="EC14" s="15" t="s">
        <v>50</v>
      </c>
    </row>
    <row r="15" customFormat="false" ht="16" hidden="false" customHeight="true" outlineLevel="0" collapsed="false">
      <c r="DB15" s="2" t="s">
        <v>0</v>
      </c>
      <c r="DC15" s="7" t="e">
        <f aca="false">STDEV(CO4:CQ4)</f>
        <v>#DIV/0!</v>
      </c>
      <c r="DD15" s="7"/>
      <c r="DE15" s="7"/>
      <c r="DF15" s="7" t="n">
        <f aca="false">STDEV(CR4:CT4)</f>
        <v>1.79253284001602</v>
      </c>
      <c r="DG15" s="7"/>
      <c r="DH15" s="7"/>
      <c r="DI15" s="7" t="n">
        <f aca="false">STDEV(CU4:CW4)</f>
        <v>0.178104982989512</v>
      </c>
      <c r="DJ15" s="7"/>
      <c r="DK15" s="7"/>
      <c r="DL15" s="7" t="n">
        <f aca="false">STDEV(CX4:CZ4)</f>
        <v>0.217300341164557</v>
      </c>
      <c r="DM15" s="7"/>
      <c r="DN15" s="7"/>
      <c r="EC15" s="16" t="s">
        <v>51</v>
      </c>
      <c r="ED15" s="16" t="s">
        <v>52</v>
      </c>
      <c r="EE15" s="16" t="s">
        <v>53</v>
      </c>
      <c r="EF15" s="16" t="s">
        <v>54</v>
      </c>
      <c r="EG15" s="16" t="s">
        <v>55</v>
      </c>
      <c r="EH15" s="16" t="s">
        <v>56</v>
      </c>
      <c r="EI15" s="16" t="s">
        <v>57</v>
      </c>
      <c r="EJ15" s="16" t="s">
        <v>58</v>
      </c>
      <c r="EK15" s="16" t="s">
        <v>59</v>
      </c>
      <c r="EL15" s="17" t="s">
        <v>60</v>
      </c>
      <c r="EM15" s="18"/>
    </row>
    <row r="16" customFormat="false" ht="16" hidden="false" customHeight="false" outlineLevel="0" collapsed="false">
      <c r="DB16" s="2" t="s">
        <v>20</v>
      </c>
      <c r="DC16" s="7" t="e">
        <f aca="false">STDEV(CO5:CQ5)</f>
        <v>#DIV/0!</v>
      </c>
      <c r="DD16" s="7"/>
      <c r="DE16" s="7"/>
      <c r="DF16" s="7" t="n">
        <f aca="false">STDEV(CR5:CT5)</f>
        <v>1.67953462725588</v>
      </c>
      <c r="DG16" s="7"/>
      <c r="DH16" s="7"/>
      <c r="DI16" s="7" t="n">
        <f aca="false">STDEV(CU5:CW5)</f>
        <v>1.72057995716053</v>
      </c>
      <c r="DJ16" s="7"/>
      <c r="DK16" s="7"/>
      <c r="DL16" s="7" t="n">
        <f aca="false">STDEV(CX5:CZ5)</f>
        <v>0.338799119052588</v>
      </c>
      <c r="DM16" s="7"/>
      <c r="DN16" s="7"/>
      <c r="EC16" s="19" t="s">
        <v>61</v>
      </c>
      <c r="ED16" s="20"/>
      <c r="EE16" s="20"/>
      <c r="EF16" s="20"/>
      <c r="EG16" s="8" t="n">
        <f aca="false">EE8</f>
        <v>-4.736951571734E-015</v>
      </c>
      <c r="EH16" s="8" t="n">
        <f aca="false">ES8</f>
        <v>2.89224711209078</v>
      </c>
      <c r="EI16" s="8"/>
      <c r="EJ16" s="8"/>
      <c r="EK16" s="8"/>
      <c r="EL16" s="21"/>
      <c r="EM16" s="22"/>
    </row>
    <row r="17" customFormat="false" ht="16" hidden="false" customHeight="false" outlineLevel="0" collapsed="false">
      <c r="DB17" s="2" t="s">
        <v>24</v>
      </c>
      <c r="DC17" s="7" t="e">
        <f aca="false">STDEV(CO6:CQ6)</f>
        <v>#DIV/0!</v>
      </c>
      <c r="DD17" s="7"/>
      <c r="DE17" s="7"/>
      <c r="DF17" s="7" t="n">
        <f aca="false">STDEV(CR6:CT6)</f>
        <v>1.0824185541167</v>
      </c>
      <c r="DG17" s="7"/>
      <c r="DH17" s="7"/>
      <c r="DI17" s="7" t="n">
        <f aca="false">STDEV(CU6:CW6)</f>
        <v>3.77683324195942</v>
      </c>
      <c r="DJ17" s="7"/>
      <c r="DK17" s="7"/>
      <c r="DL17" s="7" t="n">
        <f aca="false">STDEV(CX6:CZ6)</f>
        <v>1.32094860171912</v>
      </c>
      <c r="DM17" s="7"/>
      <c r="DN17" s="7"/>
      <c r="EC17" s="19" t="s">
        <v>62</v>
      </c>
      <c r="ED17" s="20" t="n">
        <v>50</v>
      </c>
      <c r="EE17" s="20"/>
      <c r="EF17" s="20"/>
      <c r="EG17" s="8" t="n">
        <f aca="false">EE9</f>
        <v>38.3498608832132</v>
      </c>
      <c r="EH17" s="8" t="n">
        <f aca="false">ES9</f>
        <v>0.422305731239173</v>
      </c>
      <c r="EI17" s="8"/>
      <c r="EJ17" s="8"/>
      <c r="EK17" s="8"/>
      <c r="EL17" s="21"/>
      <c r="EM17" s="22"/>
    </row>
    <row r="18" customFormat="false" ht="16" hidden="false" customHeight="false" outlineLevel="0" collapsed="false">
      <c r="DB18" s="2" t="s">
        <v>28</v>
      </c>
      <c r="DC18" s="7" t="e">
        <f aca="false">STDEV(CO7:CQ7)</f>
        <v>#DIV/0!</v>
      </c>
      <c r="DD18" s="7"/>
      <c r="DE18" s="7"/>
      <c r="DF18" s="7" t="n">
        <f aca="false">STDEV(CR7:CT7)</f>
        <v>3.1653821493723</v>
      </c>
      <c r="DG18" s="7"/>
      <c r="DH18" s="7"/>
      <c r="DI18" s="7" t="n">
        <f aca="false">STDEV(CU7:CW7)</f>
        <v>2.6349308667625</v>
      </c>
      <c r="DJ18" s="7"/>
      <c r="DK18" s="7"/>
      <c r="DL18" s="7" t="n">
        <f aca="false">STDEV(CX7:CZ7)</f>
        <v>3.07231445101426</v>
      </c>
      <c r="DM18" s="7"/>
      <c r="DN18" s="7"/>
      <c r="EC18" s="19" t="s">
        <v>63</v>
      </c>
      <c r="ED18" s="20" t="n">
        <v>50</v>
      </c>
      <c r="EE18" s="20"/>
      <c r="EF18" s="20"/>
      <c r="EG18" s="8" t="n">
        <f aca="false">EE10</f>
        <v>79.3037026467861</v>
      </c>
      <c r="EH18" s="8" t="n">
        <f aca="false">ES10</f>
        <v>1.61905739352777</v>
      </c>
      <c r="EI18" s="8"/>
      <c r="EJ18" s="8"/>
      <c r="EK18" s="8"/>
      <c r="EL18" s="21"/>
      <c r="EM18" s="22"/>
    </row>
    <row r="19" customFormat="false" ht="16" hidden="false" customHeight="false" outlineLevel="0" collapsed="false">
      <c r="DB19" s="2" t="s">
        <v>32</v>
      </c>
      <c r="DC19" s="7" t="n">
        <f aca="false">STDEV(CO8:CQ8)</f>
        <v>2.89224711209078</v>
      </c>
      <c r="DD19" s="7"/>
      <c r="DE19" s="7"/>
      <c r="DF19" s="7" t="n">
        <f aca="false">STDEV(CR8:CT8)</f>
        <v>1.9570883989465</v>
      </c>
      <c r="DG19" s="7"/>
      <c r="DH19" s="7"/>
      <c r="DI19" s="7" t="n">
        <f aca="false">STDEV(CU8:CW8)</f>
        <v>1.74606032493421</v>
      </c>
      <c r="DJ19" s="7"/>
      <c r="DK19" s="7"/>
      <c r="DL19" s="7" t="n">
        <f aca="false">STDEV(CX8:CZ8)</f>
        <v>3.08488735731851</v>
      </c>
      <c r="DM19" s="7"/>
      <c r="DN19" s="7"/>
      <c r="EC19" s="19" t="s">
        <v>64</v>
      </c>
      <c r="ED19" s="20" t="n">
        <v>5</v>
      </c>
      <c r="EE19" s="20"/>
      <c r="EF19" s="20"/>
      <c r="EG19" s="8" t="n">
        <f aca="false">EE11</f>
        <v>71.0244702860812</v>
      </c>
      <c r="EH19" s="8" t="n">
        <f aca="false">ES11</f>
        <v>5.11754875055729</v>
      </c>
      <c r="EI19" s="8"/>
      <c r="EJ19" s="8"/>
      <c r="EK19" s="8"/>
      <c r="EL19" s="21"/>
      <c r="EM19" s="22"/>
    </row>
    <row r="20" customFormat="false" ht="16" hidden="false" customHeight="false" outlineLevel="0" collapsed="false">
      <c r="DB20" s="2" t="s">
        <v>36</v>
      </c>
      <c r="DC20" s="7" t="n">
        <f aca="false">STDEV(CO9:CQ9)</f>
        <v>0.422305731239165</v>
      </c>
      <c r="DD20" s="7"/>
      <c r="DE20" s="7"/>
      <c r="DF20" s="7" t="n">
        <f aca="false">STDEV(CR9:CT9)</f>
        <v>1.53029712666494</v>
      </c>
      <c r="DG20" s="7"/>
      <c r="DH20" s="7"/>
      <c r="DI20" s="7" t="n">
        <f aca="false">STDEV(CU9:CW9)</f>
        <v>0.660221396447</v>
      </c>
      <c r="DJ20" s="7"/>
      <c r="DK20" s="7"/>
      <c r="DL20" s="7" t="n">
        <f aca="false">STDEV(CX9:CZ9)</f>
        <v>1.47605426162981</v>
      </c>
      <c r="DM20" s="7"/>
      <c r="DN20" s="7"/>
      <c r="ED20" s="20"/>
      <c r="EE20" s="20"/>
      <c r="EF20" s="20"/>
      <c r="EG20" s="8"/>
      <c r="EH20" s="8"/>
      <c r="EI20" s="8"/>
      <c r="EJ20" s="8"/>
      <c r="EK20" s="8"/>
      <c r="EL20" s="21"/>
      <c r="EM20" s="22"/>
    </row>
    <row r="21" customFormat="false" ht="16" hidden="false" customHeight="false" outlineLevel="0" collapsed="false">
      <c r="DB21" s="2" t="s">
        <v>40</v>
      </c>
      <c r="DC21" s="7" t="n">
        <f aca="false">STDEV(CO10:CQ10)</f>
        <v>1.61905739352777</v>
      </c>
      <c r="DD21" s="7"/>
      <c r="DE21" s="7"/>
      <c r="DF21" s="7" t="n">
        <f aca="false">STDEV(CR10:CT10)</f>
        <v>4.99835081403689</v>
      </c>
      <c r="DG21" s="7"/>
      <c r="DH21" s="7"/>
      <c r="DI21" s="7" t="n">
        <f aca="false">STDEV(CU10:CW10)</f>
        <v>0.945374951052114</v>
      </c>
      <c r="DJ21" s="7"/>
      <c r="DK21" s="7"/>
      <c r="DL21" s="7" t="n">
        <f aca="false">STDEV(CX10:CZ10)</f>
        <v>0.739267426566972</v>
      </c>
      <c r="DM21" s="7"/>
      <c r="DN21" s="7"/>
      <c r="ED21" s="20"/>
      <c r="EE21" s="20"/>
      <c r="EF21" s="20"/>
      <c r="EG21" s="8"/>
      <c r="EH21" s="8"/>
      <c r="EI21" s="8"/>
      <c r="EJ21" s="8"/>
      <c r="EK21" s="8"/>
      <c r="EL21" s="21"/>
      <c r="EM21" s="22"/>
    </row>
    <row r="22" customFormat="false" ht="16" hidden="false" customHeight="false" outlineLevel="0" collapsed="false">
      <c r="DB22" s="2" t="s">
        <v>44</v>
      </c>
      <c r="DC22" s="7" t="n">
        <f aca="false">STDEV(CO11:CQ11)</f>
        <v>5.11754875055729</v>
      </c>
      <c r="DD22" s="7"/>
      <c r="DE22" s="7"/>
      <c r="DF22" s="7" t="n">
        <f aca="false">STDEV(CR11:CT11)</f>
        <v>2.90478465350523</v>
      </c>
      <c r="DG22" s="7"/>
      <c r="DH22" s="7"/>
      <c r="DI22" s="7" t="n">
        <f aca="false">STDEV(CU11:CW11)</f>
        <v>2.12212299511864</v>
      </c>
      <c r="DJ22" s="7"/>
      <c r="DK22" s="7"/>
      <c r="DL22" s="7" t="n">
        <f aca="false">STDEV(CX11:CY11)</f>
        <v>0.658325140506844</v>
      </c>
      <c r="DM22" s="7"/>
      <c r="DN22" s="7"/>
      <c r="ED22" s="20"/>
      <c r="EE22" s="20"/>
      <c r="EF22" s="20"/>
      <c r="EG22" s="8"/>
      <c r="EH22" s="8"/>
      <c r="EI22" s="8"/>
      <c r="EJ22" s="8"/>
      <c r="EK22" s="8"/>
      <c r="EL22" s="21"/>
      <c r="EM22" s="23"/>
      <c r="EN22" s="23"/>
      <c r="EO22" s="23"/>
    </row>
    <row r="23" customFormat="false" ht="16" hidden="false" customHeight="false" outlineLevel="0" collapsed="false">
      <c r="CM23" s="32" t="s">
        <v>114</v>
      </c>
      <c r="ED23" s="20"/>
      <c r="EE23" s="20"/>
      <c r="EF23" s="20"/>
      <c r="EG23" s="8"/>
      <c r="EH23" s="8"/>
      <c r="EI23" s="8"/>
      <c r="EJ23" s="8"/>
      <c r="EK23" s="8"/>
      <c r="EL23" s="21"/>
      <c r="EM23" s="22"/>
    </row>
    <row r="24" customFormat="false" ht="16" hidden="false" customHeight="false" outlineLevel="0" collapsed="false">
      <c r="CM24" s="7" t="s">
        <v>66</v>
      </c>
      <c r="CN24" s="24" t="s">
        <v>115</v>
      </c>
      <c r="CO24" s="7" t="s">
        <v>67</v>
      </c>
      <c r="CP24" s="7" t="s">
        <v>68</v>
      </c>
      <c r="CQ24" s="7" t="s">
        <v>69</v>
      </c>
      <c r="CR24" s="7" t="s">
        <v>71</v>
      </c>
      <c r="CS24" s="7" t="s">
        <v>72</v>
      </c>
      <c r="ED24" s="20"/>
      <c r="EE24" s="20"/>
      <c r="EF24" s="20"/>
      <c r="EG24" s="8"/>
      <c r="EH24" s="8"/>
      <c r="EI24" s="8"/>
      <c r="EJ24" s="8"/>
      <c r="EK24" s="8"/>
      <c r="EL24" s="21"/>
      <c r="EM24" s="22"/>
    </row>
    <row r="25" customFormat="false" ht="16" hidden="false" customHeight="false" outlineLevel="0" collapsed="false">
      <c r="CM25" s="7" t="n">
        <f aca="false">LOG10(CN25)</f>
        <v>-1</v>
      </c>
      <c r="CN25" s="33" t="n">
        <v>0.1</v>
      </c>
      <c r="CO25" s="24" t="n">
        <v>102.671755725191</v>
      </c>
      <c r="CP25" s="24" t="n">
        <v>98.1986159663266</v>
      </c>
      <c r="CQ25" s="24" t="n">
        <v>103.645573232503</v>
      </c>
      <c r="CR25" s="7" t="n">
        <f aca="false">AVERAGE(CO25:CQ25)</f>
        <v>101.505314974674</v>
      </c>
      <c r="CS25" s="7" t="n">
        <v>2.90478465350523</v>
      </c>
      <c r="DD25" s="25" t="s">
        <v>114</v>
      </c>
    </row>
    <row r="26" customFormat="false" ht="16" hidden="false" customHeight="false" outlineLevel="0" collapsed="false">
      <c r="CH26" s="34"/>
      <c r="CI26" s="35"/>
      <c r="CM26" s="7" t="n">
        <f aca="false">LOG10(CN26)</f>
        <v>0</v>
      </c>
      <c r="CN26" s="33" t="n">
        <v>1</v>
      </c>
      <c r="CO26" s="24" t="n">
        <v>100.970250410216</v>
      </c>
      <c r="CP26" s="24" t="n">
        <v>109.445673111222</v>
      </c>
      <c r="CQ26" s="24" t="n">
        <v>100.617107797674</v>
      </c>
      <c r="CR26" s="7" t="n">
        <f aca="false">AVERAGE(CO26:CQ26)</f>
        <v>103.677677106371</v>
      </c>
      <c r="CS26" s="7" t="n">
        <v>4.99835081403689</v>
      </c>
      <c r="DD26" s="0" t="s">
        <v>74</v>
      </c>
      <c r="DF26" s="0" t="s">
        <v>116</v>
      </c>
    </row>
    <row r="27" customFormat="false" ht="16" hidden="false" customHeight="false" outlineLevel="0" collapsed="false">
      <c r="CH27" s="34"/>
      <c r="CI27" s="35"/>
      <c r="CM27" s="7" t="n">
        <f aca="false">LOG10(CN27)</f>
        <v>1</v>
      </c>
      <c r="CN27" s="33" t="n">
        <v>10</v>
      </c>
      <c r="CO27" s="24" t="n">
        <v>103.420846115431</v>
      </c>
      <c r="CP27" s="24" t="n">
        <v>100.488692302204</v>
      </c>
      <c r="CQ27" s="24" t="n">
        <v>102.714560890347</v>
      </c>
      <c r="CR27" s="7" t="n">
        <f aca="false">AVERAGE(CO27:CQ27)</f>
        <v>102.208033102661</v>
      </c>
      <c r="CS27" s="7" t="n">
        <v>1.53029712666494</v>
      </c>
      <c r="DD27" s="0" t="s">
        <v>76</v>
      </c>
      <c r="DF27" s="0" t="s">
        <v>117</v>
      </c>
    </row>
    <row r="28" customFormat="false" ht="16" hidden="false" customHeight="false" outlineLevel="0" collapsed="false">
      <c r="CH28" s="34"/>
      <c r="CI28" s="35"/>
      <c r="CM28" s="7" t="n">
        <f aca="false">LOG10(CN28)</f>
        <v>1.69897000433602</v>
      </c>
      <c r="CN28" s="33" t="n">
        <v>50</v>
      </c>
      <c r="CO28" s="24" t="n">
        <v>103.164015124492</v>
      </c>
      <c r="CP28" s="24" t="n">
        <v>101.43040593565</v>
      </c>
      <c r="CQ28" s="24" t="n">
        <v>99.2580438039524</v>
      </c>
      <c r="CR28" s="7" t="n">
        <f aca="false">AVERAGE(CO28:CQ28)</f>
        <v>101.284154954698</v>
      </c>
      <c r="CS28" s="7" t="n">
        <v>1.9570883989465</v>
      </c>
    </row>
    <row r="29" customFormat="false" ht="16" hidden="false" customHeight="false" outlineLevel="0" collapsed="false">
      <c r="CH29" s="34"/>
      <c r="CI29" s="35"/>
      <c r="CM29" s="7" t="n">
        <f aca="false">LOG10(CN29)</f>
        <v>2</v>
      </c>
      <c r="CN29" s="33" t="n">
        <v>100</v>
      </c>
      <c r="CO29" s="24" t="n">
        <v>104.351858457587</v>
      </c>
      <c r="CP29" s="24" t="n">
        <v>98.3377327530855</v>
      </c>
      <c r="CQ29" s="24" t="n">
        <v>99.6325889990726</v>
      </c>
      <c r="CR29" s="7" t="n">
        <f aca="false">AVERAGE(CO29:CQ29)</f>
        <v>100.774060069915</v>
      </c>
      <c r="CS29" s="7" t="n">
        <v>3.1653821493723</v>
      </c>
    </row>
    <row r="30" customFormat="false" ht="16" hidden="false" customHeight="false" outlineLevel="0" collapsed="false">
      <c r="CH30" s="34"/>
      <c r="CI30" s="35"/>
      <c r="CM30" s="7" t="n">
        <f aca="false">LOG10(CN30)</f>
        <v>2.69897000433602</v>
      </c>
      <c r="CN30" s="33" t="n">
        <v>500</v>
      </c>
      <c r="CO30" s="24" t="n">
        <v>93.9288007419562</v>
      </c>
      <c r="CP30" s="24" t="n">
        <v>95.3306699008347</v>
      </c>
      <c r="CQ30" s="24" t="n">
        <v>93.2011129342941</v>
      </c>
      <c r="CR30" s="7" t="n">
        <f aca="false">AVERAGE(CO30:CQ30)</f>
        <v>94.1535278590283</v>
      </c>
      <c r="CS30" s="7" t="n">
        <v>1.0824185541167</v>
      </c>
    </row>
    <row r="31" customFormat="false" ht="16" hidden="false" customHeight="false" outlineLevel="0" collapsed="false">
      <c r="CH31" s="34"/>
      <c r="CI31" s="35"/>
      <c r="CM31" s="7" t="n">
        <f aca="false">LOG10(CN31)</f>
        <v>3</v>
      </c>
      <c r="CN31" s="33" t="n">
        <v>1000</v>
      </c>
      <c r="CO31" s="24" t="n">
        <v>91.756438610259</v>
      </c>
      <c r="CP31" s="24" t="n">
        <v>89.8623100520796</v>
      </c>
      <c r="CQ31" s="24" t="n">
        <v>88.4069344367554</v>
      </c>
      <c r="CR31" s="7" t="n">
        <f aca="false">AVERAGE(CO31:CQ31)</f>
        <v>90.0085610330313</v>
      </c>
      <c r="CS31" s="7" t="n">
        <v>1.67953462725587</v>
      </c>
    </row>
    <row r="32" customFormat="false" ht="16" hidden="false" customHeight="false" outlineLevel="0" collapsed="false">
      <c r="CH32" s="34"/>
      <c r="CI32" s="35"/>
      <c r="CM32" s="7" t="n">
        <f aca="false">LOG10(CN32)</f>
        <v>4</v>
      </c>
      <c r="CN32" s="33" t="n">
        <v>10000</v>
      </c>
      <c r="CO32" s="24" t="n">
        <v>70.1505314974674</v>
      </c>
      <c r="CP32" s="24" t="n">
        <v>72.9863736890918</v>
      </c>
      <c r="CQ32" s="24" t="n">
        <v>69.6689733894556</v>
      </c>
      <c r="CR32" s="7" t="n">
        <f aca="false">AVERAGE(CO32:CQ32)</f>
        <v>70.9352928586716</v>
      </c>
      <c r="CS32" s="7" t="n">
        <v>1.79253284001602</v>
      </c>
    </row>
    <row r="33" customFormat="false" ht="16" hidden="false" customHeight="false" outlineLevel="0" collapsed="false">
      <c r="CH33" s="34"/>
      <c r="CI33" s="35"/>
    </row>
    <row r="34" customFormat="false" ht="16" hidden="false" customHeight="false" outlineLevel="0" collapsed="false">
      <c r="CH34" s="32"/>
      <c r="CI34" s="32"/>
    </row>
    <row r="40" customFormat="false" ht="16" hidden="false" customHeight="false" outlineLevel="0" collapsed="false">
      <c r="CM40" s="32" t="s">
        <v>112</v>
      </c>
    </row>
    <row r="41" customFormat="false" ht="16" hidden="false" customHeight="false" outlineLevel="0" collapsed="false">
      <c r="CM41" s="7" t="s">
        <v>66</v>
      </c>
      <c r="CN41" s="24" t="s">
        <v>118</v>
      </c>
      <c r="CO41" s="7" t="s">
        <v>67</v>
      </c>
      <c r="CP41" s="7" t="s">
        <v>68</v>
      </c>
      <c r="CQ41" s="7" t="s">
        <v>69</v>
      </c>
      <c r="CR41" s="7" t="s">
        <v>71</v>
      </c>
      <c r="CS41" s="7" t="s">
        <v>72</v>
      </c>
      <c r="DD41" s="25" t="s">
        <v>112</v>
      </c>
    </row>
    <row r="42" customFormat="false" ht="16" hidden="false" customHeight="false" outlineLevel="0" collapsed="false">
      <c r="CM42" s="7" t="n">
        <f aca="false">LOG10(CN42)</f>
        <v>-1</v>
      </c>
      <c r="CN42" s="33" t="n">
        <v>0.1</v>
      </c>
      <c r="CO42" s="7" t="n">
        <v>99.9322251551687</v>
      </c>
      <c r="CP42" s="7" t="n">
        <v>101.109367196975</v>
      </c>
      <c r="CQ42" s="7" t="n">
        <v>104.052222301491</v>
      </c>
      <c r="CR42" s="7" t="n">
        <f aca="false">AVERAGE(CO42:CQ42)</f>
        <v>101.697938217878</v>
      </c>
      <c r="CS42" s="7" t="n">
        <v>2.12212299511864</v>
      </c>
      <c r="DD42" s="0" t="s">
        <v>74</v>
      </c>
      <c r="DF42" s="0" t="s">
        <v>119</v>
      </c>
    </row>
    <row r="43" customFormat="false" ht="16" hidden="false" customHeight="false" outlineLevel="0" collapsed="false">
      <c r="CM43" s="7" t="n">
        <f aca="false">LOG10(CN43)</f>
        <v>0</v>
      </c>
      <c r="CN43" s="33" t="n">
        <v>1</v>
      </c>
      <c r="CO43" s="7" t="n">
        <v>101.93336662624</v>
      </c>
      <c r="CP43" s="7" t="n">
        <v>102.479132481986</v>
      </c>
      <c r="CQ43" s="7" t="n">
        <v>103.773988727973</v>
      </c>
      <c r="CR43" s="7" t="n">
        <f aca="false">AVERAGE(CO43:CQ43)</f>
        <v>102.728829278733</v>
      </c>
      <c r="CS43" s="7" t="n">
        <v>0.945374951052114</v>
      </c>
      <c r="DD43" s="0" t="s">
        <v>76</v>
      </c>
      <c r="DF43" s="0" t="s">
        <v>120</v>
      </c>
    </row>
    <row r="44" customFormat="false" ht="16" hidden="false" customHeight="false" outlineLevel="0" collapsed="false">
      <c r="CM44" s="7" t="n">
        <f aca="false">LOG10(CN44)</f>
        <v>1</v>
      </c>
      <c r="CN44" s="33" t="n">
        <v>10</v>
      </c>
      <c r="CO44" s="7" t="n">
        <v>101.665834344011</v>
      </c>
      <c r="CP44" s="7" t="n">
        <v>102.982093172576</v>
      </c>
      <c r="CQ44" s="7" t="n">
        <v>102.233002782336</v>
      </c>
      <c r="CR44" s="7" t="n">
        <f aca="false">AVERAGE(CO44:CQ44)</f>
        <v>102.293643432974</v>
      </c>
      <c r="CS44" s="7" t="n">
        <v>0.660221396447</v>
      </c>
    </row>
    <row r="45" customFormat="false" ht="16" hidden="false" customHeight="false" outlineLevel="0" collapsed="false">
      <c r="CM45" s="7" t="n">
        <f aca="false">LOG10(CN45)</f>
        <v>1.69897000433602</v>
      </c>
      <c r="CN45" s="33" t="n">
        <v>50</v>
      </c>
      <c r="CO45" s="7" t="n">
        <v>101.494613683384</v>
      </c>
      <c r="CP45" s="7" t="n">
        <v>98.5196547050011</v>
      </c>
      <c r="CQ45" s="7" t="n">
        <v>101.590925304987</v>
      </c>
      <c r="CR45" s="7" t="n">
        <f aca="false">AVERAGE(CO45:CQ45)</f>
        <v>100.535064564457</v>
      </c>
      <c r="CS45" s="7" t="n">
        <v>1.74606032493421</v>
      </c>
    </row>
    <row r="46" customFormat="false" ht="16" hidden="false" customHeight="false" outlineLevel="0" collapsed="false">
      <c r="CM46" s="7" t="n">
        <f aca="false">LOG10(CN46)</f>
        <v>2</v>
      </c>
      <c r="CN46" s="33" t="n">
        <v>100</v>
      </c>
      <c r="CO46" s="7" t="n">
        <v>91.7778411928373</v>
      </c>
      <c r="CP46" s="7" t="n">
        <v>90.5899978597417</v>
      </c>
      <c r="CQ46" s="7" t="n">
        <v>95.6303060569309</v>
      </c>
      <c r="CR46" s="7" t="n">
        <f aca="false">AVERAGE(CO46:CQ46)</f>
        <v>92.6660483698366</v>
      </c>
      <c r="CS46" s="7" t="n">
        <v>2.63493086676251</v>
      </c>
    </row>
    <row r="47" customFormat="false" ht="16" hidden="false" customHeight="false" outlineLevel="0" collapsed="false">
      <c r="CM47" s="7" t="n">
        <f aca="false">LOG10(CN47)</f>
        <v>2.69897000433602</v>
      </c>
      <c r="CN47" s="33" t="n">
        <v>500</v>
      </c>
      <c r="CO47" s="7" t="n">
        <v>67.5822215880716</v>
      </c>
      <c r="CP47" s="7" t="n">
        <v>72.2907897552971</v>
      </c>
      <c r="CQ47" s="7" t="n">
        <v>75.0517229078975</v>
      </c>
      <c r="CR47" s="7" t="n">
        <f aca="false">AVERAGE(CO47:CQ47)</f>
        <v>71.6415780837554</v>
      </c>
      <c r="CS47" s="7" t="n">
        <v>3.77683324195943</v>
      </c>
    </row>
    <row r="48" customFormat="false" ht="16" hidden="false" customHeight="false" outlineLevel="0" collapsed="false">
      <c r="CM48" s="7" t="n">
        <f aca="false">LOG10(CN48)</f>
        <v>3</v>
      </c>
      <c r="CN48" s="33" t="n">
        <v>1000</v>
      </c>
      <c r="CO48" s="7" t="n">
        <v>49.0475850752658</v>
      </c>
      <c r="CP48" s="7" t="n">
        <v>50.9417136334451</v>
      </c>
      <c r="CQ48" s="7" t="n">
        <v>52.4826995790825</v>
      </c>
      <c r="CR48" s="7" t="n">
        <f aca="false">AVERAGE(CO48:CQ48)</f>
        <v>50.8239994292645</v>
      </c>
      <c r="CS48" s="7" t="n">
        <v>1.72057995716053</v>
      </c>
    </row>
    <row r="49" customFormat="false" ht="16" hidden="false" customHeight="false" outlineLevel="0" collapsed="false">
      <c r="CM49" s="7" t="n">
        <f aca="false">LOG10(CN49)</f>
        <v>4</v>
      </c>
      <c r="CN49" s="33" t="n">
        <v>10000</v>
      </c>
      <c r="CO49" s="7" t="n">
        <v>0.656345865734465</v>
      </c>
      <c r="CP49" s="7" t="n">
        <v>0.988085895698081</v>
      </c>
      <c r="CQ49" s="7" t="n">
        <v>0.934579439252336</v>
      </c>
      <c r="CR49" s="7" t="n">
        <f aca="false">AVERAGE(CO49:CQ49)</f>
        <v>0.859670400228294</v>
      </c>
      <c r="CS49" s="7" t="n">
        <v>0.178104982989512</v>
      </c>
    </row>
    <row r="55" customFormat="false" ht="16" hidden="false" customHeight="false" outlineLevel="0" collapsed="false">
      <c r="CI55" s="36"/>
      <c r="CJ55" s="36"/>
    </row>
    <row r="56" customFormat="false" ht="16" hidden="false" customHeight="false" outlineLevel="0" collapsed="false">
      <c r="CI56" s="36"/>
      <c r="CJ56" s="36"/>
      <c r="CM56" s="7" t="s">
        <v>66</v>
      </c>
      <c r="CN56" s="32" t="s">
        <v>121</v>
      </c>
      <c r="CO56" s="7" t="s">
        <v>67</v>
      </c>
      <c r="CP56" s="7" t="s">
        <v>68</v>
      </c>
      <c r="CQ56" s="7" t="s">
        <v>69</v>
      </c>
      <c r="CR56" s="7" t="s">
        <v>71</v>
      </c>
      <c r="CS56" s="7" t="s">
        <v>72</v>
      </c>
      <c r="DD56" s="25" t="s">
        <v>122</v>
      </c>
    </row>
    <row r="57" customFormat="false" ht="16" hidden="false" customHeight="false" outlineLevel="0" collapsed="false">
      <c r="CI57" s="36"/>
      <c r="CJ57" s="36"/>
      <c r="CM57" s="7" t="n">
        <f aca="false">LOG10(CN57)</f>
        <v>-3</v>
      </c>
      <c r="CN57" s="37" t="n">
        <v>0.001</v>
      </c>
      <c r="CO57" s="7" t="n">
        <v>102.254405364914</v>
      </c>
      <c r="CP57" s="7" t="n">
        <v>101.323393022758</v>
      </c>
      <c r="CQ57" s="7" t="n">
        <v>8.41478205036741</v>
      </c>
      <c r="CR57" s="7" t="n">
        <f aca="false">AVERAGE(CO57:CP57)</f>
        <v>101.788899193836</v>
      </c>
      <c r="CS57" s="7" t="n">
        <v>0.658325140506844</v>
      </c>
      <c r="DD57" s="0" t="s">
        <v>74</v>
      </c>
      <c r="DF57" s="0" t="s">
        <v>123</v>
      </c>
    </row>
    <row r="58" customFormat="false" ht="16" hidden="false" customHeight="false" outlineLevel="0" collapsed="false">
      <c r="CI58" s="36"/>
      <c r="CJ58" s="36"/>
      <c r="CM58" s="7" t="n">
        <f aca="false">LOG10(CN58)</f>
        <v>-2</v>
      </c>
      <c r="CN58" s="37" t="n">
        <v>0.01</v>
      </c>
      <c r="CO58" s="7" t="n">
        <v>101.334094314047</v>
      </c>
      <c r="CP58" s="7" t="n">
        <v>102.575444103589</v>
      </c>
      <c r="CQ58" s="7" t="n">
        <v>102.650353142613</v>
      </c>
      <c r="CR58" s="7" t="n">
        <f aca="false">AVERAGE(CO58:CQ58)</f>
        <v>102.186630520083</v>
      </c>
      <c r="CS58" s="7" t="n">
        <v>0.739267426566972</v>
      </c>
      <c r="DD58" s="0" t="s">
        <v>76</v>
      </c>
      <c r="DF58" s="0" t="s">
        <v>124</v>
      </c>
    </row>
    <row r="59" customFormat="false" ht="16" hidden="false" customHeight="false" outlineLevel="0" collapsed="false">
      <c r="CI59" s="36"/>
      <c r="CJ59" s="36"/>
      <c r="CM59" s="7" t="n">
        <f aca="false">LOG10(CN59)</f>
        <v>-1</v>
      </c>
      <c r="CN59" s="37" t="n">
        <v>0.1</v>
      </c>
      <c r="CO59" s="7" t="n">
        <v>102.586145394878</v>
      </c>
      <c r="CP59" s="7" t="n">
        <v>105.261468217165</v>
      </c>
      <c r="CQ59" s="7" t="n">
        <v>102.842976385817</v>
      </c>
      <c r="CR59" s="7" t="n">
        <f aca="false">AVERAGE(CO59:CQ59)</f>
        <v>103.563529999287</v>
      </c>
      <c r="CS59" s="7" t="n">
        <v>1.47605426162981</v>
      </c>
    </row>
    <row r="60" customFormat="false" ht="16" hidden="false" customHeight="false" outlineLevel="0" collapsed="false">
      <c r="CI60" s="36"/>
      <c r="CJ60" s="36"/>
      <c r="CM60" s="7" t="n">
        <f aca="false">LOG10(CN60)</f>
        <v>0</v>
      </c>
      <c r="CN60" s="37" t="n">
        <v>1</v>
      </c>
      <c r="CO60" s="7" t="n">
        <v>94.13212527645</v>
      </c>
      <c r="CP60" s="7" t="n">
        <v>93.479346507812</v>
      </c>
      <c r="CQ60" s="7" t="n">
        <v>88.4925447670686</v>
      </c>
      <c r="CR60" s="7" t="n">
        <f aca="false">AVERAGE(CO60:CQ60)</f>
        <v>92.0346721837768</v>
      </c>
      <c r="CS60" s="7" t="n">
        <v>3.08488735731849</v>
      </c>
    </row>
    <row r="61" customFormat="false" ht="16" hidden="false" customHeight="false" outlineLevel="0" collapsed="false">
      <c r="CI61" s="36"/>
      <c r="CJ61" s="36"/>
      <c r="CM61" s="7" t="n">
        <f aca="false">LOG10(CN61)</f>
        <v>0.698970004336019</v>
      </c>
      <c r="CN61" s="37" t="n">
        <v>5</v>
      </c>
      <c r="CO61" s="7" t="n">
        <v>64.2434187058572</v>
      </c>
      <c r="CP61" s="7" t="n">
        <v>61.8356281657987</v>
      </c>
      <c r="CQ61" s="7" t="n">
        <v>58.1436826710423</v>
      </c>
      <c r="CR61" s="7" t="n">
        <f aca="false">AVERAGE(CO61:CQ61)</f>
        <v>61.4075765142327</v>
      </c>
      <c r="CS61" s="7" t="n">
        <v>3.07231445101425</v>
      </c>
    </row>
    <row r="62" customFormat="false" ht="16" hidden="false" customHeight="false" outlineLevel="0" collapsed="false">
      <c r="CI62" s="36"/>
      <c r="CJ62" s="36"/>
      <c r="CM62" s="7" t="n">
        <f aca="false">LOG10(CN62)</f>
        <v>1</v>
      </c>
      <c r="CN62" s="37" t="n">
        <v>10</v>
      </c>
      <c r="CO62" s="7" t="n">
        <v>21.5773703360205</v>
      </c>
      <c r="CP62" s="7" t="n">
        <v>20.0684882642506</v>
      </c>
      <c r="CQ62" s="7" t="n">
        <v>22.7010059213812</v>
      </c>
      <c r="CR62" s="7" t="n">
        <f aca="false">AVERAGE(CO62:CQ62)</f>
        <v>21.4489548405508</v>
      </c>
      <c r="CS62" s="7" t="n">
        <v>1.32094860171912</v>
      </c>
    </row>
    <row r="63" customFormat="false" ht="16" hidden="false" customHeight="false" outlineLevel="0" collapsed="false">
      <c r="CI63" s="38"/>
      <c r="CJ63" s="38"/>
      <c r="CM63" s="7" t="n">
        <f aca="false">LOG10(CN63)</f>
        <v>1.30102999566398</v>
      </c>
      <c r="CN63" s="37" t="n">
        <v>20</v>
      </c>
      <c r="CO63" s="7" t="n">
        <v>3.59920097025041</v>
      </c>
      <c r="CP63" s="7" t="n">
        <v>2.97852607547977</v>
      </c>
      <c r="CQ63" s="7" t="n">
        <v>3.52429193122637</v>
      </c>
      <c r="CR63" s="7" t="n">
        <f aca="false">AVERAGE(CO63:CQ63)</f>
        <v>3.36733965898552</v>
      </c>
      <c r="CS63" s="7" t="n">
        <v>0.338799119052588</v>
      </c>
    </row>
    <row r="64" customFormat="false" ht="16" hidden="false" customHeight="false" outlineLevel="0" collapsed="false">
      <c r="CM64" s="7" t="n">
        <f aca="false">LOG10(CN64)</f>
        <v>1.69897000433602</v>
      </c>
      <c r="CN64" s="37" t="n">
        <v>50</v>
      </c>
      <c r="CO64" s="7" t="n">
        <v>0.581436826710422</v>
      </c>
      <c r="CP64" s="7" t="n">
        <v>0.538631661553827</v>
      </c>
      <c r="CQ64" s="7" t="n">
        <v>0.934579439252336</v>
      </c>
      <c r="CR64" s="7" t="n">
        <f aca="false">AVERAGE(CO64:CQ64)</f>
        <v>0.684882642505528</v>
      </c>
      <c r="CS64" s="7" t="n">
        <v>0.217300341164558</v>
      </c>
    </row>
  </sheetData>
  <mergeCells count="35">
    <mergeCell ref="B4:D4"/>
    <mergeCell ref="E4:G4"/>
    <mergeCell ref="H4:J4"/>
    <mergeCell ref="K4:M4"/>
    <mergeCell ref="B5:D5"/>
    <mergeCell ref="E5:G5"/>
    <mergeCell ref="H5:J5"/>
    <mergeCell ref="K5:M5"/>
    <mergeCell ref="B6:D6"/>
    <mergeCell ref="E6:G6"/>
    <mergeCell ref="H6:J6"/>
    <mergeCell ref="K6:M6"/>
    <mergeCell ref="B7:D7"/>
    <mergeCell ref="E7:G7"/>
    <mergeCell ref="H7:J7"/>
    <mergeCell ref="K7:M7"/>
    <mergeCell ref="B8:D8"/>
    <mergeCell ref="E8:G8"/>
    <mergeCell ref="H8:J8"/>
    <mergeCell ref="K8:M8"/>
    <mergeCell ref="B9:D9"/>
    <mergeCell ref="E9:G9"/>
    <mergeCell ref="H9:J9"/>
    <mergeCell ref="K9:M9"/>
    <mergeCell ref="B10:D10"/>
    <mergeCell ref="E10:G10"/>
    <mergeCell ref="H10:J10"/>
    <mergeCell ref="K10:M10"/>
    <mergeCell ref="B11:D11"/>
    <mergeCell ref="E11:G11"/>
    <mergeCell ref="H11:J11"/>
    <mergeCell ref="K11:M11"/>
    <mergeCell ref="E12:G12"/>
    <mergeCell ref="H12:J12"/>
    <mergeCell ref="K12:M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2018-01-31T09:07:50Z</dcterms:created>
  <dc:creator>Microsoft Office User</dc:creator>
  <dc:description/>
  <dc:language>en-US</dc:language>
  <cp:lastModifiedBy/>
  <cp:lastPrinted>2018-01-31T09:14:43Z</cp:lastPrinted>
  <dcterms:modified xsi:type="dcterms:W3CDTF">2019-05-06T14:15:35Z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