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idilase/Documents/OneDrive/Documents/PostdocReseach_UnivHelsinki/mPPases_Inhibitor/Niklas cpds/"/>
    </mc:Choice>
  </mc:AlternateContent>
  <bookViews>
    <workbookView xWindow="53100" yWindow="10960" windowWidth="36960" windowHeight="21060" tabRatio="500" activeTab="6"/>
  </bookViews>
  <sheets>
    <sheet name="Format" sheetId="1" r:id="rId1"/>
    <sheet name="Result 1" sheetId="2" r:id="rId2"/>
    <sheet name="Result 2" sheetId="3" r:id="rId3"/>
    <sheet name="Result 3" sheetId="4" r:id="rId4"/>
    <sheet name="Result 4" sheetId="5" r:id="rId5"/>
    <sheet name="Result 5" sheetId="6" r:id="rId6"/>
    <sheet name="Result 6" sheetId="7" r:id="rId7"/>
  </sheets>
  <definedNames>
    <definedName name="_xlnm.Print_Area" localSheetId="0">Format!$A$24:$M$55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H21" i="7" l="1"/>
  <c r="EH20" i="7"/>
  <c r="EG20" i="7"/>
  <c r="AZ4" i="7"/>
  <c r="BA4" i="7"/>
  <c r="BB4" i="7"/>
  <c r="BC4" i="7"/>
  <c r="BD4" i="7"/>
  <c r="BE4" i="7"/>
  <c r="BF4" i="7"/>
  <c r="BG4" i="7"/>
  <c r="BH4" i="7"/>
  <c r="BI4" i="7"/>
  <c r="BJ4" i="7"/>
  <c r="AZ5" i="7"/>
  <c r="BA5" i="7"/>
  <c r="BB5" i="7"/>
  <c r="BC5" i="7"/>
  <c r="BD5" i="7"/>
  <c r="BE5" i="7"/>
  <c r="BF5" i="7"/>
  <c r="BG5" i="7"/>
  <c r="BH5" i="7"/>
  <c r="BI5" i="7"/>
  <c r="BJ5" i="7"/>
  <c r="AZ6" i="7"/>
  <c r="BA6" i="7"/>
  <c r="BB6" i="7"/>
  <c r="BC6" i="7"/>
  <c r="BD6" i="7"/>
  <c r="BE6" i="7"/>
  <c r="BF6" i="7"/>
  <c r="BG6" i="7"/>
  <c r="BH6" i="7"/>
  <c r="BI6" i="7"/>
  <c r="BJ6" i="7"/>
  <c r="AZ7" i="7"/>
  <c r="BA7" i="7"/>
  <c r="BB7" i="7"/>
  <c r="BC7" i="7"/>
  <c r="BD7" i="7"/>
  <c r="BE7" i="7"/>
  <c r="BF7" i="7"/>
  <c r="BG7" i="7"/>
  <c r="BH7" i="7"/>
  <c r="BI7" i="7"/>
  <c r="BJ7" i="7"/>
  <c r="AZ8" i="7"/>
  <c r="BA8" i="7"/>
  <c r="BB8" i="7"/>
  <c r="BC8" i="7"/>
  <c r="BD8" i="7"/>
  <c r="BE8" i="7"/>
  <c r="BF8" i="7"/>
  <c r="BG8" i="7"/>
  <c r="BH8" i="7"/>
  <c r="BI8" i="7"/>
  <c r="BJ8" i="7"/>
  <c r="AZ9" i="7"/>
  <c r="BA9" i="7"/>
  <c r="BB9" i="7"/>
  <c r="BC9" i="7"/>
  <c r="BD9" i="7"/>
  <c r="BE9" i="7"/>
  <c r="BF9" i="7"/>
  <c r="BG9" i="7"/>
  <c r="BH9" i="7"/>
  <c r="BI9" i="7"/>
  <c r="BJ9" i="7"/>
  <c r="AZ10" i="7"/>
  <c r="BA10" i="7"/>
  <c r="BB10" i="7"/>
  <c r="BC10" i="7"/>
  <c r="BD10" i="7"/>
  <c r="BE10" i="7"/>
  <c r="BF10" i="7"/>
  <c r="BG10" i="7"/>
  <c r="BH10" i="7"/>
  <c r="BI10" i="7"/>
  <c r="BJ10" i="7"/>
  <c r="AZ11" i="7"/>
  <c r="BA11" i="7"/>
  <c r="BB11" i="7"/>
  <c r="BC11" i="7"/>
  <c r="BD11" i="7"/>
  <c r="BE11" i="7"/>
  <c r="BF11" i="7"/>
  <c r="AY5" i="7"/>
  <c r="AY6" i="7"/>
  <c r="AY7" i="7"/>
  <c r="AY8" i="7"/>
  <c r="AY9" i="7"/>
  <c r="AY10" i="7"/>
  <c r="AY11" i="7"/>
  <c r="AY4" i="7"/>
  <c r="AK4" i="7"/>
  <c r="AD8" i="7"/>
  <c r="BM8" i="7"/>
  <c r="AE8" i="7"/>
  <c r="BN8" i="7"/>
  <c r="AF8" i="7"/>
  <c r="BO8" i="7"/>
  <c r="AG8" i="7"/>
  <c r="BP8" i="7"/>
  <c r="CA8" i="7"/>
  <c r="CO8" i="7"/>
  <c r="CP8" i="7"/>
  <c r="CQ8" i="7"/>
  <c r="CR8" i="7"/>
  <c r="DC8" i="7"/>
  <c r="AL10" i="7"/>
  <c r="BU10" i="7"/>
  <c r="CW10" i="7"/>
  <c r="DY10" i="7"/>
  <c r="AM10" i="7"/>
  <c r="BV10" i="7"/>
  <c r="CX10" i="7"/>
  <c r="DZ10" i="7"/>
  <c r="AN10" i="7"/>
  <c r="BW10" i="7"/>
  <c r="CY10" i="7"/>
  <c r="EA10" i="7"/>
  <c r="AO10" i="7"/>
  <c r="BX10" i="7"/>
  <c r="CZ10" i="7"/>
  <c r="EB10" i="7"/>
  <c r="FA10" i="7"/>
  <c r="EL24" i="7"/>
  <c r="EM10" i="7"/>
  <c r="EK24" i="7"/>
  <c r="AL9" i="7"/>
  <c r="BU9" i="7"/>
  <c r="CW9" i="7"/>
  <c r="DY9" i="7"/>
  <c r="AM9" i="7"/>
  <c r="BV9" i="7"/>
  <c r="CX9" i="7"/>
  <c r="DZ9" i="7"/>
  <c r="AN9" i="7"/>
  <c r="BW9" i="7"/>
  <c r="CY9" i="7"/>
  <c r="EA9" i="7"/>
  <c r="AO9" i="7"/>
  <c r="BX9" i="7"/>
  <c r="CZ9" i="7"/>
  <c r="EB9" i="7"/>
  <c r="FA9" i="7"/>
  <c r="EJ24" i="7"/>
  <c r="EM9" i="7"/>
  <c r="EI24" i="7"/>
  <c r="AL8" i="7"/>
  <c r="BU8" i="7"/>
  <c r="CW8" i="7"/>
  <c r="DY8" i="7"/>
  <c r="AM8" i="7"/>
  <c r="BV8" i="7"/>
  <c r="CX8" i="7"/>
  <c r="DZ8" i="7"/>
  <c r="AN8" i="7"/>
  <c r="BW8" i="7"/>
  <c r="CY8" i="7"/>
  <c r="EA8" i="7"/>
  <c r="AO8" i="7"/>
  <c r="BX8" i="7"/>
  <c r="CZ8" i="7"/>
  <c r="EB8" i="7"/>
  <c r="FA8" i="7"/>
  <c r="EH24" i="7"/>
  <c r="EM8" i="7"/>
  <c r="EG24" i="7"/>
  <c r="AL7" i="7"/>
  <c r="BU7" i="7"/>
  <c r="CW7" i="7"/>
  <c r="DY7" i="7"/>
  <c r="AM7" i="7"/>
  <c r="BV7" i="7"/>
  <c r="CX7" i="7"/>
  <c r="DZ7" i="7"/>
  <c r="AN7" i="7"/>
  <c r="BW7" i="7"/>
  <c r="CY7" i="7"/>
  <c r="EA7" i="7"/>
  <c r="AO7" i="7"/>
  <c r="BX7" i="7"/>
  <c r="CZ7" i="7"/>
  <c r="EB7" i="7"/>
  <c r="FA7" i="7"/>
  <c r="EL23" i="7"/>
  <c r="EM7" i="7"/>
  <c r="EK23" i="7"/>
  <c r="AL6" i="7"/>
  <c r="BU6" i="7"/>
  <c r="CW6" i="7"/>
  <c r="DY6" i="7"/>
  <c r="AM6" i="7"/>
  <c r="BV6" i="7"/>
  <c r="CX6" i="7"/>
  <c r="DZ6" i="7"/>
  <c r="AN6" i="7"/>
  <c r="BW6" i="7"/>
  <c r="CY6" i="7"/>
  <c r="EA6" i="7"/>
  <c r="AO6" i="7"/>
  <c r="BX6" i="7"/>
  <c r="CZ6" i="7"/>
  <c r="EB6" i="7"/>
  <c r="FA6" i="7"/>
  <c r="EJ23" i="7"/>
  <c r="EM6" i="7"/>
  <c r="EI23" i="7"/>
  <c r="AL5" i="7"/>
  <c r="BU5" i="7"/>
  <c r="CW5" i="7"/>
  <c r="DY5" i="7"/>
  <c r="AM5" i="7"/>
  <c r="BV5" i="7"/>
  <c r="CX5" i="7"/>
  <c r="DZ5" i="7"/>
  <c r="AN5" i="7"/>
  <c r="BW5" i="7"/>
  <c r="CY5" i="7"/>
  <c r="EA5" i="7"/>
  <c r="AO5" i="7"/>
  <c r="BX5" i="7"/>
  <c r="CZ5" i="7"/>
  <c r="EB5" i="7"/>
  <c r="FA5" i="7"/>
  <c r="EH23" i="7"/>
  <c r="EM5" i="7"/>
  <c r="EG23" i="7"/>
  <c r="BU11" i="7"/>
  <c r="CW11" i="7"/>
  <c r="DY11" i="7"/>
  <c r="BV11" i="7"/>
  <c r="CX11" i="7"/>
  <c r="DZ11" i="7"/>
  <c r="BW11" i="7"/>
  <c r="CY11" i="7"/>
  <c r="EA11" i="7"/>
  <c r="BX11" i="7"/>
  <c r="CZ11" i="7"/>
  <c r="EB11" i="7"/>
  <c r="EM11" i="7"/>
  <c r="AL4" i="7"/>
  <c r="BU4" i="7"/>
  <c r="CW4" i="7"/>
  <c r="DY4" i="7"/>
  <c r="AM4" i="7"/>
  <c r="BV4" i="7"/>
  <c r="CX4" i="7"/>
  <c r="DZ4" i="7"/>
  <c r="AN4" i="7"/>
  <c r="BW4" i="7"/>
  <c r="CY4" i="7"/>
  <c r="EA4" i="7"/>
  <c r="AO4" i="7"/>
  <c r="BX4" i="7"/>
  <c r="CZ4" i="7"/>
  <c r="EB4" i="7"/>
  <c r="FA4" i="7"/>
  <c r="EL22" i="7"/>
  <c r="EM4" i="7"/>
  <c r="EK22" i="7"/>
  <c r="AH11" i="7"/>
  <c r="BQ11" i="7"/>
  <c r="CS11" i="7"/>
  <c r="DU11" i="7"/>
  <c r="AI11" i="7"/>
  <c r="BR11" i="7"/>
  <c r="CT11" i="7"/>
  <c r="DV11" i="7"/>
  <c r="AJ11" i="7"/>
  <c r="BS11" i="7"/>
  <c r="CU11" i="7"/>
  <c r="DW11" i="7"/>
  <c r="AK11" i="7"/>
  <c r="BT11" i="7"/>
  <c r="CV11" i="7"/>
  <c r="DX11" i="7"/>
  <c r="EW11" i="7"/>
  <c r="EJ22" i="7"/>
  <c r="EI11" i="7"/>
  <c r="EI22" i="7"/>
  <c r="AH10" i="7"/>
  <c r="BQ10" i="7"/>
  <c r="CS10" i="7"/>
  <c r="DU10" i="7"/>
  <c r="AI10" i="7"/>
  <c r="BR10" i="7"/>
  <c r="CT10" i="7"/>
  <c r="DV10" i="7"/>
  <c r="AJ10" i="7"/>
  <c r="BS10" i="7"/>
  <c r="CU10" i="7"/>
  <c r="DW10" i="7"/>
  <c r="EW10" i="7"/>
  <c r="EH22" i="7"/>
  <c r="EI10" i="7"/>
  <c r="EG22" i="7"/>
  <c r="AH9" i="7"/>
  <c r="BQ9" i="7"/>
  <c r="CS9" i="7"/>
  <c r="DU9" i="7"/>
  <c r="AI9" i="7"/>
  <c r="BR9" i="7"/>
  <c r="CT9" i="7"/>
  <c r="DV9" i="7"/>
  <c r="AJ9" i="7"/>
  <c r="BS9" i="7"/>
  <c r="CU9" i="7"/>
  <c r="DW9" i="7"/>
  <c r="AK9" i="7"/>
  <c r="BT9" i="7"/>
  <c r="CV9" i="7"/>
  <c r="DX9" i="7"/>
  <c r="EW9" i="7"/>
  <c r="EL21" i="7"/>
  <c r="EI9" i="7"/>
  <c r="EK21" i="7"/>
  <c r="AH8" i="7"/>
  <c r="BQ8" i="7"/>
  <c r="CS8" i="7"/>
  <c r="DU8" i="7"/>
  <c r="AI8" i="7"/>
  <c r="BR8" i="7"/>
  <c r="CT8" i="7"/>
  <c r="DV8" i="7"/>
  <c r="AJ8" i="7"/>
  <c r="BS8" i="7"/>
  <c r="CU8" i="7"/>
  <c r="DW8" i="7"/>
  <c r="AK8" i="7"/>
  <c r="BT8" i="7"/>
  <c r="CV8" i="7"/>
  <c r="DX8" i="7"/>
  <c r="EW8" i="7"/>
  <c r="EJ21" i="7"/>
  <c r="EI8" i="7"/>
  <c r="EI21" i="7"/>
  <c r="AH7" i="7"/>
  <c r="BQ7" i="7"/>
  <c r="CS7" i="7"/>
  <c r="DU7" i="7"/>
  <c r="AI7" i="7"/>
  <c r="BR7" i="7"/>
  <c r="CT7" i="7"/>
  <c r="DV7" i="7"/>
  <c r="AJ7" i="7"/>
  <c r="BS7" i="7"/>
  <c r="CU7" i="7"/>
  <c r="DW7" i="7"/>
  <c r="AK7" i="7"/>
  <c r="BT7" i="7"/>
  <c r="CV7" i="7"/>
  <c r="DX7" i="7"/>
  <c r="EW7" i="7"/>
  <c r="EI7" i="7"/>
  <c r="EG21" i="7"/>
  <c r="AH6" i="7"/>
  <c r="BQ6" i="7"/>
  <c r="CS6" i="7"/>
  <c r="DU6" i="7"/>
  <c r="AI6" i="7"/>
  <c r="BR6" i="7"/>
  <c r="CT6" i="7"/>
  <c r="DV6" i="7"/>
  <c r="AJ6" i="7"/>
  <c r="BS6" i="7"/>
  <c r="CU6" i="7"/>
  <c r="DW6" i="7"/>
  <c r="AK6" i="7"/>
  <c r="BT6" i="7"/>
  <c r="CV6" i="7"/>
  <c r="DX6" i="7"/>
  <c r="EW6" i="7"/>
  <c r="EL20" i="7"/>
  <c r="EI6" i="7"/>
  <c r="EK20" i="7"/>
  <c r="AH5" i="7"/>
  <c r="BQ5" i="7"/>
  <c r="CS5" i="7"/>
  <c r="DU5" i="7"/>
  <c r="AI5" i="7"/>
  <c r="BR5" i="7"/>
  <c r="CT5" i="7"/>
  <c r="DV5" i="7"/>
  <c r="AJ5" i="7"/>
  <c r="BS5" i="7"/>
  <c r="CU5" i="7"/>
  <c r="DW5" i="7"/>
  <c r="AK5" i="7"/>
  <c r="BT5" i="7"/>
  <c r="CV5" i="7"/>
  <c r="DX5" i="7"/>
  <c r="EW5" i="7"/>
  <c r="EJ20" i="7"/>
  <c r="EI5" i="7"/>
  <c r="EI20" i="7"/>
  <c r="AH4" i="7"/>
  <c r="BQ4" i="7"/>
  <c r="CS4" i="7"/>
  <c r="DU4" i="7"/>
  <c r="AI4" i="7"/>
  <c r="BR4" i="7"/>
  <c r="CT4" i="7"/>
  <c r="DV4" i="7"/>
  <c r="AJ4" i="7"/>
  <c r="BS4" i="7"/>
  <c r="CU4" i="7"/>
  <c r="DW4" i="7"/>
  <c r="BT4" i="7"/>
  <c r="CV4" i="7"/>
  <c r="DX4" i="7"/>
  <c r="EW4" i="7"/>
  <c r="EI4" i="7"/>
  <c r="AD11" i="7"/>
  <c r="BM11" i="7"/>
  <c r="CO11" i="7"/>
  <c r="DQ11" i="7"/>
  <c r="AE11" i="7"/>
  <c r="BN11" i="7"/>
  <c r="CP11" i="7"/>
  <c r="DR11" i="7"/>
  <c r="AF11" i="7"/>
  <c r="BO11" i="7"/>
  <c r="CQ11" i="7"/>
  <c r="DS11" i="7"/>
  <c r="AG11" i="7"/>
  <c r="BP11" i="7"/>
  <c r="CR11" i="7"/>
  <c r="DT11" i="7"/>
  <c r="ES11" i="7"/>
  <c r="EH19" i="7"/>
  <c r="EE11" i="7"/>
  <c r="EG19" i="7"/>
  <c r="AD10" i="7"/>
  <c r="BM10" i="7"/>
  <c r="CO10" i="7"/>
  <c r="DQ10" i="7"/>
  <c r="AE10" i="7"/>
  <c r="BN10" i="7"/>
  <c r="CP10" i="7"/>
  <c r="DR10" i="7"/>
  <c r="AF10" i="7"/>
  <c r="BO10" i="7"/>
  <c r="CQ10" i="7"/>
  <c r="DS10" i="7"/>
  <c r="AG10" i="7"/>
  <c r="BP10" i="7"/>
  <c r="CR10" i="7"/>
  <c r="DT10" i="7"/>
  <c r="ES10" i="7"/>
  <c r="EH18" i="7"/>
  <c r="EE10" i="7"/>
  <c r="EG18" i="7"/>
  <c r="AD9" i="7"/>
  <c r="BM9" i="7"/>
  <c r="CO9" i="7"/>
  <c r="DQ9" i="7"/>
  <c r="AE9" i="7"/>
  <c r="BN9" i="7"/>
  <c r="CP9" i="7"/>
  <c r="DR9" i="7"/>
  <c r="AF9" i="7"/>
  <c r="BO9" i="7"/>
  <c r="CQ9" i="7"/>
  <c r="DS9" i="7"/>
  <c r="AG9" i="7"/>
  <c r="BP9" i="7"/>
  <c r="CR9" i="7"/>
  <c r="DT9" i="7"/>
  <c r="ES9" i="7"/>
  <c r="EH17" i="7"/>
  <c r="EE9" i="7"/>
  <c r="EG17" i="7"/>
  <c r="DQ8" i="7"/>
  <c r="DR8" i="7"/>
  <c r="DS8" i="7"/>
  <c r="DT8" i="7"/>
  <c r="ES8" i="7"/>
  <c r="EH16" i="7"/>
  <c r="EE8" i="7"/>
  <c r="EG16" i="7"/>
  <c r="FA11" i="7"/>
  <c r="DK11" i="7"/>
  <c r="DG11" i="7"/>
  <c r="DC11" i="7"/>
  <c r="CI11" i="7"/>
  <c r="CE11" i="7"/>
  <c r="CA11" i="7"/>
  <c r="AK10" i="7"/>
  <c r="BT10" i="7"/>
  <c r="CV10" i="7"/>
  <c r="DX10" i="7"/>
  <c r="DK10" i="7"/>
  <c r="DG10" i="7"/>
  <c r="DC10" i="7"/>
  <c r="CI10" i="7"/>
  <c r="CE10" i="7"/>
  <c r="CA10" i="7"/>
  <c r="DK9" i="7"/>
  <c r="DG9" i="7"/>
  <c r="DC9" i="7"/>
  <c r="CI9" i="7"/>
  <c r="CE9" i="7"/>
  <c r="CA9" i="7"/>
  <c r="DK8" i="7"/>
  <c r="DG8" i="7"/>
  <c r="CI8" i="7"/>
  <c r="CE8" i="7"/>
  <c r="DK7" i="7"/>
  <c r="DG7" i="7"/>
  <c r="CI7" i="7"/>
  <c r="CE7" i="7"/>
  <c r="AG7" i="7"/>
  <c r="AF7" i="7"/>
  <c r="AE7" i="7"/>
  <c r="AD7" i="7"/>
  <c r="AR7" i="7"/>
  <c r="AS7" i="7"/>
  <c r="AT7" i="7"/>
  <c r="AU7" i="7"/>
  <c r="AV7" i="7"/>
  <c r="DK6" i="7"/>
  <c r="DG6" i="7"/>
  <c r="CI6" i="7"/>
  <c r="CE6" i="7"/>
  <c r="AG6" i="7"/>
  <c r="AF6" i="7"/>
  <c r="AE6" i="7"/>
  <c r="AD6" i="7"/>
  <c r="AR6" i="7"/>
  <c r="AS6" i="7"/>
  <c r="AT6" i="7"/>
  <c r="AU6" i="7"/>
  <c r="AV6" i="7"/>
  <c r="DK5" i="7"/>
  <c r="DG5" i="7"/>
  <c r="CI5" i="7"/>
  <c r="CE5" i="7"/>
  <c r="AG5" i="7"/>
  <c r="AF5" i="7"/>
  <c r="AE5" i="7"/>
  <c r="AD5" i="7"/>
  <c r="AR5" i="7"/>
  <c r="AS5" i="7"/>
  <c r="AT5" i="7"/>
  <c r="AU5" i="7"/>
  <c r="AV5" i="7"/>
  <c r="DK4" i="7"/>
  <c r="DG4" i="7"/>
  <c r="CI4" i="7"/>
  <c r="CE4" i="7"/>
  <c r="AG4" i="7"/>
  <c r="AF4" i="7"/>
  <c r="AE4" i="7"/>
  <c r="AD4" i="7"/>
  <c r="AR4" i="7"/>
  <c r="AS4" i="7"/>
  <c r="AT4" i="7"/>
  <c r="AU4" i="7"/>
  <c r="AV4" i="7"/>
  <c r="BQ4" i="2"/>
  <c r="BR4" i="2"/>
  <c r="BS4" i="2"/>
  <c r="BT4" i="2"/>
  <c r="BU4" i="2"/>
  <c r="BV4" i="2"/>
  <c r="BW4" i="2"/>
  <c r="BX4" i="2"/>
  <c r="BQ5" i="2"/>
  <c r="BR5" i="2"/>
  <c r="BS5" i="2"/>
  <c r="BT5" i="2"/>
  <c r="BU5" i="2"/>
  <c r="BV5" i="2"/>
  <c r="BW5" i="2"/>
  <c r="BX5" i="2"/>
  <c r="BQ6" i="2"/>
  <c r="BR6" i="2"/>
  <c r="BS6" i="2"/>
  <c r="BT6" i="2"/>
  <c r="BU6" i="2"/>
  <c r="BV6" i="2"/>
  <c r="BW6" i="2"/>
  <c r="BX6" i="2"/>
  <c r="BQ7" i="2"/>
  <c r="BR7" i="2"/>
  <c r="BS7" i="2"/>
  <c r="BT7" i="2"/>
  <c r="BU7" i="2"/>
  <c r="BV7" i="2"/>
  <c r="BW7" i="2"/>
  <c r="BX7" i="2"/>
  <c r="BN8" i="2"/>
  <c r="BO8" i="2"/>
  <c r="BP8" i="2"/>
  <c r="BQ8" i="2"/>
  <c r="BR8" i="2"/>
  <c r="BS8" i="2"/>
  <c r="BT8" i="2"/>
  <c r="BU8" i="2"/>
  <c r="BV8" i="2"/>
  <c r="BW8" i="2"/>
  <c r="BX8" i="2"/>
  <c r="BN9" i="2"/>
  <c r="BO9" i="2"/>
  <c r="BP9" i="2"/>
  <c r="BQ9" i="2"/>
  <c r="BR9" i="2"/>
  <c r="BS9" i="2"/>
  <c r="BT9" i="2"/>
  <c r="BU9" i="2"/>
  <c r="BV9" i="2"/>
  <c r="BW9" i="2"/>
  <c r="BX9" i="2"/>
  <c r="BN10" i="2"/>
  <c r="BO10" i="2"/>
  <c r="BP10" i="2"/>
  <c r="BQ10" i="2"/>
  <c r="BR10" i="2"/>
  <c r="BS10" i="2"/>
  <c r="BT10" i="2"/>
  <c r="BU10" i="2"/>
  <c r="BV10" i="2"/>
  <c r="BW10" i="2"/>
  <c r="BX10" i="2"/>
  <c r="BN11" i="2"/>
  <c r="BO11" i="2"/>
  <c r="BP11" i="2"/>
  <c r="BQ11" i="2"/>
  <c r="BR11" i="2"/>
  <c r="BS11" i="2"/>
  <c r="BT11" i="2"/>
  <c r="BU11" i="2"/>
  <c r="BV11" i="2"/>
  <c r="BW11" i="2"/>
  <c r="BX11" i="2"/>
  <c r="BM9" i="2"/>
  <c r="BM10" i="2"/>
  <c r="BM11" i="2"/>
  <c r="BM8" i="2"/>
  <c r="EW8" i="6"/>
  <c r="EI8" i="6"/>
  <c r="DG8" i="6"/>
  <c r="CE8" i="6"/>
  <c r="CE10" i="6"/>
  <c r="AD8" i="6"/>
  <c r="AY8" i="6"/>
  <c r="BM8" i="6"/>
  <c r="AE8" i="6"/>
  <c r="AZ8" i="6"/>
  <c r="BN8" i="6"/>
  <c r="AF8" i="6"/>
  <c r="BA8" i="6"/>
  <c r="BO8" i="6"/>
  <c r="AG8" i="6"/>
  <c r="BB8" i="6"/>
  <c r="BP8" i="6"/>
  <c r="CA8" i="6"/>
  <c r="CO8" i="6"/>
  <c r="CP8" i="6"/>
  <c r="CQ8" i="6"/>
  <c r="CR8" i="6"/>
  <c r="DC8" i="6"/>
  <c r="AL10" i="6"/>
  <c r="BG10" i="6"/>
  <c r="BU10" i="6"/>
  <c r="CW10" i="6"/>
  <c r="DY10" i="6"/>
  <c r="AM10" i="6"/>
  <c r="BH10" i="6"/>
  <c r="BV10" i="6"/>
  <c r="CX10" i="6"/>
  <c r="DZ10" i="6"/>
  <c r="AN10" i="6"/>
  <c r="BI10" i="6"/>
  <c r="BW10" i="6"/>
  <c r="CY10" i="6"/>
  <c r="EA10" i="6"/>
  <c r="AO10" i="6"/>
  <c r="BJ10" i="6"/>
  <c r="BX10" i="6"/>
  <c r="CZ10" i="6"/>
  <c r="EB10" i="6"/>
  <c r="FA10" i="6"/>
  <c r="EL24" i="6"/>
  <c r="EM10" i="6"/>
  <c r="EK24" i="6"/>
  <c r="AL9" i="6"/>
  <c r="BG9" i="6"/>
  <c r="BU9" i="6"/>
  <c r="CW9" i="6"/>
  <c r="DY9" i="6"/>
  <c r="AM9" i="6"/>
  <c r="BH9" i="6"/>
  <c r="BV9" i="6"/>
  <c r="CX9" i="6"/>
  <c r="DZ9" i="6"/>
  <c r="AN9" i="6"/>
  <c r="BI9" i="6"/>
  <c r="BW9" i="6"/>
  <c r="CY9" i="6"/>
  <c r="EA9" i="6"/>
  <c r="AO9" i="6"/>
  <c r="BJ9" i="6"/>
  <c r="BX9" i="6"/>
  <c r="CZ9" i="6"/>
  <c r="EB9" i="6"/>
  <c r="FA9" i="6"/>
  <c r="EJ24" i="6"/>
  <c r="EM9" i="6"/>
  <c r="EI24" i="6"/>
  <c r="AL8" i="6"/>
  <c r="BG8" i="6"/>
  <c r="BU8" i="6"/>
  <c r="CW8" i="6"/>
  <c r="DY8" i="6"/>
  <c r="AM8" i="6"/>
  <c r="BH8" i="6"/>
  <c r="BV8" i="6"/>
  <c r="CX8" i="6"/>
  <c r="DZ8" i="6"/>
  <c r="AN8" i="6"/>
  <c r="BI8" i="6"/>
  <c r="BW8" i="6"/>
  <c r="CY8" i="6"/>
  <c r="EA8" i="6"/>
  <c r="AO8" i="6"/>
  <c r="BJ8" i="6"/>
  <c r="BX8" i="6"/>
  <c r="CZ8" i="6"/>
  <c r="EB8" i="6"/>
  <c r="FA8" i="6"/>
  <c r="EH24" i="6"/>
  <c r="EM8" i="6"/>
  <c r="EG24" i="6"/>
  <c r="AL7" i="6"/>
  <c r="BG7" i="6"/>
  <c r="BU7" i="6"/>
  <c r="CW7" i="6"/>
  <c r="DY7" i="6"/>
  <c r="AM7" i="6"/>
  <c r="BH7" i="6"/>
  <c r="BV7" i="6"/>
  <c r="CX7" i="6"/>
  <c r="DZ7" i="6"/>
  <c r="AN7" i="6"/>
  <c r="BI7" i="6"/>
  <c r="BW7" i="6"/>
  <c r="CY7" i="6"/>
  <c r="EA7" i="6"/>
  <c r="AO7" i="6"/>
  <c r="BJ7" i="6"/>
  <c r="BX7" i="6"/>
  <c r="CZ7" i="6"/>
  <c r="EB7" i="6"/>
  <c r="FA7" i="6"/>
  <c r="EL23" i="6"/>
  <c r="EM7" i="6"/>
  <c r="EK23" i="6"/>
  <c r="AL6" i="6"/>
  <c r="BG6" i="6"/>
  <c r="BU6" i="6"/>
  <c r="CW6" i="6"/>
  <c r="DY6" i="6"/>
  <c r="AM6" i="6"/>
  <c r="BH6" i="6"/>
  <c r="BV6" i="6"/>
  <c r="CX6" i="6"/>
  <c r="DZ6" i="6"/>
  <c r="AN6" i="6"/>
  <c r="BI6" i="6"/>
  <c r="BW6" i="6"/>
  <c r="CY6" i="6"/>
  <c r="EA6" i="6"/>
  <c r="AO6" i="6"/>
  <c r="BJ6" i="6"/>
  <c r="BX6" i="6"/>
  <c r="CZ6" i="6"/>
  <c r="EB6" i="6"/>
  <c r="FA6" i="6"/>
  <c r="EJ23" i="6"/>
  <c r="EM6" i="6"/>
  <c r="EI23" i="6"/>
  <c r="AL5" i="6"/>
  <c r="BG5" i="6"/>
  <c r="BU5" i="6"/>
  <c r="CW5" i="6"/>
  <c r="DY5" i="6"/>
  <c r="AM5" i="6"/>
  <c r="BH5" i="6"/>
  <c r="BV5" i="6"/>
  <c r="CX5" i="6"/>
  <c r="DZ5" i="6"/>
  <c r="AN5" i="6"/>
  <c r="BI5" i="6"/>
  <c r="BW5" i="6"/>
  <c r="CY5" i="6"/>
  <c r="EA5" i="6"/>
  <c r="AO5" i="6"/>
  <c r="BJ5" i="6"/>
  <c r="BX5" i="6"/>
  <c r="CZ5" i="6"/>
  <c r="EB5" i="6"/>
  <c r="FA5" i="6"/>
  <c r="EH23" i="6"/>
  <c r="EM5" i="6"/>
  <c r="EG23" i="6"/>
  <c r="AL4" i="6"/>
  <c r="BG4" i="6"/>
  <c r="BU4" i="6"/>
  <c r="CW4" i="6"/>
  <c r="DY4" i="6"/>
  <c r="AM4" i="6"/>
  <c r="BH4" i="6"/>
  <c r="BV4" i="6"/>
  <c r="CX4" i="6"/>
  <c r="DZ4" i="6"/>
  <c r="AN4" i="6"/>
  <c r="BI4" i="6"/>
  <c r="BW4" i="6"/>
  <c r="CY4" i="6"/>
  <c r="EA4" i="6"/>
  <c r="AO4" i="6"/>
  <c r="BJ4" i="6"/>
  <c r="BX4" i="6"/>
  <c r="CZ4" i="6"/>
  <c r="EB4" i="6"/>
  <c r="FA4" i="6"/>
  <c r="EL22" i="6"/>
  <c r="EM4" i="6"/>
  <c r="EK22" i="6"/>
  <c r="AH11" i="6"/>
  <c r="BC11" i="6"/>
  <c r="BQ11" i="6"/>
  <c r="CS11" i="6"/>
  <c r="DU11" i="6"/>
  <c r="AI11" i="6"/>
  <c r="BD11" i="6"/>
  <c r="BR11" i="6"/>
  <c r="CT11" i="6"/>
  <c r="DV11" i="6"/>
  <c r="AJ11" i="6"/>
  <c r="BE11" i="6"/>
  <c r="BS11" i="6"/>
  <c r="CU11" i="6"/>
  <c r="DW11" i="6"/>
  <c r="AK11" i="6"/>
  <c r="BF11" i="6"/>
  <c r="BT11" i="6"/>
  <c r="CV11" i="6"/>
  <c r="DX11" i="6"/>
  <c r="EW11" i="6"/>
  <c r="EJ22" i="6"/>
  <c r="EI11" i="6"/>
  <c r="EI22" i="6"/>
  <c r="AH10" i="6"/>
  <c r="BC10" i="6"/>
  <c r="BQ10" i="6"/>
  <c r="CS10" i="6"/>
  <c r="DU10" i="6"/>
  <c r="AI10" i="6"/>
  <c r="BD10" i="6"/>
  <c r="BR10" i="6"/>
  <c r="CT10" i="6"/>
  <c r="DV10" i="6"/>
  <c r="AJ10" i="6"/>
  <c r="BE10" i="6"/>
  <c r="BS10" i="6"/>
  <c r="CU10" i="6"/>
  <c r="DW10" i="6"/>
  <c r="AK10" i="6"/>
  <c r="BF10" i="6"/>
  <c r="BT10" i="6"/>
  <c r="CV10" i="6"/>
  <c r="DX10" i="6"/>
  <c r="EW10" i="6"/>
  <c r="EH22" i="6"/>
  <c r="EI10" i="6"/>
  <c r="EG22" i="6"/>
  <c r="AH9" i="6"/>
  <c r="BC9" i="6"/>
  <c r="BQ9" i="6"/>
  <c r="CS9" i="6"/>
  <c r="DU9" i="6"/>
  <c r="AI9" i="6"/>
  <c r="BD9" i="6"/>
  <c r="BR9" i="6"/>
  <c r="CT9" i="6"/>
  <c r="DV9" i="6"/>
  <c r="AJ9" i="6"/>
  <c r="BE9" i="6"/>
  <c r="BS9" i="6"/>
  <c r="CU9" i="6"/>
  <c r="DW9" i="6"/>
  <c r="AK9" i="6"/>
  <c r="BF9" i="6"/>
  <c r="BT9" i="6"/>
  <c r="CV9" i="6"/>
  <c r="DX9" i="6"/>
  <c r="EW9" i="6"/>
  <c r="EL21" i="6"/>
  <c r="EI9" i="6"/>
  <c r="EK21" i="6"/>
  <c r="AH8" i="6"/>
  <c r="BC8" i="6"/>
  <c r="BQ8" i="6"/>
  <c r="CS8" i="6"/>
  <c r="DU8" i="6"/>
  <c r="AI8" i="6"/>
  <c r="BD8" i="6"/>
  <c r="BR8" i="6"/>
  <c r="CT8" i="6"/>
  <c r="DV8" i="6"/>
  <c r="AJ8" i="6"/>
  <c r="BE8" i="6"/>
  <c r="BS8" i="6"/>
  <c r="CU8" i="6"/>
  <c r="DW8" i="6"/>
  <c r="AK8" i="6"/>
  <c r="BF8" i="6"/>
  <c r="BT8" i="6"/>
  <c r="CV8" i="6"/>
  <c r="DX8" i="6"/>
  <c r="EJ21" i="6"/>
  <c r="EI21" i="6"/>
  <c r="AH7" i="6"/>
  <c r="BC7" i="6"/>
  <c r="BQ7" i="6"/>
  <c r="CS7" i="6"/>
  <c r="DU7" i="6"/>
  <c r="AI7" i="6"/>
  <c r="BD7" i="6"/>
  <c r="BR7" i="6"/>
  <c r="CT7" i="6"/>
  <c r="DV7" i="6"/>
  <c r="AJ7" i="6"/>
  <c r="BE7" i="6"/>
  <c r="BS7" i="6"/>
  <c r="CU7" i="6"/>
  <c r="DW7" i="6"/>
  <c r="AK7" i="6"/>
  <c r="BF7" i="6"/>
  <c r="BT7" i="6"/>
  <c r="CV7" i="6"/>
  <c r="DX7" i="6"/>
  <c r="EW7" i="6"/>
  <c r="EH21" i="6"/>
  <c r="EI7" i="6"/>
  <c r="EG21" i="6"/>
  <c r="AH6" i="6"/>
  <c r="BC6" i="6"/>
  <c r="BQ6" i="6"/>
  <c r="CS6" i="6"/>
  <c r="DU6" i="6"/>
  <c r="AI6" i="6"/>
  <c r="BD6" i="6"/>
  <c r="BR6" i="6"/>
  <c r="CT6" i="6"/>
  <c r="DV6" i="6"/>
  <c r="AJ6" i="6"/>
  <c r="BE6" i="6"/>
  <c r="BS6" i="6"/>
  <c r="CU6" i="6"/>
  <c r="DW6" i="6"/>
  <c r="AK6" i="6"/>
  <c r="BF6" i="6"/>
  <c r="BT6" i="6"/>
  <c r="CV6" i="6"/>
  <c r="DX6" i="6"/>
  <c r="EW6" i="6"/>
  <c r="EL20" i="6"/>
  <c r="EI6" i="6"/>
  <c r="EK20" i="6"/>
  <c r="AH5" i="6"/>
  <c r="BC5" i="6"/>
  <c r="BQ5" i="6"/>
  <c r="CS5" i="6"/>
  <c r="DU5" i="6"/>
  <c r="AI5" i="6"/>
  <c r="BD5" i="6"/>
  <c r="BR5" i="6"/>
  <c r="CT5" i="6"/>
  <c r="DV5" i="6"/>
  <c r="AJ5" i="6"/>
  <c r="BE5" i="6"/>
  <c r="BS5" i="6"/>
  <c r="CU5" i="6"/>
  <c r="DW5" i="6"/>
  <c r="AK5" i="6"/>
  <c r="BF5" i="6"/>
  <c r="BT5" i="6"/>
  <c r="CV5" i="6"/>
  <c r="DX5" i="6"/>
  <c r="EW5" i="6"/>
  <c r="EJ20" i="6"/>
  <c r="EI5" i="6"/>
  <c r="EI20" i="6"/>
  <c r="AH4" i="6"/>
  <c r="BC4" i="6"/>
  <c r="BQ4" i="6"/>
  <c r="CS4" i="6"/>
  <c r="DU4" i="6"/>
  <c r="AI4" i="6"/>
  <c r="BD4" i="6"/>
  <c r="BR4" i="6"/>
  <c r="CT4" i="6"/>
  <c r="DV4" i="6"/>
  <c r="AJ4" i="6"/>
  <c r="BE4" i="6"/>
  <c r="BS4" i="6"/>
  <c r="CU4" i="6"/>
  <c r="DW4" i="6"/>
  <c r="AK4" i="6"/>
  <c r="BF4" i="6"/>
  <c r="BT4" i="6"/>
  <c r="CV4" i="6"/>
  <c r="DX4" i="6"/>
  <c r="EW4" i="6"/>
  <c r="EH20" i="6"/>
  <c r="EI4" i="6"/>
  <c r="EG20" i="6"/>
  <c r="AD11" i="6"/>
  <c r="AY11" i="6"/>
  <c r="BM11" i="6"/>
  <c r="CO11" i="6"/>
  <c r="DQ11" i="6"/>
  <c r="AE11" i="6"/>
  <c r="AZ11" i="6"/>
  <c r="BN11" i="6"/>
  <c r="CP11" i="6"/>
  <c r="DR11" i="6"/>
  <c r="AF11" i="6"/>
  <c r="BA11" i="6"/>
  <c r="BO11" i="6"/>
  <c r="CQ11" i="6"/>
  <c r="DS11" i="6"/>
  <c r="AG11" i="6"/>
  <c r="BB11" i="6"/>
  <c r="BP11" i="6"/>
  <c r="CR11" i="6"/>
  <c r="DT11" i="6"/>
  <c r="ES11" i="6"/>
  <c r="EH19" i="6"/>
  <c r="EE11" i="6"/>
  <c r="EG19" i="6"/>
  <c r="AD10" i="6"/>
  <c r="AY10" i="6"/>
  <c r="BM10" i="6"/>
  <c r="CO10" i="6"/>
  <c r="DQ10" i="6"/>
  <c r="AE10" i="6"/>
  <c r="AZ10" i="6"/>
  <c r="BN10" i="6"/>
  <c r="CP10" i="6"/>
  <c r="DR10" i="6"/>
  <c r="AF10" i="6"/>
  <c r="BA10" i="6"/>
  <c r="BO10" i="6"/>
  <c r="CQ10" i="6"/>
  <c r="DS10" i="6"/>
  <c r="AG10" i="6"/>
  <c r="BB10" i="6"/>
  <c r="BP10" i="6"/>
  <c r="CR10" i="6"/>
  <c r="DT10" i="6"/>
  <c r="ES10" i="6"/>
  <c r="EH18" i="6"/>
  <c r="EE10" i="6"/>
  <c r="EG18" i="6"/>
  <c r="AD9" i="6"/>
  <c r="AY9" i="6"/>
  <c r="BM9" i="6"/>
  <c r="CO9" i="6"/>
  <c r="DQ9" i="6"/>
  <c r="AE9" i="6"/>
  <c r="AZ9" i="6"/>
  <c r="BN9" i="6"/>
  <c r="CP9" i="6"/>
  <c r="DR9" i="6"/>
  <c r="AF9" i="6"/>
  <c r="BA9" i="6"/>
  <c r="BO9" i="6"/>
  <c r="CQ9" i="6"/>
  <c r="DS9" i="6"/>
  <c r="AG9" i="6"/>
  <c r="BB9" i="6"/>
  <c r="BP9" i="6"/>
  <c r="CR9" i="6"/>
  <c r="DT9" i="6"/>
  <c r="ES9" i="6"/>
  <c r="EH17" i="6"/>
  <c r="EE9" i="6"/>
  <c r="EG17" i="6"/>
  <c r="DQ8" i="6"/>
  <c r="DR8" i="6"/>
  <c r="DS8" i="6"/>
  <c r="DT8" i="6"/>
  <c r="ES8" i="6"/>
  <c r="EH16" i="6"/>
  <c r="EE8" i="6"/>
  <c r="EG16" i="6"/>
  <c r="DG11" i="6"/>
  <c r="DC11" i="6"/>
  <c r="CE11" i="6"/>
  <c r="CA11" i="6"/>
  <c r="DK10" i="6"/>
  <c r="DG10" i="6"/>
  <c r="DC10" i="6"/>
  <c r="CI10" i="6"/>
  <c r="CA10" i="6"/>
  <c r="DK9" i="6"/>
  <c r="DG9" i="6"/>
  <c r="DC9" i="6"/>
  <c r="CI9" i="6"/>
  <c r="CE9" i="6"/>
  <c r="CA9" i="6"/>
  <c r="DK8" i="6"/>
  <c r="CI8" i="6"/>
  <c r="DK7" i="6"/>
  <c r="DG7" i="6"/>
  <c r="CI7" i="6"/>
  <c r="CE7" i="6"/>
  <c r="AG7" i="6"/>
  <c r="BB7" i="6"/>
  <c r="AF7" i="6"/>
  <c r="BA7" i="6"/>
  <c r="AE7" i="6"/>
  <c r="AZ7" i="6"/>
  <c r="AD7" i="6"/>
  <c r="AY7" i="6"/>
  <c r="AR7" i="6"/>
  <c r="AS7" i="6"/>
  <c r="AT7" i="6"/>
  <c r="AU7" i="6"/>
  <c r="AV7" i="6"/>
  <c r="DK6" i="6"/>
  <c r="DG6" i="6"/>
  <c r="CI6" i="6"/>
  <c r="CE6" i="6"/>
  <c r="AG6" i="6"/>
  <c r="BB6" i="6"/>
  <c r="AF6" i="6"/>
  <c r="BA6" i="6"/>
  <c r="AE6" i="6"/>
  <c r="AZ6" i="6"/>
  <c r="AD6" i="6"/>
  <c r="AY6" i="6"/>
  <c r="AR6" i="6"/>
  <c r="AS6" i="6"/>
  <c r="AT6" i="6"/>
  <c r="AU6" i="6"/>
  <c r="AV6" i="6"/>
  <c r="DK5" i="6"/>
  <c r="DG5" i="6"/>
  <c r="CI5" i="6"/>
  <c r="CE5" i="6"/>
  <c r="AG5" i="6"/>
  <c r="BB5" i="6"/>
  <c r="AF5" i="6"/>
  <c r="BA5" i="6"/>
  <c r="AE5" i="6"/>
  <c r="AZ5" i="6"/>
  <c r="AD5" i="6"/>
  <c r="AY5" i="6"/>
  <c r="AR5" i="6"/>
  <c r="AS5" i="6"/>
  <c r="AT5" i="6"/>
  <c r="AU5" i="6"/>
  <c r="AV5" i="6"/>
  <c r="DK4" i="6"/>
  <c r="DG4" i="6"/>
  <c r="CI4" i="6"/>
  <c r="CE4" i="6"/>
  <c r="AG4" i="6"/>
  <c r="BB4" i="6"/>
  <c r="AF4" i="6"/>
  <c r="BA4" i="6"/>
  <c r="AE4" i="6"/>
  <c r="AZ4" i="6"/>
  <c r="AD4" i="6"/>
  <c r="AY4" i="6"/>
  <c r="AR4" i="6"/>
  <c r="AS4" i="6"/>
  <c r="AT4" i="6"/>
  <c r="AU4" i="6"/>
  <c r="AV4" i="6"/>
  <c r="AD8" i="5"/>
  <c r="AY8" i="5"/>
  <c r="BM8" i="5"/>
  <c r="AE8" i="5"/>
  <c r="AZ8" i="5"/>
  <c r="BN8" i="5"/>
  <c r="AF8" i="5"/>
  <c r="BA8" i="5"/>
  <c r="BO8" i="5"/>
  <c r="AG8" i="5"/>
  <c r="BB8" i="5"/>
  <c r="BP8" i="5"/>
  <c r="CA8" i="5"/>
  <c r="CO8" i="5"/>
  <c r="CP8" i="5"/>
  <c r="CQ8" i="5"/>
  <c r="CR8" i="5"/>
  <c r="DC8" i="5"/>
  <c r="AL10" i="5"/>
  <c r="BG10" i="5"/>
  <c r="BU10" i="5"/>
  <c r="CW10" i="5"/>
  <c r="DY10" i="5"/>
  <c r="AM10" i="5"/>
  <c r="BH10" i="5"/>
  <c r="BV10" i="5"/>
  <c r="CX10" i="5"/>
  <c r="DZ10" i="5"/>
  <c r="AN10" i="5"/>
  <c r="BI10" i="5"/>
  <c r="BW10" i="5"/>
  <c r="CY10" i="5"/>
  <c r="EA10" i="5"/>
  <c r="AO10" i="5"/>
  <c r="BJ10" i="5"/>
  <c r="BX10" i="5"/>
  <c r="CZ10" i="5"/>
  <c r="EB10" i="5"/>
  <c r="FA10" i="5"/>
  <c r="EL24" i="5"/>
  <c r="EM10" i="5"/>
  <c r="EK24" i="5"/>
  <c r="AL9" i="5"/>
  <c r="BG9" i="5"/>
  <c r="BU9" i="5"/>
  <c r="CW9" i="5"/>
  <c r="DY9" i="5"/>
  <c r="AM9" i="5"/>
  <c r="BH9" i="5"/>
  <c r="BV9" i="5"/>
  <c r="CX9" i="5"/>
  <c r="DZ9" i="5"/>
  <c r="AN9" i="5"/>
  <c r="BI9" i="5"/>
  <c r="BW9" i="5"/>
  <c r="CY9" i="5"/>
  <c r="EA9" i="5"/>
  <c r="AO9" i="5"/>
  <c r="BJ9" i="5"/>
  <c r="BX9" i="5"/>
  <c r="CZ9" i="5"/>
  <c r="EB9" i="5"/>
  <c r="FA9" i="5"/>
  <c r="EJ24" i="5"/>
  <c r="EM9" i="5"/>
  <c r="EI24" i="5"/>
  <c r="AL8" i="5"/>
  <c r="BG8" i="5"/>
  <c r="BU8" i="5"/>
  <c r="CW8" i="5"/>
  <c r="DY8" i="5"/>
  <c r="AM8" i="5"/>
  <c r="BH8" i="5"/>
  <c r="BV8" i="5"/>
  <c r="CX8" i="5"/>
  <c r="DZ8" i="5"/>
  <c r="AN8" i="5"/>
  <c r="BI8" i="5"/>
  <c r="BW8" i="5"/>
  <c r="CY8" i="5"/>
  <c r="EA8" i="5"/>
  <c r="AO8" i="5"/>
  <c r="BJ8" i="5"/>
  <c r="BX8" i="5"/>
  <c r="CZ8" i="5"/>
  <c r="EB8" i="5"/>
  <c r="FA8" i="5"/>
  <c r="EH24" i="5"/>
  <c r="EM8" i="5"/>
  <c r="EG24" i="5"/>
  <c r="AL7" i="5"/>
  <c r="BG7" i="5"/>
  <c r="BU7" i="5"/>
  <c r="CW7" i="5"/>
  <c r="DY7" i="5"/>
  <c r="AM7" i="5"/>
  <c r="BH7" i="5"/>
  <c r="BV7" i="5"/>
  <c r="CX7" i="5"/>
  <c r="DZ7" i="5"/>
  <c r="AN7" i="5"/>
  <c r="BI7" i="5"/>
  <c r="BW7" i="5"/>
  <c r="CY7" i="5"/>
  <c r="EA7" i="5"/>
  <c r="AO7" i="5"/>
  <c r="BJ7" i="5"/>
  <c r="BX7" i="5"/>
  <c r="CZ7" i="5"/>
  <c r="EB7" i="5"/>
  <c r="FA7" i="5"/>
  <c r="EL23" i="5"/>
  <c r="EM7" i="5"/>
  <c r="EK23" i="5"/>
  <c r="AL6" i="5"/>
  <c r="BG6" i="5"/>
  <c r="BU6" i="5"/>
  <c r="CW6" i="5"/>
  <c r="DY6" i="5"/>
  <c r="AM6" i="5"/>
  <c r="BH6" i="5"/>
  <c r="BV6" i="5"/>
  <c r="CX6" i="5"/>
  <c r="DZ6" i="5"/>
  <c r="AN6" i="5"/>
  <c r="BI6" i="5"/>
  <c r="BW6" i="5"/>
  <c r="CY6" i="5"/>
  <c r="EA6" i="5"/>
  <c r="AO6" i="5"/>
  <c r="BJ6" i="5"/>
  <c r="BX6" i="5"/>
  <c r="CZ6" i="5"/>
  <c r="EB6" i="5"/>
  <c r="FA6" i="5"/>
  <c r="EJ23" i="5"/>
  <c r="EM6" i="5"/>
  <c r="EI23" i="5"/>
  <c r="AL5" i="5"/>
  <c r="BG5" i="5"/>
  <c r="BU5" i="5"/>
  <c r="CW5" i="5"/>
  <c r="DY5" i="5"/>
  <c r="AM5" i="5"/>
  <c r="BH5" i="5"/>
  <c r="BV5" i="5"/>
  <c r="CX5" i="5"/>
  <c r="DZ5" i="5"/>
  <c r="AN5" i="5"/>
  <c r="BI5" i="5"/>
  <c r="BW5" i="5"/>
  <c r="CY5" i="5"/>
  <c r="EA5" i="5"/>
  <c r="AO5" i="5"/>
  <c r="BJ5" i="5"/>
  <c r="BX5" i="5"/>
  <c r="CZ5" i="5"/>
  <c r="EB5" i="5"/>
  <c r="FA5" i="5"/>
  <c r="EH23" i="5"/>
  <c r="EM5" i="5"/>
  <c r="EG23" i="5"/>
  <c r="AL4" i="5"/>
  <c r="BG4" i="5"/>
  <c r="BU4" i="5"/>
  <c r="CW4" i="5"/>
  <c r="DY4" i="5"/>
  <c r="AM4" i="5"/>
  <c r="BH4" i="5"/>
  <c r="BV4" i="5"/>
  <c r="CX4" i="5"/>
  <c r="DZ4" i="5"/>
  <c r="AN4" i="5"/>
  <c r="BI4" i="5"/>
  <c r="BW4" i="5"/>
  <c r="CY4" i="5"/>
  <c r="EA4" i="5"/>
  <c r="AO4" i="5"/>
  <c r="BJ4" i="5"/>
  <c r="BX4" i="5"/>
  <c r="CZ4" i="5"/>
  <c r="EB4" i="5"/>
  <c r="FA4" i="5"/>
  <c r="EL22" i="5"/>
  <c r="EM4" i="5"/>
  <c r="EK22" i="5"/>
  <c r="AH11" i="5"/>
  <c r="BC11" i="5"/>
  <c r="BQ11" i="5"/>
  <c r="CS11" i="5"/>
  <c r="DU11" i="5"/>
  <c r="AI11" i="5"/>
  <c r="BD11" i="5"/>
  <c r="BR11" i="5"/>
  <c r="CT11" i="5"/>
  <c r="DV11" i="5"/>
  <c r="AJ11" i="5"/>
  <c r="BE11" i="5"/>
  <c r="BS11" i="5"/>
  <c r="CU11" i="5"/>
  <c r="DW11" i="5"/>
  <c r="AK11" i="5"/>
  <c r="BF11" i="5"/>
  <c r="BT11" i="5"/>
  <c r="CV11" i="5"/>
  <c r="DX11" i="5"/>
  <c r="EW11" i="5"/>
  <c r="EJ22" i="5"/>
  <c r="EI11" i="5"/>
  <c r="EI22" i="5"/>
  <c r="AH10" i="5"/>
  <c r="BC10" i="5"/>
  <c r="BQ10" i="5"/>
  <c r="CS10" i="5"/>
  <c r="DU10" i="5"/>
  <c r="AI10" i="5"/>
  <c r="BD10" i="5"/>
  <c r="BR10" i="5"/>
  <c r="CT10" i="5"/>
  <c r="DV10" i="5"/>
  <c r="AJ10" i="5"/>
  <c r="BE10" i="5"/>
  <c r="BS10" i="5"/>
  <c r="CU10" i="5"/>
  <c r="DW10" i="5"/>
  <c r="AK10" i="5"/>
  <c r="BF10" i="5"/>
  <c r="BT10" i="5"/>
  <c r="CV10" i="5"/>
  <c r="DX10" i="5"/>
  <c r="EW10" i="5"/>
  <c r="EH22" i="5"/>
  <c r="EI10" i="5"/>
  <c r="EG22" i="5"/>
  <c r="AH9" i="5"/>
  <c r="BC9" i="5"/>
  <c r="BQ9" i="5"/>
  <c r="CS9" i="5"/>
  <c r="DU9" i="5"/>
  <c r="AI9" i="5"/>
  <c r="BD9" i="5"/>
  <c r="BR9" i="5"/>
  <c r="CT9" i="5"/>
  <c r="DV9" i="5"/>
  <c r="AJ9" i="5"/>
  <c r="BE9" i="5"/>
  <c r="BS9" i="5"/>
  <c r="CU9" i="5"/>
  <c r="DW9" i="5"/>
  <c r="AK9" i="5"/>
  <c r="BF9" i="5"/>
  <c r="BT9" i="5"/>
  <c r="CV9" i="5"/>
  <c r="DX9" i="5"/>
  <c r="EW9" i="5"/>
  <c r="EL21" i="5"/>
  <c r="EI9" i="5"/>
  <c r="EK21" i="5"/>
  <c r="AH8" i="5"/>
  <c r="BC8" i="5"/>
  <c r="BQ8" i="5"/>
  <c r="CS8" i="5"/>
  <c r="DU8" i="5"/>
  <c r="AI8" i="5"/>
  <c r="BD8" i="5"/>
  <c r="BR8" i="5"/>
  <c r="CT8" i="5"/>
  <c r="DV8" i="5"/>
  <c r="AJ8" i="5"/>
  <c r="BE8" i="5"/>
  <c r="BS8" i="5"/>
  <c r="CU8" i="5"/>
  <c r="DW8" i="5"/>
  <c r="AK8" i="5"/>
  <c r="BF8" i="5"/>
  <c r="BT8" i="5"/>
  <c r="CV8" i="5"/>
  <c r="DX8" i="5"/>
  <c r="EW8" i="5"/>
  <c r="EJ21" i="5"/>
  <c r="EI8" i="5"/>
  <c r="EI21" i="5"/>
  <c r="AH7" i="5"/>
  <c r="BC7" i="5"/>
  <c r="BQ7" i="5"/>
  <c r="CS7" i="5"/>
  <c r="DU7" i="5"/>
  <c r="AI7" i="5"/>
  <c r="BD7" i="5"/>
  <c r="BR7" i="5"/>
  <c r="CT7" i="5"/>
  <c r="DV7" i="5"/>
  <c r="AJ7" i="5"/>
  <c r="BE7" i="5"/>
  <c r="BS7" i="5"/>
  <c r="CU7" i="5"/>
  <c r="DW7" i="5"/>
  <c r="AK7" i="5"/>
  <c r="BF7" i="5"/>
  <c r="BT7" i="5"/>
  <c r="CV7" i="5"/>
  <c r="DX7" i="5"/>
  <c r="EW7" i="5"/>
  <c r="EH21" i="5"/>
  <c r="EI7" i="5"/>
  <c r="EG21" i="5"/>
  <c r="AH6" i="5"/>
  <c r="BC6" i="5"/>
  <c r="BQ6" i="5"/>
  <c r="CS6" i="5"/>
  <c r="DU6" i="5"/>
  <c r="AI6" i="5"/>
  <c r="BD6" i="5"/>
  <c r="BR6" i="5"/>
  <c r="CT6" i="5"/>
  <c r="DV6" i="5"/>
  <c r="AJ6" i="5"/>
  <c r="BE6" i="5"/>
  <c r="BS6" i="5"/>
  <c r="CU6" i="5"/>
  <c r="DW6" i="5"/>
  <c r="AK6" i="5"/>
  <c r="BF6" i="5"/>
  <c r="BT6" i="5"/>
  <c r="CV6" i="5"/>
  <c r="DX6" i="5"/>
  <c r="EW6" i="5"/>
  <c r="EL20" i="5"/>
  <c r="EI6" i="5"/>
  <c r="EK20" i="5"/>
  <c r="AH5" i="5"/>
  <c r="BC5" i="5"/>
  <c r="BQ5" i="5"/>
  <c r="CS5" i="5"/>
  <c r="DU5" i="5"/>
  <c r="AI5" i="5"/>
  <c r="BD5" i="5"/>
  <c r="BR5" i="5"/>
  <c r="CT5" i="5"/>
  <c r="DV5" i="5"/>
  <c r="AJ5" i="5"/>
  <c r="BE5" i="5"/>
  <c r="BS5" i="5"/>
  <c r="CU5" i="5"/>
  <c r="DW5" i="5"/>
  <c r="AK5" i="5"/>
  <c r="BF5" i="5"/>
  <c r="BT5" i="5"/>
  <c r="CV5" i="5"/>
  <c r="DX5" i="5"/>
  <c r="EW5" i="5"/>
  <c r="EJ20" i="5"/>
  <c r="EI5" i="5"/>
  <c r="EI20" i="5"/>
  <c r="AH4" i="5"/>
  <c r="BC4" i="5"/>
  <c r="BQ4" i="5"/>
  <c r="CS4" i="5"/>
  <c r="DU4" i="5"/>
  <c r="AI4" i="5"/>
  <c r="BD4" i="5"/>
  <c r="BR4" i="5"/>
  <c r="CT4" i="5"/>
  <c r="DV4" i="5"/>
  <c r="AJ4" i="5"/>
  <c r="BE4" i="5"/>
  <c r="BS4" i="5"/>
  <c r="CU4" i="5"/>
  <c r="DW4" i="5"/>
  <c r="AK4" i="5"/>
  <c r="BF4" i="5"/>
  <c r="BT4" i="5"/>
  <c r="CV4" i="5"/>
  <c r="DX4" i="5"/>
  <c r="EW4" i="5"/>
  <c r="EH20" i="5"/>
  <c r="EI4" i="5"/>
  <c r="EG20" i="5"/>
  <c r="AD11" i="5"/>
  <c r="AY11" i="5"/>
  <c r="BM11" i="5"/>
  <c r="CO11" i="5"/>
  <c r="DQ11" i="5"/>
  <c r="AE11" i="5"/>
  <c r="AZ11" i="5"/>
  <c r="BN11" i="5"/>
  <c r="CP11" i="5"/>
  <c r="DR11" i="5"/>
  <c r="AF11" i="5"/>
  <c r="BA11" i="5"/>
  <c r="BO11" i="5"/>
  <c r="CQ11" i="5"/>
  <c r="DS11" i="5"/>
  <c r="AG11" i="5"/>
  <c r="BB11" i="5"/>
  <c r="BP11" i="5"/>
  <c r="CR11" i="5"/>
  <c r="DT11" i="5"/>
  <c r="ES11" i="5"/>
  <c r="EH19" i="5"/>
  <c r="EE11" i="5"/>
  <c r="EG19" i="5"/>
  <c r="AD10" i="5"/>
  <c r="AY10" i="5"/>
  <c r="BM10" i="5"/>
  <c r="CO10" i="5"/>
  <c r="DQ10" i="5"/>
  <c r="AE10" i="5"/>
  <c r="AZ10" i="5"/>
  <c r="BN10" i="5"/>
  <c r="CP10" i="5"/>
  <c r="DR10" i="5"/>
  <c r="AF10" i="5"/>
  <c r="BA10" i="5"/>
  <c r="BO10" i="5"/>
  <c r="CQ10" i="5"/>
  <c r="DS10" i="5"/>
  <c r="AG10" i="5"/>
  <c r="BB10" i="5"/>
  <c r="BP10" i="5"/>
  <c r="CR10" i="5"/>
  <c r="DT10" i="5"/>
  <c r="ES10" i="5"/>
  <c r="EH18" i="5"/>
  <c r="EE10" i="5"/>
  <c r="EG18" i="5"/>
  <c r="AD9" i="5"/>
  <c r="AY9" i="5"/>
  <c r="BM9" i="5"/>
  <c r="CO9" i="5"/>
  <c r="DQ9" i="5"/>
  <c r="AE9" i="5"/>
  <c r="AZ9" i="5"/>
  <c r="BN9" i="5"/>
  <c r="CP9" i="5"/>
  <c r="DR9" i="5"/>
  <c r="AF9" i="5"/>
  <c r="BA9" i="5"/>
  <c r="BO9" i="5"/>
  <c r="CQ9" i="5"/>
  <c r="DS9" i="5"/>
  <c r="AG9" i="5"/>
  <c r="BB9" i="5"/>
  <c r="BP9" i="5"/>
  <c r="CR9" i="5"/>
  <c r="DT9" i="5"/>
  <c r="ES9" i="5"/>
  <c r="EH17" i="5"/>
  <c r="EE9" i="5"/>
  <c r="EG17" i="5"/>
  <c r="DQ8" i="5"/>
  <c r="DR8" i="5"/>
  <c r="DS8" i="5"/>
  <c r="DT8" i="5"/>
  <c r="ES8" i="5"/>
  <c r="EH16" i="5"/>
  <c r="EE8" i="5"/>
  <c r="EG16" i="5"/>
  <c r="DG11" i="5"/>
  <c r="DC11" i="5"/>
  <c r="CE11" i="5"/>
  <c r="CA11" i="5"/>
  <c r="DK10" i="5"/>
  <c r="DG10" i="5"/>
  <c r="DC10" i="5"/>
  <c r="CI10" i="5"/>
  <c r="CE10" i="5"/>
  <c r="CA10" i="5"/>
  <c r="DK9" i="5"/>
  <c r="DG9" i="5"/>
  <c r="DC9" i="5"/>
  <c r="CI9" i="5"/>
  <c r="CE9" i="5"/>
  <c r="CA9" i="5"/>
  <c r="DK8" i="5"/>
  <c r="DG8" i="5"/>
  <c r="CI8" i="5"/>
  <c r="CE8" i="5"/>
  <c r="DK7" i="5"/>
  <c r="DG7" i="5"/>
  <c r="CI7" i="5"/>
  <c r="CE7" i="5"/>
  <c r="AG7" i="5"/>
  <c r="BB7" i="5"/>
  <c r="AF7" i="5"/>
  <c r="BA7" i="5"/>
  <c r="AE7" i="5"/>
  <c r="AZ7" i="5"/>
  <c r="AD7" i="5"/>
  <c r="AY7" i="5"/>
  <c r="AR7" i="5"/>
  <c r="AS7" i="5"/>
  <c r="AT7" i="5"/>
  <c r="AU7" i="5"/>
  <c r="AV7" i="5"/>
  <c r="DK6" i="5"/>
  <c r="DG6" i="5"/>
  <c r="CI6" i="5"/>
  <c r="CE6" i="5"/>
  <c r="AG6" i="5"/>
  <c r="BB6" i="5"/>
  <c r="AF6" i="5"/>
  <c r="BA6" i="5"/>
  <c r="AE6" i="5"/>
  <c r="AZ6" i="5"/>
  <c r="AD6" i="5"/>
  <c r="AY6" i="5"/>
  <c r="AR6" i="5"/>
  <c r="AS6" i="5"/>
  <c r="AT6" i="5"/>
  <c r="AU6" i="5"/>
  <c r="AV6" i="5"/>
  <c r="DK5" i="5"/>
  <c r="DG5" i="5"/>
  <c r="CI5" i="5"/>
  <c r="CE5" i="5"/>
  <c r="AG5" i="5"/>
  <c r="BB5" i="5"/>
  <c r="AF5" i="5"/>
  <c r="BA5" i="5"/>
  <c r="AE5" i="5"/>
  <c r="AZ5" i="5"/>
  <c r="AD5" i="5"/>
  <c r="AY5" i="5"/>
  <c r="AR5" i="5"/>
  <c r="AS5" i="5"/>
  <c r="AT5" i="5"/>
  <c r="AU5" i="5"/>
  <c r="AV5" i="5"/>
  <c r="DK4" i="5"/>
  <c r="DG4" i="5"/>
  <c r="CI4" i="5"/>
  <c r="CE4" i="5"/>
  <c r="AG4" i="5"/>
  <c r="BB4" i="5"/>
  <c r="AF4" i="5"/>
  <c r="BA4" i="5"/>
  <c r="AE4" i="5"/>
  <c r="AZ4" i="5"/>
  <c r="AD4" i="5"/>
  <c r="AY4" i="5"/>
  <c r="AR4" i="5"/>
  <c r="AS4" i="5"/>
  <c r="AT4" i="5"/>
  <c r="AU4" i="5"/>
  <c r="AV4" i="5"/>
  <c r="EG20" i="4"/>
  <c r="EW10" i="4"/>
  <c r="EI10" i="4"/>
  <c r="DG10" i="4"/>
  <c r="CE10" i="4"/>
  <c r="AV7" i="4"/>
  <c r="AR5" i="4"/>
  <c r="AV4" i="4"/>
  <c r="AD8" i="4"/>
  <c r="AY8" i="4"/>
  <c r="BM8" i="4"/>
  <c r="AE8" i="4"/>
  <c r="AZ8" i="4"/>
  <c r="BN8" i="4"/>
  <c r="AF8" i="4"/>
  <c r="BA8" i="4"/>
  <c r="BO8" i="4"/>
  <c r="AG8" i="4"/>
  <c r="BB8" i="4"/>
  <c r="BP8" i="4"/>
  <c r="CA8" i="4"/>
  <c r="CO8" i="4"/>
  <c r="CP8" i="4"/>
  <c r="CQ8" i="4"/>
  <c r="CR8" i="4"/>
  <c r="DC8" i="4"/>
  <c r="AL10" i="4"/>
  <c r="BG10" i="4"/>
  <c r="BU10" i="4"/>
  <c r="CW10" i="4"/>
  <c r="DY10" i="4"/>
  <c r="AM10" i="4"/>
  <c r="BH10" i="4"/>
  <c r="BV10" i="4"/>
  <c r="CX10" i="4"/>
  <c r="DZ10" i="4"/>
  <c r="AN10" i="4"/>
  <c r="BI10" i="4"/>
  <c r="BW10" i="4"/>
  <c r="CY10" i="4"/>
  <c r="EA10" i="4"/>
  <c r="AO10" i="4"/>
  <c r="BJ10" i="4"/>
  <c r="BX10" i="4"/>
  <c r="CZ10" i="4"/>
  <c r="EB10" i="4"/>
  <c r="FA10" i="4"/>
  <c r="EL24" i="4"/>
  <c r="EM10" i="4"/>
  <c r="EK24" i="4"/>
  <c r="AL9" i="4"/>
  <c r="BG9" i="4"/>
  <c r="BU9" i="4"/>
  <c r="CW9" i="4"/>
  <c r="DY9" i="4"/>
  <c r="AM9" i="4"/>
  <c r="BH9" i="4"/>
  <c r="BV9" i="4"/>
  <c r="CX9" i="4"/>
  <c r="DZ9" i="4"/>
  <c r="AN9" i="4"/>
  <c r="BI9" i="4"/>
  <c r="BW9" i="4"/>
  <c r="CY9" i="4"/>
  <c r="EA9" i="4"/>
  <c r="AO9" i="4"/>
  <c r="BJ9" i="4"/>
  <c r="BX9" i="4"/>
  <c r="CZ9" i="4"/>
  <c r="EB9" i="4"/>
  <c r="FA9" i="4"/>
  <c r="EJ24" i="4"/>
  <c r="EM9" i="4"/>
  <c r="EI24" i="4"/>
  <c r="AL8" i="4"/>
  <c r="BG8" i="4"/>
  <c r="BU8" i="4"/>
  <c r="CW8" i="4"/>
  <c r="DY8" i="4"/>
  <c r="AM8" i="4"/>
  <c r="BH8" i="4"/>
  <c r="BV8" i="4"/>
  <c r="CX8" i="4"/>
  <c r="DZ8" i="4"/>
  <c r="AN8" i="4"/>
  <c r="BI8" i="4"/>
  <c r="BW8" i="4"/>
  <c r="CY8" i="4"/>
  <c r="EA8" i="4"/>
  <c r="AO8" i="4"/>
  <c r="BJ8" i="4"/>
  <c r="BX8" i="4"/>
  <c r="CZ8" i="4"/>
  <c r="EB8" i="4"/>
  <c r="FA8" i="4"/>
  <c r="EH24" i="4"/>
  <c r="EM8" i="4"/>
  <c r="EG24" i="4"/>
  <c r="AL7" i="4"/>
  <c r="BG7" i="4"/>
  <c r="BU7" i="4"/>
  <c r="CW7" i="4"/>
  <c r="DY7" i="4"/>
  <c r="AM7" i="4"/>
  <c r="BH7" i="4"/>
  <c r="BV7" i="4"/>
  <c r="CX7" i="4"/>
  <c r="DZ7" i="4"/>
  <c r="AN7" i="4"/>
  <c r="BI7" i="4"/>
  <c r="BW7" i="4"/>
  <c r="CY7" i="4"/>
  <c r="EA7" i="4"/>
  <c r="AO7" i="4"/>
  <c r="BJ7" i="4"/>
  <c r="BX7" i="4"/>
  <c r="CZ7" i="4"/>
  <c r="EB7" i="4"/>
  <c r="FA7" i="4"/>
  <c r="EL23" i="4"/>
  <c r="EM7" i="4"/>
  <c r="EK23" i="4"/>
  <c r="AL6" i="4"/>
  <c r="BG6" i="4"/>
  <c r="BU6" i="4"/>
  <c r="CW6" i="4"/>
  <c r="DY6" i="4"/>
  <c r="AM6" i="4"/>
  <c r="BH6" i="4"/>
  <c r="BV6" i="4"/>
  <c r="CX6" i="4"/>
  <c r="DZ6" i="4"/>
  <c r="AN6" i="4"/>
  <c r="BI6" i="4"/>
  <c r="BW6" i="4"/>
  <c r="CY6" i="4"/>
  <c r="EA6" i="4"/>
  <c r="AO6" i="4"/>
  <c r="BJ6" i="4"/>
  <c r="BX6" i="4"/>
  <c r="CZ6" i="4"/>
  <c r="EB6" i="4"/>
  <c r="FA6" i="4"/>
  <c r="EJ23" i="4"/>
  <c r="EM6" i="4"/>
  <c r="EI23" i="4"/>
  <c r="AL5" i="4"/>
  <c r="BG5" i="4"/>
  <c r="BU5" i="4"/>
  <c r="CW5" i="4"/>
  <c r="DY5" i="4"/>
  <c r="AM5" i="4"/>
  <c r="BH5" i="4"/>
  <c r="BV5" i="4"/>
  <c r="CX5" i="4"/>
  <c r="DZ5" i="4"/>
  <c r="AN5" i="4"/>
  <c r="BI5" i="4"/>
  <c r="BW5" i="4"/>
  <c r="CY5" i="4"/>
  <c r="EA5" i="4"/>
  <c r="AO5" i="4"/>
  <c r="BJ5" i="4"/>
  <c r="BX5" i="4"/>
  <c r="CZ5" i="4"/>
  <c r="EB5" i="4"/>
  <c r="FA5" i="4"/>
  <c r="EH23" i="4"/>
  <c r="EM5" i="4"/>
  <c r="EG23" i="4"/>
  <c r="AL4" i="4"/>
  <c r="BG4" i="4"/>
  <c r="BU4" i="4"/>
  <c r="CW4" i="4"/>
  <c r="DY4" i="4"/>
  <c r="AM4" i="4"/>
  <c r="BH4" i="4"/>
  <c r="BV4" i="4"/>
  <c r="CX4" i="4"/>
  <c r="DZ4" i="4"/>
  <c r="AN4" i="4"/>
  <c r="BI4" i="4"/>
  <c r="BW4" i="4"/>
  <c r="CY4" i="4"/>
  <c r="EA4" i="4"/>
  <c r="AO4" i="4"/>
  <c r="BJ4" i="4"/>
  <c r="BX4" i="4"/>
  <c r="CZ4" i="4"/>
  <c r="EB4" i="4"/>
  <c r="FA4" i="4"/>
  <c r="EL22" i="4"/>
  <c r="EM4" i="4"/>
  <c r="EK22" i="4"/>
  <c r="AH11" i="4"/>
  <c r="BC11" i="4"/>
  <c r="BQ11" i="4"/>
  <c r="CS11" i="4"/>
  <c r="DU11" i="4"/>
  <c r="AI11" i="4"/>
  <c r="BD11" i="4"/>
  <c r="BR11" i="4"/>
  <c r="CT11" i="4"/>
  <c r="DV11" i="4"/>
  <c r="AJ11" i="4"/>
  <c r="BE11" i="4"/>
  <c r="BS11" i="4"/>
  <c r="CU11" i="4"/>
  <c r="DW11" i="4"/>
  <c r="AK11" i="4"/>
  <c r="BF11" i="4"/>
  <c r="BT11" i="4"/>
  <c r="CV11" i="4"/>
  <c r="DX11" i="4"/>
  <c r="EW11" i="4"/>
  <c r="EJ22" i="4"/>
  <c r="EI11" i="4"/>
  <c r="EI22" i="4"/>
  <c r="AH10" i="4"/>
  <c r="BC10" i="4"/>
  <c r="BQ10" i="4"/>
  <c r="CS10" i="4"/>
  <c r="DU10" i="4"/>
  <c r="AI10" i="4"/>
  <c r="BD10" i="4"/>
  <c r="BR10" i="4"/>
  <c r="CT10" i="4"/>
  <c r="DV10" i="4"/>
  <c r="AJ10" i="4"/>
  <c r="BE10" i="4"/>
  <c r="BS10" i="4"/>
  <c r="CU10" i="4"/>
  <c r="DW10" i="4"/>
  <c r="EH22" i="4"/>
  <c r="EG22" i="4"/>
  <c r="AH9" i="4"/>
  <c r="BC9" i="4"/>
  <c r="BQ9" i="4"/>
  <c r="CS9" i="4"/>
  <c r="DU9" i="4"/>
  <c r="AI9" i="4"/>
  <c r="BD9" i="4"/>
  <c r="BR9" i="4"/>
  <c r="CT9" i="4"/>
  <c r="DV9" i="4"/>
  <c r="AJ9" i="4"/>
  <c r="BE9" i="4"/>
  <c r="BS9" i="4"/>
  <c r="CU9" i="4"/>
  <c r="DW9" i="4"/>
  <c r="AK9" i="4"/>
  <c r="BF9" i="4"/>
  <c r="BT9" i="4"/>
  <c r="CV9" i="4"/>
  <c r="DX9" i="4"/>
  <c r="EW9" i="4"/>
  <c r="EL21" i="4"/>
  <c r="EI9" i="4"/>
  <c r="EK21" i="4"/>
  <c r="AH8" i="4"/>
  <c r="BC8" i="4"/>
  <c r="BQ8" i="4"/>
  <c r="CS8" i="4"/>
  <c r="DU8" i="4"/>
  <c r="AI8" i="4"/>
  <c r="BD8" i="4"/>
  <c r="BR8" i="4"/>
  <c r="CT8" i="4"/>
  <c r="DV8" i="4"/>
  <c r="AJ8" i="4"/>
  <c r="BE8" i="4"/>
  <c r="BS8" i="4"/>
  <c r="CU8" i="4"/>
  <c r="DW8" i="4"/>
  <c r="AK8" i="4"/>
  <c r="BF8" i="4"/>
  <c r="BT8" i="4"/>
  <c r="CV8" i="4"/>
  <c r="DX8" i="4"/>
  <c r="EW8" i="4"/>
  <c r="EJ21" i="4"/>
  <c r="EI8" i="4"/>
  <c r="EI21" i="4"/>
  <c r="AH7" i="4"/>
  <c r="BC7" i="4"/>
  <c r="BQ7" i="4"/>
  <c r="CS7" i="4"/>
  <c r="DU7" i="4"/>
  <c r="AI7" i="4"/>
  <c r="BD7" i="4"/>
  <c r="BR7" i="4"/>
  <c r="CT7" i="4"/>
  <c r="DV7" i="4"/>
  <c r="AJ7" i="4"/>
  <c r="BE7" i="4"/>
  <c r="BS7" i="4"/>
  <c r="CU7" i="4"/>
  <c r="DW7" i="4"/>
  <c r="AK7" i="4"/>
  <c r="BF7" i="4"/>
  <c r="BT7" i="4"/>
  <c r="CV7" i="4"/>
  <c r="DX7" i="4"/>
  <c r="EW7" i="4"/>
  <c r="EH21" i="4"/>
  <c r="EI7" i="4"/>
  <c r="EG21" i="4"/>
  <c r="AH6" i="4"/>
  <c r="BC6" i="4"/>
  <c r="BQ6" i="4"/>
  <c r="CS6" i="4"/>
  <c r="DU6" i="4"/>
  <c r="AI6" i="4"/>
  <c r="BD6" i="4"/>
  <c r="BR6" i="4"/>
  <c r="CT6" i="4"/>
  <c r="DV6" i="4"/>
  <c r="AJ6" i="4"/>
  <c r="BE6" i="4"/>
  <c r="BS6" i="4"/>
  <c r="CU6" i="4"/>
  <c r="DW6" i="4"/>
  <c r="AK6" i="4"/>
  <c r="BF6" i="4"/>
  <c r="BT6" i="4"/>
  <c r="CV6" i="4"/>
  <c r="DX6" i="4"/>
  <c r="EW6" i="4"/>
  <c r="EL20" i="4"/>
  <c r="EI6" i="4"/>
  <c r="EK20" i="4"/>
  <c r="AH5" i="4"/>
  <c r="BC5" i="4"/>
  <c r="BQ5" i="4"/>
  <c r="CS5" i="4"/>
  <c r="DU5" i="4"/>
  <c r="AI5" i="4"/>
  <c r="BD5" i="4"/>
  <c r="BR5" i="4"/>
  <c r="CT5" i="4"/>
  <c r="DV5" i="4"/>
  <c r="AJ5" i="4"/>
  <c r="BE5" i="4"/>
  <c r="BS5" i="4"/>
  <c r="CU5" i="4"/>
  <c r="DW5" i="4"/>
  <c r="AK5" i="4"/>
  <c r="BF5" i="4"/>
  <c r="BT5" i="4"/>
  <c r="CV5" i="4"/>
  <c r="DX5" i="4"/>
  <c r="EW5" i="4"/>
  <c r="EJ20" i="4"/>
  <c r="EI5" i="4"/>
  <c r="EI20" i="4"/>
  <c r="AH4" i="4"/>
  <c r="BC4" i="4"/>
  <c r="BQ4" i="4"/>
  <c r="CS4" i="4"/>
  <c r="DU4" i="4"/>
  <c r="AI4" i="4"/>
  <c r="BD4" i="4"/>
  <c r="BR4" i="4"/>
  <c r="CT4" i="4"/>
  <c r="DV4" i="4"/>
  <c r="AJ4" i="4"/>
  <c r="BE4" i="4"/>
  <c r="BS4" i="4"/>
  <c r="CU4" i="4"/>
  <c r="DW4" i="4"/>
  <c r="AK4" i="4"/>
  <c r="BF4" i="4"/>
  <c r="BT4" i="4"/>
  <c r="CV4" i="4"/>
  <c r="DX4" i="4"/>
  <c r="EW4" i="4"/>
  <c r="EH20" i="4"/>
  <c r="EI4" i="4"/>
  <c r="AD11" i="4"/>
  <c r="AY11" i="4"/>
  <c r="BM11" i="4"/>
  <c r="CO11" i="4"/>
  <c r="DQ11" i="4"/>
  <c r="AE11" i="4"/>
  <c r="AZ11" i="4"/>
  <c r="BN11" i="4"/>
  <c r="CP11" i="4"/>
  <c r="DR11" i="4"/>
  <c r="AF11" i="4"/>
  <c r="BA11" i="4"/>
  <c r="BO11" i="4"/>
  <c r="CQ11" i="4"/>
  <c r="DS11" i="4"/>
  <c r="AG11" i="4"/>
  <c r="BB11" i="4"/>
  <c r="BP11" i="4"/>
  <c r="CR11" i="4"/>
  <c r="DT11" i="4"/>
  <c r="ES11" i="4"/>
  <c r="EH19" i="4"/>
  <c r="EE11" i="4"/>
  <c r="EG19" i="4"/>
  <c r="AD10" i="4"/>
  <c r="AY10" i="4"/>
  <c r="BM10" i="4"/>
  <c r="CO10" i="4"/>
  <c r="DQ10" i="4"/>
  <c r="AE10" i="4"/>
  <c r="AZ10" i="4"/>
  <c r="BN10" i="4"/>
  <c r="CP10" i="4"/>
  <c r="DR10" i="4"/>
  <c r="AF10" i="4"/>
  <c r="BA10" i="4"/>
  <c r="BO10" i="4"/>
  <c r="CQ10" i="4"/>
  <c r="DS10" i="4"/>
  <c r="AG10" i="4"/>
  <c r="BB10" i="4"/>
  <c r="BP10" i="4"/>
  <c r="CR10" i="4"/>
  <c r="DT10" i="4"/>
  <c r="ES10" i="4"/>
  <c r="EH18" i="4"/>
  <c r="EE10" i="4"/>
  <c r="EG18" i="4"/>
  <c r="AD9" i="4"/>
  <c r="AY9" i="4"/>
  <c r="BM9" i="4"/>
  <c r="CO9" i="4"/>
  <c r="DQ9" i="4"/>
  <c r="AE9" i="4"/>
  <c r="AZ9" i="4"/>
  <c r="BN9" i="4"/>
  <c r="CP9" i="4"/>
  <c r="DR9" i="4"/>
  <c r="AF9" i="4"/>
  <c r="BA9" i="4"/>
  <c r="BO9" i="4"/>
  <c r="CQ9" i="4"/>
  <c r="DS9" i="4"/>
  <c r="AG9" i="4"/>
  <c r="BB9" i="4"/>
  <c r="BP9" i="4"/>
  <c r="CR9" i="4"/>
  <c r="DT9" i="4"/>
  <c r="ES9" i="4"/>
  <c r="EH17" i="4"/>
  <c r="EE9" i="4"/>
  <c r="EG17" i="4"/>
  <c r="DQ8" i="4"/>
  <c r="DR8" i="4"/>
  <c r="DS8" i="4"/>
  <c r="DT8" i="4"/>
  <c r="ES8" i="4"/>
  <c r="EH16" i="4"/>
  <c r="EE8" i="4"/>
  <c r="EG16" i="4"/>
  <c r="DG11" i="4"/>
  <c r="DC11" i="4"/>
  <c r="CE11" i="4"/>
  <c r="CA11" i="4"/>
  <c r="AK10" i="4"/>
  <c r="BF10" i="4"/>
  <c r="BT10" i="4"/>
  <c r="CV10" i="4"/>
  <c r="DX10" i="4"/>
  <c r="DK10" i="4"/>
  <c r="DC10" i="4"/>
  <c r="CI10" i="4"/>
  <c r="CA10" i="4"/>
  <c r="DK9" i="4"/>
  <c r="DG9" i="4"/>
  <c r="DC9" i="4"/>
  <c r="CI9" i="4"/>
  <c r="CE9" i="4"/>
  <c r="CA9" i="4"/>
  <c r="DK8" i="4"/>
  <c r="DG8" i="4"/>
  <c r="CI8" i="4"/>
  <c r="CE8" i="4"/>
  <c r="DK7" i="4"/>
  <c r="DG7" i="4"/>
  <c r="CI7" i="4"/>
  <c r="CE7" i="4"/>
  <c r="AG7" i="4"/>
  <c r="BB7" i="4"/>
  <c r="AF7" i="4"/>
  <c r="BA7" i="4"/>
  <c r="AE7" i="4"/>
  <c r="AZ7" i="4"/>
  <c r="AD7" i="4"/>
  <c r="AY7" i="4"/>
  <c r="AR7" i="4"/>
  <c r="AS7" i="4"/>
  <c r="AT7" i="4"/>
  <c r="AU7" i="4"/>
  <c r="DK6" i="4"/>
  <c r="DG6" i="4"/>
  <c r="CI6" i="4"/>
  <c r="CE6" i="4"/>
  <c r="AG6" i="4"/>
  <c r="BB6" i="4"/>
  <c r="AF6" i="4"/>
  <c r="BA6" i="4"/>
  <c r="AE6" i="4"/>
  <c r="AZ6" i="4"/>
  <c r="AD6" i="4"/>
  <c r="AY6" i="4"/>
  <c r="AR6" i="4"/>
  <c r="AS6" i="4"/>
  <c r="AT6" i="4"/>
  <c r="AU6" i="4"/>
  <c r="AV6" i="4"/>
  <c r="DK5" i="4"/>
  <c r="DG5" i="4"/>
  <c r="CI5" i="4"/>
  <c r="CE5" i="4"/>
  <c r="AG5" i="4"/>
  <c r="BB5" i="4"/>
  <c r="AF5" i="4"/>
  <c r="BA5" i="4"/>
  <c r="AE5" i="4"/>
  <c r="AZ5" i="4"/>
  <c r="AD5" i="4"/>
  <c r="AY5" i="4"/>
  <c r="AS5" i="4"/>
  <c r="AT5" i="4"/>
  <c r="AU5" i="4"/>
  <c r="AV5" i="4"/>
  <c r="DK4" i="4"/>
  <c r="DG4" i="4"/>
  <c r="CI4" i="4"/>
  <c r="CE4" i="4"/>
  <c r="AG4" i="4"/>
  <c r="BB4" i="4"/>
  <c r="AF4" i="4"/>
  <c r="BA4" i="4"/>
  <c r="AE4" i="4"/>
  <c r="AZ4" i="4"/>
  <c r="AD4" i="4"/>
  <c r="AY4" i="4"/>
  <c r="AR4" i="4"/>
  <c r="AS4" i="4"/>
  <c r="AT4" i="4"/>
  <c r="AU4" i="4"/>
  <c r="EI22" i="3"/>
  <c r="EW10" i="3"/>
  <c r="EI10" i="3"/>
  <c r="DG10" i="3"/>
  <c r="CE10" i="3"/>
  <c r="AV5" i="3"/>
  <c r="AD8" i="3"/>
  <c r="AY8" i="3"/>
  <c r="BM8" i="3"/>
  <c r="AE8" i="3"/>
  <c r="AZ8" i="3"/>
  <c r="BN8" i="3"/>
  <c r="AF8" i="3"/>
  <c r="BA8" i="3"/>
  <c r="BO8" i="3"/>
  <c r="AG8" i="3"/>
  <c r="BB8" i="3"/>
  <c r="BP8" i="3"/>
  <c r="CA8" i="3"/>
  <c r="CO8" i="3"/>
  <c r="CP8" i="3"/>
  <c r="CQ8" i="3"/>
  <c r="CR8" i="3"/>
  <c r="DC8" i="3"/>
  <c r="AL10" i="3"/>
  <c r="BG10" i="3"/>
  <c r="BU10" i="3"/>
  <c r="CW10" i="3"/>
  <c r="DY10" i="3"/>
  <c r="AM10" i="3"/>
  <c r="BH10" i="3"/>
  <c r="BV10" i="3"/>
  <c r="CX10" i="3"/>
  <c r="DZ10" i="3"/>
  <c r="AN10" i="3"/>
  <c r="BI10" i="3"/>
  <c r="BW10" i="3"/>
  <c r="CY10" i="3"/>
  <c r="EA10" i="3"/>
  <c r="AO10" i="3"/>
  <c r="BJ10" i="3"/>
  <c r="BX10" i="3"/>
  <c r="CZ10" i="3"/>
  <c r="EB10" i="3"/>
  <c r="FA10" i="3"/>
  <c r="EL24" i="3"/>
  <c r="EM10" i="3"/>
  <c r="EK24" i="3"/>
  <c r="AL9" i="3"/>
  <c r="BG9" i="3"/>
  <c r="BU9" i="3"/>
  <c r="CW9" i="3"/>
  <c r="DY9" i="3"/>
  <c r="AM9" i="3"/>
  <c r="BH9" i="3"/>
  <c r="BV9" i="3"/>
  <c r="CX9" i="3"/>
  <c r="DZ9" i="3"/>
  <c r="AN9" i="3"/>
  <c r="BI9" i="3"/>
  <c r="BW9" i="3"/>
  <c r="CY9" i="3"/>
  <c r="EA9" i="3"/>
  <c r="AO9" i="3"/>
  <c r="BJ9" i="3"/>
  <c r="BX9" i="3"/>
  <c r="CZ9" i="3"/>
  <c r="EB9" i="3"/>
  <c r="FA9" i="3"/>
  <c r="EJ24" i="3"/>
  <c r="EM9" i="3"/>
  <c r="EI24" i="3"/>
  <c r="AL8" i="3"/>
  <c r="BG8" i="3"/>
  <c r="BU8" i="3"/>
  <c r="CW8" i="3"/>
  <c r="DY8" i="3"/>
  <c r="AM8" i="3"/>
  <c r="BH8" i="3"/>
  <c r="BV8" i="3"/>
  <c r="CX8" i="3"/>
  <c r="DZ8" i="3"/>
  <c r="AN8" i="3"/>
  <c r="BI8" i="3"/>
  <c r="BW8" i="3"/>
  <c r="CY8" i="3"/>
  <c r="EA8" i="3"/>
  <c r="AO8" i="3"/>
  <c r="BJ8" i="3"/>
  <c r="BX8" i="3"/>
  <c r="CZ8" i="3"/>
  <c r="EB8" i="3"/>
  <c r="FA8" i="3"/>
  <c r="EH24" i="3"/>
  <c r="EM8" i="3"/>
  <c r="EG24" i="3"/>
  <c r="AL7" i="3"/>
  <c r="BG7" i="3"/>
  <c r="BU7" i="3"/>
  <c r="CW7" i="3"/>
  <c r="DY7" i="3"/>
  <c r="AM7" i="3"/>
  <c r="BH7" i="3"/>
  <c r="BV7" i="3"/>
  <c r="CX7" i="3"/>
  <c r="DZ7" i="3"/>
  <c r="AN7" i="3"/>
  <c r="BI7" i="3"/>
  <c r="BW7" i="3"/>
  <c r="CY7" i="3"/>
  <c r="EA7" i="3"/>
  <c r="AO7" i="3"/>
  <c r="BJ7" i="3"/>
  <c r="BX7" i="3"/>
  <c r="CZ7" i="3"/>
  <c r="EB7" i="3"/>
  <c r="FA7" i="3"/>
  <c r="EL23" i="3"/>
  <c r="EM7" i="3"/>
  <c r="EK23" i="3"/>
  <c r="AL6" i="3"/>
  <c r="BG6" i="3"/>
  <c r="BU6" i="3"/>
  <c r="CW6" i="3"/>
  <c r="DY6" i="3"/>
  <c r="AM6" i="3"/>
  <c r="BH6" i="3"/>
  <c r="BV6" i="3"/>
  <c r="CX6" i="3"/>
  <c r="DZ6" i="3"/>
  <c r="AN6" i="3"/>
  <c r="BI6" i="3"/>
  <c r="BW6" i="3"/>
  <c r="CY6" i="3"/>
  <c r="EA6" i="3"/>
  <c r="AO6" i="3"/>
  <c r="BJ6" i="3"/>
  <c r="BX6" i="3"/>
  <c r="CZ6" i="3"/>
  <c r="EB6" i="3"/>
  <c r="FA6" i="3"/>
  <c r="EJ23" i="3"/>
  <c r="EM6" i="3"/>
  <c r="EI23" i="3"/>
  <c r="AL5" i="3"/>
  <c r="BG5" i="3"/>
  <c r="BU5" i="3"/>
  <c r="CW5" i="3"/>
  <c r="DY5" i="3"/>
  <c r="AM5" i="3"/>
  <c r="BH5" i="3"/>
  <c r="BV5" i="3"/>
  <c r="CX5" i="3"/>
  <c r="DZ5" i="3"/>
  <c r="AN5" i="3"/>
  <c r="BI5" i="3"/>
  <c r="BW5" i="3"/>
  <c r="CY5" i="3"/>
  <c r="EA5" i="3"/>
  <c r="AO5" i="3"/>
  <c r="BJ5" i="3"/>
  <c r="BX5" i="3"/>
  <c r="CZ5" i="3"/>
  <c r="EB5" i="3"/>
  <c r="FA5" i="3"/>
  <c r="EH23" i="3"/>
  <c r="EM5" i="3"/>
  <c r="EG23" i="3"/>
  <c r="BG11" i="3"/>
  <c r="CW11" i="3"/>
  <c r="BH11" i="3"/>
  <c r="CX11" i="3"/>
  <c r="BI11" i="3"/>
  <c r="CY11" i="3"/>
  <c r="BJ11" i="3"/>
  <c r="CZ11" i="3"/>
  <c r="AL4" i="3"/>
  <c r="BG4" i="3"/>
  <c r="BU4" i="3"/>
  <c r="CW4" i="3"/>
  <c r="DY4" i="3"/>
  <c r="AM4" i="3"/>
  <c r="BH4" i="3"/>
  <c r="BV4" i="3"/>
  <c r="CX4" i="3"/>
  <c r="DZ4" i="3"/>
  <c r="AN4" i="3"/>
  <c r="BI4" i="3"/>
  <c r="BW4" i="3"/>
  <c r="CY4" i="3"/>
  <c r="EA4" i="3"/>
  <c r="AO4" i="3"/>
  <c r="BJ4" i="3"/>
  <c r="BX4" i="3"/>
  <c r="CZ4" i="3"/>
  <c r="EB4" i="3"/>
  <c r="FA4" i="3"/>
  <c r="EL22" i="3"/>
  <c r="EM4" i="3"/>
  <c r="EK22" i="3"/>
  <c r="AH11" i="3"/>
  <c r="BC11" i="3"/>
  <c r="BQ11" i="3"/>
  <c r="CS11" i="3"/>
  <c r="DU11" i="3"/>
  <c r="AI11" i="3"/>
  <c r="BD11" i="3"/>
  <c r="BR11" i="3"/>
  <c r="CT11" i="3"/>
  <c r="DV11" i="3"/>
  <c r="AJ11" i="3"/>
  <c r="BE11" i="3"/>
  <c r="BS11" i="3"/>
  <c r="CU11" i="3"/>
  <c r="DW11" i="3"/>
  <c r="AK11" i="3"/>
  <c r="BF11" i="3"/>
  <c r="BT11" i="3"/>
  <c r="CV11" i="3"/>
  <c r="DX11" i="3"/>
  <c r="EW11" i="3"/>
  <c r="EJ22" i="3"/>
  <c r="EI11" i="3"/>
  <c r="AH10" i="3"/>
  <c r="BC10" i="3"/>
  <c r="BQ10" i="3"/>
  <c r="CS10" i="3"/>
  <c r="DU10" i="3"/>
  <c r="AI10" i="3"/>
  <c r="BD10" i="3"/>
  <c r="BR10" i="3"/>
  <c r="CT10" i="3"/>
  <c r="DV10" i="3"/>
  <c r="AJ10" i="3"/>
  <c r="BE10" i="3"/>
  <c r="BS10" i="3"/>
  <c r="CU10" i="3"/>
  <c r="DW10" i="3"/>
  <c r="EH22" i="3"/>
  <c r="EG22" i="3"/>
  <c r="AH9" i="3"/>
  <c r="BC9" i="3"/>
  <c r="BQ9" i="3"/>
  <c r="CS9" i="3"/>
  <c r="DU9" i="3"/>
  <c r="AI9" i="3"/>
  <c r="BD9" i="3"/>
  <c r="BR9" i="3"/>
  <c r="CT9" i="3"/>
  <c r="DV9" i="3"/>
  <c r="AJ9" i="3"/>
  <c r="BE9" i="3"/>
  <c r="BS9" i="3"/>
  <c r="CU9" i="3"/>
  <c r="DW9" i="3"/>
  <c r="AK9" i="3"/>
  <c r="BF9" i="3"/>
  <c r="BT9" i="3"/>
  <c r="CV9" i="3"/>
  <c r="DX9" i="3"/>
  <c r="EW9" i="3"/>
  <c r="EL21" i="3"/>
  <c r="EI9" i="3"/>
  <c r="EK21" i="3"/>
  <c r="AH8" i="3"/>
  <c r="BC8" i="3"/>
  <c r="BQ8" i="3"/>
  <c r="CS8" i="3"/>
  <c r="DU8" i="3"/>
  <c r="AI8" i="3"/>
  <c r="BD8" i="3"/>
  <c r="BR8" i="3"/>
  <c r="CT8" i="3"/>
  <c r="DV8" i="3"/>
  <c r="AJ8" i="3"/>
  <c r="BE8" i="3"/>
  <c r="BS8" i="3"/>
  <c r="CU8" i="3"/>
  <c r="DW8" i="3"/>
  <c r="AK8" i="3"/>
  <c r="BF8" i="3"/>
  <c r="BT8" i="3"/>
  <c r="CV8" i="3"/>
  <c r="DX8" i="3"/>
  <c r="EW8" i="3"/>
  <c r="EJ21" i="3"/>
  <c r="EI8" i="3"/>
  <c r="EI21" i="3"/>
  <c r="AH7" i="3"/>
  <c r="BC7" i="3"/>
  <c r="BQ7" i="3"/>
  <c r="CS7" i="3"/>
  <c r="DU7" i="3"/>
  <c r="AI7" i="3"/>
  <c r="BD7" i="3"/>
  <c r="BR7" i="3"/>
  <c r="CT7" i="3"/>
  <c r="DV7" i="3"/>
  <c r="AJ7" i="3"/>
  <c r="BE7" i="3"/>
  <c r="BS7" i="3"/>
  <c r="CU7" i="3"/>
  <c r="DW7" i="3"/>
  <c r="AK7" i="3"/>
  <c r="BF7" i="3"/>
  <c r="BT7" i="3"/>
  <c r="CV7" i="3"/>
  <c r="DX7" i="3"/>
  <c r="EW7" i="3"/>
  <c r="EH21" i="3"/>
  <c r="EI7" i="3"/>
  <c r="EG21" i="3"/>
  <c r="AH6" i="3"/>
  <c r="BC6" i="3"/>
  <c r="BQ6" i="3"/>
  <c r="CS6" i="3"/>
  <c r="DU6" i="3"/>
  <c r="AI6" i="3"/>
  <c r="BD6" i="3"/>
  <c r="BR6" i="3"/>
  <c r="CT6" i="3"/>
  <c r="DV6" i="3"/>
  <c r="AJ6" i="3"/>
  <c r="BE6" i="3"/>
  <c r="BS6" i="3"/>
  <c r="CU6" i="3"/>
  <c r="DW6" i="3"/>
  <c r="AK6" i="3"/>
  <c r="BF6" i="3"/>
  <c r="BT6" i="3"/>
  <c r="CV6" i="3"/>
  <c r="DX6" i="3"/>
  <c r="EW6" i="3"/>
  <c r="EL20" i="3"/>
  <c r="EI6" i="3"/>
  <c r="EK20" i="3"/>
  <c r="AH5" i="3"/>
  <c r="BC5" i="3"/>
  <c r="BQ5" i="3"/>
  <c r="CS5" i="3"/>
  <c r="DU5" i="3"/>
  <c r="AI5" i="3"/>
  <c r="BD5" i="3"/>
  <c r="BR5" i="3"/>
  <c r="CT5" i="3"/>
  <c r="DV5" i="3"/>
  <c r="AJ5" i="3"/>
  <c r="BE5" i="3"/>
  <c r="BS5" i="3"/>
  <c r="CU5" i="3"/>
  <c r="DW5" i="3"/>
  <c r="AK5" i="3"/>
  <c r="BF5" i="3"/>
  <c r="BT5" i="3"/>
  <c r="CV5" i="3"/>
  <c r="DX5" i="3"/>
  <c r="EW5" i="3"/>
  <c r="EJ20" i="3"/>
  <c r="EI5" i="3"/>
  <c r="EI20" i="3"/>
  <c r="AH4" i="3"/>
  <c r="BC4" i="3"/>
  <c r="BQ4" i="3"/>
  <c r="CS4" i="3"/>
  <c r="DU4" i="3"/>
  <c r="AI4" i="3"/>
  <c r="BD4" i="3"/>
  <c r="BR4" i="3"/>
  <c r="CT4" i="3"/>
  <c r="DV4" i="3"/>
  <c r="AJ4" i="3"/>
  <c r="BE4" i="3"/>
  <c r="BS4" i="3"/>
  <c r="CU4" i="3"/>
  <c r="DW4" i="3"/>
  <c r="AK4" i="3"/>
  <c r="BF4" i="3"/>
  <c r="BT4" i="3"/>
  <c r="CV4" i="3"/>
  <c r="DX4" i="3"/>
  <c r="EW4" i="3"/>
  <c r="EH20" i="3"/>
  <c r="EI4" i="3"/>
  <c r="EG20" i="3"/>
  <c r="AD11" i="3"/>
  <c r="AY11" i="3"/>
  <c r="BM11" i="3"/>
  <c r="CO11" i="3"/>
  <c r="DQ11" i="3"/>
  <c r="AE11" i="3"/>
  <c r="AZ11" i="3"/>
  <c r="BN11" i="3"/>
  <c r="CP11" i="3"/>
  <c r="DR11" i="3"/>
  <c r="AF11" i="3"/>
  <c r="BA11" i="3"/>
  <c r="BO11" i="3"/>
  <c r="CQ11" i="3"/>
  <c r="DS11" i="3"/>
  <c r="AG11" i="3"/>
  <c r="BB11" i="3"/>
  <c r="BP11" i="3"/>
  <c r="CR11" i="3"/>
  <c r="DT11" i="3"/>
  <c r="ES11" i="3"/>
  <c r="EH19" i="3"/>
  <c r="EE11" i="3"/>
  <c r="EG19" i="3"/>
  <c r="AD10" i="3"/>
  <c r="AY10" i="3"/>
  <c r="BM10" i="3"/>
  <c r="CO10" i="3"/>
  <c r="DQ10" i="3"/>
  <c r="AE10" i="3"/>
  <c r="AZ10" i="3"/>
  <c r="BN10" i="3"/>
  <c r="CP10" i="3"/>
  <c r="DR10" i="3"/>
  <c r="AF10" i="3"/>
  <c r="BA10" i="3"/>
  <c r="BO10" i="3"/>
  <c r="CQ10" i="3"/>
  <c r="DS10" i="3"/>
  <c r="AG10" i="3"/>
  <c r="BB10" i="3"/>
  <c r="BP10" i="3"/>
  <c r="CR10" i="3"/>
  <c r="DT10" i="3"/>
  <c r="ES10" i="3"/>
  <c r="EH18" i="3"/>
  <c r="EE10" i="3"/>
  <c r="EG18" i="3"/>
  <c r="AD9" i="3"/>
  <c r="AY9" i="3"/>
  <c r="BM9" i="3"/>
  <c r="CO9" i="3"/>
  <c r="DQ9" i="3"/>
  <c r="AE9" i="3"/>
  <c r="AZ9" i="3"/>
  <c r="BN9" i="3"/>
  <c r="CP9" i="3"/>
  <c r="DR9" i="3"/>
  <c r="AF9" i="3"/>
  <c r="BA9" i="3"/>
  <c r="BO9" i="3"/>
  <c r="CQ9" i="3"/>
  <c r="DS9" i="3"/>
  <c r="AG9" i="3"/>
  <c r="BB9" i="3"/>
  <c r="BP9" i="3"/>
  <c r="CR9" i="3"/>
  <c r="DT9" i="3"/>
  <c r="ES9" i="3"/>
  <c r="EH17" i="3"/>
  <c r="EE9" i="3"/>
  <c r="EG17" i="3"/>
  <c r="DQ8" i="3"/>
  <c r="DR8" i="3"/>
  <c r="DS8" i="3"/>
  <c r="DT8" i="3"/>
  <c r="ES8" i="3"/>
  <c r="EH16" i="3"/>
  <c r="EE8" i="3"/>
  <c r="EG16" i="3"/>
  <c r="DG11" i="3"/>
  <c r="DC11" i="3"/>
  <c r="CE11" i="3"/>
  <c r="CA11" i="3"/>
  <c r="AK10" i="3"/>
  <c r="BF10" i="3"/>
  <c r="BT10" i="3"/>
  <c r="CV10" i="3"/>
  <c r="DX10" i="3"/>
  <c r="DK10" i="3"/>
  <c r="DC10" i="3"/>
  <c r="CI10" i="3"/>
  <c r="CA10" i="3"/>
  <c r="DK9" i="3"/>
  <c r="DG9" i="3"/>
  <c r="DC9" i="3"/>
  <c r="CI9" i="3"/>
  <c r="CE9" i="3"/>
  <c r="CA9" i="3"/>
  <c r="DK8" i="3"/>
  <c r="DG8" i="3"/>
  <c r="CI8" i="3"/>
  <c r="CE8" i="3"/>
  <c r="DK7" i="3"/>
  <c r="DG7" i="3"/>
  <c r="CI7" i="3"/>
  <c r="CE7" i="3"/>
  <c r="AG7" i="3"/>
  <c r="BB7" i="3"/>
  <c r="AF7" i="3"/>
  <c r="BA7" i="3"/>
  <c r="AE7" i="3"/>
  <c r="AZ7" i="3"/>
  <c r="AD7" i="3"/>
  <c r="AY7" i="3"/>
  <c r="AR7" i="3"/>
  <c r="AS7" i="3"/>
  <c r="AT7" i="3"/>
  <c r="AU7" i="3"/>
  <c r="AV7" i="3"/>
  <c r="DK6" i="3"/>
  <c r="DG6" i="3"/>
  <c r="CI6" i="3"/>
  <c r="CE6" i="3"/>
  <c r="AG6" i="3"/>
  <c r="BB6" i="3"/>
  <c r="AF6" i="3"/>
  <c r="BA6" i="3"/>
  <c r="AE6" i="3"/>
  <c r="AZ6" i="3"/>
  <c r="AD6" i="3"/>
  <c r="AY6" i="3"/>
  <c r="AR6" i="3"/>
  <c r="AS6" i="3"/>
  <c r="AT6" i="3"/>
  <c r="AU6" i="3"/>
  <c r="AV6" i="3"/>
  <c r="DK5" i="3"/>
  <c r="DG5" i="3"/>
  <c r="CI5" i="3"/>
  <c r="CE5" i="3"/>
  <c r="AG5" i="3"/>
  <c r="BB5" i="3"/>
  <c r="AF5" i="3"/>
  <c r="BA5" i="3"/>
  <c r="AE5" i="3"/>
  <c r="AZ5" i="3"/>
  <c r="AD5" i="3"/>
  <c r="AY5" i="3"/>
  <c r="AR5" i="3"/>
  <c r="AS5" i="3"/>
  <c r="AT5" i="3"/>
  <c r="AU5" i="3"/>
  <c r="DK4" i="3"/>
  <c r="DG4" i="3"/>
  <c r="CI4" i="3"/>
  <c r="CE4" i="3"/>
  <c r="AG4" i="3"/>
  <c r="BB4" i="3"/>
  <c r="AF4" i="3"/>
  <c r="BA4" i="3"/>
  <c r="AE4" i="3"/>
  <c r="AZ4" i="3"/>
  <c r="AD4" i="3"/>
  <c r="AY4" i="3"/>
  <c r="AR4" i="3"/>
  <c r="AS4" i="3"/>
  <c r="AT4" i="3"/>
  <c r="AU4" i="3"/>
  <c r="AV4" i="3"/>
  <c r="CA8" i="2"/>
  <c r="CO8" i="2"/>
  <c r="CP8" i="2"/>
  <c r="CQ8" i="2"/>
  <c r="CR8" i="2"/>
  <c r="DC8" i="2"/>
  <c r="CW10" i="2"/>
  <c r="DY10" i="2"/>
  <c r="CX10" i="2"/>
  <c r="DZ10" i="2"/>
  <c r="CY10" i="2"/>
  <c r="EA10" i="2"/>
  <c r="CZ10" i="2"/>
  <c r="EB10" i="2"/>
  <c r="FA10" i="2"/>
  <c r="EL24" i="2"/>
  <c r="CW9" i="2"/>
  <c r="DY9" i="2"/>
  <c r="CX9" i="2"/>
  <c r="DZ9" i="2"/>
  <c r="CY9" i="2"/>
  <c r="EA9" i="2"/>
  <c r="CZ9" i="2"/>
  <c r="EB9" i="2"/>
  <c r="FA9" i="2"/>
  <c r="EJ24" i="2"/>
  <c r="CW8" i="2"/>
  <c r="DY8" i="2"/>
  <c r="CX8" i="2"/>
  <c r="DZ8" i="2"/>
  <c r="CY8" i="2"/>
  <c r="EA8" i="2"/>
  <c r="CZ8" i="2"/>
  <c r="EB8" i="2"/>
  <c r="FA8" i="2"/>
  <c r="EH24" i="2"/>
  <c r="CW7" i="2"/>
  <c r="DY7" i="2"/>
  <c r="CX7" i="2"/>
  <c r="DZ7" i="2"/>
  <c r="CY7" i="2"/>
  <c r="EA7" i="2"/>
  <c r="CZ7" i="2"/>
  <c r="EB7" i="2"/>
  <c r="FA7" i="2"/>
  <c r="EL23" i="2"/>
  <c r="CW6" i="2"/>
  <c r="DY6" i="2"/>
  <c r="CX6" i="2"/>
  <c r="DZ6" i="2"/>
  <c r="CY6" i="2"/>
  <c r="EA6" i="2"/>
  <c r="CZ6" i="2"/>
  <c r="EB6" i="2"/>
  <c r="FA6" i="2"/>
  <c r="EJ23" i="2"/>
  <c r="CW5" i="2"/>
  <c r="DY5" i="2"/>
  <c r="CX5" i="2"/>
  <c r="DZ5" i="2"/>
  <c r="CY5" i="2"/>
  <c r="EA5" i="2"/>
  <c r="CZ5" i="2"/>
  <c r="EB5" i="2"/>
  <c r="FA5" i="2"/>
  <c r="EH23" i="2"/>
  <c r="CW4" i="2"/>
  <c r="DY4" i="2"/>
  <c r="CX4" i="2"/>
  <c r="DZ4" i="2"/>
  <c r="CY4" i="2"/>
  <c r="EA4" i="2"/>
  <c r="CZ4" i="2"/>
  <c r="EB4" i="2"/>
  <c r="FA4" i="2"/>
  <c r="EL22" i="2"/>
  <c r="CS11" i="2"/>
  <c r="DU11" i="2"/>
  <c r="CT11" i="2"/>
  <c r="DV11" i="2"/>
  <c r="CU11" i="2"/>
  <c r="DW11" i="2"/>
  <c r="CV11" i="2"/>
  <c r="DX11" i="2"/>
  <c r="EW11" i="2"/>
  <c r="EJ22" i="2"/>
  <c r="CS10" i="2"/>
  <c r="DU10" i="2"/>
  <c r="CT10" i="2"/>
  <c r="DV10" i="2"/>
  <c r="CU10" i="2"/>
  <c r="DW10" i="2"/>
  <c r="EW10" i="2"/>
  <c r="EH22" i="2"/>
  <c r="CS9" i="2"/>
  <c r="DU9" i="2"/>
  <c r="CT9" i="2"/>
  <c r="DV9" i="2"/>
  <c r="CU9" i="2"/>
  <c r="DW9" i="2"/>
  <c r="CV9" i="2"/>
  <c r="DX9" i="2"/>
  <c r="EW9" i="2"/>
  <c r="EL21" i="2"/>
  <c r="CS8" i="2"/>
  <c r="DU8" i="2"/>
  <c r="CT8" i="2"/>
  <c r="DV8" i="2"/>
  <c r="CU8" i="2"/>
  <c r="DW8" i="2"/>
  <c r="CV8" i="2"/>
  <c r="DX8" i="2"/>
  <c r="EW8" i="2"/>
  <c r="EJ21" i="2"/>
  <c r="CS7" i="2"/>
  <c r="DU7" i="2"/>
  <c r="CT7" i="2"/>
  <c r="DV7" i="2"/>
  <c r="CU7" i="2"/>
  <c r="DW7" i="2"/>
  <c r="CV7" i="2"/>
  <c r="DX7" i="2"/>
  <c r="EW7" i="2"/>
  <c r="EH21" i="2"/>
  <c r="CS6" i="2"/>
  <c r="DU6" i="2"/>
  <c r="CT6" i="2"/>
  <c r="DV6" i="2"/>
  <c r="CU6" i="2"/>
  <c r="DW6" i="2"/>
  <c r="CV6" i="2"/>
  <c r="DX6" i="2"/>
  <c r="EW6" i="2"/>
  <c r="EL20" i="2"/>
  <c r="CS5" i="2"/>
  <c r="DU5" i="2"/>
  <c r="CT5" i="2"/>
  <c r="DV5" i="2"/>
  <c r="CU5" i="2"/>
  <c r="DW5" i="2"/>
  <c r="CV5" i="2"/>
  <c r="DX5" i="2"/>
  <c r="EW5" i="2"/>
  <c r="EJ20" i="2"/>
  <c r="CS4" i="2"/>
  <c r="DU4" i="2"/>
  <c r="CT4" i="2"/>
  <c r="DV4" i="2"/>
  <c r="CU4" i="2"/>
  <c r="DW4" i="2"/>
  <c r="CV4" i="2"/>
  <c r="DX4" i="2"/>
  <c r="EW4" i="2"/>
  <c r="EH20" i="2"/>
  <c r="CO11" i="2"/>
  <c r="DQ11" i="2"/>
  <c r="CP11" i="2"/>
  <c r="DR11" i="2"/>
  <c r="CQ11" i="2"/>
  <c r="DS11" i="2"/>
  <c r="CR11" i="2"/>
  <c r="DT11" i="2"/>
  <c r="ES11" i="2"/>
  <c r="EH19" i="2"/>
  <c r="CO10" i="2"/>
  <c r="DQ10" i="2"/>
  <c r="CP10" i="2"/>
  <c r="DR10" i="2"/>
  <c r="CQ10" i="2"/>
  <c r="DS10" i="2"/>
  <c r="CR10" i="2"/>
  <c r="DT10" i="2"/>
  <c r="ES10" i="2"/>
  <c r="EH18" i="2"/>
  <c r="CO9" i="2"/>
  <c r="DQ9" i="2"/>
  <c r="CP9" i="2"/>
  <c r="DR9" i="2"/>
  <c r="CQ9" i="2"/>
  <c r="DS9" i="2"/>
  <c r="CR9" i="2"/>
  <c r="DT9" i="2"/>
  <c r="ES9" i="2"/>
  <c r="EH17" i="2"/>
  <c r="DQ8" i="2"/>
  <c r="DR8" i="2"/>
  <c r="DS8" i="2"/>
  <c r="DT8" i="2"/>
  <c r="ES8" i="2"/>
  <c r="EH16" i="2"/>
  <c r="EM10" i="2"/>
  <c r="EK24" i="2"/>
  <c r="EM9" i="2"/>
  <c r="EI24" i="2"/>
  <c r="EM8" i="2"/>
  <c r="EG24" i="2"/>
  <c r="EM7" i="2"/>
  <c r="EK23" i="2"/>
  <c r="EM6" i="2"/>
  <c r="EI23" i="2"/>
  <c r="EM5" i="2"/>
  <c r="EG23" i="2"/>
  <c r="EM4" i="2"/>
  <c r="EK22" i="2"/>
  <c r="EI11" i="2"/>
  <c r="EI22" i="2"/>
  <c r="EI10" i="2"/>
  <c r="EG22" i="2"/>
  <c r="EI9" i="2"/>
  <c r="EK21" i="2"/>
  <c r="EI8" i="2"/>
  <c r="EI21" i="2"/>
  <c r="EI7" i="2"/>
  <c r="EG21" i="2"/>
  <c r="EI6" i="2"/>
  <c r="EK20" i="2"/>
  <c r="EI5" i="2"/>
  <c r="EI20" i="2"/>
  <c r="EI4" i="2"/>
  <c r="EG20" i="2"/>
  <c r="CW11" i="2"/>
  <c r="DY11" i="2"/>
  <c r="CX11" i="2"/>
  <c r="DZ11" i="2"/>
  <c r="CY11" i="2"/>
  <c r="EA11" i="2"/>
  <c r="CZ11" i="2"/>
  <c r="EB11" i="2"/>
  <c r="EM11" i="2"/>
  <c r="EM22" i="2"/>
  <c r="EE11" i="2"/>
  <c r="EG19" i="2"/>
  <c r="EE10" i="2"/>
  <c r="EG18" i="2"/>
  <c r="EE9" i="2"/>
  <c r="EG17" i="2"/>
  <c r="EE8" i="2"/>
  <c r="EG16" i="2"/>
  <c r="FA11" i="2"/>
  <c r="CE10" i="2"/>
  <c r="DG10" i="2"/>
  <c r="CV10" i="2"/>
  <c r="DX10" i="2"/>
  <c r="DG4" i="2"/>
  <c r="DK4" i="2"/>
  <c r="DG5" i="2"/>
  <c r="DK5" i="2"/>
  <c r="DG6" i="2"/>
  <c r="DK6" i="2"/>
  <c r="DG7" i="2"/>
  <c r="DK7" i="2"/>
  <c r="DG8" i="2"/>
  <c r="DK8" i="2"/>
  <c r="DG9" i="2"/>
  <c r="DK9" i="2"/>
  <c r="DK10" i="2"/>
  <c r="DG11" i="2"/>
  <c r="DK11" i="2"/>
  <c r="DC9" i="2"/>
  <c r="DC10" i="2"/>
  <c r="DC11" i="2"/>
  <c r="CE4" i="2"/>
  <c r="CI4" i="2"/>
  <c r="CE5" i="2"/>
  <c r="CI5" i="2"/>
  <c r="CE6" i="2"/>
  <c r="CI6" i="2"/>
  <c r="CE7" i="2"/>
  <c r="CI7" i="2"/>
  <c r="CE8" i="2"/>
  <c r="CI8" i="2"/>
  <c r="CE9" i="2"/>
  <c r="CI9" i="2"/>
  <c r="CI10" i="2"/>
  <c r="CE11" i="2"/>
  <c r="CI11" i="2"/>
  <c r="CA9" i="2"/>
  <c r="CA10" i="2"/>
  <c r="CA11" i="2"/>
  <c r="AJ10" i="2"/>
  <c r="AH4" i="2"/>
  <c r="BC4" i="2"/>
  <c r="AI4" i="2"/>
  <c r="BD4" i="2"/>
  <c r="AJ4" i="2"/>
  <c r="BE4" i="2"/>
  <c r="AK4" i="2"/>
  <c r="BF4" i="2"/>
  <c r="AL4" i="2"/>
  <c r="BG4" i="2"/>
  <c r="AM4" i="2"/>
  <c r="BH4" i="2"/>
  <c r="AN4" i="2"/>
  <c r="BI4" i="2"/>
  <c r="AO4" i="2"/>
  <c r="BJ4" i="2"/>
  <c r="AH5" i="2"/>
  <c r="BC5" i="2"/>
  <c r="AI5" i="2"/>
  <c r="BD5" i="2"/>
  <c r="AJ5" i="2"/>
  <c r="BE5" i="2"/>
  <c r="AK5" i="2"/>
  <c r="BF5" i="2"/>
  <c r="AL5" i="2"/>
  <c r="BG5" i="2"/>
  <c r="AM5" i="2"/>
  <c r="BH5" i="2"/>
  <c r="AN5" i="2"/>
  <c r="BI5" i="2"/>
  <c r="AO5" i="2"/>
  <c r="BJ5" i="2"/>
  <c r="AH6" i="2"/>
  <c r="BC6" i="2"/>
  <c r="AI6" i="2"/>
  <c r="BD6" i="2"/>
  <c r="AJ6" i="2"/>
  <c r="BE6" i="2"/>
  <c r="AK6" i="2"/>
  <c r="BF6" i="2"/>
  <c r="AL6" i="2"/>
  <c r="BG6" i="2"/>
  <c r="AM6" i="2"/>
  <c r="BH6" i="2"/>
  <c r="AN6" i="2"/>
  <c r="BI6" i="2"/>
  <c r="AO6" i="2"/>
  <c r="BJ6" i="2"/>
  <c r="AH7" i="2"/>
  <c r="BC7" i="2"/>
  <c r="AI7" i="2"/>
  <c r="BD7" i="2"/>
  <c r="AJ7" i="2"/>
  <c r="BE7" i="2"/>
  <c r="AK7" i="2"/>
  <c r="BF7" i="2"/>
  <c r="AL7" i="2"/>
  <c r="BG7" i="2"/>
  <c r="AM7" i="2"/>
  <c r="BH7" i="2"/>
  <c r="AN7" i="2"/>
  <c r="BI7" i="2"/>
  <c r="AO7" i="2"/>
  <c r="BJ7" i="2"/>
  <c r="AE8" i="2"/>
  <c r="AZ8" i="2"/>
  <c r="AF8" i="2"/>
  <c r="BA8" i="2"/>
  <c r="AG8" i="2"/>
  <c r="BB8" i="2"/>
  <c r="AH8" i="2"/>
  <c r="BC8" i="2"/>
  <c r="AI8" i="2"/>
  <c r="BD8" i="2"/>
  <c r="AJ8" i="2"/>
  <c r="BE8" i="2"/>
  <c r="AK8" i="2"/>
  <c r="BF8" i="2"/>
  <c r="AL8" i="2"/>
  <c r="BG8" i="2"/>
  <c r="AM8" i="2"/>
  <c r="BH8" i="2"/>
  <c r="AN8" i="2"/>
  <c r="BI8" i="2"/>
  <c r="AO8" i="2"/>
  <c r="BJ8" i="2"/>
  <c r="AE9" i="2"/>
  <c r="AZ9" i="2"/>
  <c r="AF9" i="2"/>
  <c r="BA9" i="2"/>
  <c r="AG9" i="2"/>
  <c r="BB9" i="2"/>
  <c r="AH9" i="2"/>
  <c r="BC9" i="2"/>
  <c r="AI9" i="2"/>
  <c r="BD9" i="2"/>
  <c r="AJ9" i="2"/>
  <c r="BE9" i="2"/>
  <c r="AK9" i="2"/>
  <c r="BF9" i="2"/>
  <c r="AL9" i="2"/>
  <c r="BG9" i="2"/>
  <c r="AM9" i="2"/>
  <c r="BH9" i="2"/>
  <c r="AN9" i="2"/>
  <c r="BI9" i="2"/>
  <c r="AO9" i="2"/>
  <c r="BJ9" i="2"/>
  <c r="AE10" i="2"/>
  <c r="AZ10" i="2"/>
  <c r="AF10" i="2"/>
  <c r="BA10" i="2"/>
  <c r="AG10" i="2"/>
  <c r="BB10" i="2"/>
  <c r="AH10" i="2"/>
  <c r="BC10" i="2"/>
  <c r="AI10" i="2"/>
  <c r="BD10" i="2"/>
  <c r="BE10" i="2"/>
  <c r="AK10" i="2"/>
  <c r="BF10" i="2"/>
  <c r="AL10" i="2"/>
  <c r="BG10" i="2"/>
  <c r="AM10" i="2"/>
  <c r="BH10" i="2"/>
  <c r="AN10" i="2"/>
  <c r="BI10" i="2"/>
  <c r="AO10" i="2"/>
  <c r="BJ10" i="2"/>
  <c r="AE11" i="2"/>
  <c r="AZ11" i="2"/>
  <c r="AF11" i="2"/>
  <c r="BA11" i="2"/>
  <c r="AG11" i="2"/>
  <c r="BB11" i="2"/>
  <c r="AH11" i="2"/>
  <c r="BC11" i="2"/>
  <c r="AI11" i="2"/>
  <c r="BD11" i="2"/>
  <c r="AJ11" i="2"/>
  <c r="BE11" i="2"/>
  <c r="AK11" i="2"/>
  <c r="BF11" i="2"/>
  <c r="AL11" i="2"/>
  <c r="BG11" i="2"/>
  <c r="AM11" i="2"/>
  <c r="BH11" i="2"/>
  <c r="AN11" i="2"/>
  <c r="BI11" i="2"/>
  <c r="AO11" i="2"/>
  <c r="BJ11" i="2"/>
  <c r="AD9" i="2"/>
  <c r="AY9" i="2"/>
  <c r="AD10" i="2"/>
  <c r="AY10" i="2"/>
  <c r="AD11" i="2"/>
  <c r="AY11" i="2"/>
  <c r="AD8" i="2"/>
  <c r="AY8" i="2"/>
  <c r="AE4" i="2"/>
  <c r="AZ4" i="2"/>
  <c r="AF4" i="2"/>
  <c r="BA4" i="2"/>
  <c r="AG4" i="2"/>
  <c r="BB4" i="2"/>
  <c r="AE5" i="2"/>
  <c r="AZ5" i="2"/>
  <c r="AF5" i="2"/>
  <c r="BA5" i="2"/>
  <c r="AG5" i="2"/>
  <c r="BB5" i="2"/>
  <c r="AE6" i="2"/>
  <c r="AZ6" i="2"/>
  <c r="AF6" i="2"/>
  <c r="BA6" i="2"/>
  <c r="AG6" i="2"/>
  <c r="BB6" i="2"/>
  <c r="AE7" i="2"/>
  <c r="AZ7" i="2"/>
  <c r="AF7" i="2"/>
  <c r="BA7" i="2"/>
  <c r="AG7" i="2"/>
  <c r="BB7" i="2"/>
  <c r="AD5" i="2"/>
  <c r="AY5" i="2"/>
  <c r="AD6" i="2"/>
  <c r="AY6" i="2"/>
  <c r="AD7" i="2"/>
  <c r="AY7" i="2"/>
  <c r="AD4" i="2"/>
  <c r="AY4" i="2"/>
  <c r="AR5" i="2"/>
  <c r="AS5" i="2"/>
  <c r="AT5" i="2"/>
  <c r="AU5" i="2"/>
  <c r="AV5" i="2"/>
  <c r="AR6" i="2"/>
  <c r="AS6" i="2"/>
  <c r="AT6" i="2"/>
  <c r="AU6" i="2"/>
  <c r="AV6" i="2"/>
  <c r="AR7" i="2"/>
  <c r="AS7" i="2"/>
  <c r="AT7" i="2"/>
  <c r="AU7" i="2"/>
  <c r="AV7" i="2"/>
  <c r="AR4" i="2"/>
  <c r="AS4" i="2"/>
  <c r="AT4" i="2"/>
  <c r="AU4" i="2"/>
  <c r="AV4" i="2"/>
</calcChain>
</file>

<file path=xl/sharedStrings.xml><?xml version="1.0" encoding="utf-8"?>
<sst xmlns="http://schemas.openxmlformats.org/spreadsheetml/2006/main" count="1072" uniqueCount="170">
  <si>
    <t>A1</t>
  </si>
  <si>
    <t>A</t>
  </si>
  <si>
    <t>B</t>
  </si>
  <si>
    <t>C</t>
  </si>
  <si>
    <t>D</t>
  </si>
  <si>
    <t>E</t>
  </si>
  <si>
    <t>F</t>
  </si>
  <si>
    <t>IDP 50uM</t>
  </si>
  <si>
    <t>G</t>
  </si>
  <si>
    <t>H</t>
  </si>
  <si>
    <t>AKI XVII103 5uM</t>
  </si>
  <si>
    <t>No Pi</t>
  </si>
  <si>
    <t>Pi 2,5 uM</t>
  </si>
  <si>
    <t>Pi 10 uM</t>
  </si>
  <si>
    <t>Pi 20 uM</t>
  </si>
  <si>
    <t>TVP no inhibitor</t>
  </si>
  <si>
    <t>MTI61 50 uM</t>
  </si>
  <si>
    <t>Amb929 50uM</t>
  </si>
  <si>
    <t>Amb929 5uM</t>
  </si>
  <si>
    <t>Amb929 1uM</t>
  </si>
  <si>
    <t>Amb928 50uM</t>
  </si>
  <si>
    <t>Amb928 5uM</t>
  </si>
  <si>
    <t>Amb928 1uM</t>
  </si>
  <si>
    <t>Amb486 50uM</t>
  </si>
  <si>
    <t>Amb486 5uM</t>
  </si>
  <si>
    <t>Amb486 1uM</t>
  </si>
  <si>
    <t>Amb838 50uM</t>
  </si>
  <si>
    <t>Amb838 5uM</t>
  </si>
  <si>
    <t>Amb838 1uM</t>
  </si>
  <si>
    <t>Amb736 50uM</t>
  </si>
  <si>
    <t>Amb736 5uM</t>
  </si>
  <si>
    <t>Amb736 1uM</t>
  </si>
  <si>
    <t>Amb194 50uM</t>
  </si>
  <si>
    <t>Amb194 5uM</t>
  </si>
  <si>
    <t>Amb194 1uM</t>
  </si>
  <si>
    <t>Amb753 50uM</t>
  </si>
  <si>
    <t>Amb753 5uM</t>
  </si>
  <si>
    <t>Amb753 1uM</t>
  </si>
  <si>
    <t>Amb139 50uM</t>
  </si>
  <si>
    <t>Amb139 5uM</t>
  </si>
  <si>
    <t>Amb139 1uM</t>
  </si>
  <si>
    <t>Amb841 5uM</t>
  </si>
  <si>
    <t>Amb841 1uM</t>
  </si>
  <si>
    <t>Amb497 50uM</t>
  </si>
  <si>
    <t>Amb497 5uM</t>
  </si>
  <si>
    <t>Amb497 1uM</t>
  </si>
  <si>
    <t>Amb777 50uM</t>
  </si>
  <si>
    <t>Amb777 5uM</t>
  </si>
  <si>
    <t>Amb777 1uM</t>
  </si>
  <si>
    <t>Amb586 50uM</t>
  </si>
  <si>
    <t>Amb586 5uM</t>
  </si>
  <si>
    <t>Amb586 1uM</t>
  </si>
  <si>
    <t>Amb717 50uM</t>
  </si>
  <si>
    <t>Amb717 5uM</t>
  </si>
  <si>
    <t>Amb717 1uM</t>
  </si>
  <si>
    <t>Amb954 50uM</t>
  </si>
  <si>
    <t>Amb954 5uM</t>
  </si>
  <si>
    <t>Amb954 1uM</t>
  </si>
  <si>
    <t>Amb355 50uM</t>
  </si>
  <si>
    <t>Amb355 5uM</t>
  </si>
  <si>
    <t>Amb355 1uM</t>
  </si>
  <si>
    <t>Amb509 50uM</t>
  </si>
  <si>
    <t>Amb509 5uM</t>
  </si>
  <si>
    <t>Amb509 1uM</t>
  </si>
  <si>
    <t>Amb535 50uM</t>
  </si>
  <si>
    <t>Amb535 5uM</t>
  </si>
  <si>
    <t>Amb535 1uM</t>
  </si>
  <si>
    <t>Amb684 50uM</t>
  </si>
  <si>
    <t>Amb684 5uM</t>
  </si>
  <si>
    <t>Amb684 1uM</t>
  </si>
  <si>
    <t>DAP-19 50uM</t>
  </si>
  <si>
    <t>DAP-19 5uM</t>
  </si>
  <si>
    <t>DAP-19 1uM</t>
  </si>
  <si>
    <t>DAP-21 50uM</t>
  </si>
  <si>
    <t>DAP-21 5uM</t>
  </si>
  <si>
    <t>DAP-21 1uM</t>
  </si>
  <si>
    <t>DAP-23 50uM</t>
  </si>
  <si>
    <t>DAP-23 5uM</t>
  </si>
  <si>
    <t>DAP-23 1uM</t>
  </si>
  <si>
    <t>AKI-B31 20uM</t>
  </si>
  <si>
    <t>AKI-B31 5uM</t>
  </si>
  <si>
    <t>AKI-B31 1uM</t>
  </si>
  <si>
    <t>AKI-B93 20uM</t>
  </si>
  <si>
    <t>AKI-B93 5uM</t>
  </si>
  <si>
    <t>AKI-B93 1uM</t>
  </si>
  <si>
    <t>AKI-B129 5uM</t>
  </si>
  <si>
    <t>AKI-B129 1uM</t>
  </si>
  <si>
    <t>AKI-B169 5uM</t>
  </si>
  <si>
    <t>AKI-B169 1uM</t>
  </si>
  <si>
    <t>AKI-B129 20uM</t>
  </si>
  <si>
    <t>AKI-B169 20uM</t>
  </si>
  <si>
    <t>raw data</t>
  </si>
  <si>
    <t>Amb486 20uM</t>
  </si>
  <si>
    <t>raw data - blank</t>
  </si>
  <si>
    <t>Pi (nmol)</t>
  </si>
  <si>
    <t>A2</t>
  </si>
  <si>
    <t>A3</t>
  </si>
  <si>
    <t>A4</t>
  </si>
  <si>
    <t>Average</t>
  </si>
  <si>
    <t>Pi amount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</si>
  <si>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</si>
  <si>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</si>
  <si>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</si>
  <si>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</si>
  <si>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</si>
  <si>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</si>
  <si>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</si>
  <si>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Results summary</t>
  </si>
  <si>
    <t>Conc1</t>
  </si>
  <si>
    <t>STDEVc1</t>
  </si>
  <si>
    <t>Conc2</t>
  </si>
  <si>
    <t>STDEVc2</t>
  </si>
  <si>
    <t>Conc3</t>
  </si>
  <si>
    <t>STDEVconc3</t>
  </si>
  <si>
    <t>No Inhibitor</t>
  </si>
  <si>
    <t>IDP</t>
  </si>
  <si>
    <t>MTI61</t>
  </si>
  <si>
    <t>AKI XVII103</t>
  </si>
  <si>
    <t>Amb929</t>
  </si>
  <si>
    <t>Amb928</t>
  </si>
  <si>
    <t>Amb486</t>
  </si>
  <si>
    <t>Amb838</t>
  </si>
  <si>
    <t>Amb736</t>
  </si>
  <si>
    <t>Sample</t>
  </si>
  <si>
    <t>Conc1 (uM)</t>
  </si>
  <si>
    <t>Conc2 (uM)</t>
  </si>
  <si>
    <t>Conc3 (uM)</t>
  </si>
  <si>
    <t>*Conc4 (20uM)</t>
  </si>
  <si>
    <t>Amb194</t>
  </si>
  <si>
    <t>Amb753</t>
  </si>
  <si>
    <t>Amb139</t>
  </si>
  <si>
    <t>Amb841</t>
  </si>
  <si>
    <t>Amb497</t>
  </si>
  <si>
    <t>Amb841 20uM</t>
  </si>
  <si>
    <t>Amb777</t>
  </si>
  <si>
    <t>Amb586</t>
  </si>
  <si>
    <t>Amb717</t>
  </si>
  <si>
    <t>Amb954</t>
  </si>
  <si>
    <t>Amb355</t>
  </si>
  <si>
    <t>Amb509</t>
  </si>
  <si>
    <t>Amb535</t>
  </si>
  <si>
    <t>Amb684</t>
  </si>
  <si>
    <t>DAP-19</t>
  </si>
  <si>
    <t>DAP-21</t>
  </si>
  <si>
    <t>DAP-23</t>
  </si>
  <si>
    <t>AKI-B31</t>
  </si>
  <si>
    <t>AKI-B93</t>
  </si>
  <si>
    <t>AKI-B129</t>
  </si>
  <si>
    <t>AKI-B169</t>
  </si>
  <si>
    <t>DAP-18 50uM</t>
  </si>
  <si>
    <t>DAP-18 5uM</t>
  </si>
  <si>
    <t>DAP-18 1uM</t>
  </si>
  <si>
    <t>MTI59 5uM</t>
  </si>
  <si>
    <t>MTI59 1uM</t>
  </si>
  <si>
    <t>MTI59 50uM</t>
  </si>
  <si>
    <t>DAP-22 50uM</t>
  </si>
  <si>
    <t>DAP-22 5uM</t>
  </si>
  <si>
    <t>DAP-22 1uM</t>
  </si>
  <si>
    <t>DAP-17 5uM</t>
  </si>
  <si>
    <t>DAP-17 1uM</t>
  </si>
  <si>
    <t>DAP-17 50uM</t>
  </si>
  <si>
    <t>DAP-20 50uM</t>
  </si>
  <si>
    <t>DAP-20 5uM</t>
  </si>
  <si>
    <t>DAP-20 1uM</t>
  </si>
  <si>
    <t>DAP-18</t>
  </si>
  <si>
    <t>MTI59</t>
  </si>
  <si>
    <t>DAP-22</t>
  </si>
  <si>
    <t>DAP-17</t>
  </si>
  <si>
    <t>DAP-20</t>
  </si>
  <si>
    <t>New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</si>
</sst>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 (Body)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8CBAD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2" xfId="0" applyFill="1" applyBorder="1"/>
    <xf numFmtId="0" fontId="0" fillId="0" borderId="2" xfId="0" applyBorder="1"/>
    <xf numFmtId="2" fontId="0" fillId="0" borderId="2" xfId="0" applyNumberFormat="1" applyBorder="1"/>
    <xf numFmtId="0" fontId="0" fillId="6" borderId="2" xfId="0" applyFill="1" applyBorder="1"/>
    <xf numFmtId="0" fontId="0" fillId="5" borderId="2" xfId="0" applyFill="1" applyBorder="1"/>
    <xf numFmtId="0" fontId="0" fillId="2" borderId="0" xfId="0" applyFill="1" applyBorder="1"/>
    <xf numFmtId="0" fontId="0" fillId="0" borderId="2" xfId="0" applyBorder="1" applyAlignment="1">
      <alignment vertical="top"/>
    </xf>
    <xf numFmtId="0" fontId="4" fillId="7" borderId="2" xfId="0" applyFont="1" applyFill="1" applyBorder="1" applyAlignment="1">
      <alignment horizontal="center" vertical="center" wrapText="1"/>
    </xf>
    <xf numFmtId="0" fontId="0" fillId="8" borderId="0" xfId="0" applyFill="1"/>
    <xf numFmtId="0" fontId="4" fillId="7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9" borderId="2" xfId="0" applyFill="1" applyBorder="1"/>
    <xf numFmtId="2" fontId="0" fillId="0" borderId="3" xfId="0" applyNumberFormat="1" applyBorder="1"/>
    <xf numFmtId="0" fontId="5" fillId="0" borderId="0" xfId="0" applyFont="1" applyFill="1"/>
    <xf numFmtId="0" fontId="0" fillId="0" borderId="0" xfId="0" applyFill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8" fillId="0" borderId="0" xfId="0" applyFont="1"/>
    <xf numFmtId="0" fontId="8" fillId="10" borderId="2" xfId="0" applyFont="1" applyFill="1" applyBorder="1"/>
    <xf numFmtId="0" fontId="8" fillId="10" borderId="7" xfId="0" applyFont="1" applyFill="1" applyBorder="1"/>
    <xf numFmtId="0" fontId="8" fillId="10" borderId="5" xfId="0" applyFont="1" applyFill="1" applyBorder="1"/>
    <xf numFmtId="0" fontId="8" fillId="10" borderId="8" xfId="0" applyFont="1" applyFill="1" applyBorder="1"/>
    <xf numFmtId="14" fontId="8" fillId="0" borderId="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1'!$EH$16:$EH$24</c:f>
                <c:numCache>
                  <c:formatCode>General</c:formatCode>
                  <c:ptCount val="9"/>
                  <c:pt idx="0">
                    <c:v>3.885486089108088</c:v>
                  </c:pt>
                  <c:pt idx="1">
                    <c:v>9.14357325401434</c:v>
                  </c:pt>
                  <c:pt idx="2">
                    <c:v>1.852831519399437</c:v>
                  </c:pt>
                  <c:pt idx="3">
                    <c:v>0.442928441090038</c:v>
                  </c:pt>
                  <c:pt idx="4">
                    <c:v>4.48074393966519</c:v>
                  </c:pt>
                  <c:pt idx="5">
                    <c:v>5.739122301129547</c:v>
                  </c:pt>
                  <c:pt idx="6">
                    <c:v>6.537694793025017</c:v>
                  </c:pt>
                  <c:pt idx="7">
                    <c:v>1.559294137175792</c:v>
                  </c:pt>
                  <c:pt idx="8">
                    <c:v>4.761164249746906</c:v>
                  </c:pt>
                </c:numCache>
              </c:numRef>
            </c:plus>
            <c:minus>
              <c:numRef>
                <c:f>'Result 1'!$EH$16:$EH$24</c:f>
                <c:numCache>
                  <c:formatCode>General</c:formatCode>
                  <c:ptCount val="9"/>
                  <c:pt idx="0">
                    <c:v>3.885486089108088</c:v>
                  </c:pt>
                  <c:pt idx="1">
                    <c:v>9.14357325401434</c:v>
                  </c:pt>
                  <c:pt idx="2">
                    <c:v>1.852831519399437</c:v>
                  </c:pt>
                  <c:pt idx="3">
                    <c:v>0.442928441090038</c:v>
                  </c:pt>
                  <c:pt idx="4">
                    <c:v>4.48074393966519</c:v>
                  </c:pt>
                  <c:pt idx="5">
                    <c:v>5.739122301129547</c:v>
                  </c:pt>
                  <c:pt idx="6">
                    <c:v>6.537694793025017</c:v>
                  </c:pt>
                  <c:pt idx="7">
                    <c:v>1.559294137175792</c:v>
                  </c:pt>
                  <c:pt idx="8">
                    <c:v>4.761164249746906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Amb929</c:v>
                </c:pt>
                <c:pt idx="5">
                  <c:v>Amb928</c:v>
                </c:pt>
                <c:pt idx="6">
                  <c:v>Amb486</c:v>
                </c:pt>
                <c:pt idx="7">
                  <c:v>Amb838</c:v>
                </c:pt>
                <c:pt idx="8">
                  <c:v>Amb736</c:v>
                </c:pt>
              </c:strCache>
            </c:strRef>
          </c:cat>
          <c:val>
            <c:numRef>
              <c:f>'Result 1'!$EG$16:$EG$24</c:f>
              <c:numCache>
                <c:formatCode>0.00</c:formatCode>
                <c:ptCount val="9"/>
                <c:pt idx="0">
                  <c:v>7.105427357601E-15</c:v>
                </c:pt>
                <c:pt idx="1">
                  <c:v>39.47008391098141</c:v>
                </c:pt>
                <c:pt idx="2">
                  <c:v>72.76997446187523</c:v>
                </c:pt>
                <c:pt idx="3">
                  <c:v>90.49160890186064</c:v>
                </c:pt>
                <c:pt idx="4">
                  <c:v>6.653593578985767</c:v>
                </c:pt>
                <c:pt idx="5">
                  <c:v>38.27526450200659</c:v>
                </c:pt>
                <c:pt idx="6">
                  <c:v>52.09777453484131</c:v>
                </c:pt>
                <c:pt idx="7">
                  <c:v>40.66490331995623</c:v>
                </c:pt>
                <c:pt idx="8">
                  <c:v>22.12696096315215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1'!$EJ$16:$EJ$24</c:f>
                <c:numCache>
                  <c:formatCode>General</c:formatCode>
                  <c:ptCount val="9"/>
                  <c:pt idx="4">
                    <c:v>3.622828484239148</c:v>
                  </c:pt>
                  <c:pt idx="5">
                    <c:v>3.610914455862494</c:v>
                  </c:pt>
                  <c:pt idx="6">
                    <c:v>3.94940092112248</c:v>
                  </c:pt>
                  <c:pt idx="7">
                    <c:v>3.634077822636569</c:v>
                  </c:pt>
                  <c:pt idx="8">
                    <c:v>4.83179606810257</c:v>
                  </c:pt>
                </c:numCache>
              </c:numRef>
            </c:plus>
            <c:minus>
              <c:numRef>
                <c:f>'Result 1'!$EJ$16:$EJ$24</c:f>
                <c:numCache>
                  <c:formatCode>General</c:formatCode>
                  <c:ptCount val="9"/>
                  <c:pt idx="4">
                    <c:v>3.622828484239148</c:v>
                  </c:pt>
                  <c:pt idx="5">
                    <c:v>3.610914455862494</c:v>
                  </c:pt>
                  <c:pt idx="6">
                    <c:v>3.94940092112248</c:v>
                  </c:pt>
                  <c:pt idx="7">
                    <c:v>3.634077822636569</c:v>
                  </c:pt>
                  <c:pt idx="8">
                    <c:v>4.83179606810257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Amb929</c:v>
                </c:pt>
                <c:pt idx="5">
                  <c:v>Amb928</c:v>
                </c:pt>
                <c:pt idx="6">
                  <c:v>Amb486</c:v>
                </c:pt>
                <c:pt idx="7">
                  <c:v>Amb838</c:v>
                </c:pt>
                <c:pt idx="8">
                  <c:v>Amb736</c:v>
                </c:pt>
              </c:strCache>
            </c:strRef>
          </c:cat>
          <c:val>
            <c:numRef>
              <c:f>'Result 1'!$EI$16:$EI$24</c:f>
              <c:numCache>
                <c:formatCode>0.00</c:formatCode>
                <c:ptCount val="9"/>
                <c:pt idx="4">
                  <c:v>2.261948194089744</c:v>
                </c:pt>
                <c:pt idx="5">
                  <c:v>9.129879605983216</c:v>
                </c:pt>
                <c:pt idx="6">
                  <c:v>10.05563662896753</c:v>
                </c:pt>
                <c:pt idx="7">
                  <c:v>16.96461145567313</c:v>
                </c:pt>
                <c:pt idx="8">
                  <c:v>3.817037577526456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1'!$EL$16:$EL$24</c:f>
                <c:numCache>
                  <c:formatCode>General</c:formatCode>
                  <c:ptCount val="9"/>
                  <c:pt idx="4">
                    <c:v>4.335022256213137</c:v>
                  </c:pt>
                  <c:pt idx="5">
                    <c:v>3.656089678836659</c:v>
                  </c:pt>
                  <c:pt idx="6">
                    <c:v>4.84417632958752</c:v>
                  </c:pt>
                  <c:pt idx="7">
                    <c:v>3.212592292406613</c:v>
                  </c:pt>
                  <c:pt idx="8">
                    <c:v>4.370420453394755</c:v>
                  </c:pt>
                </c:numCache>
              </c:numRef>
            </c:plus>
            <c:minus>
              <c:numRef>
                <c:f>'Result 1'!$EL$16:$EL$24</c:f>
                <c:numCache>
                  <c:formatCode>General</c:formatCode>
                  <c:ptCount val="9"/>
                  <c:pt idx="4">
                    <c:v>4.335022256213137</c:v>
                  </c:pt>
                  <c:pt idx="5">
                    <c:v>3.656089678836659</c:v>
                  </c:pt>
                  <c:pt idx="6">
                    <c:v>4.84417632958752</c:v>
                  </c:pt>
                  <c:pt idx="7">
                    <c:v>3.212592292406613</c:v>
                  </c:pt>
                  <c:pt idx="8">
                    <c:v>4.370420453394755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Amb929</c:v>
                </c:pt>
                <c:pt idx="5">
                  <c:v>Amb928</c:v>
                </c:pt>
                <c:pt idx="6">
                  <c:v>Amb486</c:v>
                </c:pt>
                <c:pt idx="7">
                  <c:v>Amb838</c:v>
                </c:pt>
                <c:pt idx="8">
                  <c:v>Amb736</c:v>
                </c:pt>
              </c:strCache>
            </c:strRef>
          </c:cat>
          <c:val>
            <c:numRef>
              <c:f>'Result 1'!$EK$16:$EK$24</c:f>
              <c:numCache>
                <c:formatCode>0.00</c:formatCode>
                <c:ptCount val="9"/>
                <c:pt idx="4">
                  <c:v>5.978657424297704</c:v>
                </c:pt>
                <c:pt idx="5">
                  <c:v>5.57734403502372</c:v>
                </c:pt>
                <c:pt idx="6">
                  <c:v>2.676942721634443</c:v>
                </c:pt>
                <c:pt idx="7">
                  <c:v>10.66672747172565</c:v>
                </c:pt>
                <c:pt idx="8">
                  <c:v>2.143378329076967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053312"/>
        <c:axId val="2140056672"/>
      </c:barChart>
      <c:catAx>
        <c:axId val="21400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56672"/>
        <c:crosses val="autoZero"/>
        <c:auto val="1"/>
        <c:lblAlgn val="ctr"/>
        <c:lblOffset val="100"/>
        <c:noMultiLvlLbl val="0"/>
      </c:catAx>
      <c:valAx>
        <c:axId val="2140056672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4"/>
          <c:y val="0.0595022173952394"/>
          <c:w val="0.744397220233834"/>
          <c:h val="0.74966784324373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58679312813171"/>
                  <c:y val="0.3197773554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1'!$AQ$4:$AQ$7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'Result 1'!$AV$4:$AV$7</c:f>
              <c:numCache>
                <c:formatCode>0.00</c:formatCode>
                <c:ptCount val="4"/>
                <c:pt idx="0">
                  <c:v>0.0</c:v>
                </c:pt>
                <c:pt idx="1">
                  <c:v>0.122625</c:v>
                </c:pt>
                <c:pt idx="2">
                  <c:v>0.498375</c:v>
                </c:pt>
                <c:pt idx="3">
                  <c:v>0.9752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57440"/>
        <c:axId val="2141560832"/>
      </c:scatterChart>
      <c:valAx>
        <c:axId val="214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0832"/>
        <c:crosses val="autoZero"/>
        <c:crossBetween val="midCat"/>
      </c:valAx>
      <c:valAx>
        <c:axId val="21415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3'!$EH$16:$EH$24</c:f>
                <c:numCache>
                  <c:formatCode>General</c:formatCode>
                  <c:ptCount val="9"/>
                  <c:pt idx="0">
                    <c:v>5.554449944864562</c:v>
                  </c:pt>
                  <c:pt idx="1">
                    <c:v>2.751156840041471</c:v>
                  </c:pt>
                  <c:pt idx="2">
                    <c:v>3.003374792474401</c:v>
                  </c:pt>
                  <c:pt idx="3">
                    <c:v>1.443867647397121</c:v>
                  </c:pt>
                  <c:pt idx="4">
                    <c:v>3.227870632016231</c:v>
                  </c:pt>
                  <c:pt idx="5">
                    <c:v>2.476722904032374</c:v>
                  </c:pt>
                  <c:pt idx="6">
                    <c:v>4.339674024975604</c:v>
                  </c:pt>
                  <c:pt idx="7">
                    <c:v>3.405069526604525</c:v>
                  </c:pt>
                  <c:pt idx="8">
                    <c:v>0.577181946462788</c:v>
                  </c:pt>
                </c:numCache>
              </c:numRef>
            </c:plus>
            <c:minus>
              <c:numRef>
                <c:f>'Result 3'!$EH$16:$EH$24</c:f>
                <c:numCache>
                  <c:formatCode>General</c:formatCode>
                  <c:ptCount val="9"/>
                  <c:pt idx="0">
                    <c:v>5.554449944864562</c:v>
                  </c:pt>
                  <c:pt idx="1">
                    <c:v>2.751156840041471</c:v>
                  </c:pt>
                  <c:pt idx="2">
                    <c:v>3.003374792474401</c:v>
                  </c:pt>
                  <c:pt idx="3">
                    <c:v>1.443867647397121</c:v>
                  </c:pt>
                  <c:pt idx="4">
                    <c:v>3.227870632016231</c:v>
                  </c:pt>
                  <c:pt idx="5">
                    <c:v>2.476722904032374</c:v>
                  </c:pt>
                  <c:pt idx="6">
                    <c:v>4.339674024975604</c:v>
                  </c:pt>
                  <c:pt idx="7">
                    <c:v>3.405069526604525</c:v>
                  </c:pt>
                  <c:pt idx="8">
                    <c:v>0.577181946462788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3'!$EC$16:$EC$24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Amb777</c:v>
                </c:pt>
                <c:pt idx="5">
                  <c:v>Amb586</c:v>
                </c:pt>
                <c:pt idx="6">
                  <c:v>Amb717</c:v>
                </c:pt>
                <c:pt idx="7">
                  <c:v>Amb954</c:v>
                </c:pt>
                <c:pt idx="8">
                  <c:v>Amb355</c:v>
                </c:pt>
              </c:strCache>
            </c:strRef>
          </c:cat>
          <c:val>
            <c:numRef>
              <c:f>'Result 3'!$EG$16:$EG$24</c:f>
              <c:numCache>
                <c:formatCode>0.00</c:formatCode>
                <c:ptCount val="9"/>
                <c:pt idx="0">
                  <c:v>-3.5527136788005E-15</c:v>
                </c:pt>
                <c:pt idx="1">
                  <c:v>39.67332123411978</c:v>
                </c:pt>
                <c:pt idx="2">
                  <c:v>66.62431941923773</c:v>
                </c:pt>
                <c:pt idx="3">
                  <c:v>93.19056261343012</c:v>
                </c:pt>
                <c:pt idx="4">
                  <c:v>77.61524500907438</c:v>
                </c:pt>
                <c:pt idx="5">
                  <c:v>-1.041742286751369</c:v>
                </c:pt>
                <c:pt idx="6">
                  <c:v>40.4283121597096</c:v>
                </c:pt>
                <c:pt idx="7">
                  <c:v>8.130671506352083</c:v>
                </c:pt>
                <c:pt idx="8">
                  <c:v>15.4519056261343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3'!$EJ$16:$EJ$24</c:f>
                <c:numCache>
                  <c:formatCode>General</c:formatCode>
                  <c:ptCount val="9"/>
                  <c:pt idx="4">
                    <c:v>4.074268554270032</c:v>
                  </c:pt>
                  <c:pt idx="5">
                    <c:v>3.685178932146057</c:v>
                  </c:pt>
                  <c:pt idx="6">
                    <c:v>1.568371728170109</c:v>
                  </c:pt>
                  <c:pt idx="7">
                    <c:v>1.343901865531927</c:v>
                  </c:pt>
                  <c:pt idx="8">
                    <c:v>1.624118316507661</c:v>
                  </c:pt>
                </c:numCache>
              </c:numRef>
            </c:plus>
            <c:minus>
              <c:numRef>
                <c:f>'Result 3'!$EJ$16:$EJ$24</c:f>
                <c:numCache>
                  <c:formatCode>General</c:formatCode>
                  <c:ptCount val="9"/>
                  <c:pt idx="4">
                    <c:v>4.074268554270032</c:v>
                  </c:pt>
                  <c:pt idx="5">
                    <c:v>3.685178932146057</c:v>
                  </c:pt>
                  <c:pt idx="6">
                    <c:v>1.568371728170109</c:v>
                  </c:pt>
                  <c:pt idx="7">
                    <c:v>1.343901865531927</c:v>
                  </c:pt>
                  <c:pt idx="8">
                    <c:v>1.624118316507661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3'!$EC$16:$EC$24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Amb777</c:v>
                </c:pt>
                <c:pt idx="5">
                  <c:v>Amb586</c:v>
                </c:pt>
                <c:pt idx="6">
                  <c:v>Amb717</c:v>
                </c:pt>
                <c:pt idx="7">
                  <c:v>Amb954</c:v>
                </c:pt>
                <c:pt idx="8">
                  <c:v>Amb355</c:v>
                </c:pt>
              </c:strCache>
            </c:strRef>
          </c:cat>
          <c:val>
            <c:numRef>
              <c:f>'Result 3'!$EI$16:$EI$24</c:f>
              <c:numCache>
                <c:formatCode>0.00</c:formatCode>
                <c:ptCount val="9"/>
                <c:pt idx="4">
                  <c:v>-3.774954627949189</c:v>
                </c:pt>
                <c:pt idx="5">
                  <c:v>-6.548094373865702</c:v>
                </c:pt>
                <c:pt idx="6">
                  <c:v>7.822141560798542</c:v>
                </c:pt>
                <c:pt idx="7">
                  <c:v>-5.713248638838483</c:v>
                </c:pt>
                <c:pt idx="8">
                  <c:v>-6.75862068965517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3'!$EL$16:$EL$24</c:f>
                <c:numCache>
                  <c:formatCode>General</c:formatCode>
                  <c:ptCount val="9"/>
                  <c:pt idx="4">
                    <c:v>4.506586585504411</c:v>
                  </c:pt>
                  <c:pt idx="5">
                    <c:v>2.420142752118484</c:v>
                  </c:pt>
                  <c:pt idx="6">
                    <c:v>2.436099055479345</c:v>
                  </c:pt>
                  <c:pt idx="7">
                    <c:v>2.111091916471194</c:v>
                  </c:pt>
                  <c:pt idx="8">
                    <c:v>1.6098484453787</c:v>
                  </c:pt>
                </c:numCache>
              </c:numRef>
            </c:plus>
            <c:minus>
              <c:numRef>
                <c:f>'Result 3'!$EL$16:$EL$24</c:f>
                <c:numCache>
                  <c:formatCode>General</c:formatCode>
                  <c:ptCount val="9"/>
                  <c:pt idx="4">
                    <c:v>4.506586585504411</c:v>
                  </c:pt>
                  <c:pt idx="5">
                    <c:v>2.420142752118484</c:v>
                  </c:pt>
                  <c:pt idx="6">
                    <c:v>2.436099055479345</c:v>
                  </c:pt>
                  <c:pt idx="7">
                    <c:v>2.111091916471194</c:v>
                  </c:pt>
                  <c:pt idx="8">
                    <c:v>1.6098484453787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3'!$EC$16:$EC$24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Amb777</c:v>
                </c:pt>
                <c:pt idx="5">
                  <c:v>Amb586</c:v>
                </c:pt>
                <c:pt idx="6">
                  <c:v>Amb717</c:v>
                </c:pt>
                <c:pt idx="7">
                  <c:v>Amb954</c:v>
                </c:pt>
                <c:pt idx="8">
                  <c:v>Amb355</c:v>
                </c:pt>
              </c:strCache>
            </c:strRef>
          </c:cat>
          <c:val>
            <c:numRef>
              <c:f>'Result 3'!$EK$16:$EK$24</c:f>
              <c:numCache>
                <c:formatCode>0.00</c:formatCode>
                <c:ptCount val="9"/>
                <c:pt idx="4">
                  <c:v>-6.362976406533587</c:v>
                </c:pt>
                <c:pt idx="5">
                  <c:v>-7.306715063520876</c:v>
                </c:pt>
                <c:pt idx="6">
                  <c:v>-4.77676950998186</c:v>
                </c:pt>
                <c:pt idx="7">
                  <c:v>-8.762250453720518</c:v>
                </c:pt>
                <c:pt idx="8">
                  <c:v>-7.727767695099824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590928"/>
        <c:axId val="2141594832"/>
      </c:barChart>
      <c:catAx>
        <c:axId val="21415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94832"/>
        <c:crosses val="autoZero"/>
        <c:auto val="1"/>
        <c:lblAlgn val="ctr"/>
        <c:lblOffset val="100"/>
        <c:noMultiLvlLbl val="0"/>
      </c:catAx>
      <c:valAx>
        <c:axId val="2141594832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9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4"/>
          <c:y val="0.0595022173952394"/>
          <c:w val="0.744397220233834"/>
          <c:h val="0.74966784324373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032668788742"/>
                  <c:y val="0.327440190665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1'!$AQ$4:$AQ$7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'Result 1'!$AV$4:$AV$7</c:f>
              <c:numCache>
                <c:formatCode>0.00</c:formatCode>
                <c:ptCount val="4"/>
                <c:pt idx="0">
                  <c:v>0.0</c:v>
                </c:pt>
                <c:pt idx="1">
                  <c:v>0.122625</c:v>
                </c:pt>
                <c:pt idx="2">
                  <c:v>0.498375</c:v>
                </c:pt>
                <c:pt idx="3">
                  <c:v>0.9752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27920"/>
        <c:axId val="2141631312"/>
      </c:scatterChart>
      <c:valAx>
        <c:axId val="21416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31312"/>
        <c:crosses val="autoZero"/>
        <c:crossBetween val="midCat"/>
      </c:valAx>
      <c:valAx>
        <c:axId val="21416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4'!$EH$16:$EH$24</c:f>
                <c:numCache>
                  <c:formatCode>General</c:formatCode>
                  <c:ptCount val="9"/>
                  <c:pt idx="0">
                    <c:v>2.318639707038453</c:v>
                  </c:pt>
                  <c:pt idx="1">
                    <c:v>1.702983643463347</c:v>
                  </c:pt>
                  <c:pt idx="2">
                    <c:v>1.640923146270385</c:v>
                  </c:pt>
                  <c:pt idx="3">
                    <c:v>2.525046528698618</c:v>
                  </c:pt>
                  <c:pt idx="4">
                    <c:v>3.087876134099764</c:v>
                  </c:pt>
                  <c:pt idx="5">
                    <c:v>1.454656508755188</c:v>
                  </c:pt>
                  <c:pt idx="6">
                    <c:v>4.042884846905415</c:v>
                  </c:pt>
                  <c:pt idx="7">
                    <c:v>3.53427476728057</c:v>
                  </c:pt>
                  <c:pt idx="8">
                    <c:v>3.922559811311407</c:v>
                  </c:pt>
                </c:numCache>
              </c:numRef>
            </c:plus>
            <c:minus>
              <c:numRef>
                <c:f>'Result 4'!$EH$16:$EH$24</c:f>
                <c:numCache>
                  <c:formatCode>General</c:formatCode>
                  <c:ptCount val="9"/>
                  <c:pt idx="0">
                    <c:v>2.318639707038453</c:v>
                  </c:pt>
                  <c:pt idx="1">
                    <c:v>1.702983643463347</c:v>
                  </c:pt>
                  <c:pt idx="2">
                    <c:v>1.640923146270385</c:v>
                  </c:pt>
                  <c:pt idx="3">
                    <c:v>2.525046528698618</c:v>
                  </c:pt>
                  <c:pt idx="4">
                    <c:v>3.087876134099764</c:v>
                  </c:pt>
                  <c:pt idx="5">
                    <c:v>1.454656508755188</c:v>
                  </c:pt>
                  <c:pt idx="6">
                    <c:v>4.042884846905415</c:v>
                  </c:pt>
                  <c:pt idx="7">
                    <c:v>3.53427476728057</c:v>
                  </c:pt>
                  <c:pt idx="8">
                    <c:v>3.922559811311407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4'!$EC$16:$EC$24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Amb509</c:v>
                </c:pt>
                <c:pt idx="5">
                  <c:v>Amb535</c:v>
                </c:pt>
                <c:pt idx="6">
                  <c:v>Amb684</c:v>
                </c:pt>
                <c:pt idx="7">
                  <c:v>DAP-19</c:v>
                </c:pt>
                <c:pt idx="8">
                  <c:v>DAP-21</c:v>
                </c:pt>
              </c:strCache>
            </c:strRef>
          </c:cat>
          <c:val>
            <c:numRef>
              <c:f>'Result 4'!$EG$16:$EG$24</c:f>
              <c:numCache>
                <c:formatCode>0.00</c:formatCode>
                <c:ptCount val="9"/>
                <c:pt idx="0">
                  <c:v>-1.06581410364015E-14</c:v>
                </c:pt>
                <c:pt idx="1">
                  <c:v>34.62319757567684</c:v>
                </c:pt>
                <c:pt idx="2">
                  <c:v>59.49582070665024</c:v>
                </c:pt>
                <c:pt idx="3">
                  <c:v>89.13716740484198</c:v>
                </c:pt>
                <c:pt idx="4">
                  <c:v>1.991408305304869</c:v>
                </c:pt>
                <c:pt idx="5">
                  <c:v>61.59379266708848</c:v>
                </c:pt>
                <c:pt idx="6">
                  <c:v>-3.922874554597236</c:v>
                </c:pt>
                <c:pt idx="7">
                  <c:v>-1.411968430517177</c:v>
                </c:pt>
                <c:pt idx="8">
                  <c:v>-2.011388990642381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4'!$EJ$16:$EJ$24</c:f>
                <c:numCache>
                  <c:formatCode>General</c:formatCode>
                  <c:ptCount val="9"/>
                  <c:pt idx="4">
                    <c:v>2.795445271595386</c:v>
                  </c:pt>
                  <c:pt idx="5">
                    <c:v>4.010576625873468</c:v>
                  </c:pt>
                  <c:pt idx="6">
                    <c:v>3.57300409968414</c:v>
                  </c:pt>
                  <c:pt idx="7">
                    <c:v>3.68085746560248</c:v>
                  </c:pt>
                  <c:pt idx="8">
                    <c:v>1.755000737056507</c:v>
                  </c:pt>
                </c:numCache>
              </c:numRef>
            </c:plus>
            <c:minus>
              <c:numRef>
                <c:f>'Result 4'!$EJ$16:$EJ$24</c:f>
                <c:numCache>
                  <c:formatCode>General</c:formatCode>
                  <c:ptCount val="9"/>
                  <c:pt idx="4">
                    <c:v>2.795445271595386</c:v>
                  </c:pt>
                  <c:pt idx="5">
                    <c:v>4.010576625873468</c:v>
                  </c:pt>
                  <c:pt idx="6">
                    <c:v>3.57300409968414</c:v>
                  </c:pt>
                  <c:pt idx="7">
                    <c:v>3.68085746560248</c:v>
                  </c:pt>
                  <c:pt idx="8">
                    <c:v>1.755000737056507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4'!$EC$16:$EC$24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Amb509</c:v>
                </c:pt>
                <c:pt idx="5">
                  <c:v>Amb535</c:v>
                </c:pt>
                <c:pt idx="6">
                  <c:v>Amb684</c:v>
                </c:pt>
                <c:pt idx="7">
                  <c:v>DAP-19</c:v>
                </c:pt>
                <c:pt idx="8">
                  <c:v>DAP-21</c:v>
                </c:pt>
              </c:strCache>
            </c:strRef>
          </c:cat>
          <c:val>
            <c:numRef>
              <c:f>'Result 4'!$EI$16:$EI$24</c:f>
              <c:numCache>
                <c:formatCode>0.00</c:formatCode>
                <c:ptCount val="9"/>
                <c:pt idx="4">
                  <c:v>-3.676446102101309</c:v>
                </c:pt>
                <c:pt idx="5">
                  <c:v>-0.67601318725233</c:v>
                </c:pt>
                <c:pt idx="6">
                  <c:v>-5.488028239368606</c:v>
                </c:pt>
                <c:pt idx="7">
                  <c:v>5.105065103733054</c:v>
                </c:pt>
                <c:pt idx="8">
                  <c:v>-1.991408305304883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4'!$EL$16:$EL$24</c:f>
                <c:numCache>
                  <c:formatCode>General</c:formatCode>
                  <c:ptCount val="9"/>
                  <c:pt idx="4">
                    <c:v>2.542925459667853</c:v>
                  </c:pt>
                  <c:pt idx="5">
                    <c:v>5.005023197326162</c:v>
                  </c:pt>
                  <c:pt idx="6">
                    <c:v>2.559455109958094</c:v>
                  </c:pt>
                  <c:pt idx="7">
                    <c:v>1.688723654975289</c:v>
                  </c:pt>
                  <c:pt idx="8">
                    <c:v>3.6173972813382</c:v>
                  </c:pt>
                </c:numCache>
              </c:numRef>
            </c:plus>
            <c:minus>
              <c:numRef>
                <c:f>'Result 4'!$EL$16:$EL$24</c:f>
                <c:numCache>
                  <c:formatCode>General</c:formatCode>
                  <c:ptCount val="9"/>
                  <c:pt idx="4">
                    <c:v>2.542925459667853</c:v>
                  </c:pt>
                  <c:pt idx="5">
                    <c:v>5.005023197326162</c:v>
                  </c:pt>
                  <c:pt idx="6">
                    <c:v>2.559455109958094</c:v>
                  </c:pt>
                  <c:pt idx="7">
                    <c:v>1.688723654975289</c:v>
                  </c:pt>
                  <c:pt idx="8">
                    <c:v>3.6173972813382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4'!$EC$16:$EC$24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Amb509</c:v>
                </c:pt>
                <c:pt idx="5">
                  <c:v>Amb535</c:v>
                </c:pt>
                <c:pt idx="6">
                  <c:v>Amb684</c:v>
                </c:pt>
                <c:pt idx="7">
                  <c:v>DAP-19</c:v>
                </c:pt>
                <c:pt idx="8">
                  <c:v>DAP-21</c:v>
                </c:pt>
              </c:strCache>
            </c:strRef>
          </c:cat>
          <c:val>
            <c:numRef>
              <c:f>'Result 4'!$EK$16:$EK$24</c:f>
              <c:numCache>
                <c:formatCode>0.00</c:formatCode>
                <c:ptCount val="9"/>
                <c:pt idx="4">
                  <c:v>-1.441939458523446</c:v>
                </c:pt>
                <c:pt idx="5">
                  <c:v>-1.2088314629192</c:v>
                </c:pt>
                <c:pt idx="6">
                  <c:v>-3.360085250924119</c:v>
                </c:pt>
                <c:pt idx="7">
                  <c:v>1.225482034033757</c:v>
                </c:pt>
                <c:pt idx="8">
                  <c:v>-5.401445269572764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656944"/>
        <c:axId val="2141660848"/>
      </c:barChart>
      <c:catAx>
        <c:axId val="21416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60848"/>
        <c:crosses val="autoZero"/>
        <c:auto val="1"/>
        <c:lblAlgn val="ctr"/>
        <c:lblOffset val="100"/>
        <c:noMultiLvlLbl val="0"/>
      </c:catAx>
      <c:valAx>
        <c:axId val="2141660848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5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4"/>
          <c:y val="0.0595022173952394"/>
          <c:w val="0.744397220233834"/>
          <c:h val="0.74966784324373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8"/>
                  <c:y val="0.3197773554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1'!$AQ$4:$AQ$7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'Result 1'!$AV$4:$AV$7</c:f>
              <c:numCache>
                <c:formatCode>0.00</c:formatCode>
                <c:ptCount val="4"/>
                <c:pt idx="0">
                  <c:v>0.0</c:v>
                </c:pt>
                <c:pt idx="1">
                  <c:v>0.122625</c:v>
                </c:pt>
                <c:pt idx="2">
                  <c:v>0.498375</c:v>
                </c:pt>
                <c:pt idx="3">
                  <c:v>0.9752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93008"/>
        <c:axId val="2141696400"/>
      </c:scatterChart>
      <c:valAx>
        <c:axId val="21416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6400"/>
        <c:crosses val="autoZero"/>
        <c:crossBetween val="midCat"/>
      </c:valAx>
      <c:valAx>
        <c:axId val="21416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5'!$EH$16:$EH$24</c:f>
                <c:numCache>
                  <c:formatCode>General</c:formatCode>
                  <c:ptCount val="9"/>
                  <c:pt idx="0">
                    <c:v>2.642451999438225</c:v>
                  </c:pt>
                  <c:pt idx="1">
                    <c:v>2.780160660606826</c:v>
                  </c:pt>
                  <c:pt idx="2">
                    <c:v>3.340368332047266</c:v>
                  </c:pt>
                  <c:pt idx="3">
                    <c:v>1.638695046734367</c:v>
                  </c:pt>
                  <c:pt idx="4">
                    <c:v>1.20160550131572</c:v>
                  </c:pt>
                  <c:pt idx="5">
                    <c:v>2.994784766171874</c:v>
                  </c:pt>
                  <c:pt idx="6">
                    <c:v>4.51355503320258</c:v>
                  </c:pt>
                  <c:pt idx="7">
                    <c:v>2.964542788701972</c:v>
                  </c:pt>
                  <c:pt idx="8">
                    <c:v>4.127416567662833</c:v>
                  </c:pt>
                </c:numCache>
              </c:numRef>
            </c:plus>
            <c:minus>
              <c:numRef>
                <c:f>'Result 5'!$EH$16:$EH$24</c:f>
                <c:numCache>
                  <c:formatCode>General</c:formatCode>
                  <c:ptCount val="9"/>
                  <c:pt idx="0">
                    <c:v>2.642451999438225</c:v>
                  </c:pt>
                  <c:pt idx="1">
                    <c:v>2.780160660606826</c:v>
                  </c:pt>
                  <c:pt idx="2">
                    <c:v>3.340368332047266</c:v>
                  </c:pt>
                  <c:pt idx="3">
                    <c:v>1.638695046734367</c:v>
                  </c:pt>
                  <c:pt idx="4">
                    <c:v>1.20160550131572</c:v>
                  </c:pt>
                  <c:pt idx="5">
                    <c:v>2.994784766171874</c:v>
                  </c:pt>
                  <c:pt idx="6">
                    <c:v>4.51355503320258</c:v>
                  </c:pt>
                  <c:pt idx="7">
                    <c:v>2.964542788701972</c:v>
                  </c:pt>
                  <c:pt idx="8">
                    <c:v>4.127416567662833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5'!$EC$16:$EC$24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DAP-23</c:v>
                </c:pt>
                <c:pt idx="5">
                  <c:v>AKI-B31</c:v>
                </c:pt>
                <c:pt idx="6">
                  <c:v>AKI-B93</c:v>
                </c:pt>
                <c:pt idx="7">
                  <c:v>AKI-B129</c:v>
                </c:pt>
                <c:pt idx="8">
                  <c:v>AKI-B169</c:v>
                </c:pt>
              </c:strCache>
            </c:strRef>
          </c:cat>
          <c:val>
            <c:numRef>
              <c:f>'Result 5'!$EG$16:$EG$24</c:f>
              <c:numCache>
                <c:formatCode>0.00</c:formatCode>
                <c:ptCount val="9"/>
                <c:pt idx="0">
                  <c:v>-3.5527136788005E-15</c:v>
                </c:pt>
                <c:pt idx="1">
                  <c:v>35.63786008230453</c:v>
                </c:pt>
                <c:pt idx="2">
                  <c:v>59.46008230452675</c:v>
                </c:pt>
                <c:pt idx="3">
                  <c:v>86.05102880658437</c:v>
                </c:pt>
                <c:pt idx="4">
                  <c:v>3.117695473251032</c:v>
                </c:pt>
                <c:pt idx="5">
                  <c:v>0.618930041152264</c:v>
                </c:pt>
                <c:pt idx="6">
                  <c:v>14.44609053497942</c:v>
                </c:pt>
                <c:pt idx="7">
                  <c:v>3.361316872427988</c:v>
                </c:pt>
                <c:pt idx="8">
                  <c:v>2.044444444444451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5'!$EJ$16:$EJ$24</c:f>
                <c:numCache>
                  <c:formatCode>General</c:formatCode>
                  <c:ptCount val="9"/>
                  <c:pt idx="4">
                    <c:v>2.038938575692657</c:v>
                  </c:pt>
                  <c:pt idx="5">
                    <c:v>2.051575669058241</c:v>
                  </c:pt>
                  <c:pt idx="6">
                    <c:v>7.461050815082478</c:v>
                  </c:pt>
                  <c:pt idx="7">
                    <c:v>1.823012382540214</c:v>
                  </c:pt>
                  <c:pt idx="8">
                    <c:v>1.880020843254233</c:v>
                  </c:pt>
                </c:numCache>
              </c:numRef>
            </c:plus>
            <c:minus>
              <c:numRef>
                <c:f>'Result 5'!$EJ$16:$EJ$24</c:f>
                <c:numCache>
                  <c:formatCode>General</c:formatCode>
                  <c:ptCount val="9"/>
                  <c:pt idx="4">
                    <c:v>2.038938575692657</c:v>
                  </c:pt>
                  <c:pt idx="5">
                    <c:v>2.051575669058241</c:v>
                  </c:pt>
                  <c:pt idx="6">
                    <c:v>7.461050815082478</c:v>
                  </c:pt>
                  <c:pt idx="7">
                    <c:v>1.823012382540214</c:v>
                  </c:pt>
                  <c:pt idx="8">
                    <c:v>1.880020843254233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5'!$EC$16:$EC$24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DAP-23</c:v>
                </c:pt>
                <c:pt idx="5">
                  <c:v>AKI-B31</c:v>
                </c:pt>
                <c:pt idx="6">
                  <c:v>AKI-B93</c:v>
                </c:pt>
                <c:pt idx="7">
                  <c:v>AKI-B129</c:v>
                </c:pt>
                <c:pt idx="8">
                  <c:v>AKI-B169</c:v>
                </c:pt>
              </c:strCache>
            </c:strRef>
          </c:cat>
          <c:val>
            <c:numRef>
              <c:f>'Result 5'!$EI$16:$EI$24</c:f>
              <c:numCache>
                <c:formatCode>0.00</c:formatCode>
                <c:ptCount val="9"/>
                <c:pt idx="4">
                  <c:v>-0.434567901234569</c:v>
                </c:pt>
                <c:pt idx="5">
                  <c:v>2.762139917695464</c:v>
                </c:pt>
                <c:pt idx="6">
                  <c:v>7.446913580246917</c:v>
                </c:pt>
                <c:pt idx="7">
                  <c:v>-0.283127572016468</c:v>
                </c:pt>
                <c:pt idx="8">
                  <c:v>2.087242798353912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5'!$EL$16:$EL$24</c:f>
                <c:numCache>
                  <c:formatCode>General</c:formatCode>
                  <c:ptCount val="9"/>
                  <c:pt idx="4">
                    <c:v>2.099423980168779</c:v>
                  </c:pt>
                  <c:pt idx="5">
                    <c:v>6.177469941382497</c:v>
                  </c:pt>
                  <c:pt idx="6">
                    <c:v>4.621520274667357</c:v>
                  </c:pt>
                  <c:pt idx="7">
                    <c:v>6.616979294012604</c:v>
                  </c:pt>
                  <c:pt idx="8">
                    <c:v>2.154471978808526</c:v>
                  </c:pt>
                </c:numCache>
              </c:numRef>
            </c:plus>
            <c:minus>
              <c:numRef>
                <c:f>'Result 5'!$EL$16:$EL$24</c:f>
                <c:numCache>
                  <c:formatCode>General</c:formatCode>
                  <c:ptCount val="9"/>
                  <c:pt idx="4">
                    <c:v>2.099423980168779</c:v>
                  </c:pt>
                  <c:pt idx="5">
                    <c:v>6.177469941382497</c:v>
                  </c:pt>
                  <c:pt idx="6">
                    <c:v>4.621520274667357</c:v>
                  </c:pt>
                  <c:pt idx="7">
                    <c:v>6.616979294012604</c:v>
                  </c:pt>
                  <c:pt idx="8">
                    <c:v>2.154471978808526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5'!$EC$16:$EC$24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DAP-23</c:v>
                </c:pt>
                <c:pt idx="5">
                  <c:v>AKI-B31</c:v>
                </c:pt>
                <c:pt idx="6">
                  <c:v>AKI-B93</c:v>
                </c:pt>
                <c:pt idx="7">
                  <c:v>AKI-B129</c:v>
                </c:pt>
                <c:pt idx="8">
                  <c:v>AKI-B169</c:v>
                </c:pt>
              </c:strCache>
            </c:strRef>
          </c:cat>
          <c:val>
            <c:numRef>
              <c:f>'Result 5'!$EK$16:$EK$24</c:f>
              <c:numCache>
                <c:formatCode>0.00</c:formatCode>
                <c:ptCount val="9"/>
                <c:pt idx="4">
                  <c:v>1.320164609053503</c:v>
                </c:pt>
                <c:pt idx="5">
                  <c:v>1.359670781893008</c:v>
                </c:pt>
                <c:pt idx="6">
                  <c:v>0.711111111111109</c:v>
                </c:pt>
                <c:pt idx="7">
                  <c:v>4.625514403292186</c:v>
                </c:pt>
                <c:pt idx="8">
                  <c:v>-3.203292181069948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726496"/>
        <c:axId val="2141730400"/>
      </c:barChart>
      <c:catAx>
        <c:axId val="21417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30400"/>
        <c:crosses val="autoZero"/>
        <c:auto val="1"/>
        <c:lblAlgn val="ctr"/>
        <c:lblOffset val="100"/>
        <c:noMultiLvlLbl val="0"/>
      </c:catAx>
      <c:valAx>
        <c:axId val="2141730400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2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4"/>
          <c:y val="0.0595022173952394"/>
          <c:w val="0.744397220233834"/>
          <c:h val="0.74966784324373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69006533758"/>
                  <c:y val="0.350754232643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6'!$AQ$4:$AQ$7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'Result 6'!$AV$4:$AV$7</c:f>
              <c:numCache>
                <c:formatCode>0.00</c:formatCode>
                <c:ptCount val="4"/>
                <c:pt idx="0">
                  <c:v>-6.93889390390723E-18</c:v>
                </c:pt>
                <c:pt idx="1">
                  <c:v>0.111277777777778</c:v>
                </c:pt>
                <c:pt idx="2">
                  <c:v>0.496965277777778</c:v>
                </c:pt>
                <c:pt idx="3">
                  <c:v>0.971965277777778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62576"/>
        <c:axId val="2142185200"/>
      </c:scatterChart>
      <c:valAx>
        <c:axId val="21412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85200"/>
        <c:crosses val="autoZero"/>
        <c:crossBetween val="midCat"/>
      </c:valAx>
      <c:valAx>
        <c:axId val="21421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6'!$EH$16:$EH$24</c:f>
                <c:numCache>
                  <c:formatCode>General</c:formatCode>
                  <c:ptCount val="9"/>
                  <c:pt idx="0">
                    <c:v>4.429806209667094</c:v>
                  </c:pt>
                  <c:pt idx="1">
                    <c:v>2.122576481689822</c:v>
                  </c:pt>
                  <c:pt idx="2">
                    <c:v>2.055768025537045</c:v>
                  </c:pt>
                  <c:pt idx="3">
                    <c:v>0.90082124320861</c:v>
                  </c:pt>
                  <c:pt idx="4">
                    <c:v>3.129624653284491</c:v>
                  </c:pt>
                  <c:pt idx="5">
                    <c:v>6.723168774339283</c:v>
                  </c:pt>
                  <c:pt idx="6">
                    <c:v>6.46234870138403</c:v>
                  </c:pt>
                  <c:pt idx="7">
                    <c:v>5.727976551864863</c:v>
                  </c:pt>
                  <c:pt idx="8">
                    <c:v>1.485672454219733</c:v>
                  </c:pt>
                </c:numCache>
              </c:numRef>
            </c:plus>
            <c:minus>
              <c:numRef>
                <c:f>'Result 6'!$EH$16:$EH$24</c:f>
                <c:numCache>
                  <c:formatCode>General</c:formatCode>
                  <c:ptCount val="9"/>
                  <c:pt idx="0">
                    <c:v>4.429806209667094</c:v>
                  </c:pt>
                  <c:pt idx="1">
                    <c:v>2.122576481689822</c:v>
                  </c:pt>
                  <c:pt idx="2">
                    <c:v>2.055768025537045</c:v>
                  </c:pt>
                  <c:pt idx="3">
                    <c:v>0.90082124320861</c:v>
                  </c:pt>
                  <c:pt idx="4">
                    <c:v>3.129624653284491</c:v>
                  </c:pt>
                  <c:pt idx="5">
                    <c:v>6.723168774339283</c:v>
                  </c:pt>
                  <c:pt idx="6">
                    <c:v>6.46234870138403</c:v>
                  </c:pt>
                  <c:pt idx="7">
                    <c:v>5.727976551864863</c:v>
                  </c:pt>
                  <c:pt idx="8">
                    <c:v>1.485672454219733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6'!$EC$16:$EC$24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DAP-18</c:v>
                </c:pt>
                <c:pt idx="5">
                  <c:v>MTI59</c:v>
                </c:pt>
                <c:pt idx="6">
                  <c:v>DAP-22</c:v>
                </c:pt>
                <c:pt idx="7">
                  <c:v>DAP-17</c:v>
                </c:pt>
                <c:pt idx="8">
                  <c:v>DAP-20</c:v>
                </c:pt>
              </c:strCache>
            </c:strRef>
          </c:cat>
          <c:val>
            <c:numRef>
              <c:f>'Result 6'!$EG$16:$EG$24</c:f>
              <c:numCache>
                <c:formatCode>0.00</c:formatCode>
                <c:ptCount val="9"/>
                <c:pt idx="0">
                  <c:v>3.5527136788005E-15</c:v>
                </c:pt>
                <c:pt idx="1">
                  <c:v>48.18123494215268</c:v>
                </c:pt>
                <c:pt idx="2">
                  <c:v>70.02153405423635</c:v>
                </c:pt>
                <c:pt idx="3">
                  <c:v>92.62938361434854</c:v>
                </c:pt>
                <c:pt idx="4">
                  <c:v>7.815059107199275</c:v>
                </c:pt>
                <c:pt idx="5">
                  <c:v>5.582185076570912</c:v>
                </c:pt>
                <c:pt idx="6">
                  <c:v>6.500919703756542</c:v>
                </c:pt>
                <c:pt idx="7">
                  <c:v>5.198409852556662</c:v>
                </c:pt>
                <c:pt idx="8">
                  <c:v>7.291729256270759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6'!$EJ$16:$EJ$24</c:f>
                <c:numCache>
                  <c:formatCode>General</c:formatCode>
                  <c:ptCount val="9"/>
                  <c:pt idx="4">
                    <c:v>1.832014405217667</c:v>
                  </c:pt>
                  <c:pt idx="5">
                    <c:v>4.979838908771857</c:v>
                  </c:pt>
                  <c:pt idx="6">
                    <c:v>7.428799220734104</c:v>
                  </c:pt>
                  <c:pt idx="7">
                    <c:v>3.174164799450831</c:v>
                  </c:pt>
                  <c:pt idx="8">
                    <c:v>2.605850252302082</c:v>
                  </c:pt>
                </c:numCache>
              </c:numRef>
            </c:plus>
            <c:minus>
              <c:numRef>
                <c:f>'Result 6'!$EJ$16:$EJ$24</c:f>
                <c:numCache>
                  <c:formatCode>General</c:formatCode>
                  <c:ptCount val="9"/>
                  <c:pt idx="4">
                    <c:v>1.832014405217667</c:v>
                  </c:pt>
                  <c:pt idx="5">
                    <c:v>4.979838908771857</c:v>
                  </c:pt>
                  <c:pt idx="6">
                    <c:v>7.428799220734104</c:v>
                  </c:pt>
                  <c:pt idx="7">
                    <c:v>3.174164799450831</c:v>
                  </c:pt>
                  <c:pt idx="8">
                    <c:v>2.605850252302082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6'!$EC$16:$EC$24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DAP-18</c:v>
                </c:pt>
                <c:pt idx="5">
                  <c:v>MTI59</c:v>
                </c:pt>
                <c:pt idx="6">
                  <c:v>DAP-22</c:v>
                </c:pt>
                <c:pt idx="7">
                  <c:v>DAP-17</c:v>
                </c:pt>
                <c:pt idx="8">
                  <c:v>DAP-20</c:v>
                </c:pt>
              </c:strCache>
            </c:strRef>
          </c:cat>
          <c:val>
            <c:numRef>
              <c:f>'Result 6'!$EI$16:$EI$24</c:f>
              <c:numCache>
                <c:formatCode>0.00</c:formatCode>
                <c:ptCount val="9"/>
                <c:pt idx="4">
                  <c:v>9.315271346527715</c:v>
                </c:pt>
                <c:pt idx="5">
                  <c:v>1.01177104512848</c:v>
                </c:pt>
                <c:pt idx="6">
                  <c:v>2.616649254642603</c:v>
                </c:pt>
                <c:pt idx="7">
                  <c:v>2.267762687356921</c:v>
                </c:pt>
                <c:pt idx="8">
                  <c:v>7.152174629356484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6'!$EL$16:$EL$24</c:f>
                <c:numCache>
                  <c:formatCode>General</c:formatCode>
                  <c:ptCount val="9"/>
                  <c:pt idx="4">
                    <c:v>3.625511745957151</c:v>
                  </c:pt>
                  <c:pt idx="5">
                    <c:v>8.402977214508878</c:v>
                  </c:pt>
                  <c:pt idx="6">
                    <c:v>6.963295768723686</c:v>
                  </c:pt>
                  <c:pt idx="7">
                    <c:v>3.067028456080384</c:v>
                  </c:pt>
                  <c:pt idx="8">
                    <c:v>3.006908385686145</c:v>
                  </c:pt>
                </c:numCache>
              </c:numRef>
            </c:plus>
            <c:minus>
              <c:numRef>
                <c:f>'Result 6'!$EL$16:$EL$24</c:f>
                <c:numCache>
                  <c:formatCode>General</c:formatCode>
                  <c:ptCount val="9"/>
                  <c:pt idx="4">
                    <c:v>3.625511745957151</c:v>
                  </c:pt>
                  <c:pt idx="5">
                    <c:v>8.402977214508878</c:v>
                  </c:pt>
                  <c:pt idx="6">
                    <c:v>6.963295768723686</c:v>
                  </c:pt>
                  <c:pt idx="7">
                    <c:v>3.067028456080384</c:v>
                  </c:pt>
                  <c:pt idx="8">
                    <c:v>3.006908385686145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6'!$EC$16:$EC$24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DAP-18</c:v>
                </c:pt>
                <c:pt idx="5">
                  <c:v>MTI59</c:v>
                </c:pt>
                <c:pt idx="6">
                  <c:v>DAP-22</c:v>
                </c:pt>
                <c:pt idx="7">
                  <c:v>DAP-17</c:v>
                </c:pt>
                <c:pt idx="8">
                  <c:v>DAP-20</c:v>
                </c:pt>
              </c:strCache>
            </c:strRef>
          </c:cat>
          <c:val>
            <c:numRef>
              <c:f>'Result 6'!$EK$16:$EK$24</c:f>
              <c:numCache>
                <c:formatCode>0.00</c:formatCode>
                <c:ptCount val="9"/>
                <c:pt idx="4">
                  <c:v>1.953764776799815</c:v>
                </c:pt>
                <c:pt idx="5">
                  <c:v>5.093743882370947</c:v>
                </c:pt>
                <c:pt idx="6">
                  <c:v>3.593531643042535</c:v>
                </c:pt>
                <c:pt idx="7">
                  <c:v>1.22110298549989</c:v>
                </c:pt>
                <c:pt idx="8">
                  <c:v>6.559067464970823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958192"/>
        <c:axId val="-2105955136"/>
      </c:barChart>
      <c:catAx>
        <c:axId val="-210595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55136"/>
        <c:crosses val="autoZero"/>
        <c:auto val="1"/>
        <c:lblAlgn val="ctr"/>
        <c:lblOffset val="100"/>
        <c:noMultiLvlLbl val="0"/>
      </c:catAx>
      <c:valAx>
        <c:axId val="-21059551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5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2'!$EH$16:$EH$24</c:f>
                <c:numCache>
                  <c:formatCode>General</c:formatCode>
                  <c:ptCount val="9"/>
                  <c:pt idx="0">
                    <c:v>1.779634816042153</c:v>
                  </c:pt>
                  <c:pt idx="1">
                    <c:v>2.778490816705492</c:v>
                  </c:pt>
                  <c:pt idx="2">
                    <c:v>2.619980952531025</c:v>
                  </c:pt>
                  <c:pt idx="3">
                    <c:v>1.615788781808532</c:v>
                  </c:pt>
                  <c:pt idx="4">
                    <c:v>2.808170243102989</c:v>
                  </c:pt>
                  <c:pt idx="5">
                    <c:v>2.446987411398844</c:v>
                  </c:pt>
                  <c:pt idx="6">
                    <c:v>4.750537390043327</c:v>
                  </c:pt>
                  <c:pt idx="7">
                    <c:v>4.820580950098125</c:v>
                  </c:pt>
                  <c:pt idx="8">
                    <c:v>2.277849949188304</c:v>
                  </c:pt>
                </c:numCache>
              </c:numRef>
            </c:plus>
            <c:minus>
              <c:numRef>
                <c:f>'Result 2'!$EH$16:$EH$24</c:f>
                <c:numCache>
                  <c:formatCode>General</c:formatCode>
                  <c:ptCount val="9"/>
                  <c:pt idx="0">
                    <c:v>1.779634816042153</c:v>
                  </c:pt>
                  <c:pt idx="1">
                    <c:v>2.778490816705492</c:v>
                  </c:pt>
                  <c:pt idx="2">
                    <c:v>2.619980952531025</c:v>
                  </c:pt>
                  <c:pt idx="3">
                    <c:v>1.615788781808532</c:v>
                  </c:pt>
                  <c:pt idx="4">
                    <c:v>2.808170243102989</c:v>
                  </c:pt>
                  <c:pt idx="5">
                    <c:v>2.446987411398844</c:v>
                  </c:pt>
                  <c:pt idx="6">
                    <c:v>4.750537390043327</c:v>
                  </c:pt>
                  <c:pt idx="7">
                    <c:v>4.820580950098125</c:v>
                  </c:pt>
                  <c:pt idx="8">
                    <c:v>2.277849949188304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2'!$EC$16:$EC$24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Amb194</c:v>
                </c:pt>
                <c:pt idx="5">
                  <c:v>Amb753</c:v>
                </c:pt>
                <c:pt idx="6">
                  <c:v>Amb139</c:v>
                </c:pt>
                <c:pt idx="7">
                  <c:v>Amb841</c:v>
                </c:pt>
                <c:pt idx="8">
                  <c:v>Amb497</c:v>
                </c:pt>
              </c:strCache>
            </c:strRef>
          </c:cat>
          <c:val>
            <c:numRef>
              <c:f>'Result 2'!$EG$16:$EG$24</c:f>
              <c:numCache>
                <c:formatCode>0.00</c:formatCode>
                <c:ptCount val="9"/>
                <c:pt idx="0">
                  <c:v>7.105427357601E-15</c:v>
                </c:pt>
                <c:pt idx="1">
                  <c:v>38.18132757690234</c:v>
                </c:pt>
                <c:pt idx="2">
                  <c:v>64.5473556395035</c:v>
                </c:pt>
                <c:pt idx="3">
                  <c:v>92.84268753372909</c:v>
                </c:pt>
                <c:pt idx="4">
                  <c:v>8.40191581219645</c:v>
                </c:pt>
                <c:pt idx="5">
                  <c:v>20.33189422558015</c:v>
                </c:pt>
                <c:pt idx="6">
                  <c:v>11.10361575822991</c:v>
                </c:pt>
                <c:pt idx="7">
                  <c:v>3.001888828926067</c:v>
                </c:pt>
                <c:pt idx="8">
                  <c:v>-0.19562871019966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2'!$EJ$16:$EJ$24</c:f>
                <c:numCache>
                  <c:formatCode>General</c:formatCode>
                  <c:ptCount val="9"/>
                  <c:pt idx="4">
                    <c:v>2.37295260739128</c:v>
                  </c:pt>
                  <c:pt idx="5">
                    <c:v>6.342317108478391</c:v>
                  </c:pt>
                  <c:pt idx="6">
                    <c:v>2.067124426769414</c:v>
                  </c:pt>
                  <c:pt idx="7">
                    <c:v>2.431053896894434</c:v>
                  </c:pt>
                  <c:pt idx="8">
                    <c:v>4.75604379985444</c:v>
                  </c:pt>
                </c:numCache>
              </c:numRef>
            </c:plus>
            <c:minus>
              <c:numRef>
                <c:f>'Result 2'!$EJ$16:$EJ$24</c:f>
                <c:numCache>
                  <c:formatCode>General</c:formatCode>
                  <c:ptCount val="9"/>
                  <c:pt idx="4">
                    <c:v>2.37295260739128</c:v>
                  </c:pt>
                  <c:pt idx="5">
                    <c:v>6.342317108478391</c:v>
                  </c:pt>
                  <c:pt idx="6">
                    <c:v>2.067124426769414</c:v>
                  </c:pt>
                  <c:pt idx="7">
                    <c:v>2.431053896894434</c:v>
                  </c:pt>
                  <c:pt idx="8">
                    <c:v>4.75604379985444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2'!$EC$16:$EC$24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Amb194</c:v>
                </c:pt>
                <c:pt idx="5">
                  <c:v>Amb753</c:v>
                </c:pt>
                <c:pt idx="6">
                  <c:v>Amb139</c:v>
                </c:pt>
                <c:pt idx="7">
                  <c:v>Amb841</c:v>
                </c:pt>
                <c:pt idx="8">
                  <c:v>Amb497</c:v>
                </c:pt>
              </c:strCache>
            </c:strRef>
          </c:cat>
          <c:val>
            <c:numRef>
              <c:f>'Result 2'!$EI$16:$EI$24</c:f>
              <c:numCache>
                <c:formatCode>0.00</c:formatCode>
                <c:ptCount val="9"/>
                <c:pt idx="4">
                  <c:v>1.87871019967621</c:v>
                </c:pt>
                <c:pt idx="5">
                  <c:v>-3.163788451160272</c:v>
                </c:pt>
                <c:pt idx="6">
                  <c:v>0.279951430113339</c:v>
                </c:pt>
                <c:pt idx="7">
                  <c:v>0.478953049109563</c:v>
                </c:pt>
                <c:pt idx="8">
                  <c:v>-3.94967620075552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2'!$EL$16:$EL$24</c:f>
                <c:numCache>
                  <c:formatCode>General</c:formatCode>
                  <c:ptCount val="9"/>
                  <c:pt idx="4">
                    <c:v>3.442623656275941</c:v>
                  </c:pt>
                  <c:pt idx="5">
                    <c:v>13.36920752190966</c:v>
                  </c:pt>
                  <c:pt idx="6">
                    <c:v>9.598110060912209</c:v>
                  </c:pt>
                  <c:pt idx="7">
                    <c:v>2.861485919749432</c:v>
                  </c:pt>
                  <c:pt idx="8">
                    <c:v>4.543368662251102</c:v>
                  </c:pt>
                </c:numCache>
              </c:numRef>
            </c:plus>
            <c:minus>
              <c:numRef>
                <c:f>'Result 2'!$EL$16:$EL$24</c:f>
                <c:numCache>
                  <c:formatCode>General</c:formatCode>
                  <c:ptCount val="9"/>
                  <c:pt idx="4">
                    <c:v>3.442623656275941</c:v>
                  </c:pt>
                  <c:pt idx="5">
                    <c:v>13.36920752190966</c:v>
                  </c:pt>
                  <c:pt idx="6">
                    <c:v>9.598110060912209</c:v>
                  </c:pt>
                  <c:pt idx="7">
                    <c:v>2.861485919749432</c:v>
                  </c:pt>
                  <c:pt idx="8">
                    <c:v>4.543368662251102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2'!$EC$16:$EC$24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Amb194</c:v>
                </c:pt>
                <c:pt idx="5">
                  <c:v>Amb753</c:v>
                </c:pt>
                <c:pt idx="6">
                  <c:v>Amb139</c:v>
                </c:pt>
                <c:pt idx="7">
                  <c:v>Amb841</c:v>
                </c:pt>
                <c:pt idx="8">
                  <c:v>Amb497</c:v>
                </c:pt>
              </c:strCache>
            </c:strRef>
          </c:cat>
          <c:val>
            <c:numRef>
              <c:f>'Result 2'!$EK$16:$EK$24</c:f>
              <c:numCache>
                <c:formatCode>0.00</c:formatCode>
                <c:ptCount val="9"/>
                <c:pt idx="4">
                  <c:v>1.490825688073407</c:v>
                </c:pt>
                <c:pt idx="5">
                  <c:v>-7.750944414463017</c:v>
                </c:pt>
                <c:pt idx="6">
                  <c:v>2.823124662709133</c:v>
                </c:pt>
                <c:pt idx="7">
                  <c:v>-0.69144630329194</c:v>
                </c:pt>
                <c:pt idx="8">
                  <c:v>-4.388154344306514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681712"/>
        <c:axId val="2039685344"/>
      </c:barChart>
      <c:catAx>
        <c:axId val="20396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85344"/>
        <c:crosses val="autoZero"/>
        <c:auto val="1"/>
        <c:lblAlgn val="ctr"/>
        <c:lblOffset val="100"/>
        <c:noMultiLvlLbl val="0"/>
      </c:catAx>
      <c:valAx>
        <c:axId val="2039685344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8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3'!$EH$16:$EH$24</c:f>
                <c:numCache>
                  <c:formatCode>General</c:formatCode>
                  <c:ptCount val="9"/>
                  <c:pt idx="0">
                    <c:v>5.554449944864562</c:v>
                  </c:pt>
                  <c:pt idx="1">
                    <c:v>2.751156840041471</c:v>
                  </c:pt>
                  <c:pt idx="2">
                    <c:v>3.003374792474401</c:v>
                  </c:pt>
                  <c:pt idx="3">
                    <c:v>1.443867647397121</c:v>
                  </c:pt>
                  <c:pt idx="4">
                    <c:v>3.227870632016231</c:v>
                  </c:pt>
                  <c:pt idx="5">
                    <c:v>2.476722904032374</c:v>
                  </c:pt>
                  <c:pt idx="6">
                    <c:v>4.339674024975604</c:v>
                  </c:pt>
                  <c:pt idx="7">
                    <c:v>3.405069526604525</c:v>
                  </c:pt>
                  <c:pt idx="8">
                    <c:v>0.577181946462788</c:v>
                  </c:pt>
                </c:numCache>
              </c:numRef>
            </c:plus>
            <c:minus>
              <c:numRef>
                <c:f>'Result 3'!$EH$16:$EH$24</c:f>
                <c:numCache>
                  <c:formatCode>General</c:formatCode>
                  <c:ptCount val="9"/>
                  <c:pt idx="0">
                    <c:v>5.554449944864562</c:v>
                  </c:pt>
                  <c:pt idx="1">
                    <c:v>2.751156840041471</c:v>
                  </c:pt>
                  <c:pt idx="2">
                    <c:v>3.003374792474401</c:v>
                  </c:pt>
                  <c:pt idx="3">
                    <c:v>1.443867647397121</c:v>
                  </c:pt>
                  <c:pt idx="4">
                    <c:v>3.227870632016231</c:v>
                  </c:pt>
                  <c:pt idx="5">
                    <c:v>2.476722904032374</c:v>
                  </c:pt>
                  <c:pt idx="6">
                    <c:v>4.339674024975604</c:v>
                  </c:pt>
                  <c:pt idx="7">
                    <c:v>3.405069526604525</c:v>
                  </c:pt>
                  <c:pt idx="8">
                    <c:v>0.577181946462788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3'!$EC$16:$EC$24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Amb777</c:v>
                </c:pt>
                <c:pt idx="5">
                  <c:v>Amb586</c:v>
                </c:pt>
                <c:pt idx="6">
                  <c:v>Amb717</c:v>
                </c:pt>
                <c:pt idx="7">
                  <c:v>Amb954</c:v>
                </c:pt>
                <c:pt idx="8">
                  <c:v>Amb355</c:v>
                </c:pt>
              </c:strCache>
            </c:strRef>
          </c:cat>
          <c:val>
            <c:numRef>
              <c:f>'Result 3'!$EG$16:$EG$24</c:f>
              <c:numCache>
                <c:formatCode>0.00</c:formatCode>
                <c:ptCount val="9"/>
                <c:pt idx="0">
                  <c:v>-3.5527136788005E-15</c:v>
                </c:pt>
                <c:pt idx="1">
                  <c:v>39.67332123411978</c:v>
                </c:pt>
                <c:pt idx="2">
                  <c:v>66.62431941923773</c:v>
                </c:pt>
                <c:pt idx="3">
                  <c:v>93.19056261343012</c:v>
                </c:pt>
                <c:pt idx="4">
                  <c:v>77.61524500907438</c:v>
                </c:pt>
                <c:pt idx="5">
                  <c:v>-1.041742286751369</c:v>
                </c:pt>
                <c:pt idx="6">
                  <c:v>40.4283121597096</c:v>
                </c:pt>
                <c:pt idx="7">
                  <c:v>8.130671506352083</c:v>
                </c:pt>
                <c:pt idx="8">
                  <c:v>15.4519056261343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3'!$EJ$16:$EJ$24</c:f>
                <c:numCache>
                  <c:formatCode>General</c:formatCode>
                  <c:ptCount val="9"/>
                  <c:pt idx="4">
                    <c:v>4.074268554270032</c:v>
                  </c:pt>
                  <c:pt idx="5">
                    <c:v>3.685178932146057</c:v>
                  </c:pt>
                  <c:pt idx="6">
                    <c:v>1.568371728170109</c:v>
                  </c:pt>
                  <c:pt idx="7">
                    <c:v>1.343901865531927</c:v>
                  </c:pt>
                  <c:pt idx="8">
                    <c:v>1.624118316507661</c:v>
                  </c:pt>
                </c:numCache>
              </c:numRef>
            </c:plus>
            <c:minus>
              <c:numRef>
                <c:f>'Result 3'!$EJ$16:$EJ$24</c:f>
                <c:numCache>
                  <c:formatCode>General</c:formatCode>
                  <c:ptCount val="9"/>
                  <c:pt idx="4">
                    <c:v>4.074268554270032</c:v>
                  </c:pt>
                  <c:pt idx="5">
                    <c:v>3.685178932146057</c:v>
                  </c:pt>
                  <c:pt idx="6">
                    <c:v>1.568371728170109</c:v>
                  </c:pt>
                  <c:pt idx="7">
                    <c:v>1.343901865531927</c:v>
                  </c:pt>
                  <c:pt idx="8">
                    <c:v>1.624118316507661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3'!$EC$16:$EC$24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Amb777</c:v>
                </c:pt>
                <c:pt idx="5">
                  <c:v>Amb586</c:v>
                </c:pt>
                <c:pt idx="6">
                  <c:v>Amb717</c:v>
                </c:pt>
                <c:pt idx="7">
                  <c:v>Amb954</c:v>
                </c:pt>
                <c:pt idx="8">
                  <c:v>Amb355</c:v>
                </c:pt>
              </c:strCache>
            </c:strRef>
          </c:cat>
          <c:val>
            <c:numRef>
              <c:f>'Result 3'!$EI$16:$EI$24</c:f>
              <c:numCache>
                <c:formatCode>0.00</c:formatCode>
                <c:ptCount val="9"/>
                <c:pt idx="4">
                  <c:v>-3.774954627949189</c:v>
                </c:pt>
                <c:pt idx="5">
                  <c:v>-6.548094373865702</c:v>
                </c:pt>
                <c:pt idx="6">
                  <c:v>7.822141560798542</c:v>
                </c:pt>
                <c:pt idx="7">
                  <c:v>-5.713248638838483</c:v>
                </c:pt>
                <c:pt idx="8">
                  <c:v>-6.75862068965517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3'!$EL$16:$EL$24</c:f>
                <c:numCache>
                  <c:formatCode>General</c:formatCode>
                  <c:ptCount val="9"/>
                  <c:pt idx="4">
                    <c:v>4.506586585504411</c:v>
                  </c:pt>
                  <c:pt idx="5">
                    <c:v>2.420142752118484</c:v>
                  </c:pt>
                  <c:pt idx="6">
                    <c:v>2.436099055479345</c:v>
                  </c:pt>
                  <c:pt idx="7">
                    <c:v>2.111091916471194</c:v>
                  </c:pt>
                  <c:pt idx="8">
                    <c:v>1.6098484453787</c:v>
                  </c:pt>
                </c:numCache>
              </c:numRef>
            </c:plus>
            <c:minus>
              <c:numRef>
                <c:f>'Result 3'!$EL$16:$EL$24</c:f>
                <c:numCache>
                  <c:formatCode>General</c:formatCode>
                  <c:ptCount val="9"/>
                  <c:pt idx="4">
                    <c:v>4.506586585504411</c:v>
                  </c:pt>
                  <c:pt idx="5">
                    <c:v>2.420142752118484</c:v>
                  </c:pt>
                  <c:pt idx="6">
                    <c:v>2.436099055479345</c:v>
                  </c:pt>
                  <c:pt idx="7">
                    <c:v>2.111091916471194</c:v>
                  </c:pt>
                  <c:pt idx="8">
                    <c:v>1.6098484453787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3'!$EC$16:$EC$24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Amb777</c:v>
                </c:pt>
                <c:pt idx="5">
                  <c:v>Amb586</c:v>
                </c:pt>
                <c:pt idx="6">
                  <c:v>Amb717</c:v>
                </c:pt>
                <c:pt idx="7">
                  <c:v>Amb954</c:v>
                </c:pt>
                <c:pt idx="8">
                  <c:v>Amb355</c:v>
                </c:pt>
              </c:strCache>
            </c:strRef>
          </c:cat>
          <c:val>
            <c:numRef>
              <c:f>'Result 3'!$EK$16:$EK$24</c:f>
              <c:numCache>
                <c:formatCode>0.00</c:formatCode>
                <c:ptCount val="9"/>
                <c:pt idx="4">
                  <c:v>-6.362976406533587</c:v>
                </c:pt>
                <c:pt idx="5">
                  <c:v>-7.306715063520876</c:v>
                </c:pt>
                <c:pt idx="6">
                  <c:v>-4.77676950998186</c:v>
                </c:pt>
                <c:pt idx="7">
                  <c:v>-8.762250453720518</c:v>
                </c:pt>
                <c:pt idx="8">
                  <c:v>-7.727767695099824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945696"/>
        <c:axId val="2126976800"/>
      </c:barChart>
      <c:catAx>
        <c:axId val="21269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76800"/>
        <c:crosses val="autoZero"/>
        <c:auto val="1"/>
        <c:lblAlgn val="ctr"/>
        <c:lblOffset val="100"/>
        <c:noMultiLvlLbl val="0"/>
      </c:catAx>
      <c:valAx>
        <c:axId val="2126976800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4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 (4)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4'!$EH$16:$EH$24</c:f>
                <c:numCache>
                  <c:formatCode>General</c:formatCode>
                  <c:ptCount val="9"/>
                  <c:pt idx="0">
                    <c:v>2.318639707038453</c:v>
                  </c:pt>
                  <c:pt idx="1">
                    <c:v>1.702983643463347</c:v>
                  </c:pt>
                  <c:pt idx="2">
                    <c:v>1.640923146270385</c:v>
                  </c:pt>
                  <c:pt idx="3">
                    <c:v>2.525046528698618</c:v>
                  </c:pt>
                  <c:pt idx="4">
                    <c:v>3.087876134099764</c:v>
                  </c:pt>
                  <c:pt idx="5">
                    <c:v>1.454656508755188</c:v>
                  </c:pt>
                  <c:pt idx="6">
                    <c:v>4.042884846905415</c:v>
                  </c:pt>
                  <c:pt idx="7">
                    <c:v>3.53427476728057</c:v>
                  </c:pt>
                  <c:pt idx="8">
                    <c:v>3.922559811311407</c:v>
                  </c:pt>
                </c:numCache>
              </c:numRef>
            </c:plus>
            <c:minus>
              <c:numRef>
                <c:f>'Result 4'!$EH$16:$EH$24</c:f>
                <c:numCache>
                  <c:formatCode>General</c:formatCode>
                  <c:ptCount val="9"/>
                  <c:pt idx="0">
                    <c:v>2.318639707038453</c:v>
                  </c:pt>
                  <c:pt idx="1">
                    <c:v>1.702983643463347</c:v>
                  </c:pt>
                  <c:pt idx="2">
                    <c:v>1.640923146270385</c:v>
                  </c:pt>
                  <c:pt idx="3">
                    <c:v>2.525046528698618</c:v>
                  </c:pt>
                  <c:pt idx="4">
                    <c:v>3.087876134099764</c:v>
                  </c:pt>
                  <c:pt idx="5">
                    <c:v>1.454656508755188</c:v>
                  </c:pt>
                  <c:pt idx="6">
                    <c:v>4.042884846905415</c:v>
                  </c:pt>
                  <c:pt idx="7">
                    <c:v>3.53427476728057</c:v>
                  </c:pt>
                  <c:pt idx="8">
                    <c:v>3.922559811311407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4'!$EC$16:$EC$24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Amb509</c:v>
                </c:pt>
                <c:pt idx="5">
                  <c:v>Amb535</c:v>
                </c:pt>
                <c:pt idx="6">
                  <c:v>Amb684</c:v>
                </c:pt>
                <c:pt idx="7">
                  <c:v>DAP-19</c:v>
                </c:pt>
                <c:pt idx="8">
                  <c:v>DAP-21</c:v>
                </c:pt>
              </c:strCache>
            </c:strRef>
          </c:cat>
          <c:val>
            <c:numRef>
              <c:f>'Result 4'!$EG$16:$EG$24</c:f>
              <c:numCache>
                <c:formatCode>0.00</c:formatCode>
                <c:ptCount val="9"/>
                <c:pt idx="0">
                  <c:v>-1.06581410364015E-14</c:v>
                </c:pt>
                <c:pt idx="1">
                  <c:v>34.62319757567684</c:v>
                </c:pt>
                <c:pt idx="2">
                  <c:v>59.49582070665024</c:v>
                </c:pt>
                <c:pt idx="3">
                  <c:v>89.13716740484198</c:v>
                </c:pt>
                <c:pt idx="4">
                  <c:v>1.991408305304869</c:v>
                </c:pt>
                <c:pt idx="5">
                  <c:v>61.59379266708848</c:v>
                </c:pt>
                <c:pt idx="6">
                  <c:v>-3.922874554597236</c:v>
                </c:pt>
                <c:pt idx="7">
                  <c:v>-1.411968430517177</c:v>
                </c:pt>
                <c:pt idx="8">
                  <c:v>-2.011388990642381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4'!$EJ$16:$EJ$24</c:f>
                <c:numCache>
                  <c:formatCode>General</c:formatCode>
                  <c:ptCount val="9"/>
                  <c:pt idx="4">
                    <c:v>2.795445271595386</c:v>
                  </c:pt>
                  <c:pt idx="5">
                    <c:v>4.010576625873468</c:v>
                  </c:pt>
                  <c:pt idx="6">
                    <c:v>3.57300409968414</c:v>
                  </c:pt>
                  <c:pt idx="7">
                    <c:v>3.68085746560248</c:v>
                  </c:pt>
                  <c:pt idx="8">
                    <c:v>1.755000737056507</c:v>
                  </c:pt>
                </c:numCache>
              </c:numRef>
            </c:plus>
            <c:minus>
              <c:numRef>
                <c:f>'Result 4'!$EJ$16:$EJ$24</c:f>
                <c:numCache>
                  <c:formatCode>General</c:formatCode>
                  <c:ptCount val="9"/>
                  <c:pt idx="4">
                    <c:v>2.795445271595386</c:v>
                  </c:pt>
                  <c:pt idx="5">
                    <c:v>4.010576625873468</c:v>
                  </c:pt>
                  <c:pt idx="6">
                    <c:v>3.57300409968414</c:v>
                  </c:pt>
                  <c:pt idx="7">
                    <c:v>3.68085746560248</c:v>
                  </c:pt>
                  <c:pt idx="8">
                    <c:v>1.755000737056507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4'!$EC$16:$EC$24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Amb509</c:v>
                </c:pt>
                <c:pt idx="5">
                  <c:v>Amb535</c:v>
                </c:pt>
                <c:pt idx="6">
                  <c:v>Amb684</c:v>
                </c:pt>
                <c:pt idx="7">
                  <c:v>DAP-19</c:v>
                </c:pt>
                <c:pt idx="8">
                  <c:v>DAP-21</c:v>
                </c:pt>
              </c:strCache>
            </c:strRef>
          </c:cat>
          <c:val>
            <c:numRef>
              <c:f>'Result 4'!$EI$16:$EI$24</c:f>
              <c:numCache>
                <c:formatCode>0.00</c:formatCode>
                <c:ptCount val="9"/>
                <c:pt idx="4">
                  <c:v>-3.676446102101309</c:v>
                </c:pt>
                <c:pt idx="5">
                  <c:v>-0.67601318725233</c:v>
                </c:pt>
                <c:pt idx="6">
                  <c:v>-5.488028239368606</c:v>
                </c:pt>
                <c:pt idx="7">
                  <c:v>5.105065103733054</c:v>
                </c:pt>
                <c:pt idx="8">
                  <c:v>-1.991408305304883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4'!$EL$16:$EL$24</c:f>
                <c:numCache>
                  <c:formatCode>General</c:formatCode>
                  <c:ptCount val="9"/>
                  <c:pt idx="4">
                    <c:v>2.542925459667853</c:v>
                  </c:pt>
                  <c:pt idx="5">
                    <c:v>5.005023197326162</c:v>
                  </c:pt>
                  <c:pt idx="6">
                    <c:v>2.559455109958094</c:v>
                  </c:pt>
                  <c:pt idx="7">
                    <c:v>1.688723654975289</c:v>
                  </c:pt>
                  <c:pt idx="8">
                    <c:v>3.6173972813382</c:v>
                  </c:pt>
                </c:numCache>
              </c:numRef>
            </c:plus>
            <c:minus>
              <c:numRef>
                <c:f>'Result 4'!$EL$16:$EL$24</c:f>
                <c:numCache>
                  <c:formatCode>General</c:formatCode>
                  <c:ptCount val="9"/>
                  <c:pt idx="4">
                    <c:v>2.542925459667853</c:v>
                  </c:pt>
                  <c:pt idx="5">
                    <c:v>5.005023197326162</c:v>
                  </c:pt>
                  <c:pt idx="6">
                    <c:v>2.559455109958094</c:v>
                  </c:pt>
                  <c:pt idx="7">
                    <c:v>1.688723654975289</c:v>
                  </c:pt>
                  <c:pt idx="8">
                    <c:v>3.6173972813382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4'!$EC$16:$EC$24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Amb509</c:v>
                </c:pt>
                <c:pt idx="5">
                  <c:v>Amb535</c:v>
                </c:pt>
                <c:pt idx="6">
                  <c:v>Amb684</c:v>
                </c:pt>
                <c:pt idx="7">
                  <c:v>DAP-19</c:v>
                </c:pt>
                <c:pt idx="8">
                  <c:v>DAP-21</c:v>
                </c:pt>
              </c:strCache>
            </c:strRef>
          </c:cat>
          <c:val>
            <c:numRef>
              <c:f>'Result 4'!$EK$16:$EK$24</c:f>
              <c:numCache>
                <c:formatCode>0.00</c:formatCode>
                <c:ptCount val="9"/>
                <c:pt idx="4">
                  <c:v>-1.441939458523446</c:v>
                </c:pt>
                <c:pt idx="5">
                  <c:v>-1.2088314629192</c:v>
                </c:pt>
                <c:pt idx="6">
                  <c:v>-3.360085250924119</c:v>
                </c:pt>
                <c:pt idx="7">
                  <c:v>1.225482034033757</c:v>
                </c:pt>
                <c:pt idx="8">
                  <c:v>-5.401445269572764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066960"/>
        <c:axId val="2140070864"/>
      </c:barChart>
      <c:catAx>
        <c:axId val="21400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70864"/>
        <c:crosses val="autoZero"/>
        <c:auto val="1"/>
        <c:lblAlgn val="ctr"/>
        <c:lblOffset val="100"/>
        <c:noMultiLvlLbl val="0"/>
      </c:catAx>
      <c:valAx>
        <c:axId val="2140070864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6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 (5)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5'!$EH$16:$EH$24</c:f>
                <c:numCache>
                  <c:formatCode>General</c:formatCode>
                  <c:ptCount val="9"/>
                  <c:pt idx="0">
                    <c:v>2.642451999438225</c:v>
                  </c:pt>
                  <c:pt idx="1">
                    <c:v>2.780160660606826</c:v>
                  </c:pt>
                  <c:pt idx="2">
                    <c:v>3.340368332047266</c:v>
                  </c:pt>
                  <c:pt idx="3">
                    <c:v>1.638695046734367</c:v>
                  </c:pt>
                  <c:pt idx="4">
                    <c:v>1.20160550131572</c:v>
                  </c:pt>
                  <c:pt idx="5">
                    <c:v>2.994784766171874</c:v>
                  </c:pt>
                  <c:pt idx="6">
                    <c:v>4.51355503320258</c:v>
                  </c:pt>
                  <c:pt idx="7">
                    <c:v>2.964542788701972</c:v>
                  </c:pt>
                  <c:pt idx="8">
                    <c:v>4.127416567662833</c:v>
                  </c:pt>
                </c:numCache>
              </c:numRef>
            </c:plus>
            <c:minus>
              <c:numRef>
                <c:f>'Result 5'!$EH$16:$EH$24</c:f>
                <c:numCache>
                  <c:formatCode>General</c:formatCode>
                  <c:ptCount val="9"/>
                  <c:pt idx="0">
                    <c:v>2.642451999438225</c:v>
                  </c:pt>
                  <c:pt idx="1">
                    <c:v>2.780160660606826</c:v>
                  </c:pt>
                  <c:pt idx="2">
                    <c:v>3.340368332047266</c:v>
                  </c:pt>
                  <c:pt idx="3">
                    <c:v>1.638695046734367</c:v>
                  </c:pt>
                  <c:pt idx="4">
                    <c:v>1.20160550131572</c:v>
                  </c:pt>
                  <c:pt idx="5">
                    <c:v>2.994784766171874</c:v>
                  </c:pt>
                  <c:pt idx="6">
                    <c:v>4.51355503320258</c:v>
                  </c:pt>
                  <c:pt idx="7">
                    <c:v>2.964542788701972</c:v>
                  </c:pt>
                  <c:pt idx="8">
                    <c:v>4.127416567662833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5'!$EC$16:$EC$24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DAP-23</c:v>
                </c:pt>
                <c:pt idx="5">
                  <c:v>AKI-B31</c:v>
                </c:pt>
                <c:pt idx="6">
                  <c:v>AKI-B93</c:v>
                </c:pt>
                <c:pt idx="7">
                  <c:v>AKI-B129</c:v>
                </c:pt>
                <c:pt idx="8">
                  <c:v>AKI-B169</c:v>
                </c:pt>
              </c:strCache>
            </c:strRef>
          </c:cat>
          <c:val>
            <c:numRef>
              <c:f>'Result 5'!$EG$16:$EG$24</c:f>
              <c:numCache>
                <c:formatCode>0.00</c:formatCode>
                <c:ptCount val="9"/>
                <c:pt idx="0">
                  <c:v>-3.5527136788005E-15</c:v>
                </c:pt>
                <c:pt idx="1">
                  <c:v>35.63786008230453</c:v>
                </c:pt>
                <c:pt idx="2">
                  <c:v>59.46008230452675</c:v>
                </c:pt>
                <c:pt idx="3">
                  <c:v>86.05102880658437</c:v>
                </c:pt>
                <c:pt idx="4">
                  <c:v>3.117695473251032</c:v>
                </c:pt>
                <c:pt idx="5">
                  <c:v>0.618930041152264</c:v>
                </c:pt>
                <c:pt idx="6">
                  <c:v>14.44609053497942</c:v>
                </c:pt>
                <c:pt idx="7">
                  <c:v>3.361316872427988</c:v>
                </c:pt>
                <c:pt idx="8">
                  <c:v>2.044444444444451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5'!$EJ$16:$EJ$24</c:f>
                <c:numCache>
                  <c:formatCode>General</c:formatCode>
                  <c:ptCount val="9"/>
                  <c:pt idx="4">
                    <c:v>2.038938575692657</c:v>
                  </c:pt>
                  <c:pt idx="5">
                    <c:v>2.051575669058241</c:v>
                  </c:pt>
                  <c:pt idx="6">
                    <c:v>7.461050815082478</c:v>
                  </c:pt>
                  <c:pt idx="7">
                    <c:v>1.823012382540214</c:v>
                  </c:pt>
                  <c:pt idx="8">
                    <c:v>1.880020843254233</c:v>
                  </c:pt>
                </c:numCache>
              </c:numRef>
            </c:plus>
            <c:minus>
              <c:numRef>
                <c:f>'Result 5'!$EJ$16:$EJ$24</c:f>
                <c:numCache>
                  <c:formatCode>General</c:formatCode>
                  <c:ptCount val="9"/>
                  <c:pt idx="4">
                    <c:v>2.038938575692657</c:v>
                  </c:pt>
                  <c:pt idx="5">
                    <c:v>2.051575669058241</c:v>
                  </c:pt>
                  <c:pt idx="6">
                    <c:v>7.461050815082478</c:v>
                  </c:pt>
                  <c:pt idx="7">
                    <c:v>1.823012382540214</c:v>
                  </c:pt>
                  <c:pt idx="8">
                    <c:v>1.880020843254233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5'!$EC$16:$EC$24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DAP-23</c:v>
                </c:pt>
                <c:pt idx="5">
                  <c:v>AKI-B31</c:v>
                </c:pt>
                <c:pt idx="6">
                  <c:v>AKI-B93</c:v>
                </c:pt>
                <c:pt idx="7">
                  <c:v>AKI-B129</c:v>
                </c:pt>
                <c:pt idx="8">
                  <c:v>AKI-B169</c:v>
                </c:pt>
              </c:strCache>
            </c:strRef>
          </c:cat>
          <c:val>
            <c:numRef>
              <c:f>'Result 5'!$EI$16:$EI$24</c:f>
              <c:numCache>
                <c:formatCode>0.00</c:formatCode>
                <c:ptCount val="9"/>
                <c:pt idx="4">
                  <c:v>-0.434567901234569</c:v>
                </c:pt>
                <c:pt idx="5">
                  <c:v>2.762139917695464</c:v>
                </c:pt>
                <c:pt idx="6">
                  <c:v>7.446913580246917</c:v>
                </c:pt>
                <c:pt idx="7">
                  <c:v>-0.283127572016468</c:v>
                </c:pt>
                <c:pt idx="8">
                  <c:v>2.087242798353912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5'!$EL$16:$EL$24</c:f>
                <c:numCache>
                  <c:formatCode>General</c:formatCode>
                  <c:ptCount val="9"/>
                  <c:pt idx="4">
                    <c:v>2.099423980168779</c:v>
                  </c:pt>
                  <c:pt idx="5">
                    <c:v>6.177469941382497</c:v>
                  </c:pt>
                  <c:pt idx="6">
                    <c:v>4.621520274667357</c:v>
                  </c:pt>
                  <c:pt idx="7">
                    <c:v>6.616979294012604</c:v>
                  </c:pt>
                  <c:pt idx="8">
                    <c:v>2.154471978808526</c:v>
                  </c:pt>
                </c:numCache>
              </c:numRef>
            </c:plus>
            <c:minus>
              <c:numRef>
                <c:f>'Result 5'!$EL$16:$EL$24</c:f>
                <c:numCache>
                  <c:formatCode>General</c:formatCode>
                  <c:ptCount val="9"/>
                  <c:pt idx="4">
                    <c:v>2.099423980168779</c:v>
                  </c:pt>
                  <c:pt idx="5">
                    <c:v>6.177469941382497</c:v>
                  </c:pt>
                  <c:pt idx="6">
                    <c:v>4.621520274667357</c:v>
                  </c:pt>
                  <c:pt idx="7">
                    <c:v>6.616979294012604</c:v>
                  </c:pt>
                  <c:pt idx="8">
                    <c:v>2.154471978808526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5'!$EC$16:$EC$24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DAP-23</c:v>
                </c:pt>
                <c:pt idx="5">
                  <c:v>AKI-B31</c:v>
                </c:pt>
                <c:pt idx="6">
                  <c:v>AKI-B93</c:v>
                </c:pt>
                <c:pt idx="7">
                  <c:v>AKI-B129</c:v>
                </c:pt>
                <c:pt idx="8">
                  <c:v>AKI-B169</c:v>
                </c:pt>
              </c:strCache>
            </c:strRef>
          </c:cat>
          <c:val>
            <c:numRef>
              <c:f>'Result 5'!$EK$16:$EK$24</c:f>
              <c:numCache>
                <c:formatCode>0.00</c:formatCode>
                <c:ptCount val="9"/>
                <c:pt idx="4">
                  <c:v>1.320164609053503</c:v>
                </c:pt>
                <c:pt idx="5">
                  <c:v>1.359670781893008</c:v>
                </c:pt>
                <c:pt idx="6">
                  <c:v>0.711111111111109</c:v>
                </c:pt>
                <c:pt idx="7">
                  <c:v>4.625514403292186</c:v>
                </c:pt>
                <c:pt idx="8">
                  <c:v>-3.203292181069948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443952"/>
        <c:axId val="2042447856"/>
      </c:barChart>
      <c:catAx>
        <c:axId val="204244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47856"/>
        <c:crosses val="autoZero"/>
        <c:auto val="1"/>
        <c:lblAlgn val="ctr"/>
        <c:lblOffset val="100"/>
        <c:noMultiLvlLbl val="0"/>
      </c:catAx>
      <c:valAx>
        <c:axId val="2042447856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4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4"/>
          <c:y val="0.0595022173952394"/>
          <c:w val="0.744397220233834"/>
          <c:h val="0.74966784324373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58679312813171"/>
                  <c:y val="0.3197773554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1'!$AQ$4:$AQ$7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'Result 1'!$AV$4:$AV$7</c:f>
              <c:numCache>
                <c:formatCode>0.00</c:formatCode>
                <c:ptCount val="4"/>
                <c:pt idx="0">
                  <c:v>0.0</c:v>
                </c:pt>
                <c:pt idx="1">
                  <c:v>0.122625</c:v>
                </c:pt>
                <c:pt idx="2">
                  <c:v>0.498375</c:v>
                </c:pt>
                <c:pt idx="3">
                  <c:v>0.9752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23568"/>
        <c:axId val="2139799488"/>
      </c:scatterChart>
      <c:valAx>
        <c:axId val="21399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99488"/>
        <c:crosses val="autoZero"/>
        <c:crossBetween val="midCat"/>
      </c:valAx>
      <c:valAx>
        <c:axId val="2139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1'!$EH$16:$EH$24</c:f>
                <c:numCache>
                  <c:formatCode>General</c:formatCode>
                  <c:ptCount val="9"/>
                  <c:pt idx="0">
                    <c:v>3.885486089108088</c:v>
                  </c:pt>
                  <c:pt idx="1">
                    <c:v>9.14357325401434</c:v>
                  </c:pt>
                  <c:pt idx="2">
                    <c:v>1.852831519399437</c:v>
                  </c:pt>
                  <c:pt idx="3">
                    <c:v>0.442928441090038</c:v>
                  </c:pt>
                  <c:pt idx="4">
                    <c:v>4.48074393966519</c:v>
                  </c:pt>
                  <c:pt idx="5">
                    <c:v>5.739122301129547</c:v>
                  </c:pt>
                  <c:pt idx="6">
                    <c:v>6.537694793025017</c:v>
                  </c:pt>
                  <c:pt idx="7">
                    <c:v>1.559294137175792</c:v>
                  </c:pt>
                  <c:pt idx="8">
                    <c:v>4.761164249746906</c:v>
                  </c:pt>
                </c:numCache>
              </c:numRef>
            </c:plus>
            <c:minus>
              <c:numRef>
                <c:f>'Result 1'!$EH$16:$EH$24</c:f>
                <c:numCache>
                  <c:formatCode>General</c:formatCode>
                  <c:ptCount val="9"/>
                  <c:pt idx="0">
                    <c:v>3.885486089108088</c:v>
                  </c:pt>
                  <c:pt idx="1">
                    <c:v>9.14357325401434</c:v>
                  </c:pt>
                  <c:pt idx="2">
                    <c:v>1.852831519399437</c:v>
                  </c:pt>
                  <c:pt idx="3">
                    <c:v>0.442928441090038</c:v>
                  </c:pt>
                  <c:pt idx="4">
                    <c:v>4.48074393966519</c:v>
                  </c:pt>
                  <c:pt idx="5">
                    <c:v>5.739122301129547</c:v>
                  </c:pt>
                  <c:pt idx="6">
                    <c:v>6.537694793025017</c:v>
                  </c:pt>
                  <c:pt idx="7">
                    <c:v>1.559294137175792</c:v>
                  </c:pt>
                  <c:pt idx="8">
                    <c:v>4.761164249746906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Amb929</c:v>
                </c:pt>
                <c:pt idx="5">
                  <c:v>Amb928</c:v>
                </c:pt>
                <c:pt idx="6">
                  <c:v>Amb486</c:v>
                </c:pt>
                <c:pt idx="7">
                  <c:v>Amb838</c:v>
                </c:pt>
                <c:pt idx="8">
                  <c:v>Amb736</c:v>
                </c:pt>
              </c:strCache>
            </c:strRef>
          </c:cat>
          <c:val>
            <c:numRef>
              <c:f>'Result 1'!$EG$16:$EG$24</c:f>
              <c:numCache>
                <c:formatCode>0.00</c:formatCode>
                <c:ptCount val="9"/>
                <c:pt idx="0">
                  <c:v>7.105427357601E-15</c:v>
                </c:pt>
                <c:pt idx="1">
                  <c:v>39.47008391098141</c:v>
                </c:pt>
                <c:pt idx="2">
                  <c:v>72.76997446187523</c:v>
                </c:pt>
                <c:pt idx="3">
                  <c:v>90.49160890186064</c:v>
                </c:pt>
                <c:pt idx="4">
                  <c:v>6.653593578985767</c:v>
                </c:pt>
                <c:pt idx="5">
                  <c:v>38.27526450200659</c:v>
                </c:pt>
                <c:pt idx="6">
                  <c:v>52.09777453484131</c:v>
                </c:pt>
                <c:pt idx="7">
                  <c:v>40.66490331995623</c:v>
                </c:pt>
                <c:pt idx="8">
                  <c:v>22.12696096315215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1'!$EJ$16:$EJ$24</c:f>
                <c:numCache>
                  <c:formatCode>General</c:formatCode>
                  <c:ptCount val="9"/>
                  <c:pt idx="4">
                    <c:v>3.622828484239148</c:v>
                  </c:pt>
                  <c:pt idx="5">
                    <c:v>3.610914455862494</c:v>
                  </c:pt>
                  <c:pt idx="6">
                    <c:v>3.94940092112248</c:v>
                  </c:pt>
                  <c:pt idx="7">
                    <c:v>3.634077822636569</c:v>
                  </c:pt>
                  <c:pt idx="8">
                    <c:v>4.83179606810257</c:v>
                  </c:pt>
                </c:numCache>
              </c:numRef>
            </c:plus>
            <c:minus>
              <c:numRef>
                <c:f>'Result 1'!$EJ$16:$EJ$24</c:f>
                <c:numCache>
                  <c:formatCode>General</c:formatCode>
                  <c:ptCount val="9"/>
                  <c:pt idx="4">
                    <c:v>3.622828484239148</c:v>
                  </c:pt>
                  <c:pt idx="5">
                    <c:v>3.610914455862494</c:v>
                  </c:pt>
                  <c:pt idx="6">
                    <c:v>3.94940092112248</c:v>
                  </c:pt>
                  <c:pt idx="7">
                    <c:v>3.634077822636569</c:v>
                  </c:pt>
                  <c:pt idx="8">
                    <c:v>4.83179606810257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Amb929</c:v>
                </c:pt>
                <c:pt idx="5">
                  <c:v>Amb928</c:v>
                </c:pt>
                <c:pt idx="6">
                  <c:v>Amb486</c:v>
                </c:pt>
                <c:pt idx="7">
                  <c:v>Amb838</c:v>
                </c:pt>
                <c:pt idx="8">
                  <c:v>Amb736</c:v>
                </c:pt>
              </c:strCache>
            </c:strRef>
          </c:cat>
          <c:val>
            <c:numRef>
              <c:f>'Result 1'!$EI$16:$EI$24</c:f>
              <c:numCache>
                <c:formatCode>0.00</c:formatCode>
                <c:ptCount val="9"/>
                <c:pt idx="4">
                  <c:v>2.261948194089744</c:v>
                </c:pt>
                <c:pt idx="5">
                  <c:v>9.129879605983216</c:v>
                </c:pt>
                <c:pt idx="6">
                  <c:v>10.05563662896753</c:v>
                </c:pt>
                <c:pt idx="7">
                  <c:v>16.96461145567313</c:v>
                </c:pt>
                <c:pt idx="8">
                  <c:v>3.817037577526456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1'!$EL$16:$EL$24</c:f>
                <c:numCache>
                  <c:formatCode>General</c:formatCode>
                  <c:ptCount val="9"/>
                  <c:pt idx="4">
                    <c:v>4.335022256213137</c:v>
                  </c:pt>
                  <c:pt idx="5">
                    <c:v>3.656089678836659</c:v>
                  </c:pt>
                  <c:pt idx="6">
                    <c:v>4.84417632958752</c:v>
                  </c:pt>
                  <c:pt idx="7">
                    <c:v>3.212592292406613</c:v>
                  </c:pt>
                  <c:pt idx="8">
                    <c:v>4.370420453394755</c:v>
                  </c:pt>
                </c:numCache>
              </c:numRef>
            </c:plus>
            <c:minus>
              <c:numRef>
                <c:f>'Result 1'!$EL$16:$EL$24</c:f>
                <c:numCache>
                  <c:formatCode>General</c:formatCode>
                  <c:ptCount val="9"/>
                  <c:pt idx="4">
                    <c:v>4.335022256213137</c:v>
                  </c:pt>
                  <c:pt idx="5">
                    <c:v>3.656089678836659</c:v>
                  </c:pt>
                  <c:pt idx="6">
                    <c:v>4.84417632958752</c:v>
                  </c:pt>
                  <c:pt idx="7">
                    <c:v>3.212592292406613</c:v>
                  </c:pt>
                  <c:pt idx="8">
                    <c:v>4.370420453394755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Amb929</c:v>
                </c:pt>
                <c:pt idx="5">
                  <c:v>Amb928</c:v>
                </c:pt>
                <c:pt idx="6">
                  <c:v>Amb486</c:v>
                </c:pt>
                <c:pt idx="7">
                  <c:v>Amb838</c:v>
                </c:pt>
                <c:pt idx="8">
                  <c:v>Amb736</c:v>
                </c:pt>
              </c:strCache>
            </c:strRef>
          </c:cat>
          <c:val>
            <c:numRef>
              <c:f>'Result 1'!$EK$16:$EK$24</c:f>
              <c:numCache>
                <c:formatCode>0.00</c:formatCode>
                <c:ptCount val="9"/>
                <c:pt idx="4">
                  <c:v>5.978657424297704</c:v>
                </c:pt>
                <c:pt idx="5">
                  <c:v>5.57734403502372</c:v>
                </c:pt>
                <c:pt idx="6">
                  <c:v>2.676942721634443</c:v>
                </c:pt>
                <c:pt idx="7">
                  <c:v>10.66672747172565</c:v>
                </c:pt>
                <c:pt idx="8">
                  <c:v>2.143378329076967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864832"/>
        <c:axId val="2139780944"/>
      </c:barChart>
      <c:catAx>
        <c:axId val="20408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80944"/>
        <c:crosses val="autoZero"/>
        <c:auto val="1"/>
        <c:lblAlgn val="ctr"/>
        <c:lblOffset val="100"/>
        <c:noMultiLvlLbl val="0"/>
      </c:catAx>
      <c:valAx>
        <c:axId val="21397809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4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4"/>
          <c:y val="0.0595022173952394"/>
          <c:w val="0.744397220233834"/>
          <c:h val="0.74966784324373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777349639806"/>
                  <c:y val="0.342765861163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1'!$AQ$4:$AQ$7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'Result 1'!$AV$4:$AV$7</c:f>
              <c:numCache>
                <c:formatCode>0.00</c:formatCode>
                <c:ptCount val="4"/>
                <c:pt idx="0">
                  <c:v>0.0</c:v>
                </c:pt>
                <c:pt idx="1">
                  <c:v>0.122625</c:v>
                </c:pt>
                <c:pt idx="2">
                  <c:v>0.498375</c:v>
                </c:pt>
                <c:pt idx="3">
                  <c:v>0.9752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86400"/>
        <c:axId val="2141489792"/>
      </c:scatterChart>
      <c:valAx>
        <c:axId val="21414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89792"/>
        <c:crosses val="autoZero"/>
        <c:crossBetween val="midCat"/>
      </c:valAx>
      <c:valAx>
        <c:axId val="21414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2'!$EH$16:$EH$24</c:f>
                <c:numCache>
                  <c:formatCode>General</c:formatCode>
                  <c:ptCount val="9"/>
                  <c:pt idx="0">
                    <c:v>1.779634816042153</c:v>
                  </c:pt>
                  <c:pt idx="1">
                    <c:v>2.778490816705492</c:v>
                  </c:pt>
                  <c:pt idx="2">
                    <c:v>2.619980952531025</c:v>
                  </c:pt>
                  <c:pt idx="3">
                    <c:v>1.615788781808532</c:v>
                  </c:pt>
                  <c:pt idx="4">
                    <c:v>2.808170243102989</c:v>
                  </c:pt>
                  <c:pt idx="5">
                    <c:v>2.446987411398844</c:v>
                  </c:pt>
                  <c:pt idx="6">
                    <c:v>4.750537390043327</c:v>
                  </c:pt>
                  <c:pt idx="7">
                    <c:v>4.820580950098125</c:v>
                  </c:pt>
                  <c:pt idx="8">
                    <c:v>2.277849949188304</c:v>
                  </c:pt>
                </c:numCache>
              </c:numRef>
            </c:plus>
            <c:minus>
              <c:numRef>
                <c:f>'Result 2'!$EH$16:$EH$24</c:f>
                <c:numCache>
                  <c:formatCode>General</c:formatCode>
                  <c:ptCount val="9"/>
                  <c:pt idx="0">
                    <c:v>1.779634816042153</c:v>
                  </c:pt>
                  <c:pt idx="1">
                    <c:v>2.778490816705492</c:v>
                  </c:pt>
                  <c:pt idx="2">
                    <c:v>2.619980952531025</c:v>
                  </c:pt>
                  <c:pt idx="3">
                    <c:v>1.615788781808532</c:v>
                  </c:pt>
                  <c:pt idx="4">
                    <c:v>2.808170243102989</c:v>
                  </c:pt>
                  <c:pt idx="5">
                    <c:v>2.446987411398844</c:v>
                  </c:pt>
                  <c:pt idx="6">
                    <c:v>4.750537390043327</c:v>
                  </c:pt>
                  <c:pt idx="7">
                    <c:v>4.820580950098125</c:v>
                  </c:pt>
                  <c:pt idx="8">
                    <c:v>2.277849949188304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2'!$EC$16:$EC$24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Amb194</c:v>
                </c:pt>
                <c:pt idx="5">
                  <c:v>Amb753</c:v>
                </c:pt>
                <c:pt idx="6">
                  <c:v>Amb139</c:v>
                </c:pt>
                <c:pt idx="7">
                  <c:v>Amb841</c:v>
                </c:pt>
                <c:pt idx="8">
                  <c:v>Amb497</c:v>
                </c:pt>
              </c:strCache>
            </c:strRef>
          </c:cat>
          <c:val>
            <c:numRef>
              <c:f>'Result 2'!$EG$16:$EG$24</c:f>
              <c:numCache>
                <c:formatCode>0.00</c:formatCode>
                <c:ptCount val="9"/>
                <c:pt idx="0">
                  <c:v>7.105427357601E-15</c:v>
                </c:pt>
                <c:pt idx="1">
                  <c:v>38.18132757690234</c:v>
                </c:pt>
                <c:pt idx="2">
                  <c:v>64.5473556395035</c:v>
                </c:pt>
                <c:pt idx="3">
                  <c:v>92.84268753372909</c:v>
                </c:pt>
                <c:pt idx="4">
                  <c:v>8.40191581219645</c:v>
                </c:pt>
                <c:pt idx="5">
                  <c:v>20.33189422558015</c:v>
                </c:pt>
                <c:pt idx="6">
                  <c:v>11.10361575822991</c:v>
                </c:pt>
                <c:pt idx="7">
                  <c:v>3.001888828926067</c:v>
                </c:pt>
                <c:pt idx="8">
                  <c:v>-0.19562871019966</c:v>
                </c:pt>
              </c:numCache>
            </c:numRef>
          </c:val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2'!$EJ$16:$EJ$24</c:f>
                <c:numCache>
                  <c:formatCode>General</c:formatCode>
                  <c:ptCount val="9"/>
                  <c:pt idx="4">
                    <c:v>2.37295260739128</c:v>
                  </c:pt>
                  <c:pt idx="5">
                    <c:v>6.342317108478391</c:v>
                  </c:pt>
                  <c:pt idx="6">
                    <c:v>2.067124426769414</c:v>
                  </c:pt>
                  <c:pt idx="7">
                    <c:v>2.431053896894434</c:v>
                  </c:pt>
                  <c:pt idx="8">
                    <c:v>4.75604379985444</c:v>
                  </c:pt>
                </c:numCache>
              </c:numRef>
            </c:plus>
            <c:minus>
              <c:numRef>
                <c:f>'Result 2'!$EJ$16:$EJ$24</c:f>
                <c:numCache>
                  <c:formatCode>General</c:formatCode>
                  <c:ptCount val="9"/>
                  <c:pt idx="4">
                    <c:v>2.37295260739128</c:v>
                  </c:pt>
                  <c:pt idx="5">
                    <c:v>6.342317108478391</c:v>
                  </c:pt>
                  <c:pt idx="6">
                    <c:v>2.067124426769414</c:v>
                  </c:pt>
                  <c:pt idx="7">
                    <c:v>2.431053896894434</c:v>
                  </c:pt>
                  <c:pt idx="8">
                    <c:v>4.75604379985444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2'!$EC$16:$EC$24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Amb194</c:v>
                </c:pt>
                <c:pt idx="5">
                  <c:v>Amb753</c:v>
                </c:pt>
                <c:pt idx="6">
                  <c:v>Amb139</c:v>
                </c:pt>
                <c:pt idx="7">
                  <c:v>Amb841</c:v>
                </c:pt>
                <c:pt idx="8">
                  <c:v>Amb497</c:v>
                </c:pt>
              </c:strCache>
            </c:strRef>
          </c:cat>
          <c:val>
            <c:numRef>
              <c:f>'Result 2'!$EI$16:$EI$24</c:f>
              <c:numCache>
                <c:formatCode>0.00</c:formatCode>
                <c:ptCount val="9"/>
                <c:pt idx="4">
                  <c:v>1.87871019967621</c:v>
                </c:pt>
                <c:pt idx="5">
                  <c:v>-3.163788451160272</c:v>
                </c:pt>
                <c:pt idx="6">
                  <c:v>0.279951430113339</c:v>
                </c:pt>
                <c:pt idx="7">
                  <c:v>0.478953049109563</c:v>
                </c:pt>
                <c:pt idx="8">
                  <c:v>-3.94967620075552</c:v>
                </c:pt>
              </c:numCache>
            </c:numRef>
          </c:val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2'!$EL$16:$EL$24</c:f>
                <c:numCache>
                  <c:formatCode>General</c:formatCode>
                  <c:ptCount val="9"/>
                  <c:pt idx="4">
                    <c:v>3.442623656275941</c:v>
                  </c:pt>
                  <c:pt idx="5">
                    <c:v>13.36920752190966</c:v>
                  </c:pt>
                  <c:pt idx="6">
                    <c:v>9.598110060912209</c:v>
                  </c:pt>
                  <c:pt idx="7">
                    <c:v>2.861485919749432</c:v>
                  </c:pt>
                  <c:pt idx="8">
                    <c:v>4.543368662251102</c:v>
                  </c:pt>
                </c:numCache>
              </c:numRef>
            </c:plus>
            <c:minus>
              <c:numRef>
                <c:f>'Result 2'!$EL$16:$EL$24</c:f>
                <c:numCache>
                  <c:formatCode>General</c:formatCode>
                  <c:ptCount val="9"/>
                  <c:pt idx="4">
                    <c:v>3.442623656275941</c:v>
                  </c:pt>
                  <c:pt idx="5">
                    <c:v>13.36920752190966</c:v>
                  </c:pt>
                  <c:pt idx="6">
                    <c:v>9.598110060912209</c:v>
                  </c:pt>
                  <c:pt idx="7">
                    <c:v>2.861485919749432</c:v>
                  </c:pt>
                  <c:pt idx="8">
                    <c:v>4.543368662251102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2'!$EC$16:$EC$24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Amb194</c:v>
                </c:pt>
                <c:pt idx="5">
                  <c:v>Amb753</c:v>
                </c:pt>
                <c:pt idx="6">
                  <c:v>Amb139</c:v>
                </c:pt>
                <c:pt idx="7">
                  <c:v>Amb841</c:v>
                </c:pt>
                <c:pt idx="8">
                  <c:v>Amb497</c:v>
                </c:pt>
              </c:strCache>
            </c:strRef>
          </c:cat>
          <c:val>
            <c:numRef>
              <c:f>'Result 2'!$EK$16:$EK$24</c:f>
              <c:numCache>
                <c:formatCode>0.00</c:formatCode>
                <c:ptCount val="9"/>
                <c:pt idx="4">
                  <c:v>1.490825688073407</c:v>
                </c:pt>
                <c:pt idx="5">
                  <c:v>-7.750944414463017</c:v>
                </c:pt>
                <c:pt idx="6">
                  <c:v>2.823124662709133</c:v>
                </c:pt>
                <c:pt idx="7">
                  <c:v>-0.69144630329194</c:v>
                </c:pt>
                <c:pt idx="8">
                  <c:v>-4.388154344306514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519680"/>
        <c:axId val="2141523584"/>
      </c:barChart>
      <c:catAx>
        <c:axId val="214151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23584"/>
        <c:crosses val="autoZero"/>
        <c:auto val="1"/>
        <c:lblAlgn val="ctr"/>
        <c:lblOffset val="100"/>
        <c:noMultiLvlLbl val="0"/>
      </c:catAx>
      <c:valAx>
        <c:axId val="2141523584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1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38100</xdr:rowOff>
    </xdr:from>
    <xdr:to>
      <xdr:col>22</xdr:col>
      <xdr:colOff>406400</xdr:colOff>
      <xdr:row>16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482600</xdr:colOff>
      <xdr:row>1</xdr:row>
      <xdr:rowOff>38100</xdr:rowOff>
    </xdr:from>
    <xdr:to>
      <xdr:col>31</xdr:col>
      <xdr:colOff>0</xdr:colOff>
      <xdr:row>16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</xdr:colOff>
      <xdr:row>16</xdr:row>
      <xdr:rowOff>177800</xdr:rowOff>
    </xdr:from>
    <xdr:to>
      <xdr:col>22</xdr:col>
      <xdr:colOff>406400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482600</xdr:colOff>
      <xdr:row>16</xdr:row>
      <xdr:rowOff>177800</xdr:rowOff>
    </xdr:from>
    <xdr:to>
      <xdr:col>31</xdr:col>
      <xdr:colOff>0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63500</xdr:colOff>
      <xdr:row>34</xdr:row>
      <xdr:rowOff>38100</xdr:rowOff>
    </xdr:from>
    <xdr:to>
      <xdr:col>22</xdr:col>
      <xdr:colOff>431800</xdr:colOff>
      <xdr:row>51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330200</xdr:colOff>
      <xdr:row>8</xdr:row>
      <xdr:rowOff>6350</xdr:rowOff>
    </xdr:from>
    <xdr:to>
      <xdr:col>48</xdr:col>
      <xdr:colOff>203200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6"/>
  <sheetViews>
    <sheetView showRuler="0" topLeftCell="A23" workbookViewId="0">
      <selection activeCell="A57" sqref="A57:M66"/>
    </sheetView>
  </sheetViews>
  <sheetFormatPr baseColWidth="10" defaultRowHeight="16" x14ac:dyDescent="0.2"/>
  <cols>
    <col min="1" max="13" width="5.83203125" customWidth="1"/>
  </cols>
  <sheetData>
    <row r="2" spans="1:13" x14ac:dyDescent="0.2">
      <c r="A2">
        <v>1</v>
      </c>
      <c r="B2" s="32">
        <v>42998</v>
      </c>
      <c r="C2" s="32"/>
      <c r="D2" s="32"/>
    </row>
    <row r="3" spans="1:13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2">
      <c r="A4" s="1" t="s">
        <v>1</v>
      </c>
      <c r="B4" s="33" t="s">
        <v>11</v>
      </c>
      <c r="C4" s="34"/>
      <c r="D4" s="34"/>
      <c r="E4" s="35"/>
      <c r="F4" s="20" t="s">
        <v>17</v>
      </c>
      <c r="G4" s="21"/>
      <c r="H4" s="21"/>
      <c r="I4" s="22"/>
      <c r="J4" s="20" t="s">
        <v>25</v>
      </c>
      <c r="K4" s="21"/>
      <c r="L4" s="21"/>
      <c r="M4" s="22"/>
    </row>
    <row r="5" spans="1:13" x14ac:dyDescent="0.2">
      <c r="A5" s="1" t="s">
        <v>2</v>
      </c>
      <c r="B5" s="26" t="s">
        <v>12</v>
      </c>
      <c r="C5" s="27"/>
      <c r="D5" s="27"/>
      <c r="E5" s="28"/>
      <c r="F5" s="20" t="s">
        <v>18</v>
      </c>
      <c r="G5" s="21"/>
      <c r="H5" s="21"/>
      <c r="I5" s="22"/>
      <c r="J5" s="23" t="s">
        <v>26</v>
      </c>
      <c r="K5" s="24"/>
      <c r="L5" s="24"/>
      <c r="M5" s="25"/>
    </row>
    <row r="6" spans="1:13" x14ac:dyDescent="0.2">
      <c r="A6" s="1" t="s">
        <v>3</v>
      </c>
      <c r="B6" s="26" t="s">
        <v>13</v>
      </c>
      <c r="C6" s="27"/>
      <c r="D6" s="27"/>
      <c r="E6" s="28"/>
      <c r="F6" s="20" t="s">
        <v>19</v>
      </c>
      <c r="G6" s="21"/>
      <c r="H6" s="21"/>
      <c r="I6" s="22"/>
      <c r="J6" s="23" t="s">
        <v>27</v>
      </c>
      <c r="K6" s="24"/>
      <c r="L6" s="24"/>
      <c r="M6" s="25"/>
    </row>
    <row r="7" spans="1:13" x14ac:dyDescent="0.2">
      <c r="A7" s="1" t="s">
        <v>4</v>
      </c>
      <c r="B7" s="26" t="s">
        <v>14</v>
      </c>
      <c r="C7" s="27"/>
      <c r="D7" s="27"/>
      <c r="E7" s="28"/>
      <c r="F7" s="23" t="s">
        <v>20</v>
      </c>
      <c r="G7" s="24"/>
      <c r="H7" s="24"/>
      <c r="I7" s="25"/>
      <c r="J7" s="23" t="s">
        <v>28</v>
      </c>
      <c r="K7" s="24"/>
      <c r="L7" s="24"/>
      <c r="M7" s="25"/>
    </row>
    <row r="8" spans="1:13" x14ac:dyDescent="0.2">
      <c r="A8" s="1" t="s">
        <v>5</v>
      </c>
      <c r="B8" s="29" t="s">
        <v>15</v>
      </c>
      <c r="C8" s="30"/>
      <c r="D8" s="30"/>
      <c r="E8" s="31"/>
      <c r="F8" s="23" t="s">
        <v>21</v>
      </c>
      <c r="G8" s="24"/>
      <c r="H8" s="24"/>
      <c r="I8" s="25"/>
      <c r="J8" s="20" t="s">
        <v>29</v>
      </c>
      <c r="K8" s="21"/>
      <c r="L8" s="21"/>
      <c r="M8" s="22"/>
    </row>
    <row r="9" spans="1:13" x14ac:dyDescent="0.2">
      <c r="A9" s="1" t="s">
        <v>6</v>
      </c>
      <c r="B9" s="17" t="s">
        <v>7</v>
      </c>
      <c r="C9" s="18"/>
      <c r="D9" s="18"/>
      <c r="E9" s="19"/>
      <c r="F9" s="23" t="s">
        <v>22</v>
      </c>
      <c r="G9" s="24"/>
      <c r="H9" s="24"/>
      <c r="I9" s="25"/>
      <c r="J9" s="20" t="s">
        <v>30</v>
      </c>
      <c r="K9" s="21"/>
      <c r="L9" s="21"/>
      <c r="M9" s="22"/>
    </row>
    <row r="10" spans="1:13" x14ac:dyDescent="0.2">
      <c r="A10" s="1" t="s">
        <v>8</v>
      </c>
      <c r="B10" s="17" t="s">
        <v>16</v>
      </c>
      <c r="C10" s="18"/>
      <c r="D10" s="18"/>
      <c r="E10" s="19"/>
      <c r="F10" s="20" t="s">
        <v>23</v>
      </c>
      <c r="G10" s="21"/>
      <c r="H10" s="21"/>
      <c r="I10" s="22"/>
      <c r="J10" s="20" t="s">
        <v>31</v>
      </c>
      <c r="K10" s="21"/>
      <c r="L10" s="21"/>
      <c r="M10" s="22"/>
    </row>
    <row r="11" spans="1:13" x14ac:dyDescent="0.2">
      <c r="A11" s="1" t="s">
        <v>9</v>
      </c>
      <c r="B11" s="17" t="s">
        <v>10</v>
      </c>
      <c r="C11" s="18"/>
      <c r="D11" s="18"/>
      <c r="E11" s="19"/>
      <c r="F11" s="20" t="s">
        <v>24</v>
      </c>
      <c r="G11" s="21"/>
      <c r="H11" s="21"/>
      <c r="I11" s="22"/>
      <c r="J11" s="23" t="s">
        <v>92</v>
      </c>
      <c r="K11" s="24"/>
      <c r="L11" s="24"/>
      <c r="M11" s="25"/>
    </row>
    <row r="13" spans="1:13" x14ac:dyDescent="0.2">
      <c r="A13">
        <v>2</v>
      </c>
      <c r="B13" s="32">
        <v>42999</v>
      </c>
      <c r="C13" s="32"/>
      <c r="D13" s="32"/>
    </row>
    <row r="14" spans="1:13" x14ac:dyDescent="0.2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">
      <c r="A15" s="1" t="s">
        <v>1</v>
      </c>
      <c r="B15" s="33" t="s">
        <v>11</v>
      </c>
      <c r="C15" s="34"/>
      <c r="D15" s="34"/>
      <c r="E15" s="35"/>
      <c r="F15" s="20" t="s">
        <v>32</v>
      </c>
      <c r="G15" s="21"/>
      <c r="H15" s="21"/>
      <c r="I15" s="22"/>
      <c r="J15" s="20" t="s">
        <v>40</v>
      </c>
      <c r="K15" s="21"/>
      <c r="L15" s="21"/>
      <c r="M15" s="22"/>
    </row>
    <row r="16" spans="1:13" x14ac:dyDescent="0.2">
      <c r="A16" s="1" t="s">
        <v>2</v>
      </c>
      <c r="B16" s="26" t="s">
        <v>12</v>
      </c>
      <c r="C16" s="27"/>
      <c r="D16" s="27"/>
      <c r="E16" s="28"/>
      <c r="F16" s="20" t="s">
        <v>33</v>
      </c>
      <c r="G16" s="21"/>
      <c r="H16" s="21"/>
      <c r="I16" s="22"/>
      <c r="J16" s="23" t="s">
        <v>133</v>
      </c>
      <c r="K16" s="24"/>
      <c r="L16" s="24"/>
      <c r="M16" s="25"/>
    </row>
    <row r="17" spans="1:13" x14ac:dyDescent="0.2">
      <c r="A17" s="1" t="s">
        <v>3</v>
      </c>
      <c r="B17" s="26" t="s">
        <v>13</v>
      </c>
      <c r="C17" s="27"/>
      <c r="D17" s="27"/>
      <c r="E17" s="28"/>
      <c r="F17" s="20" t="s">
        <v>34</v>
      </c>
      <c r="G17" s="21"/>
      <c r="H17" s="21"/>
      <c r="I17" s="22"/>
      <c r="J17" s="23" t="s">
        <v>41</v>
      </c>
      <c r="K17" s="24"/>
      <c r="L17" s="24"/>
      <c r="M17" s="25"/>
    </row>
    <row r="18" spans="1:13" x14ac:dyDescent="0.2">
      <c r="A18" s="1" t="s">
        <v>4</v>
      </c>
      <c r="B18" s="26" t="s">
        <v>14</v>
      </c>
      <c r="C18" s="27"/>
      <c r="D18" s="27"/>
      <c r="E18" s="28"/>
      <c r="F18" s="23" t="s">
        <v>35</v>
      </c>
      <c r="G18" s="24"/>
      <c r="H18" s="24"/>
      <c r="I18" s="25"/>
      <c r="J18" s="23" t="s">
        <v>42</v>
      </c>
      <c r="K18" s="24"/>
      <c r="L18" s="24"/>
      <c r="M18" s="25"/>
    </row>
    <row r="19" spans="1:13" x14ac:dyDescent="0.2">
      <c r="A19" s="1" t="s">
        <v>5</v>
      </c>
      <c r="B19" s="29" t="s">
        <v>15</v>
      </c>
      <c r="C19" s="30"/>
      <c r="D19" s="30"/>
      <c r="E19" s="31"/>
      <c r="F19" s="23" t="s">
        <v>36</v>
      </c>
      <c r="G19" s="24"/>
      <c r="H19" s="24"/>
      <c r="I19" s="25"/>
      <c r="J19" s="20" t="s">
        <v>43</v>
      </c>
      <c r="K19" s="21"/>
      <c r="L19" s="21"/>
      <c r="M19" s="22"/>
    </row>
    <row r="20" spans="1:13" x14ac:dyDescent="0.2">
      <c r="A20" s="1" t="s">
        <v>6</v>
      </c>
      <c r="B20" s="17" t="s">
        <v>7</v>
      </c>
      <c r="C20" s="18"/>
      <c r="D20" s="18"/>
      <c r="E20" s="19"/>
      <c r="F20" s="23" t="s">
        <v>37</v>
      </c>
      <c r="G20" s="24"/>
      <c r="H20" s="24"/>
      <c r="I20" s="25"/>
      <c r="J20" s="20" t="s">
        <v>44</v>
      </c>
      <c r="K20" s="21"/>
      <c r="L20" s="21"/>
      <c r="M20" s="22"/>
    </row>
    <row r="21" spans="1:13" x14ac:dyDescent="0.2">
      <c r="A21" s="1" t="s">
        <v>8</v>
      </c>
      <c r="B21" s="17" t="s">
        <v>16</v>
      </c>
      <c r="C21" s="18"/>
      <c r="D21" s="18"/>
      <c r="E21" s="19"/>
      <c r="F21" s="20" t="s">
        <v>38</v>
      </c>
      <c r="G21" s="21"/>
      <c r="H21" s="21"/>
      <c r="I21" s="22"/>
      <c r="J21" s="20" t="s">
        <v>45</v>
      </c>
      <c r="K21" s="21"/>
      <c r="L21" s="21"/>
      <c r="M21" s="22"/>
    </row>
    <row r="22" spans="1:13" x14ac:dyDescent="0.2">
      <c r="A22" s="1" t="s">
        <v>9</v>
      </c>
      <c r="B22" s="17" t="s">
        <v>10</v>
      </c>
      <c r="C22" s="18"/>
      <c r="D22" s="18"/>
      <c r="E22" s="19"/>
      <c r="F22" s="20" t="s">
        <v>39</v>
      </c>
      <c r="G22" s="21"/>
      <c r="H22" s="21"/>
      <c r="I22" s="22"/>
      <c r="J22" s="23"/>
      <c r="K22" s="24"/>
      <c r="L22" s="24"/>
      <c r="M22" s="25"/>
    </row>
    <row r="24" spans="1:13" x14ac:dyDescent="0.2">
      <c r="A24">
        <v>3</v>
      </c>
      <c r="B24" s="32">
        <v>42999</v>
      </c>
      <c r="C24" s="32"/>
      <c r="D24" s="32"/>
    </row>
    <row r="25" spans="1:13" x14ac:dyDescent="0.2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 x14ac:dyDescent="0.2">
      <c r="A26" s="1" t="s">
        <v>1</v>
      </c>
      <c r="B26" s="33" t="s">
        <v>11</v>
      </c>
      <c r="C26" s="34"/>
      <c r="D26" s="34"/>
      <c r="E26" s="35"/>
      <c r="F26" s="20" t="s">
        <v>46</v>
      </c>
      <c r="G26" s="21"/>
      <c r="H26" s="21"/>
      <c r="I26" s="22"/>
      <c r="J26" s="20" t="s">
        <v>54</v>
      </c>
      <c r="K26" s="21"/>
      <c r="L26" s="21"/>
      <c r="M26" s="22"/>
    </row>
    <row r="27" spans="1:13" x14ac:dyDescent="0.2">
      <c r="A27" s="1" t="s">
        <v>2</v>
      </c>
      <c r="B27" s="26" t="s">
        <v>12</v>
      </c>
      <c r="C27" s="27"/>
      <c r="D27" s="27"/>
      <c r="E27" s="28"/>
      <c r="F27" s="20" t="s">
        <v>47</v>
      </c>
      <c r="G27" s="21"/>
      <c r="H27" s="21"/>
      <c r="I27" s="22"/>
      <c r="J27" s="23" t="s">
        <v>55</v>
      </c>
      <c r="K27" s="24"/>
      <c r="L27" s="24"/>
      <c r="M27" s="25"/>
    </row>
    <row r="28" spans="1:13" x14ac:dyDescent="0.2">
      <c r="A28" s="1" t="s">
        <v>3</v>
      </c>
      <c r="B28" s="26" t="s">
        <v>13</v>
      </c>
      <c r="C28" s="27"/>
      <c r="D28" s="27"/>
      <c r="E28" s="28"/>
      <c r="F28" s="20" t="s">
        <v>48</v>
      </c>
      <c r="G28" s="21"/>
      <c r="H28" s="21"/>
      <c r="I28" s="22"/>
      <c r="J28" s="23" t="s">
        <v>56</v>
      </c>
      <c r="K28" s="24"/>
      <c r="L28" s="24"/>
      <c r="M28" s="25"/>
    </row>
    <row r="29" spans="1:13" x14ac:dyDescent="0.2">
      <c r="A29" s="1" t="s">
        <v>4</v>
      </c>
      <c r="B29" s="26" t="s">
        <v>14</v>
      </c>
      <c r="C29" s="27"/>
      <c r="D29" s="27"/>
      <c r="E29" s="28"/>
      <c r="F29" s="23" t="s">
        <v>49</v>
      </c>
      <c r="G29" s="24"/>
      <c r="H29" s="24"/>
      <c r="I29" s="25"/>
      <c r="J29" s="23" t="s">
        <v>57</v>
      </c>
      <c r="K29" s="24"/>
      <c r="L29" s="24"/>
      <c r="M29" s="25"/>
    </row>
    <row r="30" spans="1:13" x14ac:dyDescent="0.2">
      <c r="A30" s="1" t="s">
        <v>5</v>
      </c>
      <c r="B30" s="29" t="s">
        <v>15</v>
      </c>
      <c r="C30" s="30"/>
      <c r="D30" s="30"/>
      <c r="E30" s="31"/>
      <c r="F30" s="23" t="s">
        <v>50</v>
      </c>
      <c r="G30" s="24"/>
      <c r="H30" s="24"/>
      <c r="I30" s="25"/>
      <c r="J30" s="20" t="s">
        <v>58</v>
      </c>
      <c r="K30" s="21"/>
      <c r="L30" s="21"/>
      <c r="M30" s="22"/>
    </row>
    <row r="31" spans="1:13" x14ac:dyDescent="0.2">
      <c r="A31" s="1" t="s">
        <v>6</v>
      </c>
      <c r="B31" s="17" t="s">
        <v>7</v>
      </c>
      <c r="C31" s="18"/>
      <c r="D31" s="18"/>
      <c r="E31" s="19"/>
      <c r="F31" s="23" t="s">
        <v>51</v>
      </c>
      <c r="G31" s="24"/>
      <c r="H31" s="24"/>
      <c r="I31" s="25"/>
      <c r="J31" s="20" t="s">
        <v>59</v>
      </c>
      <c r="K31" s="21"/>
      <c r="L31" s="21"/>
      <c r="M31" s="22"/>
    </row>
    <row r="32" spans="1:13" x14ac:dyDescent="0.2">
      <c r="A32" s="1" t="s">
        <v>8</v>
      </c>
      <c r="B32" s="17" t="s">
        <v>16</v>
      </c>
      <c r="C32" s="18"/>
      <c r="D32" s="18"/>
      <c r="E32" s="19"/>
      <c r="F32" s="20" t="s">
        <v>52</v>
      </c>
      <c r="G32" s="21"/>
      <c r="H32" s="21"/>
      <c r="I32" s="22"/>
      <c r="J32" s="20" t="s">
        <v>60</v>
      </c>
      <c r="K32" s="21"/>
      <c r="L32" s="21"/>
      <c r="M32" s="22"/>
    </row>
    <row r="33" spans="1:13" x14ac:dyDescent="0.2">
      <c r="A33" s="1" t="s">
        <v>9</v>
      </c>
      <c r="B33" s="17" t="s">
        <v>10</v>
      </c>
      <c r="C33" s="18"/>
      <c r="D33" s="18"/>
      <c r="E33" s="19"/>
      <c r="F33" s="20" t="s">
        <v>53</v>
      </c>
      <c r="G33" s="21"/>
      <c r="H33" s="21"/>
      <c r="I33" s="22"/>
      <c r="J33" s="23"/>
      <c r="K33" s="24"/>
      <c r="L33" s="24"/>
      <c r="M33" s="25"/>
    </row>
    <row r="35" spans="1:13" x14ac:dyDescent="0.2">
      <c r="A35">
        <v>4</v>
      </c>
      <c r="B35" s="32">
        <v>42999</v>
      </c>
      <c r="C35" s="32"/>
      <c r="D35" s="32"/>
    </row>
    <row r="36" spans="1:13" x14ac:dyDescent="0.2">
      <c r="A36" s="1"/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</row>
    <row r="37" spans="1:13" x14ac:dyDescent="0.2">
      <c r="A37" s="1" t="s">
        <v>1</v>
      </c>
      <c r="B37" s="33" t="s">
        <v>11</v>
      </c>
      <c r="C37" s="34"/>
      <c r="D37" s="34"/>
      <c r="E37" s="35"/>
      <c r="F37" s="20" t="s">
        <v>61</v>
      </c>
      <c r="G37" s="21"/>
      <c r="H37" s="21"/>
      <c r="I37" s="22"/>
      <c r="J37" s="20" t="s">
        <v>69</v>
      </c>
      <c r="K37" s="21"/>
      <c r="L37" s="21"/>
      <c r="M37" s="22"/>
    </row>
    <row r="38" spans="1:13" x14ac:dyDescent="0.2">
      <c r="A38" s="1" t="s">
        <v>2</v>
      </c>
      <c r="B38" s="26" t="s">
        <v>12</v>
      </c>
      <c r="C38" s="27"/>
      <c r="D38" s="27"/>
      <c r="E38" s="28"/>
      <c r="F38" s="20" t="s">
        <v>62</v>
      </c>
      <c r="G38" s="21"/>
      <c r="H38" s="21"/>
      <c r="I38" s="22"/>
      <c r="J38" s="23" t="s">
        <v>70</v>
      </c>
      <c r="K38" s="24"/>
      <c r="L38" s="24"/>
      <c r="M38" s="25"/>
    </row>
    <row r="39" spans="1:13" x14ac:dyDescent="0.2">
      <c r="A39" s="1" t="s">
        <v>3</v>
      </c>
      <c r="B39" s="26" t="s">
        <v>13</v>
      </c>
      <c r="C39" s="27"/>
      <c r="D39" s="27"/>
      <c r="E39" s="28"/>
      <c r="F39" s="20" t="s">
        <v>63</v>
      </c>
      <c r="G39" s="21"/>
      <c r="H39" s="21"/>
      <c r="I39" s="22"/>
      <c r="J39" s="23" t="s">
        <v>71</v>
      </c>
      <c r="K39" s="24"/>
      <c r="L39" s="24"/>
      <c r="M39" s="25"/>
    </row>
    <row r="40" spans="1:13" x14ac:dyDescent="0.2">
      <c r="A40" s="1" t="s">
        <v>4</v>
      </c>
      <c r="B40" s="26" t="s">
        <v>14</v>
      </c>
      <c r="C40" s="27"/>
      <c r="D40" s="27"/>
      <c r="E40" s="28"/>
      <c r="F40" s="23" t="s">
        <v>64</v>
      </c>
      <c r="G40" s="24"/>
      <c r="H40" s="24"/>
      <c r="I40" s="25"/>
      <c r="J40" s="23" t="s">
        <v>72</v>
      </c>
      <c r="K40" s="24"/>
      <c r="L40" s="24"/>
      <c r="M40" s="25"/>
    </row>
    <row r="41" spans="1:13" x14ac:dyDescent="0.2">
      <c r="A41" s="1" t="s">
        <v>5</v>
      </c>
      <c r="B41" s="29" t="s">
        <v>15</v>
      </c>
      <c r="C41" s="30"/>
      <c r="D41" s="30"/>
      <c r="E41" s="31"/>
      <c r="F41" s="23" t="s">
        <v>65</v>
      </c>
      <c r="G41" s="24"/>
      <c r="H41" s="24"/>
      <c r="I41" s="25"/>
      <c r="J41" s="20" t="s">
        <v>73</v>
      </c>
      <c r="K41" s="21"/>
      <c r="L41" s="21"/>
      <c r="M41" s="22"/>
    </row>
    <row r="42" spans="1:13" x14ac:dyDescent="0.2">
      <c r="A42" s="1" t="s">
        <v>6</v>
      </c>
      <c r="B42" s="17" t="s">
        <v>7</v>
      </c>
      <c r="C42" s="18"/>
      <c r="D42" s="18"/>
      <c r="E42" s="19"/>
      <c r="F42" s="23" t="s">
        <v>66</v>
      </c>
      <c r="G42" s="24"/>
      <c r="H42" s="24"/>
      <c r="I42" s="25"/>
      <c r="J42" s="20" t="s">
        <v>74</v>
      </c>
      <c r="K42" s="21"/>
      <c r="L42" s="21"/>
      <c r="M42" s="22"/>
    </row>
    <row r="43" spans="1:13" x14ac:dyDescent="0.2">
      <c r="A43" s="1" t="s">
        <v>8</v>
      </c>
      <c r="B43" s="17" t="s">
        <v>16</v>
      </c>
      <c r="C43" s="18"/>
      <c r="D43" s="18"/>
      <c r="E43" s="19"/>
      <c r="F43" s="20" t="s">
        <v>67</v>
      </c>
      <c r="G43" s="21"/>
      <c r="H43" s="21"/>
      <c r="I43" s="22"/>
      <c r="J43" s="20" t="s">
        <v>75</v>
      </c>
      <c r="K43" s="21"/>
      <c r="L43" s="21"/>
      <c r="M43" s="22"/>
    </row>
    <row r="44" spans="1:13" x14ac:dyDescent="0.2">
      <c r="A44" s="1" t="s">
        <v>9</v>
      </c>
      <c r="B44" s="17" t="s">
        <v>10</v>
      </c>
      <c r="C44" s="18"/>
      <c r="D44" s="18"/>
      <c r="E44" s="19"/>
      <c r="F44" s="20" t="s">
        <v>68</v>
      </c>
      <c r="G44" s="21"/>
      <c r="H44" s="21"/>
      <c r="I44" s="22"/>
      <c r="J44" s="23"/>
      <c r="K44" s="24"/>
      <c r="L44" s="24"/>
      <c r="M44" s="25"/>
    </row>
    <row r="46" spans="1:13" x14ac:dyDescent="0.2">
      <c r="A46">
        <v>5</v>
      </c>
      <c r="B46" s="32">
        <v>42999</v>
      </c>
      <c r="C46" s="32"/>
      <c r="D46" s="32"/>
    </row>
    <row r="47" spans="1:13" x14ac:dyDescent="0.2">
      <c r="A47" s="1"/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</row>
    <row r="48" spans="1:13" x14ac:dyDescent="0.2">
      <c r="A48" s="1" t="s">
        <v>1</v>
      </c>
      <c r="B48" s="33" t="s">
        <v>11</v>
      </c>
      <c r="C48" s="34"/>
      <c r="D48" s="34"/>
      <c r="E48" s="35"/>
      <c r="F48" s="20" t="s">
        <v>76</v>
      </c>
      <c r="G48" s="21"/>
      <c r="H48" s="21"/>
      <c r="I48" s="22"/>
      <c r="J48" s="20" t="s">
        <v>84</v>
      </c>
      <c r="K48" s="21"/>
      <c r="L48" s="21"/>
      <c r="M48" s="22"/>
    </row>
    <row r="49" spans="1:13" x14ac:dyDescent="0.2">
      <c r="A49" s="1" t="s">
        <v>2</v>
      </c>
      <c r="B49" s="26" t="s">
        <v>12</v>
      </c>
      <c r="C49" s="27"/>
      <c r="D49" s="27"/>
      <c r="E49" s="28"/>
      <c r="F49" s="20" t="s">
        <v>77</v>
      </c>
      <c r="G49" s="21"/>
      <c r="H49" s="21"/>
      <c r="I49" s="22"/>
      <c r="J49" s="23" t="s">
        <v>89</v>
      </c>
      <c r="K49" s="24"/>
      <c r="L49" s="24"/>
      <c r="M49" s="25"/>
    </row>
    <row r="50" spans="1:13" x14ac:dyDescent="0.2">
      <c r="A50" s="1" t="s">
        <v>3</v>
      </c>
      <c r="B50" s="26" t="s">
        <v>13</v>
      </c>
      <c r="C50" s="27"/>
      <c r="D50" s="27"/>
      <c r="E50" s="28"/>
      <c r="F50" s="20" t="s">
        <v>78</v>
      </c>
      <c r="G50" s="21"/>
      <c r="H50" s="21"/>
      <c r="I50" s="22"/>
      <c r="J50" s="23" t="s">
        <v>85</v>
      </c>
      <c r="K50" s="24"/>
      <c r="L50" s="24"/>
      <c r="M50" s="25"/>
    </row>
    <row r="51" spans="1:13" x14ac:dyDescent="0.2">
      <c r="A51" s="1" t="s">
        <v>4</v>
      </c>
      <c r="B51" s="26" t="s">
        <v>14</v>
      </c>
      <c r="C51" s="27"/>
      <c r="D51" s="27"/>
      <c r="E51" s="28"/>
      <c r="F51" s="23" t="s">
        <v>79</v>
      </c>
      <c r="G51" s="24"/>
      <c r="H51" s="24"/>
      <c r="I51" s="25"/>
      <c r="J51" s="23" t="s">
        <v>86</v>
      </c>
      <c r="K51" s="24"/>
      <c r="L51" s="24"/>
      <c r="M51" s="25"/>
    </row>
    <row r="52" spans="1:13" x14ac:dyDescent="0.2">
      <c r="A52" s="1" t="s">
        <v>5</v>
      </c>
      <c r="B52" s="29" t="s">
        <v>15</v>
      </c>
      <c r="C52" s="30"/>
      <c r="D52" s="30"/>
      <c r="E52" s="31"/>
      <c r="F52" s="23" t="s">
        <v>80</v>
      </c>
      <c r="G52" s="24"/>
      <c r="H52" s="24"/>
      <c r="I52" s="25"/>
      <c r="J52" s="20" t="s">
        <v>90</v>
      </c>
      <c r="K52" s="21"/>
      <c r="L52" s="21"/>
      <c r="M52" s="22"/>
    </row>
    <row r="53" spans="1:13" x14ac:dyDescent="0.2">
      <c r="A53" s="1" t="s">
        <v>6</v>
      </c>
      <c r="B53" s="17" t="s">
        <v>7</v>
      </c>
      <c r="C53" s="18"/>
      <c r="D53" s="18"/>
      <c r="E53" s="19"/>
      <c r="F53" s="23" t="s">
        <v>81</v>
      </c>
      <c r="G53" s="24"/>
      <c r="H53" s="24"/>
      <c r="I53" s="25"/>
      <c r="J53" s="20" t="s">
        <v>87</v>
      </c>
      <c r="K53" s="21"/>
      <c r="L53" s="21"/>
      <c r="M53" s="22"/>
    </row>
    <row r="54" spans="1:13" x14ac:dyDescent="0.2">
      <c r="A54" s="1" t="s">
        <v>8</v>
      </c>
      <c r="B54" s="17" t="s">
        <v>16</v>
      </c>
      <c r="C54" s="18"/>
      <c r="D54" s="18"/>
      <c r="E54" s="19"/>
      <c r="F54" s="20" t="s">
        <v>82</v>
      </c>
      <c r="G54" s="21"/>
      <c r="H54" s="21"/>
      <c r="I54" s="22"/>
      <c r="J54" s="20" t="s">
        <v>88</v>
      </c>
      <c r="K54" s="21"/>
      <c r="L54" s="21"/>
      <c r="M54" s="22"/>
    </row>
    <row r="55" spans="1:13" x14ac:dyDescent="0.2">
      <c r="A55" s="1" t="s">
        <v>9</v>
      </c>
      <c r="B55" s="17" t="s">
        <v>10</v>
      </c>
      <c r="C55" s="18"/>
      <c r="D55" s="18"/>
      <c r="E55" s="19"/>
      <c r="F55" s="20" t="s">
        <v>83</v>
      </c>
      <c r="G55" s="21"/>
      <c r="H55" s="21"/>
      <c r="I55" s="22"/>
      <c r="J55" s="23"/>
      <c r="K55" s="24"/>
      <c r="L55" s="24"/>
      <c r="M55" s="25"/>
    </row>
    <row r="57" spans="1:13" x14ac:dyDescent="0.2">
      <c r="A57">
        <v>6</v>
      </c>
      <c r="B57" s="32">
        <v>43069</v>
      </c>
      <c r="C57" s="32"/>
      <c r="D57" s="32"/>
    </row>
    <row r="58" spans="1:13" x14ac:dyDescent="0.2">
      <c r="A58" s="1"/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</row>
    <row r="59" spans="1:13" x14ac:dyDescent="0.2">
      <c r="A59" s="1" t="s">
        <v>1</v>
      </c>
      <c r="B59" s="33" t="s">
        <v>11</v>
      </c>
      <c r="C59" s="34"/>
      <c r="D59" s="34"/>
      <c r="E59" s="35"/>
      <c r="F59" s="20" t="s">
        <v>149</v>
      </c>
      <c r="G59" s="21"/>
      <c r="H59" s="21"/>
      <c r="I59" s="22"/>
      <c r="J59" s="20" t="s">
        <v>157</v>
      </c>
      <c r="K59" s="21"/>
      <c r="L59" s="21"/>
      <c r="M59" s="22"/>
    </row>
    <row r="60" spans="1:13" x14ac:dyDescent="0.2">
      <c r="A60" s="1" t="s">
        <v>2</v>
      </c>
      <c r="B60" s="26" t="s">
        <v>12</v>
      </c>
      <c r="C60" s="27"/>
      <c r="D60" s="27"/>
      <c r="E60" s="28"/>
      <c r="F60" s="20" t="s">
        <v>150</v>
      </c>
      <c r="G60" s="21"/>
      <c r="H60" s="21"/>
      <c r="I60" s="22"/>
      <c r="J60" s="23" t="s">
        <v>160</v>
      </c>
      <c r="K60" s="24"/>
      <c r="L60" s="24"/>
      <c r="M60" s="25"/>
    </row>
    <row r="61" spans="1:13" x14ac:dyDescent="0.2">
      <c r="A61" s="1" t="s">
        <v>3</v>
      </c>
      <c r="B61" s="26" t="s">
        <v>13</v>
      </c>
      <c r="C61" s="27"/>
      <c r="D61" s="27"/>
      <c r="E61" s="28"/>
      <c r="F61" s="20" t="s">
        <v>151</v>
      </c>
      <c r="G61" s="21"/>
      <c r="H61" s="21"/>
      <c r="I61" s="22"/>
      <c r="J61" s="23" t="s">
        <v>158</v>
      </c>
      <c r="K61" s="24"/>
      <c r="L61" s="24"/>
      <c r="M61" s="25"/>
    </row>
    <row r="62" spans="1:13" x14ac:dyDescent="0.2">
      <c r="A62" s="1" t="s">
        <v>4</v>
      </c>
      <c r="B62" s="26" t="s">
        <v>14</v>
      </c>
      <c r="C62" s="27"/>
      <c r="D62" s="27"/>
      <c r="E62" s="28"/>
      <c r="F62" s="23" t="s">
        <v>154</v>
      </c>
      <c r="G62" s="24"/>
      <c r="H62" s="24"/>
      <c r="I62" s="25"/>
      <c r="J62" s="23" t="s">
        <v>159</v>
      </c>
      <c r="K62" s="24"/>
      <c r="L62" s="24"/>
      <c r="M62" s="25"/>
    </row>
    <row r="63" spans="1:13" x14ac:dyDescent="0.2">
      <c r="A63" s="1" t="s">
        <v>5</v>
      </c>
      <c r="B63" s="29" t="s">
        <v>15</v>
      </c>
      <c r="C63" s="30"/>
      <c r="D63" s="30"/>
      <c r="E63" s="31"/>
      <c r="F63" s="23" t="s">
        <v>152</v>
      </c>
      <c r="G63" s="24"/>
      <c r="H63" s="24"/>
      <c r="I63" s="25"/>
      <c r="J63" s="20" t="s">
        <v>161</v>
      </c>
      <c r="K63" s="21"/>
      <c r="L63" s="21"/>
      <c r="M63" s="22"/>
    </row>
    <row r="64" spans="1:13" x14ac:dyDescent="0.2">
      <c r="A64" s="1" t="s">
        <v>6</v>
      </c>
      <c r="B64" s="17" t="s">
        <v>7</v>
      </c>
      <c r="C64" s="18"/>
      <c r="D64" s="18"/>
      <c r="E64" s="19"/>
      <c r="F64" s="23" t="s">
        <v>153</v>
      </c>
      <c r="G64" s="24"/>
      <c r="H64" s="24"/>
      <c r="I64" s="25"/>
      <c r="J64" s="20" t="s">
        <v>162</v>
      </c>
      <c r="K64" s="21"/>
      <c r="L64" s="21"/>
      <c r="M64" s="22"/>
    </row>
    <row r="65" spans="1:13" x14ac:dyDescent="0.2">
      <c r="A65" s="1" t="s">
        <v>8</v>
      </c>
      <c r="B65" s="17" t="s">
        <v>16</v>
      </c>
      <c r="C65" s="18"/>
      <c r="D65" s="18"/>
      <c r="E65" s="19"/>
      <c r="F65" s="20" t="s">
        <v>155</v>
      </c>
      <c r="G65" s="21"/>
      <c r="H65" s="21"/>
      <c r="I65" s="22"/>
      <c r="J65" s="20" t="s">
        <v>163</v>
      </c>
      <c r="K65" s="21"/>
      <c r="L65" s="21"/>
      <c r="M65" s="22"/>
    </row>
    <row r="66" spans="1:13" x14ac:dyDescent="0.2">
      <c r="A66" s="1" t="s">
        <v>9</v>
      </c>
      <c r="B66" s="17" t="s">
        <v>10</v>
      </c>
      <c r="C66" s="18"/>
      <c r="D66" s="18"/>
      <c r="E66" s="19"/>
      <c r="F66" s="20" t="s">
        <v>156</v>
      </c>
      <c r="G66" s="21"/>
      <c r="H66" s="21"/>
      <c r="I66" s="22"/>
      <c r="J66" s="23"/>
      <c r="K66" s="24"/>
      <c r="L66" s="24"/>
      <c r="M66" s="25"/>
    </row>
  </sheetData>
  <mergeCells count="150">
    <mergeCell ref="B5:E5"/>
    <mergeCell ref="B6:E6"/>
    <mergeCell ref="B7:E7"/>
    <mergeCell ref="B8:E8"/>
    <mergeCell ref="B9:E9"/>
    <mergeCell ref="B10:E10"/>
    <mergeCell ref="B11:E11"/>
    <mergeCell ref="F10:I10"/>
    <mergeCell ref="B2:D2"/>
    <mergeCell ref="B4:E4"/>
    <mergeCell ref="F11:I11"/>
    <mergeCell ref="J4:M4"/>
    <mergeCell ref="J5:M5"/>
    <mergeCell ref="J6:M6"/>
    <mergeCell ref="J7:M7"/>
    <mergeCell ref="J8:M8"/>
    <mergeCell ref="J9:M9"/>
    <mergeCell ref="J10:M10"/>
    <mergeCell ref="J11:M11"/>
    <mergeCell ref="F4:I4"/>
    <mergeCell ref="F5:I5"/>
    <mergeCell ref="F6:I6"/>
    <mergeCell ref="F7:I7"/>
    <mergeCell ref="F8:I8"/>
    <mergeCell ref="F9:I9"/>
    <mergeCell ref="B17:E17"/>
    <mergeCell ref="F17:I17"/>
    <mergeCell ref="J17:M17"/>
    <mergeCell ref="B18:E18"/>
    <mergeCell ref="F18:I18"/>
    <mergeCell ref="J18:M18"/>
    <mergeCell ref="B13:D13"/>
    <mergeCell ref="B15:E15"/>
    <mergeCell ref="F15:I15"/>
    <mergeCell ref="J15:M15"/>
    <mergeCell ref="B16:E16"/>
    <mergeCell ref="F16:I16"/>
    <mergeCell ref="J16:M16"/>
    <mergeCell ref="B21:E21"/>
    <mergeCell ref="F21:I21"/>
    <mergeCell ref="J21:M21"/>
    <mergeCell ref="B22:E22"/>
    <mergeCell ref="F22:I22"/>
    <mergeCell ref="J22:M22"/>
    <mergeCell ref="B19:E19"/>
    <mergeCell ref="F19:I19"/>
    <mergeCell ref="J19:M19"/>
    <mergeCell ref="B20:E20"/>
    <mergeCell ref="F20:I20"/>
    <mergeCell ref="J20:M20"/>
    <mergeCell ref="B28:E28"/>
    <mergeCell ref="F28:I28"/>
    <mergeCell ref="J28:M28"/>
    <mergeCell ref="B29:E29"/>
    <mergeCell ref="F29:I29"/>
    <mergeCell ref="J29:M29"/>
    <mergeCell ref="B24:D24"/>
    <mergeCell ref="B26:E26"/>
    <mergeCell ref="F26:I26"/>
    <mergeCell ref="J26:M26"/>
    <mergeCell ref="B27:E27"/>
    <mergeCell ref="F27:I27"/>
    <mergeCell ref="J27:M27"/>
    <mergeCell ref="B32:E32"/>
    <mergeCell ref="F32:I32"/>
    <mergeCell ref="J32:M32"/>
    <mergeCell ref="B33:E33"/>
    <mergeCell ref="F33:I33"/>
    <mergeCell ref="J33:M33"/>
    <mergeCell ref="B30:E30"/>
    <mergeCell ref="F30:I30"/>
    <mergeCell ref="J30:M30"/>
    <mergeCell ref="B31:E31"/>
    <mergeCell ref="F31:I31"/>
    <mergeCell ref="J31:M31"/>
    <mergeCell ref="B39:E39"/>
    <mergeCell ref="F39:I39"/>
    <mergeCell ref="J39:M39"/>
    <mergeCell ref="B40:E40"/>
    <mergeCell ref="F40:I40"/>
    <mergeCell ref="J40:M40"/>
    <mergeCell ref="B35:D35"/>
    <mergeCell ref="B37:E37"/>
    <mergeCell ref="F37:I37"/>
    <mergeCell ref="J37:M37"/>
    <mergeCell ref="B38:E38"/>
    <mergeCell ref="F38:I38"/>
    <mergeCell ref="J38:M38"/>
    <mergeCell ref="B43:E43"/>
    <mergeCell ref="F43:I43"/>
    <mergeCell ref="J43:M43"/>
    <mergeCell ref="B44:E44"/>
    <mergeCell ref="F44:I44"/>
    <mergeCell ref="J44:M44"/>
    <mergeCell ref="B41:E41"/>
    <mergeCell ref="F41:I41"/>
    <mergeCell ref="J41:M41"/>
    <mergeCell ref="B42:E42"/>
    <mergeCell ref="F42:I42"/>
    <mergeCell ref="J42:M42"/>
    <mergeCell ref="B50:E50"/>
    <mergeCell ref="F50:I50"/>
    <mergeCell ref="J50:M50"/>
    <mergeCell ref="B51:E51"/>
    <mergeCell ref="F51:I51"/>
    <mergeCell ref="J51:M51"/>
    <mergeCell ref="B46:D46"/>
    <mergeCell ref="B48:E48"/>
    <mergeCell ref="F48:I48"/>
    <mergeCell ref="J48:M48"/>
    <mergeCell ref="B49:E49"/>
    <mergeCell ref="F49:I49"/>
    <mergeCell ref="J49:M49"/>
    <mergeCell ref="B54:E54"/>
    <mergeCell ref="F54:I54"/>
    <mergeCell ref="J54:M54"/>
    <mergeCell ref="B55:E55"/>
    <mergeCell ref="F55:I55"/>
    <mergeCell ref="J55:M55"/>
    <mergeCell ref="B52:E52"/>
    <mergeCell ref="F52:I52"/>
    <mergeCell ref="J52:M52"/>
    <mergeCell ref="B53:E53"/>
    <mergeCell ref="F53:I53"/>
    <mergeCell ref="J53:M53"/>
    <mergeCell ref="B57:D57"/>
    <mergeCell ref="B59:E59"/>
    <mergeCell ref="F59:I59"/>
    <mergeCell ref="J59:M59"/>
    <mergeCell ref="B60:E60"/>
    <mergeCell ref="F60:I60"/>
    <mergeCell ref="J60:M60"/>
    <mergeCell ref="B61:E61"/>
    <mergeCell ref="F61:I61"/>
    <mergeCell ref="J61:M61"/>
    <mergeCell ref="B65:E65"/>
    <mergeCell ref="F65:I65"/>
    <mergeCell ref="J65:M65"/>
    <mergeCell ref="B66:E66"/>
    <mergeCell ref="F66:I66"/>
    <mergeCell ref="J66:M66"/>
    <mergeCell ref="B62:E62"/>
    <mergeCell ref="F62:I62"/>
    <mergeCell ref="J62:M62"/>
    <mergeCell ref="B63:E63"/>
    <mergeCell ref="F63:I63"/>
    <mergeCell ref="J63:M63"/>
    <mergeCell ref="B64:E64"/>
    <mergeCell ref="F64:I64"/>
    <mergeCell ref="J64:M64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4"/>
  <sheetViews>
    <sheetView showRuler="0" topLeftCell="DW1" workbookViewId="0">
      <selection activeCell="EY43" sqref="EY43"/>
    </sheetView>
  </sheetViews>
  <sheetFormatPr baseColWidth="10" defaultRowHeight="16" x14ac:dyDescent="0.2"/>
  <cols>
    <col min="1" max="13" width="5.83203125" customWidth="1"/>
    <col min="15" max="27" width="5.83203125" customWidth="1"/>
    <col min="29" max="41" width="5.83203125" customWidth="1"/>
    <col min="43" max="47" width="5.83203125" customWidth="1"/>
    <col min="48" max="48" width="7.83203125" customWidth="1"/>
    <col min="50" max="62" width="5.83203125" customWidth="1"/>
    <col min="64" max="76" width="5.83203125" customWidth="1"/>
    <col min="78" max="90" width="5.83203125" customWidth="1"/>
    <col min="92" max="104" width="5.83203125" customWidth="1"/>
    <col min="106" max="118" width="5.83203125" customWidth="1"/>
    <col min="120" max="132" width="5.83203125" customWidth="1"/>
    <col min="134" max="146" width="5.83203125" customWidth="1"/>
    <col min="148" max="160" width="5.83203125" customWidth="1"/>
  </cols>
  <sheetData>
    <row r="2" spans="1:160" x14ac:dyDescent="0.2">
      <c r="A2">
        <v>1</v>
      </c>
      <c r="B2" s="32">
        <v>42998</v>
      </c>
      <c r="C2" s="32"/>
      <c r="D2" s="32"/>
      <c r="O2" t="s">
        <v>91</v>
      </c>
      <c r="AC2" t="s">
        <v>93</v>
      </c>
      <c r="AX2" t="s">
        <v>99</v>
      </c>
      <c r="BL2" t="s">
        <v>100</v>
      </c>
      <c r="BZ2" t="s">
        <v>101</v>
      </c>
      <c r="CN2" t="s">
        <v>102</v>
      </c>
      <c r="DB2" t="s">
        <v>103</v>
      </c>
      <c r="DP2" t="s">
        <v>104</v>
      </c>
      <c r="ED2" t="s">
        <v>105</v>
      </c>
      <c r="ER2" t="s">
        <v>106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94</v>
      </c>
      <c r="AR3" s="4" t="s">
        <v>0</v>
      </c>
      <c r="AS3" s="4" t="s">
        <v>95</v>
      </c>
      <c r="AT3" s="4" t="s">
        <v>96</v>
      </c>
      <c r="AU3" s="4" t="s">
        <v>97</v>
      </c>
      <c r="AV3" s="4" t="s">
        <v>98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1</v>
      </c>
      <c r="B4" s="33" t="s">
        <v>11</v>
      </c>
      <c r="C4" s="34"/>
      <c r="D4" s="34"/>
      <c r="E4" s="35"/>
      <c r="F4" s="20" t="s">
        <v>17</v>
      </c>
      <c r="G4" s="21"/>
      <c r="H4" s="21"/>
      <c r="I4" s="22"/>
      <c r="J4" s="20" t="s">
        <v>25</v>
      </c>
      <c r="K4" s="21"/>
      <c r="L4" s="21"/>
      <c r="M4" s="22"/>
      <c r="O4" s="1" t="s">
        <v>1</v>
      </c>
      <c r="P4">
        <v>0.10630000000000001</v>
      </c>
      <c r="Q4">
        <v>0.10349999999999999</v>
      </c>
      <c r="R4">
        <v>0.10150000000000001</v>
      </c>
      <c r="S4">
        <v>0.10390000000000001</v>
      </c>
      <c r="T4">
        <v>0.58599999999999997</v>
      </c>
      <c r="U4">
        <v>0.62780000000000002</v>
      </c>
      <c r="V4">
        <v>0.61360000000000003</v>
      </c>
      <c r="W4">
        <v>0.64390000000000003</v>
      </c>
      <c r="X4">
        <v>0.63280000000000003</v>
      </c>
      <c r="Y4">
        <v>0.6129</v>
      </c>
      <c r="Z4">
        <v>0.63649999999999995</v>
      </c>
      <c r="AA4">
        <v>0.67630000000000001</v>
      </c>
      <c r="AC4" s="1" t="s">
        <v>1</v>
      </c>
      <c r="AD4" s="2">
        <f>P4-(AVERAGE($P$4:$S$4))</f>
        <v>2.5000000000000022E-3</v>
      </c>
      <c r="AE4" s="2">
        <f t="shared" ref="AE4:AF4" si="0">Q4-(AVERAGE($P$4:$S$4))</f>
        <v>-3.0000000000000859E-4</v>
      </c>
      <c r="AF4" s="2">
        <f t="shared" si="0"/>
        <v>-2.2999999999999965E-3</v>
      </c>
      <c r="AG4" s="2">
        <f>S4-(AVERAGE($P$4:$S$4))</f>
        <v>1.0000000000000286E-4</v>
      </c>
      <c r="AH4" s="2">
        <f>T4-(AVERAGE($P$4:$S$4))</f>
        <v>0.48219999999999996</v>
      </c>
      <c r="AI4" s="2">
        <f t="shared" ref="AH4:AO11" si="1">U4-(AVERAGE($P$4:$S$4))</f>
        <v>0.52400000000000002</v>
      </c>
      <c r="AJ4" s="2">
        <f t="shared" si="1"/>
        <v>0.50980000000000003</v>
      </c>
      <c r="AK4" s="2">
        <f t="shared" si="1"/>
        <v>0.54010000000000002</v>
      </c>
      <c r="AL4" s="2">
        <f t="shared" si="1"/>
        <v>0.52900000000000003</v>
      </c>
      <c r="AM4" s="2">
        <f t="shared" si="1"/>
        <v>0.5091</v>
      </c>
      <c r="AN4" s="2">
        <f t="shared" si="1"/>
        <v>0.53269999999999995</v>
      </c>
      <c r="AO4" s="2">
        <f t="shared" si="1"/>
        <v>0.57250000000000001</v>
      </c>
      <c r="AQ4" s="4">
        <v>0</v>
      </c>
      <c r="AR4" s="2">
        <f>AD4</f>
        <v>2.5000000000000022E-3</v>
      </c>
      <c r="AS4" s="2">
        <f t="shared" ref="AS4:AU4" si="2">AE4</f>
        <v>-3.0000000000000859E-4</v>
      </c>
      <c r="AT4" s="2">
        <f t="shared" si="2"/>
        <v>-2.2999999999999965E-3</v>
      </c>
      <c r="AU4" s="2">
        <f t="shared" si="2"/>
        <v>1.0000000000000286E-4</v>
      </c>
      <c r="AV4" s="3">
        <f>AVERAGE(AR4:AU4)</f>
        <v>0</v>
      </c>
      <c r="AX4" s="1" t="s">
        <v>1</v>
      </c>
      <c r="AY4" s="2">
        <f>(AD4-0.0023)/0.0488</f>
        <v>4.0983606557377511E-3</v>
      </c>
      <c r="AZ4" s="2">
        <f t="shared" ref="AZ4:BJ11" si="3">(AE4-0.0023)/0.0488</f>
        <v>-5.3278688524590334E-2</v>
      </c>
      <c r="BA4" s="2">
        <f t="shared" si="3"/>
        <v>-9.4262295081967137E-2</v>
      </c>
      <c r="BB4" s="2">
        <f t="shared" si="3"/>
        <v>-4.5081967213114693E-2</v>
      </c>
      <c r="BC4" s="2">
        <f t="shared" si="3"/>
        <v>9.8340163934426208</v>
      </c>
      <c r="BD4" s="2">
        <f t="shared" si="3"/>
        <v>10.690573770491804</v>
      </c>
      <c r="BE4" s="2">
        <f t="shared" si="3"/>
        <v>10.399590163934427</v>
      </c>
      <c r="BF4" s="2">
        <f t="shared" si="3"/>
        <v>11.02049180327869</v>
      </c>
      <c r="BG4" s="2">
        <f t="shared" si="3"/>
        <v>10.793032786885247</v>
      </c>
      <c r="BH4" s="2">
        <f t="shared" si="3"/>
        <v>10.385245901639344</v>
      </c>
      <c r="BI4" s="2">
        <f t="shared" si="3"/>
        <v>10.868852459016392</v>
      </c>
      <c r="BJ4" s="2">
        <f t="shared" si="3"/>
        <v>11.684426229508198</v>
      </c>
      <c r="BL4" s="1" t="s">
        <v>1</v>
      </c>
      <c r="BM4" s="2"/>
      <c r="BN4" s="2"/>
      <c r="BO4" s="2"/>
      <c r="BP4" s="2"/>
      <c r="BQ4" s="2">
        <f t="shared" ref="BQ4:BQ7" si="4">BC4/(0.02*5)</f>
        <v>98.340163934426201</v>
      </c>
      <c r="BR4" s="2">
        <f t="shared" ref="BR4:BR7" si="5">BD4/(0.02*5)</f>
        <v>106.90573770491804</v>
      </c>
      <c r="BS4" s="2">
        <f t="shared" ref="BS4:BS7" si="6">BE4/(0.02*5)</f>
        <v>103.99590163934427</v>
      </c>
      <c r="BT4" s="2">
        <f t="shared" ref="BT4:BT7" si="7">BF4/(0.02*5)</f>
        <v>110.20491803278689</v>
      </c>
      <c r="BU4" s="2">
        <f t="shared" ref="BU4:BU7" si="8">BG4/(0.02*5)</f>
        <v>107.93032786885246</v>
      </c>
      <c r="BV4" s="2">
        <f t="shared" ref="BV4:BV7" si="9">BH4/(0.02*5)</f>
        <v>103.85245901639344</v>
      </c>
      <c r="BW4" s="2">
        <f t="shared" ref="BW4:BW7" si="10">BI4/(0.02*5)</f>
        <v>108.68852459016391</v>
      </c>
      <c r="BX4" s="2">
        <f t="shared" ref="BX4:BX7" si="11">BJ4/(0.02*5)</f>
        <v>116.84426229508198</v>
      </c>
      <c r="BZ4" s="1" t="s">
        <v>1</v>
      </c>
      <c r="CA4" s="2"/>
      <c r="CB4" s="2"/>
      <c r="CC4" s="2"/>
      <c r="CD4" s="2"/>
      <c r="CE4" s="5">
        <f t="shared" ref="CE4:CE7" si="12">AVERAGE(BQ4:BT4)</f>
        <v>104.86168032786885</v>
      </c>
      <c r="CF4" s="2"/>
      <c r="CG4" s="2"/>
      <c r="CH4" s="2"/>
      <c r="CI4" s="5">
        <f t="shared" ref="CI4:CI7" si="13">AVERAGE(BU4:BX4)</f>
        <v>109.32889344262296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S7" si="14">(BQ4/$CA$8)*100</f>
        <v>87.541043414812108</v>
      </c>
      <c r="CT4" s="2">
        <f t="shared" ref="CT4:CT7" si="15">(BR4/$CA$8)*100</f>
        <v>95.165997811017903</v>
      </c>
      <c r="CU4" s="2">
        <f t="shared" ref="CU4:CU7" si="16">(BS4/$CA$8)*100</f>
        <v>92.575702298431253</v>
      </c>
      <c r="CV4" s="2">
        <f t="shared" ref="CV4:CV7" si="17">(BT4/$CA$8)*100</f>
        <v>98.102882159795726</v>
      </c>
      <c r="CW4" s="2">
        <f t="shared" ref="CW4:CW7" si="18">(BU4/$CA$8)*100</f>
        <v>96.078073695731504</v>
      </c>
      <c r="CX4" s="2">
        <f t="shared" ref="CX4:CX7" si="19">(BV4/$CA$8)*100</f>
        <v>92.448011674571333</v>
      </c>
      <c r="CY4" s="2">
        <f t="shared" ref="CY4:CY7" si="20">(BW4/$CA$8)*100</f>
        <v>96.753009850419545</v>
      </c>
      <c r="CZ4" s="2">
        <f t="shared" ref="CZ4:CZ7" si="21">(BX4/$CA$8)*100</f>
        <v>104.0131338927399</v>
      </c>
      <c r="DB4" s="1" t="s">
        <v>1</v>
      </c>
      <c r="DC4" s="2"/>
      <c r="DD4" s="2"/>
      <c r="DE4" s="2"/>
      <c r="DF4" s="2"/>
      <c r="DG4" s="2">
        <f t="shared" ref="DG4:DG7" si="22">AVERAGE(CS4:CV4)</f>
        <v>93.346406421014251</v>
      </c>
      <c r="DH4" s="2"/>
      <c r="DI4" s="2"/>
      <c r="DJ4" s="2"/>
      <c r="DK4" s="2">
        <f t="shared" ref="DK4:DK7" si="23">AVERAGE(CW4:CZ4)</f>
        <v>97.323057278365582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DU7" si="24">$DC$8-CS4</f>
        <v>12.458956585187906</v>
      </c>
      <c r="DV4" s="2">
        <f t="shared" ref="DV4:DV7" si="25">$DC$8-CT4</f>
        <v>4.8340021889821116</v>
      </c>
      <c r="DW4" s="2">
        <f t="shared" ref="DW4:DW7" si="26">$DC$8-CU4</f>
        <v>7.4242977015687615</v>
      </c>
      <c r="DX4" s="2">
        <f t="shared" ref="DX4:DX7" si="27">$DC$8-CV4</f>
        <v>1.8971178402042881</v>
      </c>
      <c r="DY4" s="2">
        <f t="shared" ref="DY4:DY7" si="28">$DC$8-CW4</f>
        <v>3.92192630426851</v>
      </c>
      <c r="DZ4" s="2">
        <f t="shared" ref="DZ4:DZ7" si="29">$DC$8-CX4</f>
        <v>7.551988325428681</v>
      </c>
      <c r="EA4" s="2">
        <f t="shared" ref="EA4:EA7" si="30">$DC$8-CY4</f>
        <v>3.2469901495804692</v>
      </c>
      <c r="EB4" s="2">
        <f>$DC$8-CZ4</f>
        <v>-4.0131338927398872</v>
      </c>
      <c r="ED4" s="1" t="s">
        <v>1</v>
      </c>
      <c r="EE4" s="2"/>
      <c r="EF4" s="2"/>
      <c r="EG4" s="2"/>
      <c r="EH4" s="2"/>
      <c r="EI4" s="5">
        <f t="shared" ref="EI4:EI7" si="31">AVERAGE(DU4:DX4)</f>
        <v>6.6535935789857668</v>
      </c>
      <c r="EJ4" s="2"/>
      <c r="EK4" s="2"/>
      <c r="EL4" s="2"/>
      <c r="EM4" s="5">
        <f t="shared" ref="EM4:EM7" si="32">AVERAGE(DY4:EB4)</f>
        <v>2.6769427216344432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EW7" si="33">STDEV(DU4:DX4)</f>
        <v>4.4807439396651896</v>
      </c>
      <c r="EX4" s="2"/>
      <c r="EY4" s="2"/>
      <c r="EZ4" s="2"/>
      <c r="FA4" s="5">
        <f t="shared" ref="FA4:FA7" si="34">STDEV(DY4:EB4)</f>
        <v>4.84417632958752</v>
      </c>
      <c r="FB4" s="2"/>
      <c r="FC4" s="2"/>
      <c r="FD4" s="2"/>
    </row>
    <row r="5" spans="1:160" x14ac:dyDescent="0.2">
      <c r="A5" s="1" t="s">
        <v>2</v>
      </c>
      <c r="B5" s="26" t="s">
        <v>12</v>
      </c>
      <c r="C5" s="27"/>
      <c r="D5" s="27"/>
      <c r="E5" s="28"/>
      <c r="F5" s="20" t="s">
        <v>18</v>
      </c>
      <c r="G5" s="21"/>
      <c r="H5" s="21"/>
      <c r="I5" s="22"/>
      <c r="J5" s="23" t="s">
        <v>26</v>
      </c>
      <c r="K5" s="24"/>
      <c r="L5" s="24"/>
      <c r="M5" s="25"/>
      <c r="O5" s="1" t="s">
        <v>2</v>
      </c>
      <c r="P5">
        <v>0.23710000000000001</v>
      </c>
      <c r="Q5">
        <v>0.22220000000000001</v>
      </c>
      <c r="R5">
        <v>0.2198</v>
      </c>
      <c r="S5">
        <v>0.2266</v>
      </c>
      <c r="T5">
        <v>0.61419999999999997</v>
      </c>
      <c r="U5">
        <v>0.65610000000000002</v>
      </c>
      <c r="V5">
        <v>0.64080000000000004</v>
      </c>
      <c r="W5">
        <v>0.65649999999999997</v>
      </c>
      <c r="X5">
        <v>0.4229</v>
      </c>
      <c r="Y5">
        <v>0.42559999999999998</v>
      </c>
      <c r="Z5">
        <v>0.441</v>
      </c>
      <c r="AA5">
        <v>0.436</v>
      </c>
      <c r="AC5" s="1" t="s">
        <v>2</v>
      </c>
      <c r="AD5" s="2">
        <f t="shared" ref="AD5:AD11" si="35">P5-(AVERAGE($P$4:$S$4))</f>
        <v>0.1333</v>
      </c>
      <c r="AE5" s="2">
        <f t="shared" ref="AE5:AE11" si="36">Q5-(AVERAGE($P$4:$S$4))</f>
        <v>0.11840000000000001</v>
      </c>
      <c r="AF5" s="2">
        <f t="shared" ref="AF5:AF11" si="37">R5-(AVERAGE($P$4:$S$4))</f>
        <v>0.11599999999999999</v>
      </c>
      <c r="AG5" s="2">
        <f t="shared" ref="AG5:AG11" si="38">S5-(AVERAGE($P$4:$S$4))</f>
        <v>0.12279999999999999</v>
      </c>
      <c r="AH5" s="2">
        <f>T5-(AVERAGE($P$4:$S$4))</f>
        <v>0.51039999999999996</v>
      </c>
      <c r="AI5" s="2">
        <f t="shared" si="1"/>
        <v>0.55230000000000001</v>
      </c>
      <c r="AJ5" s="2">
        <f t="shared" si="1"/>
        <v>0.53700000000000003</v>
      </c>
      <c r="AK5" s="2">
        <f t="shared" si="1"/>
        <v>0.55269999999999997</v>
      </c>
      <c r="AL5" s="2">
        <f t="shared" si="1"/>
        <v>0.31909999999999999</v>
      </c>
      <c r="AM5" s="2">
        <f t="shared" si="1"/>
        <v>0.32179999999999997</v>
      </c>
      <c r="AN5" s="2">
        <f t="shared" si="1"/>
        <v>0.3372</v>
      </c>
      <c r="AO5" s="2">
        <f t="shared" si="1"/>
        <v>0.3322</v>
      </c>
      <c r="AQ5" s="4">
        <v>2.5</v>
      </c>
      <c r="AR5" s="2">
        <f t="shared" ref="AR5:AR7" si="39">AD5</f>
        <v>0.1333</v>
      </c>
      <c r="AS5" s="2">
        <f t="shared" ref="AS5:AS7" si="40">AE5</f>
        <v>0.11840000000000001</v>
      </c>
      <c r="AT5" s="2">
        <f t="shared" ref="AT5:AT7" si="41">AF5</f>
        <v>0.11599999999999999</v>
      </c>
      <c r="AU5" s="2">
        <f t="shared" ref="AU5:AU7" si="42">AG5</f>
        <v>0.12279999999999999</v>
      </c>
      <c r="AV5" s="3">
        <f t="shared" ref="AV5:AV7" si="43">AVERAGE(AR5:AU5)</f>
        <v>0.12262500000000001</v>
      </c>
      <c r="AX5" s="1" t="s">
        <v>2</v>
      </c>
      <c r="AY5" s="2">
        <f t="shared" ref="AY5:AY11" si="44">(AD5-0.0023)/0.0488</f>
        <v>2.6844262295081966</v>
      </c>
      <c r="AZ5" s="2">
        <f t="shared" si="3"/>
        <v>2.3790983606557377</v>
      </c>
      <c r="BA5" s="2">
        <f t="shared" si="3"/>
        <v>2.3299180327868849</v>
      </c>
      <c r="BB5" s="2">
        <f t="shared" si="3"/>
        <v>2.4692622950819669</v>
      </c>
      <c r="BC5" s="2">
        <f t="shared" si="3"/>
        <v>10.411885245901638</v>
      </c>
      <c r="BD5" s="2">
        <f t="shared" si="3"/>
        <v>11.27049180327869</v>
      </c>
      <c r="BE5" s="2">
        <f t="shared" si="3"/>
        <v>10.956967213114755</v>
      </c>
      <c r="BF5" s="2">
        <f t="shared" si="3"/>
        <v>11.278688524590164</v>
      </c>
      <c r="BG5" s="2">
        <f t="shared" si="3"/>
        <v>6.4918032786885238</v>
      </c>
      <c r="BH5" s="2">
        <f t="shared" si="3"/>
        <v>6.5471311475409824</v>
      </c>
      <c r="BI5" s="2">
        <f t="shared" si="3"/>
        <v>6.8627049180327857</v>
      </c>
      <c r="BJ5" s="2">
        <f t="shared" si="3"/>
        <v>6.760245901639343</v>
      </c>
      <c r="BL5" s="1" t="s">
        <v>2</v>
      </c>
      <c r="BM5" s="2"/>
      <c r="BN5" s="2"/>
      <c r="BO5" s="2"/>
      <c r="BP5" s="2"/>
      <c r="BQ5" s="2">
        <f t="shared" si="4"/>
        <v>104.11885245901638</v>
      </c>
      <c r="BR5" s="2">
        <f t="shared" si="5"/>
        <v>112.70491803278689</v>
      </c>
      <c r="BS5" s="2">
        <f t="shared" si="6"/>
        <v>109.56967213114754</v>
      </c>
      <c r="BT5" s="2">
        <f t="shared" si="7"/>
        <v>112.78688524590163</v>
      </c>
      <c r="BU5" s="2">
        <f t="shared" si="8"/>
        <v>64.918032786885234</v>
      </c>
      <c r="BV5" s="2">
        <f t="shared" si="9"/>
        <v>65.47131147540982</v>
      </c>
      <c r="BW5" s="2">
        <f t="shared" si="10"/>
        <v>68.627049180327859</v>
      </c>
      <c r="BX5" s="2">
        <f t="shared" si="11"/>
        <v>67.602459016393425</v>
      </c>
      <c r="BZ5" s="1" t="s">
        <v>2</v>
      </c>
      <c r="CA5" s="2"/>
      <c r="CB5" s="2"/>
      <c r="CC5" s="2"/>
      <c r="CD5" s="2"/>
      <c r="CE5" s="5">
        <f t="shared" si="12"/>
        <v>109.79508196721312</v>
      </c>
      <c r="CF5" s="2"/>
      <c r="CG5" s="2"/>
      <c r="CH5" s="2"/>
      <c r="CI5" s="2">
        <f t="shared" si="13"/>
        <v>66.654713114754088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14"/>
        <v>92.685151404596866</v>
      </c>
      <c r="CT5" s="2">
        <f t="shared" si="15"/>
        <v>100.32834731849694</v>
      </c>
      <c r="CU5" s="2">
        <f t="shared" si="16"/>
        <v>97.53739511127327</v>
      </c>
      <c r="CV5" s="2">
        <f t="shared" si="17"/>
        <v>100.40131338927401</v>
      </c>
      <c r="CW5" s="2">
        <f t="shared" si="18"/>
        <v>57.789128055454221</v>
      </c>
      <c r="CX5" s="2">
        <f t="shared" si="19"/>
        <v>58.281649033199557</v>
      </c>
      <c r="CY5" s="2">
        <f t="shared" si="20"/>
        <v>61.090842758117482</v>
      </c>
      <c r="CZ5" s="2">
        <f t="shared" si="21"/>
        <v>60.178766873403866</v>
      </c>
      <c r="DB5" s="1" t="s">
        <v>2</v>
      </c>
      <c r="DC5" s="2"/>
      <c r="DD5" s="2"/>
      <c r="DE5" s="2"/>
      <c r="DF5" s="2"/>
      <c r="DG5" s="2">
        <f t="shared" si="22"/>
        <v>97.73805180591026</v>
      </c>
      <c r="DH5" s="2"/>
      <c r="DI5" s="2"/>
      <c r="DJ5" s="2"/>
      <c r="DK5" s="2">
        <f t="shared" si="23"/>
        <v>59.335096680043783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24"/>
        <v>7.3148485954031486</v>
      </c>
      <c r="DV5" s="2">
        <f t="shared" si="25"/>
        <v>-0.32834731849692389</v>
      </c>
      <c r="DW5" s="2">
        <f t="shared" si="26"/>
        <v>2.4626048887267444</v>
      </c>
      <c r="DX5" s="2">
        <f t="shared" si="27"/>
        <v>-0.4013133892739944</v>
      </c>
      <c r="DY5" s="2">
        <f t="shared" si="28"/>
        <v>42.210871944545794</v>
      </c>
      <c r="DZ5" s="2">
        <f t="shared" si="29"/>
        <v>41.718350966800458</v>
      </c>
      <c r="EA5" s="2">
        <f t="shared" si="30"/>
        <v>38.909157241882532</v>
      </c>
      <c r="EB5" s="2">
        <f t="shared" ref="EB5:EB7" si="45">$DC$8-CZ5</f>
        <v>39.821233126596148</v>
      </c>
      <c r="ED5" s="1" t="s">
        <v>2</v>
      </c>
      <c r="EE5" s="2"/>
      <c r="EF5" s="2"/>
      <c r="EG5" s="2"/>
      <c r="EH5" s="2"/>
      <c r="EI5" s="5">
        <f t="shared" si="31"/>
        <v>2.2619481940897437</v>
      </c>
      <c r="EJ5" s="2"/>
      <c r="EK5" s="2"/>
      <c r="EL5" s="2"/>
      <c r="EM5" s="2">
        <f t="shared" si="32"/>
        <v>40.664903319956231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33"/>
        <v>3.6228284842391476</v>
      </c>
      <c r="EX5" s="2"/>
      <c r="EY5" s="2"/>
      <c r="EZ5" s="2"/>
      <c r="FA5" s="2">
        <f t="shared" si="34"/>
        <v>1.5592941371757925</v>
      </c>
      <c r="FB5" s="2"/>
      <c r="FC5" s="2"/>
      <c r="FD5" s="2"/>
    </row>
    <row r="6" spans="1:160" x14ac:dyDescent="0.2">
      <c r="A6" s="1" t="s">
        <v>3</v>
      </c>
      <c r="B6" s="26" t="s">
        <v>13</v>
      </c>
      <c r="C6" s="27"/>
      <c r="D6" s="27"/>
      <c r="E6" s="28"/>
      <c r="F6" s="20" t="s">
        <v>19</v>
      </c>
      <c r="G6" s="21"/>
      <c r="H6" s="21"/>
      <c r="I6" s="22"/>
      <c r="J6" s="23" t="s">
        <v>27</v>
      </c>
      <c r="K6" s="24"/>
      <c r="L6" s="24"/>
      <c r="M6" s="25"/>
      <c r="O6" s="1" t="s">
        <v>3</v>
      </c>
      <c r="P6">
        <v>0.61399999999999999</v>
      </c>
      <c r="Q6">
        <v>0.60250000000000004</v>
      </c>
      <c r="R6">
        <v>0.57730000000000004</v>
      </c>
      <c r="S6">
        <v>0.6149</v>
      </c>
      <c r="T6">
        <v>0.63319999999999999</v>
      </c>
      <c r="U6">
        <v>0.625</v>
      </c>
      <c r="V6">
        <v>0.58720000000000006</v>
      </c>
      <c r="W6">
        <v>0.64070000000000005</v>
      </c>
      <c r="X6">
        <v>0.55479999999999996</v>
      </c>
      <c r="Y6">
        <v>0.54810000000000003</v>
      </c>
      <c r="Z6">
        <v>0.5514</v>
      </c>
      <c r="AA6">
        <v>0.59089999999999998</v>
      </c>
      <c r="AC6" s="1" t="s">
        <v>3</v>
      </c>
      <c r="AD6" s="2">
        <f t="shared" si="35"/>
        <v>0.51019999999999999</v>
      </c>
      <c r="AE6" s="2">
        <f t="shared" si="36"/>
        <v>0.49870000000000003</v>
      </c>
      <c r="AF6" s="2">
        <f t="shared" si="37"/>
        <v>0.47350000000000003</v>
      </c>
      <c r="AG6" s="2">
        <f t="shared" si="38"/>
        <v>0.5111</v>
      </c>
      <c r="AH6" s="2">
        <f t="shared" si="1"/>
        <v>0.52939999999999998</v>
      </c>
      <c r="AI6" s="2">
        <f t="shared" si="1"/>
        <v>0.5212</v>
      </c>
      <c r="AJ6" s="2">
        <f t="shared" si="1"/>
        <v>0.48340000000000005</v>
      </c>
      <c r="AK6" s="2">
        <f t="shared" si="1"/>
        <v>0.53690000000000004</v>
      </c>
      <c r="AL6" s="2">
        <f t="shared" si="1"/>
        <v>0.45099999999999996</v>
      </c>
      <c r="AM6" s="2">
        <f t="shared" si="1"/>
        <v>0.44430000000000003</v>
      </c>
      <c r="AN6" s="2">
        <f t="shared" si="1"/>
        <v>0.4476</v>
      </c>
      <c r="AO6" s="2">
        <f t="shared" si="1"/>
        <v>0.48709999999999998</v>
      </c>
      <c r="AQ6" s="4">
        <v>10</v>
      </c>
      <c r="AR6" s="2">
        <f t="shared" si="39"/>
        <v>0.51019999999999999</v>
      </c>
      <c r="AS6" s="2">
        <f t="shared" si="40"/>
        <v>0.49870000000000003</v>
      </c>
      <c r="AT6" s="2">
        <f t="shared" si="41"/>
        <v>0.47350000000000003</v>
      </c>
      <c r="AU6" s="2">
        <f t="shared" si="42"/>
        <v>0.5111</v>
      </c>
      <c r="AV6" s="3">
        <f t="shared" si="43"/>
        <v>0.49837500000000001</v>
      </c>
      <c r="AX6" s="1" t="s">
        <v>3</v>
      </c>
      <c r="AY6" s="2">
        <f t="shared" si="44"/>
        <v>10.407786885245901</v>
      </c>
      <c r="AZ6" s="2">
        <f t="shared" si="3"/>
        <v>10.172131147540982</v>
      </c>
      <c r="BA6" s="2">
        <f t="shared" si="3"/>
        <v>9.6557377049180317</v>
      </c>
      <c r="BB6" s="2">
        <f t="shared" si="3"/>
        <v>10.426229508196721</v>
      </c>
      <c r="BC6" s="2">
        <f t="shared" si="3"/>
        <v>10.801229508196721</v>
      </c>
      <c r="BD6" s="2">
        <f t="shared" si="3"/>
        <v>10.633196721311474</v>
      </c>
      <c r="BE6" s="2">
        <f t="shared" si="3"/>
        <v>9.8586065573770494</v>
      </c>
      <c r="BF6" s="2">
        <f t="shared" si="3"/>
        <v>10.954918032786885</v>
      </c>
      <c r="BG6" s="2">
        <f t="shared" si="3"/>
        <v>9.1946721311475397</v>
      </c>
      <c r="BH6" s="2">
        <f t="shared" si="3"/>
        <v>9.057377049180328</v>
      </c>
      <c r="BI6" s="2">
        <f t="shared" si="3"/>
        <v>9.1249999999999982</v>
      </c>
      <c r="BJ6" s="2">
        <f t="shared" si="3"/>
        <v>9.9344262295081958</v>
      </c>
      <c r="BL6" s="1" t="s">
        <v>3</v>
      </c>
      <c r="BM6" s="2"/>
      <c r="BN6" s="2"/>
      <c r="BO6" s="2"/>
      <c r="BP6" s="2"/>
      <c r="BQ6" s="2">
        <f t="shared" si="4"/>
        <v>108.01229508196721</v>
      </c>
      <c r="BR6" s="2">
        <f t="shared" si="5"/>
        <v>106.33196721311474</v>
      </c>
      <c r="BS6" s="2">
        <f t="shared" si="6"/>
        <v>98.586065573770483</v>
      </c>
      <c r="BT6" s="2">
        <f t="shared" si="7"/>
        <v>109.54918032786885</v>
      </c>
      <c r="BU6" s="2">
        <f t="shared" si="8"/>
        <v>91.946721311475386</v>
      </c>
      <c r="BV6" s="2">
        <f t="shared" si="9"/>
        <v>90.573770491803273</v>
      </c>
      <c r="BW6" s="2">
        <f t="shared" si="10"/>
        <v>91.249999999999972</v>
      </c>
      <c r="BX6" s="2">
        <f t="shared" si="11"/>
        <v>99.344262295081947</v>
      </c>
      <c r="BZ6" s="1" t="s">
        <v>3</v>
      </c>
      <c r="CA6" s="2"/>
      <c r="CB6" s="2"/>
      <c r="CC6" s="2"/>
      <c r="CD6" s="2"/>
      <c r="CE6" s="5">
        <f t="shared" si="12"/>
        <v>105.61987704918032</v>
      </c>
      <c r="CF6" s="2"/>
      <c r="CG6" s="2"/>
      <c r="CH6" s="2"/>
      <c r="CI6" s="2">
        <f t="shared" si="13"/>
        <v>93.278688524590152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14"/>
        <v>96.151039766508589</v>
      </c>
      <c r="CT6" s="2">
        <f t="shared" si="15"/>
        <v>94.655235315578253</v>
      </c>
      <c r="CU6" s="2">
        <f t="shared" si="16"/>
        <v>87.759941627143391</v>
      </c>
      <c r="CV6" s="2">
        <f t="shared" si="17"/>
        <v>97.519153593579006</v>
      </c>
      <c r="CW6" s="2">
        <f t="shared" si="18"/>
        <v>81.849689894199201</v>
      </c>
      <c r="CX6" s="2">
        <f t="shared" si="19"/>
        <v>80.627508208682968</v>
      </c>
      <c r="CY6" s="2">
        <f t="shared" si="20"/>
        <v>81.229478292593939</v>
      </c>
      <c r="CZ6" s="2">
        <f t="shared" si="21"/>
        <v>88.434877781831446</v>
      </c>
      <c r="DB6" s="1" t="s">
        <v>3</v>
      </c>
      <c r="DC6" s="2"/>
      <c r="DD6" s="2"/>
      <c r="DE6" s="2"/>
      <c r="DF6" s="2"/>
      <c r="DG6" s="2">
        <f t="shared" si="22"/>
        <v>94.021342575702306</v>
      </c>
      <c r="DH6" s="2"/>
      <c r="DI6" s="2"/>
      <c r="DJ6" s="2"/>
      <c r="DK6" s="2">
        <f t="shared" si="23"/>
        <v>83.035388544326892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24"/>
        <v>3.8489602334914252</v>
      </c>
      <c r="DV6" s="2">
        <f t="shared" si="25"/>
        <v>5.3447646844217616</v>
      </c>
      <c r="DW6" s="2">
        <f t="shared" si="26"/>
        <v>12.240058372856623</v>
      </c>
      <c r="DX6" s="2">
        <f t="shared" si="27"/>
        <v>2.4808464064210085</v>
      </c>
      <c r="DY6" s="2">
        <f t="shared" si="28"/>
        <v>18.150310105800813</v>
      </c>
      <c r="DZ6" s="2">
        <f t="shared" si="29"/>
        <v>19.372491791317046</v>
      </c>
      <c r="EA6" s="2">
        <f t="shared" si="30"/>
        <v>18.770521707406076</v>
      </c>
      <c r="EB6" s="2">
        <f t="shared" si="45"/>
        <v>11.565122218168568</v>
      </c>
      <c r="ED6" s="1" t="s">
        <v>3</v>
      </c>
      <c r="EE6" s="2"/>
      <c r="EF6" s="2"/>
      <c r="EG6" s="2"/>
      <c r="EH6" s="2"/>
      <c r="EI6" s="5">
        <f t="shared" si="31"/>
        <v>5.9786574242977046</v>
      </c>
      <c r="EJ6" s="2"/>
      <c r="EK6" s="2"/>
      <c r="EL6" s="2"/>
      <c r="EM6" s="2">
        <f t="shared" si="32"/>
        <v>16.964611455673126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33"/>
        <v>4.3350222562131373</v>
      </c>
      <c r="EX6" s="2"/>
      <c r="EY6" s="2"/>
      <c r="EZ6" s="2"/>
      <c r="FA6" s="2">
        <f t="shared" si="34"/>
        <v>3.6340778226365691</v>
      </c>
      <c r="FB6" s="2"/>
      <c r="FC6" s="2"/>
      <c r="FD6" s="2"/>
    </row>
    <row r="7" spans="1:160" x14ac:dyDescent="0.2">
      <c r="A7" s="1" t="s">
        <v>4</v>
      </c>
      <c r="B7" s="26" t="s">
        <v>14</v>
      </c>
      <c r="C7" s="27"/>
      <c r="D7" s="27"/>
      <c r="E7" s="28"/>
      <c r="F7" s="23" t="s">
        <v>20</v>
      </c>
      <c r="G7" s="24"/>
      <c r="H7" s="24"/>
      <c r="I7" s="25"/>
      <c r="J7" s="23" t="s">
        <v>28</v>
      </c>
      <c r="K7" s="24"/>
      <c r="L7" s="24"/>
      <c r="M7" s="25"/>
      <c r="O7" s="1" t="s">
        <v>4</v>
      </c>
      <c r="P7">
        <v>1.0636000000000001</v>
      </c>
      <c r="Q7">
        <v>1.0538000000000001</v>
      </c>
      <c r="R7">
        <v>1.0853999999999999</v>
      </c>
      <c r="S7">
        <v>1.1132</v>
      </c>
      <c r="T7">
        <v>0.41849999999999998</v>
      </c>
      <c r="U7">
        <v>0.44679999999999997</v>
      </c>
      <c r="V7">
        <v>0.42459999999999998</v>
      </c>
      <c r="W7">
        <v>0.48799999999999999</v>
      </c>
      <c r="X7">
        <v>0.61460000000000004</v>
      </c>
      <c r="Y7">
        <v>0.60350000000000004</v>
      </c>
      <c r="Z7">
        <v>0.57340000000000002</v>
      </c>
      <c r="AA7">
        <v>0.59179999999999999</v>
      </c>
      <c r="AC7" s="1" t="s">
        <v>4</v>
      </c>
      <c r="AD7" s="2">
        <f t="shared" si="35"/>
        <v>0.9598000000000001</v>
      </c>
      <c r="AE7" s="2">
        <f t="shared" si="36"/>
        <v>0.95000000000000007</v>
      </c>
      <c r="AF7" s="2">
        <f t="shared" si="37"/>
        <v>0.98159999999999992</v>
      </c>
      <c r="AG7" s="2">
        <f t="shared" si="38"/>
        <v>1.0093999999999999</v>
      </c>
      <c r="AH7" s="2">
        <f t="shared" si="1"/>
        <v>0.31469999999999998</v>
      </c>
      <c r="AI7" s="2">
        <f t="shared" si="1"/>
        <v>0.34299999999999997</v>
      </c>
      <c r="AJ7" s="2">
        <f t="shared" si="1"/>
        <v>0.32079999999999997</v>
      </c>
      <c r="AK7" s="2">
        <f t="shared" si="1"/>
        <v>0.38419999999999999</v>
      </c>
      <c r="AL7" s="2">
        <f t="shared" si="1"/>
        <v>0.51080000000000003</v>
      </c>
      <c r="AM7" s="2">
        <f t="shared" si="1"/>
        <v>0.49970000000000003</v>
      </c>
      <c r="AN7" s="2">
        <f t="shared" si="1"/>
        <v>0.46960000000000002</v>
      </c>
      <c r="AO7" s="2">
        <f t="shared" si="1"/>
        <v>0.48799999999999999</v>
      </c>
      <c r="AQ7" s="4">
        <v>20</v>
      </c>
      <c r="AR7" s="2">
        <f t="shared" si="39"/>
        <v>0.9598000000000001</v>
      </c>
      <c r="AS7" s="2">
        <f t="shared" si="40"/>
        <v>0.95000000000000007</v>
      </c>
      <c r="AT7" s="2">
        <f t="shared" si="41"/>
        <v>0.98159999999999992</v>
      </c>
      <c r="AU7" s="2">
        <f t="shared" si="42"/>
        <v>1.0093999999999999</v>
      </c>
      <c r="AV7" s="3">
        <f t="shared" si="43"/>
        <v>0.97519999999999996</v>
      </c>
      <c r="AX7" s="1" t="s">
        <v>4</v>
      </c>
      <c r="AY7" s="2">
        <f t="shared" si="44"/>
        <v>19.620901639344265</v>
      </c>
      <c r="AZ7" s="2">
        <f t="shared" si="3"/>
        <v>19.420081967213115</v>
      </c>
      <c r="BA7" s="2">
        <f t="shared" si="3"/>
        <v>20.067622950819668</v>
      </c>
      <c r="BB7" s="2">
        <f t="shared" si="3"/>
        <v>20.63729508196721</v>
      </c>
      <c r="BC7" s="2">
        <f t="shared" si="3"/>
        <v>6.4016393442622936</v>
      </c>
      <c r="BD7" s="2">
        <f t="shared" si="3"/>
        <v>6.981557377049179</v>
      </c>
      <c r="BE7" s="2">
        <f t="shared" si="3"/>
        <v>6.5266393442622936</v>
      </c>
      <c r="BF7" s="2">
        <f t="shared" si="3"/>
        <v>7.8258196721311464</v>
      </c>
      <c r="BG7" s="2">
        <f t="shared" si="3"/>
        <v>10.420081967213115</v>
      </c>
      <c r="BH7" s="2">
        <f t="shared" si="3"/>
        <v>10.192622950819672</v>
      </c>
      <c r="BI7" s="2">
        <f t="shared" si="3"/>
        <v>9.5758196721311464</v>
      </c>
      <c r="BJ7" s="2">
        <f t="shared" si="3"/>
        <v>9.9528688524590159</v>
      </c>
      <c r="BL7" s="1" t="s">
        <v>4</v>
      </c>
      <c r="BM7" s="2"/>
      <c r="BN7" s="2"/>
      <c r="BO7" s="2"/>
      <c r="BP7" s="2"/>
      <c r="BQ7" s="2">
        <f t="shared" si="4"/>
        <v>64.016393442622928</v>
      </c>
      <c r="BR7" s="2">
        <f t="shared" si="5"/>
        <v>69.815573770491781</v>
      </c>
      <c r="BS7" s="2">
        <f t="shared" si="6"/>
        <v>65.266393442622928</v>
      </c>
      <c r="BT7" s="2">
        <f t="shared" si="7"/>
        <v>78.258196721311464</v>
      </c>
      <c r="BU7" s="2">
        <f t="shared" si="8"/>
        <v>104.20081967213115</v>
      </c>
      <c r="BV7" s="2">
        <f t="shared" si="9"/>
        <v>101.92622950819671</v>
      </c>
      <c r="BW7" s="2">
        <f t="shared" si="10"/>
        <v>95.758196721311464</v>
      </c>
      <c r="BX7" s="2">
        <f t="shared" si="11"/>
        <v>99.528688524590152</v>
      </c>
      <c r="BZ7" s="1" t="s">
        <v>4</v>
      </c>
      <c r="CA7" s="2"/>
      <c r="CB7" s="2"/>
      <c r="CC7" s="2"/>
      <c r="CD7" s="2"/>
      <c r="CE7" s="2">
        <f t="shared" si="12"/>
        <v>69.339139344262264</v>
      </c>
      <c r="CF7" s="2"/>
      <c r="CG7" s="2"/>
      <c r="CH7" s="2"/>
      <c r="CI7" s="2">
        <f t="shared" si="13"/>
        <v>100.35348360655738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14"/>
        <v>56.986501276906232</v>
      </c>
      <c r="CT7" s="2">
        <f t="shared" si="15"/>
        <v>62.14885078438526</v>
      </c>
      <c r="CU7" s="2">
        <f t="shared" si="16"/>
        <v>58.099233856256824</v>
      </c>
      <c r="CV7" s="2">
        <f t="shared" si="17"/>
        <v>69.664356074425399</v>
      </c>
      <c r="CW7" s="2">
        <f t="shared" si="18"/>
        <v>92.758117475373965</v>
      </c>
      <c r="CX7" s="2">
        <f t="shared" si="19"/>
        <v>90.733309011309743</v>
      </c>
      <c r="CY7" s="2">
        <f t="shared" si="20"/>
        <v>85.242612185333826</v>
      </c>
      <c r="CZ7" s="2">
        <f t="shared" si="21"/>
        <v>88.599051441079908</v>
      </c>
      <c r="DB7" s="1" t="s">
        <v>4</v>
      </c>
      <c r="DC7" s="2"/>
      <c r="DD7" s="2"/>
      <c r="DE7" s="2"/>
      <c r="DF7" s="2"/>
      <c r="DG7" s="2">
        <f t="shared" si="22"/>
        <v>61.724735497993429</v>
      </c>
      <c r="DH7" s="2"/>
      <c r="DI7" s="2"/>
      <c r="DJ7" s="2"/>
      <c r="DK7" s="2">
        <f t="shared" si="23"/>
        <v>89.33327252827435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24"/>
        <v>43.013498723093782</v>
      </c>
      <c r="DV7" s="2">
        <f t="shared" si="25"/>
        <v>37.851149215614754</v>
      </c>
      <c r="DW7" s="2">
        <f t="shared" si="26"/>
        <v>41.900766143743191</v>
      </c>
      <c r="DX7" s="2">
        <f t="shared" si="27"/>
        <v>30.335643925574615</v>
      </c>
      <c r="DY7" s="2">
        <f t="shared" si="28"/>
        <v>7.2418825246260496</v>
      </c>
      <c r="DZ7" s="2">
        <f t="shared" si="29"/>
        <v>9.2666909886902715</v>
      </c>
      <c r="EA7" s="2">
        <f t="shared" si="30"/>
        <v>14.757387814666188</v>
      </c>
      <c r="EB7" s="2">
        <f t="shared" si="45"/>
        <v>11.400948558920106</v>
      </c>
      <c r="ED7" s="1" t="s">
        <v>4</v>
      </c>
      <c r="EE7" s="2"/>
      <c r="EF7" s="2"/>
      <c r="EG7" s="2"/>
      <c r="EH7" s="2"/>
      <c r="EI7" s="2">
        <f t="shared" si="31"/>
        <v>38.275264502006593</v>
      </c>
      <c r="EJ7" s="2"/>
      <c r="EK7" s="2"/>
      <c r="EL7" s="2"/>
      <c r="EM7" s="2">
        <f t="shared" si="32"/>
        <v>10.666727471725654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33"/>
        <v>5.739122301129548</v>
      </c>
      <c r="EX7" s="2"/>
      <c r="EY7" s="2"/>
      <c r="EZ7" s="2"/>
      <c r="FA7" s="2">
        <f t="shared" si="34"/>
        <v>3.2125922924066135</v>
      </c>
      <c r="FB7" s="2"/>
      <c r="FC7" s="2"/>
      <c r="FD7" s="2"/>
    </row>
    <row r="8" spans="1:160" x14ac:dyDescent="0.2">
      <c r="A8" s="1" t="s">
        <v>5</v>
      </c>
      <c r="B8" s="29" t="s">
        <v>15</v>
      </c>
      <c r="C8" s="30"/>
      <c r="D8" s="30"/>
      <c r="E8" s="31"/>
      <c r="F8" s="23" t="s">
        <v>21</v>
      </c>
      <c r="G8" s="24"/>
      <c r="H8" s="24"/>
      <c r="I8" s="25"/>
      <c r="J8" s="20" t="s">
        <v>29</v>
      </c>
      <c r="K8" s="21"/>
      <c r="L8" s="21"/>
      <c r="M8" s="22"/>
      <c r="O8" s="1" t="s">
        <v>5</v>
      </c>
      <c r="P8">
        <v>0.6855</v>
      </c>
      <c r="Q8">
        <v>0.63759999999999994</v>
      </c>
      <c r="R8">
        <v>0.64839999999999998</v>
      </c>
      <c r="S8">
        <v>0.64570000000000005</v>
      </c>
      <c r="T8">
        <v>0.6</v>
      </c>
      <c r="U8">
        <v>0.60870000000000002</v>
      </c>
      <c r="V8">
        <v>0.58030000000000004</v>
      </c>
      <c r="W8">
        <v>0.628</v>
      </c>
      <c r="X8">
        <v>0.5081</v>
      </c>
      <c r="Y8">
        <v>0.52900000000000003</v>
      </c>
      <c r="Z8">
        <v>0.5252</v>
      </c>
      <c r="AA8">
        <v>0.56969999999999998</v>
      </c>
      <c r="AC8" s="1" t="s">
        <v>5</v>
      </c>
      <c r="AD8" s="2">
        <f t="shared" si="35"/>
        <v>0.58169999999999999</v>
      </c>
      <c r="AE8" s="2">
        <f t="shared" si="36"/>
        <v>0.53379999999999994</v>
      </c>
      <c r="AF8" s="2">
        <f t="shared" si="37"/>
        <v>0.54459999999999997</v>
      </c>
      <c r="AG8" s="2">
        <f t="shared" si="38"/>
        <v>0.54190000000000005</v>
      </c>
      <c r="AH8" s="2">
        <f t="shared" si="1"/>
        <v>0.49619999999999997</v>
      </c>
      <c r="AI8" s="2">
        <f t="shared" si="1"/>
        <v>0.50490000000000002</v>
      </c>
      <c r="AJ8" s="2">
        <f t="shared" si="1"/>
        <v>0.47650000000000003</v>
      </c>
      <c r="AK8" s="2">
        <f t="shared" si="1"/>
        <v>0.5242</v>
      </c>
      <c r="AL8" s="2">
        <f t="shared" si="1"/>
        <v>0.40429999999999999</v>
      </c>
      <c r="AM8" s="2">
        <f t="shared" si="1"/>
        <v>0.42520000000000002</v>
      </c>
      <c r="AN8" s="2">
        <f t="shared" si="1"/>
        <v>0.4214</v>
      </c>
      <c r="AO8" s="2">
        <f t="shared" si="1"/>
        <v>0.46589999999999998</v>
      </c>
      <c r="AX8" s="1" t="s">
        <v>5</v>
      </c>
      <c r="AY8" s="2">
        <f t="shared" si="44"/>
        <v>11.872950819672131</v>
      </c>
      <c r="AZ8" s="2">
        <f t="shared" si="3"/>
        <v>10.891393442622949</v>
      </c>
      <c r="BA8" s="2">
        <f t="shared" si="3"/>
        <v>11.112704918032787</v>
      </c>
      <c r="BB8" s="2">
        <f t="shared" si="3"/>
        <v>11.057377049180328</v>
      </c>
      <c r="BC8" s="2">
        <f t="shared" si="3"/>
        <v>10.120901639344261</v>
      </c>
      <c r="BD8" s="2">
        <f t="shared" si="3"/>
        <v>10.299180327868854</v>
      </c>
      <c r="BE8" s="2">
        <f t="shared" si="3"/>
        <v>9.7172131147540988</v>
      </c>
      <c r="BF8" s="2">
        <f t="shared" si="3"/>
        <v>10.694672131147541</v>
      </c>
      <c r="BG8" s="2">
        <f t="shared" si="3"/>
        <v>8.2377049180327866</v>
      </c>
      <c r="BH8" s="2">
        <f t="shared" si="3"/>
        <v>8.6659836065573757</v>
      </c>
      <c r="BI8" s="2">
        <f t="shared" si="3"/>
        <v>8.5881147540983598</v>
      </c>
      <c r="BJ8" s="2">
        <f t="shared" si="3"/>
        <v>9.4999999999999982</v>
      </c>
      <c r="BL8" s="1" t="s">
        <v>5</v>
      </c>
      <c r="BM8" s="2">
        <f>AY8/(0.02*5)</f>
        <v>118.7295081967213</v>
      </c>
      <c r="BN8" s="2">
        <f t="shared" ref="BN8:BX11" si="46">AZ8/(0.02*5)</f>
        <v>108.91393442622949</v>
      </c>
      <c r="BO8" s="2">
        <f t="shared" si="46"/>
        <v>111.12704918032786</v>
      </c>
      <c r="BP8" s="2">
        <f t="shared" si="46"/>
        <v>110.57377049180327</v>
      </c>
      <c r="BQ8" s="2">
        <f t="shared" si="46"/>
        <v>101.20901639344261</v>
      </c>
      <c r="BR8" s="2">
        <f t="shared" si="46"/>
        <v>102.99180327868854</v>
      </c>
      <c r="BS8" s="2">
        <f t="shared" si="46"/>
        <v>97.172131147540981</v>
      </c>
      <c r="BT8" s="2">
        <f t="shared" si="46"/>
        <v>106.94672131147541</v>
      </c>
      <c r="BU8" s="2">
        <f t="shared" si="46"/>
        <v>82.377049180327859</v>
      </c>
      <c r="BV8" s="2">
        <f t="shared" si="46"/>
        <v>86.659836065573757</v>
      </c>
      <c r="BW8" s="2">
        <f t="shared" si="46"/>
        <v>85.881147540983591</v>
      </c>
      <c r="BX8" s="2">
        <f t="shared" si="46"/>
        <v>94.999999999999972</v>
      </c>
      <c r="BZ8" s="1" t="s">
        <v>5</v>
      </c>
      <c r="CA8" s="2">
        <f>AVERAGE(BM8:BP8)</f>
        <v>112.33606557377047</v>
      </c>
      <c r="CB8" s="2"/>
      <c r="CC8" s="2"/>
      <c r="CD8" s="2"/>
      <c r="CE8" s="2">
        <f t="shared" ref="CE8:CI11" si="47">AVERAGE(BQ8:BT8)</f>
        <v>102.07991803278689</v>
      </c>
      <c r="CF8" s="2"/>
      <c r="CG8" s="2"/>
      <c r="CH8" s="2"/>
      <c r="CI8" s="5">
        <f t="shared" si="47"/>
        <v>87.479508196721298</v>
      </c>
      <c r="CJ8" s="2"/>
      <c r="CK8" s="2"/>
      <c r="CL8" s="2"/>
      <c r="CN8" s="1" t="s">
        <v>5</v>
      </c>
      <c r="CO8" s="2">
        <f>(BM8/$CA$8)*100</f>
        <v>105.69135352061292</v>
      </c>
      <c r="CP8" s="2">
        <f t="shared" ref="CP8:CZ11" si="48">(BN8/$CA$8)*100</f>
        <v>96.953666545056549</v>
      </c>
      <c r="CQ8" s="2">
        <f t="shared" si="48"/>
        <v>98.923750456037951</v>
      </c>
      <c r="CR8" s="2">
        <f t="shared" si="48"/>
        <v>98.431229478292607</v>
      </c>
      <c r="CS8" s="2">
        <f t="shared" si="48"/>
        <v>90.094855892010216</v>
      </c>
      <c r="CT8" s="2">
        <f t="shared" si="48"/>
        <v>91.681867931411915</v>
      </c>
      <c r="CU8" s="2">
        <f t="shared" si="48"/>
        <v>86.501276906238616</v>
      </c>
      <c r="CV8" s="2">
        <f t="shared" si="48"/>
        <v>95.202480846406445</v>
      </c>
      <c r="CW8" s="2">
        <f t="shared" si="48"/>
        <v>73.330901130974098</v>
      </c>
      <c r="CX8" s="2">
        <f t="shared" si="48"/>
        <v>77.143378329076981</v>
      </c>
      <c r="CY8" s="2">
        <f t="shared" si="48"/>
        <v>76.450200656694633</v>
      </c>
      <c r="CZ8" s="2">
        <f t="shared" si="48"/>
        <v>84.567676030645742</v>
      </c>
      <c r="DB8" s="1" t="s">
        <v>5</v>
      </c>
      <c r="DC8" s="2">
        <f>AVERAGE(CO8:CR8)</f>
        <v>100.00000000000001</v>
      </c>
      <c r="DD8" s="2"/>
      <c r="DE8" s="2"/>
      <c r="DF8" s="2"/>
      <c r="DG8" s="2">
        <f t="shared" ref="DG8:DK11" si="49">AVERAGE(CS8:CV8)</f>
        <v>90.870120394016794</v>
      </c>
      <c r="DH8" s="2"/>
      <c r="DI8" s="2"/>
      <c r="DJ8" s="2"/>
      <c r="DK8" s="2">
        <f t="shared" si="49"/>
        <v>77.873039036847871</v>
      </c>
      <c r="DL8" s="2"/>
      <c r="DM8" s="2"/>
      <c r="DN8" s="2"/>
      <c r="DP8" s="1" t="s">
        <v>5</v>
      </c>
      <c r="DQ8" s="2">
        <f>$DC$8-CO8</f>
        <v>-5.6913535206129069</v>
      </c>
      <c r="DR8" s="2">
        <f t="shared" ref="DR8:EB11" si="50">$DC$8-CP8</f>
        <v>3.0463334549434649</v>
      </c>
      <c r="DS8" s="2">
        <f t="shared" si="50"/>
        <v>1.0762495439620636</v>
      </c>
      <c r="DT8" s="2">
        <f t="shared" si="50"/>
        <v>1.5687705217074068</v>
      </c>
      <c r="DU8" s="2">
        <f t="shared" si="50"/>
        <v>9.9051441079897984</v>
      </c>
      <c r="DV8" s="2">
        <f t="shared" si="50"/>
        <v>8.3181320685880991</v>
      </c>
      <c r="DW8" s="2">
        <f t="shared" si="50"/>
        <v>13.498723093761399</v>
      </c>
      <c r="DX8" s="2">
        <f t="shared" si="50"/>
        <v>4.7975191535935693</v>
      </c>
      <c r="DY8" s="2">
        <f t="shared" si="50"/>
        <v>26.669098869025916</v>
      </c>
      <c r="DZ8" s="2">
        <f t="shared" si="50"/>
        <v>22.856621670923033</v>
      </c>
      <c r="EA8" s="2">
        <f t="shared" si="50"/>
        <v>23.549799343305381</v>
      </c>
      <c r="EB8" s="2">
        <f t="shared" si="50"/>
        <v>15.432323969354272</v>
      </c>
      <c r="ED8" s="1" t="s">
        <v>5</v>
      </c>
      <c r="EE8" s="2">
        <f>AVERAGE(DQ8:DT8)</f>
        <v>7.1054273576010019E-15</v>
      </c>
      <c r="EF8" s="2"/>
      <c r="EG8" s="2"/>
      <c r="EH8" s="2"/>
      <c r="EI8" s="2">
        <f t="shared" ref="EI8:EM11" si="51">AVERAGE(DU8:DX8)</f>
        <v>9.1298796059832164</v>
      </c>
      <c r="EJ8" s="2"/>
      <c r="EK8" s="2"/>
      <c r="EL8" s="2"/>
      <c r="EM8" s="5">
        <f t="shared" si="51"/>
        <v>22.12696096315215</v>
      </c>
      <c r="EN8" s="2"/>
      <c r="EO8" s="2"/>
      <c r="EP8" s="2"/>
      <c r="ER8" s="1" t="s">
        <v>5</v>
      </c>
      <c r="ES8" s="2">
        <f>STDEV(DQ8:DT8)</f>
        <v>3.8854860891080878</v>
      </c>
      <c r="ET8" s="2"/>
      <c r="EU8" s="2"/>
      <c r="EV8" s="2"/>
      <c r="EW8" s="2">
        <f t="shared" ref="EW8:FA11" si="52">STDEV(DU8:DX8)</f>
        <v>3.6109144558624942</v>
      </c>
      <c r="EX8" s="2"/>
      <c r="EY8" s="2"/>
      <c r="EZ8" s="2"/>
      <c r="FA8" s="5">
        <f t="shared" si="52"/>
        <v>4.7611642497469058</v>
      </c>
      <c r="FB8" s="2"/>
      <c r="FC8" s="2"/>
      <c r="FD8" s="2"/>
    </row>
    <row r="9" spans="1:160" x14ac:dyDescent="0.2">
      <c r="A9" s="1" t="s">
        <v>6</v>
      </c>
      <c r="B9" s="17" t="s">
        <v>7</v>
      </c>
      <c r="C9" s="18"/>
      <c r="D9" s="18"/>
      <c r="E9" s="19"/>
      <c r="F9" s="23" t="s">
        <v>22</v>
      </c>
      <c r="G9" s="24"/>
      <c r="H9" s="24"/>
      <c r="I9" s="25"/>
      <c r="J9" s="20" t="s">
        <v>30</v>
      </c>
      <c r="K9" s="21"/>
      <c r="L9" s="21"/>
      <c r="M9" s="22"/>
      <c r="O9" s="1" t="s">
        <v>6</v>
      </c>
      <c r="P9">
        <v>0.42149999999999999</v>
      </c>
      <c r="Q9">
        <v>0.39179999999999998</v>
      </c>
      <c r="R9">
        <v>0.5091</v>
      </c>
      <c r="S9">
        <v>0.42930000000000001</v>
      </c>
      <c r="T9">
        <v>0.60970000000000002</v>
      </c>
      <c r="U9">
        <v>0.65100000000000002</v>
      </c>
      <c r="V9">
        <v>0.60770000000000002</v>
      </c>
      <c r="W9">
        <v>0.62649999999999995</v>
      </c>
      <c r="X9">
        <v>0.62139999999999995</v>
      </c>
      <c r="Y9">
        <v>0.65010000000000001</v>
      </c>
      <c r="Z9">
        <v>0.60209999999999997</v>
      </c>
      <c r="AA9">
        <v>0.65990000000000004</v>
      </c>
      <c r="AC9" s="1" t="s">
        <v>6</v>
      </c>
      <c r="AD9" s="2">
        <f t="shared" si="35"/>
        <v>0.31769999999999998</v>
      </c>
      <c r="AE9" s="2">
        <f t="shared" si="36"/>
        <v>0.28799999999999998</v>
      </c>
      <c r="AF9" s="2">
        <f t="shared" si="37"/>
        <v>0.40529999999999999</v>
      </c>
      <c r="AG9" s="2">
        <f t="shared" si="38"/>
        <v>0.32550000000000001</v>
      </c>
      <c r="AH9" s="2">
        <f t="shared" si="1"/>
        <v>0.50590000000000002</v>
      </c>
      <c r="AI9" s="2">
        <f t="shared" si="1"/>
        <v>0.54720000000000002</v>
      </c>
      <c r="AJ9" s="2">
        <f t="shared" si="1"/>
        <v>0.50390000000000001</v>
      </c>
      <c r="AK9" s="2">
        <f t="shared" si="1"/>
        <v>0.52269999999999994</v>
      </c>
      <c r="AL9" s="2">
        <f t="shared" si="1"/>
        <v>0.51759999999999995</v>
      </c>
      <c r="AM9" s="2">
        <f t="shared" si="1"/>
        <v>0.54630000000000001</v>
      </c>
      <c r="AN9" s="2">
        <f t="shared" si="1"/>
        <v>0.49829999999999997</v>
      </c>
      <c r="AO9" s="2">
        <f t="shared" si="1"/>
        <v>0.55610000000000004</v>
      </c>
      <c r="AX9" s="1" t="s">
        <v>6</v>
      </c>
      <c r="AY9" s="2">
        <f t="shared" si="44"/>
        <v>6.4631147540983598</v>
      </c>
      <c r="AZ9" s="2">
        <f t="shared" si="3"/>
        <v>5.8545081967213104</v>
      </c>
      <c r="BA9" s="2">
        <f t="shared" si="3"/>
        <v>8.2581967213114744</v>
      </c>
      <c r="BB9" s="2">
        <f t="shared" si="3"/>
        <v>6.6229508196721305</v>
      </c>
      <c r="BC9" s="2">
        <f t="shared" si="3"/>
        <v>10.319672131147541</v>
      </c>
      <c r="BD9" s="2">
        <f t="shared" si="3"/>
        <v>11.165983606557377</v>
      </c>
      <c r="BE9" s="2">
        <f t="shared" si="3"/>
        <v>10.278688524590164</v>
      </c>
      <c r="BF9" s="2">
        <f t="shared" si="3"/>
        <v>10.663934426229506</v>
      </c>
      <c r="BG9" s="2">
        <f t="shared" si="3"/>
        <v>10.559426229508196</v>
      </c>
      <c r="BH9" s="2">
        <f t="shared" si="3"/>
        <v>11.147540983606557</v>
      </c>
      <c r="BI9" s="2">
        <f t="shared" si="3"/>
        <v>10.163934426229506</v>
      </c>
      <c r="BJ9" s="2">
        <f t="shared" si="3"/>
        <v>11.348360655737705</v>
      </c>
      <c r="BL9" s="1" t="s">
        <v>6</v>
      </c>
      <c r="BM9" s="2">
        <f t="shared" ref="BM9:BM11" si="53">AY9/(0.02*5)</f>
        <v>64.631147540983591</v>
      </c>
      <c r="BN9" s="2">
        <f t="shared" si="46"/>
        <v>58.5450819672131</v>
      </c>
      <c r="BO9" s="2">
        <f t="shared" si="46"/>
        <v>82.581967213114737</v>
      </c>
      <c r="BP9" s="2">
        <f t="shared" si="46"/>
        <v>66.229508196721298</v>
      </c>
      <c r="BQ9" s="2">
        <f t="shared" si="46"/>
        <v>103.19672131147541</v>
      </c>
      <c r="BR9" s="2">
        <f t="shared" si="46"/>
        <v>111.65983606557377</v>
      </c>
      <c r="BS9" s="2">
        <f t="shared" si="46"/>
        <v>102.78688524590163</v>
      </c>
      <c r="BT9" s="2">
        <f t="shared" si="46"/>
        <v>106.63934426229505</v>
      </c>
      <c r="BU9" s="2">
        <f t="shared" si="46"/>
        <v>105.59426229508195</v>
      </c>
      <c r="BV9" s="2">
        <f t="shared" si="46"/>
        <v>111.47540983606557</v>
      </c>
      <c r="BW9" s="2">
        <f t="shared" si="46"/>
        <v>101.63934426229505</v>
      </c>
      <c r="BX9" s="2">
        <f t="shared" si="46"/>
        <v>113.48360655737704</v>
      </c>
      <c r="BZ9" s="1" t="s">
        <v>6</v>
      </c>
      <c r="CA9" s="2">
        <f t="shared" ref="CA9:CA11" si="54">AVERAGE(BM9:BP9)</f>
        <v>67.996926229508176</v>
      </c>
      <c r="CB9" s="2"/>
      <c r="CC9" s="2"/>
      <c r="CD9" s="2"/>
      <c r="CE9" s="2">
        <f t="shared" si="47"/>
        <v>106.07069672131146</v>
      </c>
      <c r="CF9" s="2"/>
      <c r="CG9" s="2"/>
      <c r="CH9" s="2"/>
      <c r="CI9" s="5">
        <f t="shared" si="47"/>
        <v>108.04815573770489</v>
      </c>
      <c r="CJ9" s="2"/>
      <c r="CK9" s="2"/>
      <c r="CL9" s="2"/>
      <c r="CN9" s="1" t="s">
        <v>6</v>
      </c>
      <c r="CO9" s="2">
        <f t="shared" ref="CO9:CO11" si="55">(BM9/$CA$8)*100</f>
        <v>57.533746807734396</v>
      </c>
      <c r="CP9" s="2">
        <f t="shared" si="48"/>
        <v>52.116016052535571</v>
      </c>
      <c r="CQ9" s="2">
        <f t="shared" si="48"/>
        <v>73.513316307916824</v>
      </c>
      <c r="CR9" s="2">
        <f t="shared" si="48"/>
        <v>58.956585187887633</v>
      </c>
      <c r="CS9" s="2">
        <f t="shared" si="48"/>
        <v>91.864283108354641</v>
      </c>
      <c r="CT9" s="2">
        <f t="shared" si="48"/>
        <v>99.39802991608903</v>
      </c>
      <c r="CU9" s="2">
        <f t="shared" si="48"/>
        <v>91.499452754469175</v>
      </c>
      <c r="CV9" s="2">
        <f t="shared" si="48"/>
        <v>94.928858080992327</v>
      </c>
      <c r="CW9" s="2">
        <f t="shared" si="48"/>
        <v>93.998540678584462</v>
      </c>
      <c r="CX9" s="2">
        <f t="shared" si="48"/>
        <v>99.233856256840582</v>
      </c>
      <c r="CY9" s="2">
        <f t="shared" si="48"/>
        <v>90.477927763589932</v>
      </c>
      <c r="CZ9" s="2">
        <f t="shared" si="48"/>
        <v>101.02152499087926</v>
      </c>
      <c r="DB9" s="1" t="s">
        <v>6</v>
      </c>
      <c r="DC9" s="2">
        <f t="shared" ref="DC9:DC11" si="56">AVERAGE(CO9:CR9)</f>
        <v>60.529916089018606</v>
      </c>
      <c r="DD9" s="2"/>
      <c r="DE9" s="2"/>
      <c r="DF9" s="2"/>
      <c r="DG9" s="2">
        <f t="shared" si="49"/>
        <v>94.422655964976286</v>
      </c>
      <c r="DH9" s="2"/>
      <c r="DI9" s="2"/>
      <c r="DJ9" s="2"/>
      <c r="DK9" s="2">
        <f t="shared" si="49"/>
        <v>96.182962422473551</v>
      </c>
      <c r="DL9" s="2"/>
      <c r="DM9" s="2"/>
      <c r="DN9" s="2"/>
      <c r="DP9" s="1" t="s">
        <v>6</v>
      </c>
      <c r="DQ9" s="2">
        <f t="shared" ref="DQ9:DQ11" si="57">$DC$8-CO9</f>
        <v>42.466253192265619</v>
      </c>
      <c r="DR9" s="2">
        <f t="shared" si="50"/>
        <v>47.883983947464444</v>
      </c>
      <c r="DS9" s="2">
        <f t="shared" si="50"/>
        <v>26.48668369208319</v>
      </c>
      <c r="DT9" s="2">
        <f t="shared" si="50"/>
        <v>41.043414812112381</v>
      </c>
      <c r="DU9" s="2">
        <f t="shared" si="50"/>
        <v>8.135716891645373</v>
      </c>
      <c r="DV9" s="2">
        <f t="shared" si="50"/>
        <v>0.6019700839109845</v>
      </c>
      <c r="DW9" s="2">
        <f t="shared" si="50"/>
        <v>8.5005472455308393</v>
      </c>
      <c r="DX9" s="2">
        <f t="shared" si="50"/>
        <v>5.0711419190076867</v>
      </c>
      <c r="DY9" s="2">
        <f t="shared" si="50"/>
        <v>6.0014593214155525</v>
      </c>
      <c r="DZ9" s="2">
        <f t="shared" si="50"/>
        <v>0.76614374315943223</v>
      </c>
      <c r="EA9" s="2">
        <f t="shared" si="50"/>
        <v>9.5220722364100823</v>
      </c>
      <c r="EB9" s="2">
        <f t="shared" si="50"/>
        <v>-1.021524990879243</v>
      </c>
      <c r="ED9" s="1" t="s">
        <v>6</v>
      </c>
      <c r="EE9" s="2">
        <f t="shared" ref="EE9:EE11" si="58">AVERAGE(DQ9:DT9)</f>
        <v>39.470083910981408</v>
      </c>
      <c r="EF9" s="2"/>
      <c r="EG9" s="2"/>
      <c r="EH9" s="2"/>
      <c r="EI9" s="2">
        <f t="shared" si="51"/>
        <v>5.5773440350237209</v>
      </c>
      <c r="EJ9" s="2"/>
      <c r="EK9" s="2"/>
      <c r="EL9" s="2"/>
      <c r="EM9" s="5">
        <f t="shared" si="51"/>
        <v>3.817037577526456</v>
      </c>
      <c r="EN9" s="2"/>
      <c r="EO9" s="2"/>
      <c r="EP9" s="2"/>
      <c r="ER9" s="1" t="s">
        <v>6</v>
      </c>
      <c r="ES9" s="2">
        <f t="shared" ref="ES9:ES11" si="59">STDEV(DQ9:DT9)</f>
        <v>9.1435732540143402</v>
      </c>
      <c r="ET9" s="2"/>
      <c r="EU9" s="2"/>
      <c r="EV9" s="2"/>
      <c r="EW9" s="2">
        <f t="shared" si="52"/>
        <v>3.6560896788366595</v>
      </c>
      <c r="EX9" s="2"/>
      <c r="EY9" s="2"/>
      <c r="EZ9" s="2"/>
      <c r="FA9" s="5">
        <f t="shared" si="52"/>
        <v>4.8317960681025696</v>
      </c>
      <c r="FB9" s="2"/>
      <c r="FC9" s="2"/>
      <c r="FD9" s="2"/>
    </row>
    <row r="10" spans="1:160" x14ac:dyDescent="0.2">
      <c r="A10" s="1" t="s">
        <v>8</v>
      </c>
      <c r="B10" s="17" t="s">
        <v>16</v>
      </c>
      <c r="C10" s="18"/>
      <c r="D10" s="18"/>
      <c r="E10" s="19"/>
      <c r="F10" s="20" t="s">
        <v>23</v>
      </c>
      <c r="G10" s="21"/>
      <c r="H10" s="21"/>
      <c r="I10" s="22"/>
      <c r="J10" s="20" t="s">
        <v>31</v>
      </c>
      <c r="K10" s="21"/>
      <c r="L10" s="21"/>
      <c r="M10" s="22"/>
      <c r="O10" s="1" t="s">
        <v>8</v>
      </c>
      <c r="P10">
        <v>0.24249999999999999</v>
      </c>
      <c r="Q10">
        <v>0.26640000000000003</v>
      </c>
      <c r="R10">
        <v>0.25309999999999999</v>
      </c>
      <c r="S10">
        <v>0.25950000000000001</v>
      </c>
      <c r="T10">
        <v>0.34229999999999999</v>
      </c>
      <c r="U10">
        <v>0.40949999999999998</v>
      </c>
      <c r="V10">
        <v>0.3543</v>
      </c>
      <c r="W10">
        <v>9.9500000000000005E-2</v>
      </c>
      <c r="X10">
        <v>0.64490000000000003</v>
      </c>
      <c r="Y10">
        <v>0.62019999999999997</v>
      </c>
      <c r="Z10">
        <v>0.63</v>
      </c>
      <c r="AA10">
        <v>0.67510000000000003</v>
      </c>
      <c r="AC10" s="1" t="s">
        <v>8</v>
      </c>
      <c r="AD10" s="2">
        <f t="shared" si="35"/>
        <v>0.13869999999999999</v>
      </c>
      <c r="AE10" s="2">
        <f t="shared" si="36"/>
        <v>0.16260000000000002</v>
      </c>
      <c r="AF10" s="2">
        <f>R10-(AVERAGE($P$4:$S$4))</f>
        <v>0.14929999999999999</v>
      </c>
      <c r="AG10" s="2">
        <f t="shared" si="38"/>
        <v>0.15570000000000001</v>
      </c>
      <c r="AH10" s="2">
        <f t="shared" si="1"/>
        <v>0.23849999999999999</v>
      </c>
      <c r="AI10" s="2">
        <f t="shared" si="1"/>
        <v>0.30569999999999997</v>
      </c>
      <c r="AJ10" s="2">
        <f>V10-(AVERAGE($P$4:$S$4))</f>
        <v>0.2505</v>
      </c>
      <c r="AK10" s="2">
        <f>W10-(AVERAGE($P$4:$S$4))</f>
        <v>-4.2999999999999983E-3</v>
      </c>
      <c r="AL10" s="2">
        <f t="shared" si="1"/>
        <v>0.54110000000000003</v>
      </c>
      <c r="AM10" s="2">
        <f t="shared" si="1"/>
        <v>0.51639999999999997</v>
      </c>
      <c r="AN10" s="2">
        <f t="shared" si="1"/>
        <v>0.5262</v>
      </c>
      <c r="AO10" s="2">
        <f t="shared" si="1"/>
        <v>0.57130000000000003</v>
      </c>
      <c r="AX10" s="1" t="s">
        <v>8</v>
      </c>
      <c r="AY10" s="2">
        <f t="shared" si="44"/>
        <v>2.7950819672131146</v>
      </c>
      <c r="AZ10" s="2">
        <f t="shared" si="3"/>
        <v>3.2848360655737707</v>
      </c>
      <c r="BA10" s="2">
        <f t="shared" si="3"/>
        <v>3.012295081967213</v>
      </c>
      <c r="BB10" s="2">
        <f t="shared" si="3"/>
        <v>3.1434426229508197</v>
      </c>
      <c r="BC10" s="2">
        <f t="shared" si="3"/>
        <v>4.8401639344262293</v>
      </c>
      <c r="BD10" s="2">
        <f t="shared" si="3"/>
        <v>6.217213114754097</v>
      </c>
      <c r="BE10" s="2">
        <f t="shared" si="3"/>
        <v>5.0860655737704912</v>
      </c>
      <c r="BF10" s="2">
        <f t="shared" si="3"/>
        <v>-0.13524590163934422</v>
      </c>
      <c r="BG10" s="2">
        <f t="shared" si="3"/>
        <v>11.040983606557377</v>
      </c>
      <c r="BH10" s="2">
        <f t="shared" si="3"/>
        <v>10.534836065573771</v>
      </c>
      <c r="BI10" s="2">
        <f t="shared" si="3"/>
        <v>10.735655737704919</v>
      </c>
      <c r="BJ10" s="2">
        <f t="shared" si="3"/>
        <v>11.659836065573771</v>
      </c>
      <c r="BL10" s="1" t="s">
        <v>8</v>
      </c>
      <c r="BM10" s="2">
        <f t="shared" si="53"/>
        <v>27.950819672131146</v>
      </c>
      <c r="BN10" s="2">
        <f t="shared" si="46"/>
        <v>32.848360655737707</v>
      </c>
      <c r="BO10" s="2">
        <f t="shared" si="46"/>
        <v>30.122950819672127</v>
      </c>
      <c r="BP10" s="2">
        <f t="shared" si="46"/>
        <v>31.434426229508194</v>
      </c>
      <c r="BQ10" s="2">
        <f t="shared" si="46"/>
        <v>48.401639344262293</v>
      </c>
      <c r="BR10" s="2">
        <f t="shared" si="46"/>
        <v>62.172131147540966</v>
      </c>
      <c r="BS10" s="2">
        <f t="shared" si="46"/>
        <v>50.86065573770491</v>
      </c>
      <c r="BT10" s="2">
        <f t="shared" si="46"/>
        <v>-1.352459016393442</v>
      </c>
      <c r="BU10" s="2">
        <f t="shared" si="46"/>
        <v>110.40983606557377</v>
      </c>
      <c r="BV10" s="2">
        <f t="shared" si="46"/>
        <v>105.34836065573771</v>
      </c>
      <c r="BW10" s="2">
        <f t="shared" si="46"/>
        <v>107.35655737704919</v>
      </c>
      <c r="BX10" s="2">
        <f t="shared" si="46"/>
        <v>116.59836065573771</v>
      </c>
      <c r="BZ10" s="1" t="s">
        <v>8</v>
      </c>
      <c r="CA10" s="2">
        <f t="shared" si="54"/>
        <v>30.589139344262293</v>
      </c>
      <c r="CB10" s="2"/>
      <c r="CC10" s="2"/>
      <c r="CD10" s="2"/>
      <c r="CE10" s="5">
        <f>AVERAGE(BQ10:BS10)</f>
        <v>53.811475409836056</v>
      </c>
      <c r="CF10" s="2"/>
      <c r="CG10" s="2"/>
      <c r="CH10" s="2"/>
      <c r="CI10" s="5">
        <f t="shared" si="47"/>
        <v>109.92827868852459</v>
      </c>
      <c r="CJ10" s="2"/>
      <c r="CK10" s="2"/>
      <c r="CL10" s="2"/>
      <c r="CN10" s="1" t="s">
        <v>8</v>
      </c>
      <c r="CO10" s="2">
        <f t="shared" si="55"/>
        <v>24.881430134987234</v>
      </c>
      <c r="CP10" s="2">
        <f t="shared" si="48"/>
        <v>29.241152863918284</v>
      </c>
      <c r="CQ10" s="2">
        <f t="shared" si="48"/>
        <v>26.815031010580082</v>
      </c>
      <c r="CR10" s="2">
        <f t="shared" si="48"/>
        <v>27.982488143013502</v>
      </c>
      <c r="CS10" s="2">
        <f t="shared" si="48"/>
        <v>43.086464793870853</v>
      </c>
      <c r="CT10" s="2">
        <f t="shared" si="48"/>
        <v>55.34476468442174</v>
      </c>
      <c r="CU10" s="2">
        <f t="shared" si="48"/>
        <v>45.275446917183508</v>
      </c>
      <c r="CV10" s="2">
        <f t="shared" si="48"/>
        <v>-1.2039401678219623</v>
      </c>
      <c r="CW10" s="2">
        <f t="shared" si="48"/>
        <v>98.285297336738438</v>
      </c>
      <c r="CX10" s="2">
        <f t="shared" si="48"/>
        <v>93.779642466253208</v>
      </c>
      <c r="CY10" s="2">
        <f t="shared" si="48"/>
        <v>95.567311200291897</v>
      </c>
      <c r="CZ10" s="2">
        <f t="shared" si="48"/>
        <v>103.79423568040865</v>
      </c>
      <c r="DB10" s="1" t="s">
        <v>8</v>
      </c>
      <c r="DC10" s="2">
        <f t="shared" si="56"/>
        <v>27.230025538124774</v>
      </c>
      <c r="DD10" s="2"/>
      <c r="DE10" s="2"/>
      <c r="DF10" s="2"/>
      <c r="DG10" s="2">
        <f>AVERAGE(CS10:CU10)</f>
        <v>47.902225465158701</v>
      </c>
      <c r="DH10" s="2"/>
      <c r="DI10" s="2"/>
      <c r="DJ10" s="2"/>
      <c r="DK10" s="2">
        <f t="shared" si="49"/>
        <v>97.856621670923047</v>
      </c>
      <c r="DL10" s="2"/>
      <c r="DM10" s="2"/>
      <c r="DN10" s="2"/>
      <c r="DP10" s="1" t="s">
        <v>8</v>
      </c>
      <c r="DQ10" s="2">
        <f t="shared" si="57"/>
        <v>75.118569865012773</v>
      </c>
      <c r="DR10" s="2">
        <f t="shared" si="50"/>
        <v>70.758847136081727</v>
      </c>
      <c r="DS10" s="2">
        <f t="shared" si="50"/>
        <v>73.184968989419929</v>
      </c>
      <c r="DT10" s="2">
        <f t="shared" si="50"/>
        <v>72.017511856986516</v>
      </c>
      <c r="DU10" s="2">
        <f t="shared" si="50"/>
        <v>56.913535206129161</v>
      </c>
      <c r="DV10" s="2">
        <f t="shared" si="50"/>
        <v>44.655235315578274</v>
      </c>
      <c r="DW10" s="2">
        <f t="shared" si="50"/>
        <v>54.724553082816506</v>
      </c>
      <c r="DX10" s="2">
        <f t="shared" si="50"/>
        <v>101.20394016782198</v>
      </c>
      <c r="DY10" s="2">
        <f t="shared" si="50"/>
        <v>1.7147026632615763</v>
      </c>
      <c r="DZ10" s="2">
        <f t="shared" si="50"/>
        <v>6.2203575337468067</v>
      </c>
      <c r="EA10" s="2">
        <f t="shared" si="50"/>
        <v>4.4326887997081172</v>
      </c>
      <c r="EB10" s="2">
        <f t="shared" si="50"/>
        <v>-3.794235680408633</v>
      </c>
      <c r="ED10" s="1" t="s">
        <v>8</v>
      </c>
      <c r="EE10" s="2">
        <f t="shared" si="58"/>
        <v>72.769974461875236</v>
      </c>
      <c r="EF10" s="2"/>
      <c r="EG10" s="2"/>
      <c r="EH10" s="2"/>
      <c r="EI10" s="5">
        <f>AVERAGE(DU10:DW10)</f>
        <v>52.097774534841314</v>
      </c>
      <c r="EJ10" s="2"/>
      <c r="EK10" s="2"/>
      <c r="EL10" s="2"/>
      <c r="EM10" s="5">
        <f t="shared" si="51"/>
        <v>2.1433783290769668</v>
      </c>
      <c r="EN10" s="2"/>
      <c r="EO10" s="2"/>
      <c r="EP10" s="2"/>
      <c r="ER10" s="1" t="s">
        <v>8</v>
      </c>
      <c r="ES10" s="2">
        <f t="shared" si="59"/>
        <v>1.8528315193994374</v>
      </c>
      <c r="ET10" s="2"/>
      <c r="EU10" s="2"/>
      <c r="EV10" s="2"/>
      <c r="EW10" s="5">
        <f>STDEV(DU10:DW10)</f>
        <v>6.5376947930250173</v>
      </c>
      <c r="EX10" s="2"/>
      <c r="EY10" s="2"/>
      <c r="EZ10" s="2"/>
      <c r="FA10" s="5">
        <f t="shared" si="52"/>
        <v>4.3704204533947557</v>
      </c>
      <c r="FB10" s="2"/>
      <c r="FC10" s="2"/>
      <c r="FD10" s="2"/>
    </row>
    <row r="11" spans="1:160" x14ac:dyDescent="0.2">
      <c r="A11" s="1" t="s">
        <v>9</v>
      </c>
      <c r="B11" s="17" t="s">
        <v>10</v>
      </c>
      <c r="C11" s="18"/>
      <c r="D11" s="18"/>
      <c r="E11" s="19"/>
      <c r="F11" s="20" t="s">
        <v>24</v>
      </c>
      <c r="G11" s="21"/>
      <c r="H11" s="21"/>
      <c r="I11" s="22"/>
      <c r="J11" s="20" t="s">
        <v>92</v>
      </c>
      <c r="K11" s="21"/>
      <c r="L11" s="21"/>
      <c r="M11" s="22"/>
      <c r="O11" s="1" t="s">
        <v>9</v>
      </c>
      <c r="P11">
        <v>0.16139999999999999</v>
      </c>
      <c r="Q11">
        <v>0.1588</v>
      </c>
      <c r="R11">
        <v>0.15670000000000001</v>
      </c>
      <c r="S11">
        <v>0.156</v>
      </c>
      <c r="T11">
        <v>0.57240000000000002</v>
      </c>
      <c r="U11">
        <v>0.60960000000000003</v>
      </c>
      <c r="V11">
        <v>0.59240000000000004</v>
      </c>
      <c r="W11">
        <v>0.62229999999999996</v>
      </c>
      <c r="X11">
        <v>0.53690000000000004</v>
      </c>
      <c r="Y11">
        <v>0.50900000000000001</v>
      </c>
      <c r="Z11">
        <v>0.51819999999999999</v>
      </c>
      <c r="AA11">
        <v>0.53490000000000004</v>
      </c>
      <c r="AC11" s="1" t="s">
        <v>9</v>
      </c>
      <c r="AD11" s="2">
        <f t="shared" si="35"/>
        <v>5.7599999999999985E-2</v>
      </c>
      <c r="AE11" s="2">
        <f t="shared" si="36"/>
        <v>5.4999999999999993E-2</v>
      </c>
      <c r="AF11" s="2">
        <f t="shared" si="37"/>
        <v>5.2900000000000003E-2</v>
      </c>
      <c r="AG11" s="2">
        <f t="shared" si="38"/>
        <v>5.2199999999999996E-2</v>
      </c>
      <c r="AH11" s="2">
        <f t="shared" si="1"/>
        <v>0.46860000000000002</v>
      </c>
      <c r="AI11" s="2">
        <f t="shared" si="1"/>
        <v>0.50580000000000003</v>
      </c>
      <c r="AJ11" s="2">
        <f t="shared" si="1"/>
        <v>0.48860000000000003</v>
      </c>
      <c r="AK11" s="2">
        <f t="shared" si="1"/>
        <v>0.51849999999999996</v>
      </c>
      <c r="AL11" s="2">
        <f t="shared" si="1"/>
        <v>0.43310000000000004</v>
      </c>
      <c r="AM11" s="2">
        <f t="shared" si="1"/>
        <v>0.4052</v>
      </c>
      <c r="AN11" s="2">
        <f t="shared" si="1"/>
        <v>0.41439999999999999</v>
      </c>
      <c r="AO11" s="2">
        <f t="shared" si="1"/>
        <v>0.43110000000000004</v>
      </c>
      <c r="AX11" s="1" t="s">
        <v>9</v>
      </c>
      <c r="AY11" s="2">
        <f t="shared" si="44"/>
        <v>1.1331967213114751</v>
      </c>
      <c r="AZ11" s="2">
        <f t="shared" si="3"/>
        <v>1.0799180327868851</v>
      </c>
      <c r="BA11" s="2">
        <f t="shared" si="3"/>
        <v>1.0368852459016393</v>
      </c>
      <c r="BB11" s="2">
        <f t="shared" si="3"/>
        <v>1.0225409836065573</v>
      </c>
      <c r="BC11" s="2">
        <f t="shared" si="3"/>
        <v>9.5553278688524586</v>
      </c>
      <c r="BD11" s="2">
        <f t="shared" si="3"/>
        <v>10.317622950819672</v>
      </c>
      <c r="BE11" s="2">
        <f t="shared" si="3"/>
        <v>9.9651639344262293</v>
      </c>
      <c r="BF11" s="2">
        <f t="shared" si="3"/>
        <v>10.577868852459016</v>
      </c>
      <c r="BG11" s="2">
        <f t="shared" si="3"/>
        <v>8.8278688524590159</v>
      </c>
      <c r="BH11" s="2">
        <f t="shared" si="3"/>
        <v>8.2561475409836049</v>
      </c>
      <c r="BI11" s="2">
        <f t="shared" si="3"/>
        <v>8.4446721311475397</v>
      </c>
      <c r="BJ11" s="2">
        <f t="shared" si="3"/>
        <v>8.7868852459016384</v>
      </c>
      <c r="BL11" s="1" t="s">
        <v>9</v>
      </c>
      <c r="BM11" s="2">
        <f t="shared" si="53"/>
        <v>11.33196721311475</v>
      </c>
      <c r="BN11" s="2">
        <f t="shared" si="46"/>
        <v>10.79918032786885</v>
      </c>
      <c r="BO11" s="2">
        <f t="shared" si="46"/>
        <v>10.368852459016393</v>
      </c>
      <c r="BP11" s="2">
        <f t="shared" si="46"/>
        <v>10.225409836065573</v>
      </c>
      <c r="BQ11" s="2">
        <f t="shared" si="46"/>
        <v>95.553278688524586</v>
      </c>
      <c r="BR11" s="2">
        <f t="shared" si="46"/>
        <v>103.17622950819671</v>
      </c>
      <c r="BS11" s="2">
        <f t="shared" si="46"/>
        <v>99.651639344262293</v>
      </c>
      <c r="BT11" s="2">
        <f t="shared" si="46"/>
        <v>105.77868852459015</v>
      </c>
      <c r="BU11" s="2">
        <f t="shared" si="46"/>
        <v>88.278688524590152</v>
      </c>
      <c r="BV11" s="2">
        <f t="shared" si="46"/>
        <v>82.561475409836049</v>
      </c>
      <c r="BW11" s="2">
        <f t="shared" si="46"/>
        <v>84.446721311475386</v>
      </c>
      <c r="BX11" s="2">
        <f t="shared" si="46"/>
        <v>87.868852459016381</v>
      </c>
      <c r="BZ11" s="1" t="s">
        <v>9</v>
      </c>
      <c r="CA11" s="2">
        <f t="shared" si="54"/>
        <v>10.681352459016392</v>
      </c>
      <c r="CB11" s="2"/>
      <c r="CC11" s="2"/>
      <c r="CD11" s="2"/>
      <c r="CE11" s="5">
        <f t="shared" si="47"/>
        <v>101.03995901639344</v>
      </c>
      <c r="CF11" s="2"/>
      <c r="CG11" s="2"/>
      <c r="CH11" s="2"/>
      <c r="CI11" s="2">
        <f t="shared" si="47"/>
        <v>85.788934426229488</v>
      </c>
      <c r="CJ11" s="2"/>
      <c r="CK11" s="2"/>
      <c r="CL11" s="2"/>
      <c r="CN11" s="1" t="s">
        <v>9</v>
      </c>
      <c r="CO11" s="2">
        <f t="shared" si="55"/>
        <v>10.087559284932505</v>
      </c>
      <c r="CP11" s="2">
        <f t="shared" si="48"/>
        <v>9.6132798248814293</v>
      </c>
      <c r="CQ11" s="2">
        <f t="shared" si="48"/>
        <v>9.2302079533017167</v>
      </c>
      <c r="CR11" s="2">
        <f t="shared" si="48"/>
        <v>9.1025173294418114</v>
      </c>
      <c r="CS11" s="2">
        <f t="shared" si="48"/>
        <v>85.060197008391114</v>
      </c>
      <c r="CT11" s="2">
        <f t="shared" si="48"/>
        <v>91.846041590660349</v>
      </c>
      <c r="CU11" s="2">
        <f t="shared" si="48"/>
        <v>88.708500547245549</v>
      </c>
      <c r="CV11" s="2">
        <f t="shared" si="48"/>
        <v>94.162714337832924</v>
      </c>
      <c r="CW11" s="2">
        <f t="shared" si="48"/>
        <v>78.584458226924482</v>
      </c>
      <c r="CX11" s="2">
        <f t="shared" si="48"/>
        <v>73.495074790222546</v>
      </c>
      <c r="CY11" s="2">
        <f t="shared" si="48"/>
        <v>75.17329441809558</v>
      </c>
      <c r="CZ11" s="2">
        <f t="shared" si="48"/>
        <v>78.219627873039045</v>
      </c>
      <c r="DB11" s="1" t="s">
        <v>9</v>
      </c>
      <c r="DC11" s="2">
        <f t="shared" si="56"/>
        <v>9.5083910981393647</v>
      </c>
      <c r="DD11" s="2"/>
      <c r="DE11" s="2"/>
      <c r="DF11" s="2"/>
      <c r="DG11" s="2">
        <f t="shared" si="49"/>
        <v>89.94436337103248</v>
      </c>
      <c r="DH11" s="2"/>
      <c r="DI11" s="2"/>
      <c r="DJ11" s="2"/>
      <c r="DK11" s="2">
        <f t="shared" si="49"/>
        <v>76.368113827070403</v>
      </c>
      <c r="DL11" s="2"/>
      <c r="DM11" s="2"/>
      <c r="DN11" s="2"/>
      <c r="DP11" s="1" t="s">
        <v>9</v>
      </c>
      <c r="DQ11" s="2">
        <f t="shared" si="57"/>
        <v>89.912440715067504</v>
      </c>
      <c r="DR11" s="2">
        <f t="shared" si="50"/>
        <v>90.386720175118583</v>
      </c>
      <c r="DS11" s="2">
        <f t="shared" si="50"/>
        <v>90.769792046698299</v>
      </c>
      <c r="DT11" s="2">
        <f t="shared" si="50"/>
        <v>90.897482670558205</v>
      </c>
      <c r="DU11" s="2">
        <f t="shared" si="50"/>
        <v>14.9398029916089</v>
      </c>
      <c r="DV11" s="2">
        <f t="shared" si="50"/>
        <v>8.1539584093396655</v>
      </c>
      <c r="DW11" s="2">
        <f t="shared" si="50"/>
        <v>11.291499452754465</v>
      </c>
      <c r="DX11" s="2">
        <f t="shared" si="50"/>
        <v>5.8372856621670905</v>
      </c>
      <c r="DY11" s="2">
        <f t="shared" si="50"/>
        <v>21.415541773075532</v>
      </c>
      <c r="DZ11" s="2">
        <f t="shared" si="50"/>
        <v>26.504925209777468</v>
      </c>
      <c r="EA11" s="2">
        <f t="shared" si="50"/>
        <v>24.826705581904434</v>
      </c>
      <c r="EB11" s="2">
        <f t="shared" si="50"/>
        <v>21.78037212696097</v>
      </c>
      <c r="ED11" s="1" t="s">
        <v>9</v>
      </c>
      <c r="EE11" s="2">
        <f t="shared" si="58"/>
        <v>90.491608901860644</v>
      </c>
      <c r="EF11" s="2"/>
      <c r="EG11" s="2"/>
      <c r="EH11" s="2"/>
      <c r="EI11" s="5">
        <f t="shared" si="51"/>
        <v>10.05563662896753</v>
      </c>
      <c r="EJ11" s="2"/>
      <c r="EK11" s="2"/>
      <c r="EL11" s="2"/>
      <c r="EM11" s="2">
        <f t="shared" si="51"/>
        <v>23.631886172929601</v>
      </c>
      <c r="EN11" s="2"/>
      <c r="EO11" s="2"/>
      <c r="EP11" s="2"/>
      <c r="ER11" s="1" t="s">
        <v>9</v>
      </c>
      <c r="ES11" s="2">
        <f t="shared" si="59"/>
        <v>0.44292844109003776</v>
      </c>
      <c r="ET11" s="2"/>
      <c r="EU11" s="2"/>
      <c r="EV11" s="2"/>
      <c r="EW11" s="5">
        <f t="shared" si="52"/>
        <v>3.9494009211224799</v>
      </c>
      <c r="EX11" s="2"/>
      <c r="EY11" s="2"/>
      <c r="EZ11" s="2"/>
      <c r="FA11" s="2">
        <f t="shared" si="52"/>
        <v>2.4510020732004234</v>
      </c>
      <c r="FB11" s="2"/>
      <c r="FC11" s="2"/>
      <c r="FD11" s="2"/>
    </row>
    <row r="14" spans="1:160" x14ac:dyDescent="0.2">
      <c r="EC14" s="6" t="s">
        <v>107</v>
      </c>
    </row>
    <row r="15" spans="1:160" ht="22" x14ac:dyDescent="0.2">
      <c r="EC15" s="8" t="s">
        <v>123</v>
      </c>
      <c r="ED15" s="8" t="s">
        <v>124</v>
      </c>
      <c r="EE15" s="8" t="s">
        <v>125</v>
      </c>
      <c r="EF15" s="8" t="s">
        <v>126</v>
      </c>
      <c r="EG15" s="8" t="s">
        <v>108</v>
      </c>
      <c r="EH15" s="8" t="s">
        <v>109</v>
      </c>
      <c r="EI15" s="8" t="s">
        <v>110</v>
      </c>
      <c r="EJ15" s="8" t="s">
        <v>111</v>
      </c>
      <c r="EK15" s="8" t="s">
        <v>112</v>
      </c>
      <c r="EL15" s="10" t="s">
        <v>113</v>
      </c>
      <c r="EM15" s="11"/>
    </row>
    <row r="16" spans="1:160" x14ac:dyDescent="0.2">
      <c r="EC16" s="7" t="s">
        <v>114</v>
      </c>
      <c r="ED16" s="13"/>
      <c r="EE16" s="13"/>
      <c r="EF16" s="13"/>
      <c r="EG16" s="3">
        <f>EE8</f>
        <v>7.1054273576010019E-15</v>
      </c>
      <c r="EH16" s="3">
        <f>ES8</f>
        <v>3.8854860891080878</v>
      </c>
      <c r="EI16" s="3"/>
      <c r="EJ16" s="3"/>
      <c r="EK16" s="3"/>
      <c r="EL16" s="14"/>
      <c r="EM16" s="12"/>
    </row>
    <row r="17" spans="133:145" x14ac:dyDescent="0.2">
      <c r="EC17" s="7" t="s">
        <v>115</v>
      </c>
      <c r="ED17" s="13">
        <v>50</v>
      </c>
      <c r="EE17" s="13"/>
      <c r="EF17" s="13"/>
      <c r="EG17" s="3">
        <f>EE9</f>
        <v>39.470083910981408</v>
      </c>
      <c r="EH17" s="3">
        <f>ES9</f>
        <v>9.1435732540143402</v>
      </c>
      <c r="EI17" s="3"/>
      <c r="EJ17" s="3"/>
      <c r="EK17" s="3"/>
      <c r="EL17" s="14"/>
      <c r="EM17" s="12"/>
    </row>
    <row r="18" spans="133:145" x14ac:dyDescent="0.2">
      <c r="EC18" s="7" t="s">
        <v>116</v>
      </c>
      <c r="ED18" s="13">
        <v>50</v>
      </c>
      <c r="EE18" s="13"/>
      <c r="EF18" s="13"/>
      <c r="EG18" s="3">
        <f>EE10</f>
        <v>72.769974461875236</v>
      </c>
      <c r="EH18" s="3">
        <f>ES10</f>
        <v>1.8528315193994374</v>
      </c>
      <c r="EI18" s="3"/>
      <c r="EJ18" s="3"/>
      <c r="EK18" s="3"/>
      <c r="EL18" s="14"/>
      <c r="EM18" s="12"/>
    </row>
    <row r="19" spans="133:145" x14ac:dyDescent="0.2">
      <c r="EC19" s="7" t="s">
        <v>117</v>
      </c>
      <c r="ED19" s="13">
        <v>5</v>
      </c>
      <c r="EE19" s="13"/>
      <c r="EF19" s="13"/>
      <c r="EG19" s="3">
        <f>EE11</f>
        <v>90.491608901860644</v>
      </c>
      <c r="EH19" s="3">
        <f>ES11</f>
        <v>0.44292844109003776</v>
      </c>
      <c r="EI19" s="3"/>
      <c r="EJ19" s="3"/>
      <c r="EK19" s="3"/>
      <c r="EL19" s="14"/>
      <c r="EM19" s="12"/>
    </row>
    <row r="20" spans="133:145" x14ac:dyDescent="0.2">
      <c r="EC20" s="2" t="s">
        <v>118</v>
      </c>
      <c r="ED20" s="13">
        <v>50</v>
      </c>
      <c r="EE20" s="13">
        <v>5</v>
      </c>
      <c r="EF20" s="13">
        <v>1</v>
      </c>
      <c r="EG20" s="3">
        <f>EI4</f>
        <v>6.6535935789857668</v>
      </c>
      <c r="EH20" s="3">
        <f>EW4</f>
        <v>4.4807439396651896</v>
      </c>
      <c r="EI20" s="3">
        <f>EI5</f>
        <v>2.2619481940897437</v>
      </c>
      <c r="EJ20" s="3">
        <f>EW5</f>
        <v>3.6228284842391476</v>
      </c>
      <c r="EK20" s="3">
        <f>EI6</f>
        <v>5.9786574242977046</v>
      </c>
      <c r="EL20" s="14">
        <f>EW6</f>
        <v>4.3350222562131373</v>
      </c>
      <c r="EM20" s="12"/>
    </row>
    <row r="21" spans="133:145" x14ac:dyDescent="0.2">
      <c r="EC21" s="2" t="s">
        <v>119</v>
      </c>
      <c r="ED21" s="13">
        <v>50</v>
      </c>
      <c r="EE21" s="13">
        <v>5</v>
      </c>
      <c r="EF21" s="13">
        <v>1</v>
      </c>
      <c r="EG21" s="3">
        <f>EI7</f>
        <v>38.275264502006593</v>
      </c>
      <c r="EH21" s="3">
        <f>EW7</f>
        <v>5.739122301129548</v>
      </c>
      <c r="EI21" s="3">
        <f>EI8</f>
        <v>9.1298796059832164</v>
      </c>
      <c r="EJ21" s="3">
        <f>EW8</f>
        <v>3.6109144558624942</v>
      </c>
      <c r="EK21" s="3">
        <f>EI9</f>
        <v>5.5773440350237209</v>
      </c>
      <c r="EL21" s="14">
        <f>EW9</f>
        <v>3.6560896788366595</v>
      </c>
      <c r="EM21" s="12"/>
    </row>
    <row r="22" spans="133:145" x14ac:dyDescent="0.2">
      <c r="EC22" s="2" t="s">
        <v>120</v>
      </c>
      <c r="ED22" s="13">
        <v>50</v>
      </c>
      <c r="EE22" s="13">
        <v>5</v>
      </c>
      <c r="EF22" s="13">
        <v>1</v>
      </c>
      <c r="EG22" s="3">
        <f>EI10</f>
        <v>52.097774534841314</v>
      </c>
      <c r="EH22" s="3">
        <f>EW10</f>
        <v>6.5376947930250173</v>
      </c>
      <c r="EI22" s="3">
        <f>EI11</f>
        <v>10.05563662896753</v>
      </c>
      <c r="EJ22" s="3">
        <f>EW11</f>
        <v>3.9494009211224799</v>
      </c>
      <c r="EK22" s="3">
        <f>EM4</f>
        <v>2.6769427216344432</v>
      </c>
      <c r="EL22" s="14">
        <f>FA4</f>
        <v>4.84417632958752</v>
      </c>
      <c r="EM22" s="9">
        <f>EM11</f>
        <v>23.631886172929601</v>
      </c>
      <c r="EN22" s="9" t="s">
        <v>127</v>
      </c>
      <c r="EO22" s="9"/>
    </row>
    <row r="23" spans="133:145" x14ac:dyDescent="0.2">
      <c r="EC23" s="2" t="s">
        <v>121</v>
      </c>
      <c r="ED23" s="13">
        <v>50</v>
      </c>
      <c r="EE23" s="13">
        <v>5</v>
      </c>
      <c r="EF23" s="13">
        <v>1</v>
      </c>
      <c r="EG23" s="3">
        <f>EM5</f>
        <v>40.664903319956231</v>
      </c>
      <c r="EH23" s="3">
        <f>FA5</f>
        <v>1.5592941371757925</v>
      </c>
      <c r="EI23" s="3">
        <f>EM6</f>
        <v>16.964611455673126</v>
      </c>
      <c r="EJ23" s="3">
        <f>FA6</f>
        <v>3.6340778226365691</v>
      </c>
      <c r="EK23" s="3">
        <f>EM7</f>
        <v>10.666727471725654</v>
      </c>
      <c r="EL23" s="14">
        <f>FA7</f>
        <v>3.2125922924066135</v>
      </c>
      <c r="EM23" s="12"/>
    </row>
    <row r="24" spans="133:145" x14ac:dyDescent="0.2">
      <c r="EC24" s="2" t="s">
        <v>122</v>
      </c>
      <c r="ED24" s="13">
        <v>50</v>
      </c>
      <c r="EE24" s="13">
        <v>5</v>
      </c>
      <c r="EF24" s="13">
        <v>1</v>
      </c>
      <c r="EG24" s="3">
        <f>EM8</f>
        <v>22.12696096315215</v>
      </c>
      <c r="EH24" s="3">
        <f>FA8</f>
        <v>4.7611642497469058</v>
      </c>
      <c r="EI24" s="3">
        <f>EM9</f>
        <v>3.817037577526456</v>
      </c>
      <c r="EJ24" s="3">
        <f>FA9</f>
        <v>4.8317960681025696</v>
      </c>
      <c r="EK24" s="3">
        <f>EM10</f>
        <v>2.1433783290769668</v>
      </c>
      <c r="EL24" s="14">
        <f>FA10</f>
        <v>4.3704204533947557</v>
      </c>
      <c r="EM24" s="12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4"/>
  <sheetViews>
    <sheetView showRuler="0" topLeftCell="DV1" workbookViewId="0">
      <selection activeCell="FG13" sqref="FG13"/>
    </sheetView>
  </sheetViews>
  <sheetFormatPr baseColWidth="10" defaultRowHeight="16" x14ac:dyDescent="0.2"/>
  <cols>
    <col min="1" max="132" width="5.83203125" customWidth="1"/>
    <col min="133" max="133" width="13.5" customWidth="1"/>
    <col min="134" max="160" width="5.83203125" customWidth="1"/>
  </cols>
  <sheetData>
    <row r="2" spans="1:160" x14ac:dyDescent="0.2">
      <c r="A2">
        <v>2</v>
      </c>
      <c r="B2" s="32">
        <v>42999</v>
      </c>
      <c r="C2" s="32"/>
      <c r="D2" s="32"/>
      <c r="O2" t="s">
        <v>91</v>
      </c>
      <c r="AC2" t="s">
        <v>93</v>
      </c>
      <c r="AX2" t="s">
        <v>99</v>
      </c>
      <c r="BL2" t="s">
        <v>100</v>
      </c>
      <c r="BZ2" t="s">
        <v>101</v>
      </c>
      <c r="CN2" t="s">
        <v>102</v>
      </c>
      <c r="DB2" t="s">
        <v>103</v>
      </c>
      <c r="DP2" t="s">
        <v>104</v>
      </c>
      <c r="ED2" t="s">
        <v>105</v>
      </c>
      <c r="ER2" t="s">
        <v>106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94</v>
      </c>
      <c r="AR3" s="4" t="s">
        <v>0</v>
      </c>
      <c r="AS3" s="4" t="s">
        <v>95</v>
      </c>
      <c r="AT3" s="4" t="s">
        <v>96</v>
      </c>
      <c r="AU3" s="4" t="s">
        <v>97</v>
      </c>
      <c r="AV3" s="4" t="s">
        <v>98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1</v>
      </c>
      <c r="B4" s="33" t="s">
        <v>11</v>
      </c>
      <c r="C4" s="34"/>
      <c r="D4" s="34"/>
      <c r="E4" s="35"/>
      <c r="F4" s="20" t="s">
        <v>32</v>
      </c>
      <c r="G4" s="21"/>
      <c r="H4" s="21"/>
      <c r="I4" s="22"/>
      <c r="J4" s="20" t="s">
        <v>40</v>
      </c>
      <c r="K4" s="21"/>
      <c r="L4" s="21"/>
      <c r="M4" s="22"/>
      <c r="O4" s="1" t="s">
        <v>1</v>
      </c>
      <c r="P4">
        <v>0.1045</v>
      </c>
      <c r="Q4">
        <v>0.10489999999999999</v>
      </c>
      <c r="R4">
        <v>0.11</v>
      </c>
      <c r="S4">
        <v>0.10340000000000001</v>
      </c>
      <c r="T4">
        <v>0.77829999999999999</v>
      </c>
      <c r="U4">
        <v>0.78180000000000005</v>
      </c>
      <c r="V4">
        <v>0.81730000000000003</v>
      </c>
      <c r="W4">
        <v>0.77029999999999998</v>
      </c>
      <c r="X4">
        <v>0.89149999999999996</v>
      </c>
      <c r="Y4">
        <v>0.85189999999999999</v>
      </c>
      <c r="Z4">
        <v>0.72629999999999995</v>
      </c>
      <c r="AA4">
        <v>0.84340000000000004</v>
      </c>
      <c r="AC4" s="1" t="s">
        <v>1</v>
      </c>
      <c r="AD4" s="2">
        <f>P4-(AVERAGE($P$4:$S$4))</f>
        <v>-1.1999999999999927E-3</v>
      </c>
      <c r="AE4" s="2">
        <f t="shared" ref="AE4:AG11" si="0">Q4-(AVERAGE($P$4:$S$4))</f>
        <v>-7.9999999999999516E-4</v>
      </c>
      <c r="AF4" s="2">
        <f t="shared" si="0"/>
        <v>4.3000000000000121E-3</v>
      </c>
      <c r="AG4" s="2">
        <f>S4-(AVERAGE($P$4:$S$4))</f>
        <v>-2.2999999999999826E-3</v>
      </c>
      <c r="AH4" s="2">
        <f>T4-(AVERAGE($P$4:$S$4))</f>
        <v>0.67259999999999998</v>
      </c>
      <c r="AI4" s="2">
        <f t="shared" ref="AH4:AO11" si="1">U4-(AVERAGE($P$4:$S$4))</f>
        <v>0.67610000000000003</v>
      </c>
      <c r="AJ4" s="2">
        <f t="shared" si="1"/>
        <v>0.71160000000000001</v>
      </c>
      <c r="AK4" s="2">
        <f t="shared" si="1"/>
        <v>0.66459999999999997</v>
      </c>
      <c r="AL4" s="2">
        <f t="shared" si="1"/>
        <v>0.78579999999999994</v>
      </c>
      <c r="AM4" s="2">
        <f t="shared" si="1"/>
        <v>0.74619999999999997</v>
      </c>
      <c r="AN4" s="2">
        <f t="shared" si="1"/>
        <v>0.62059999999999993</v>
      </c>
      <c r="AO4" s="2">
        <f t="shared" si="1"/>
        <v>0.73770000000000002</v>
      </c>
      <c r="AQ4" s="4">
        <v>0</v>
      </c>
      <c r="AR4" s="2">
        <f>AD4</f>
        <v>-1.1999999999999927E-3</v>
      </c>
      <c r="AS4" s="2">
        <f t="shared" ref="AS4:AU7" si="2">AE4</f>
        <v>-7.9999999999999516E-4</v>
      </c>
      <c r="AT4" s="2">
        <f t="shared" si="2"/>
        <v>4.3000000000000121E-3</v>
      </c>
      <c r="AU4" s="2">
        <f t="shared" si="2"/>
        <v>-2.2999999999999826E-3</v>
      </c>
      <c r="AV4" s="3">
        <f>AVERAGE(AR4:AU4)</f>
        <v>1.0408340855860843E-17</v>
      </c>
      <c r="AX4" s="1" t="s">
        <v>1</v>
      </c>
      <c r="AY4" s="2">
        <f>(AD4-0.0023)/0.0488</f>
        <v>-7.172131147540968E-2</v>
      </c>
      <c r="AZ4" s="2">
        <f t="shared" ref="AZ4:BJ11" si="3">(AE4-0.0023)/0.0488</f>
        <v>-6.3524590163934316E-2</v>
      </c>
      <c r="BA4" s="2">
        <f t="shared" si="3"/>
        <v>4.0983606557377296E-2</v>
      </c>
      <c r="BB4" s="2">
        <f t="shared" si="3"/>
        <v>-9.4262295081966846E-2</v>
      </c>
      <c r="BC4" s="2">
        <f t="shared" si="3"/>
        <v>13.735655737704917</v>
      </c>
      <c r="BD4" s="2">
        <f t="shared" si="3"/>
        <v>13.807377049180328</v>
      </c>
      <c r="BE4" s="2">
        <f t="shared" si="3"/>
        <v>14.534836065573771</v>
      </c>
      <c r="BF4" s="2">
        <f t="shared" si="3"/>
        <v>13.571721311475409</v>
      </c>
      <c r="BG4" s="2">
        <f t="shared" si="3"/>
        <v>16.055327868852459</v>
      </c>
      <c r="BH4" s="2">
        <f t="shared" si="3"/>
        <v>15.243852459016393</v>
      </c>
      <c r="BI4" s="2">
        <f t="shared" si="3"/>
        <v>12.670081967213113</v>
      </c>
      <c r="BJ4" s="2">
        <f t="shared" si="3"/>
        <v>15.069672131147541</v>
      </c>
      <c r="BL4" s="1" t="s">
        <v>1</v>
      </c>
      <c r="BM4" s="2"/>
      <c r="BN4" s="2"/>
      <c r="BO4" s="2"/>
      <c r="BP4" s="2"/>
      <c r="BQ4" s="2">
        <f t="shared" ref="BQ4:BX7" si="4">BC4/(0.024*5)</f>
        <v>114.46379781420765</v>
      </c>
      <c r="BR4" s="2">
        <f t="shared" si="4"/>
        <v>115.06147540983608</v>
      </c>
      <c r="BS4" s="2">
        <f t="shared" si="4"/>
        <v>121.12363387978142</v>
      </c>
      <c r="BT4" s="2">
        <f t="shared" si="4"/>
        <v>113.09767759562841</v>
      </c>
      <c r="BU4" s="2">
        <f t="shared" si="4"/>
        <v>133.79439890710384</v>
      </c>
      <c r="BV4" s="2">
        <f t="shared" si="4"/>
        <v>127.03210382513662</v>
      </c>
      <c r="BW4" s="2">
        <f t="shared" si="4"/>
        <v>105.58401639344261</v>
      </c>
      <c r="BX4" s="2">
        <f t="shared" si="4"/>
        <v>125.58060109289619</v>
      </c>
      <c r="BZ4" s="1" t="s">
        <v>1</v>
      </c>
      <c r="CA4" s="2"/>
      <c r="CB4" s="2"/>
      <c r="CC4" s="2"/>
      <c r="CD4" s="2"/>
      <c r="CE4" s="5">
        <f t="shared" ref="CE4:CI11" si="5">AVERAGE(BQ4:BT4)</f>
        <v>115.93664617486338</v>
      </c>
      <c r="CF4" s="2"/>
      <c r="CG4" s="2"/>
      <c r="CH4" s="2"/>
      <c r="CI4" s="5">
        <f t="shared" ref="CI4:CI7" si="6">AVERAGE(BU4:BX4)</f>
        <v>122.99778005464481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Z7" si="7">(BQ4/$CA$8)*100</f>
        <v>90.434430652995133</v>
      </c>
      <c r="CT4" s="2">
        <f t="shared" si="7"/>
        <v>90.906637884511596</v>
      </c>
      <c r="CU4" s="2">
        <f t="shared" si="7"/>
        <v>95.696168375607115</v>
      </c>
      <c r="CV4" s="2">
        <f t="shared" si="7"/>
        <v>89.355099838100358</v>
      </c>
      <c r="CW4" s="2">
        <f t="shared" si="7"/>
        <v>105.70696168375606</v>
      </c>
      <c r="CX4" s="2">
        <f t="shared" si="7"/>
        <v>100.36427415002697</v>
      </c>
      <c r="CY4" s="2">
        <f t="shared" si="7"/>
        <v>83.418780356179141</v>
      </c>
      <c r="CZ4" s="2">
        <f t="shared" si="7"/>
        <v>99.217485159201289</v>
      </c>
      <c r="DB4" s="1" t="s">
        <v>1</v>
      </c>
      <c r="DC4" s="2"/>
      <c r="DD4" s="2"/>
      <c r="DE4" s="2"/>
      <c r="DF4" s="2"/>
      <c r="DG4" s="2">
        <f t="shared" ref="DG4:DK11" si="8">AVERAGE(CS4:CV4)</f>
        <v>91.598084187803551</v>
      </c>
      <c r="DH4" s="2"/>
      <c r="DI4" s="2"/>
      <c r="DJ4" s="2"/>
      <c r="DK4" s="2">
        <f t="shared" ref="DK4:DK7" si="9">AVERAGE(CW4:CZ4)</f>
        <v>97.176875337290852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EB7" si="10">$DC$8-CS4</f>
        <v>9.5655693470048675</v>
      </c>
      <c r="DV4" s="2">
        <f t="shared" si="10"/>
        <v>9.0933621154884037</v>
      </c>
      <c r="DW4" s="2">
        <f t="shared" si="10"/>
        <v>4.3038316243928847</v>
      </c>
      <c r="DX4" s="2">
        <f t="shared" si="10"/>
        <v>10.644900161899642</v>
      </c>
      <c r="DY4" s="2">
        <f t="shared" si="10"/>
        <v>-5.7069616837560631</v>
      </c>
      <c r="DZ4" s="2">
        <f t="shared" si="10"/>
        <v>-0.36427415002697217</v>
      </c>
      <c r="EA4" s="2">
        <f t="shared" si="10"/>
        <v>16.581219643820859</v>
      </c>
      <c r="EB4" s="2">
        <f>$DC$8-CZ4</f>
        <v>0.78251484079871148</v>
      </c>
      <c r="ED4" s="1" t="s">
        <v>1</v>
      </c>
      <c r="EE4" s="2"/>
      <c r="EF4" s="2"/>
      <c r="EG4" s="2"/>
      <c r="EH4" s="2"/>
      <c r="EI4" s="5">
        <f t="shared" ref="EI4:EM11" si="11">AVERAGE(DU4:DX4)</f>
        <v>8.4019158121964495</v>
      </c>
      <c r="EJ4" s="2"/>
      <c r="EK4" s="2"/>
      <c r="EL4" s="2"/>
      <c r="EM4" s="5">
        <f t="shared" ref="EM4:EM7" si="12">AVERAGE(DY4:EB4)</f>
        <v>2.8231246627091338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FA11" si="13">STDEV(DU4:DX4)</f>
        <v>2.8081702431029889</v>
      </c>
      <c r="EX4" s="2"/>
      <c r="EY4" s="2"/>
      <c r="EZ4" s="2"/>
      <c r="FA4" s="5">
        <f t="shared" ref="FA4:FA7" si="14">STDEV(DY4:EB4)</f>
        <v>9.5981100609122088</v>
      </c>
      <c r="FB4" s="2"/>
      <c r="FC4" s="2"/>
      <c r="FD4" s="2"/>
    </row>
    <row r="5" spans="1:160" x14ac:dyDescent="0.2">
      <c r="A5" s="1" t="s">
        <v>2</v>
      </c>
      <c r="B5" s="26" t="s">
        <v>12</v>
      </c>
      <c r="C5" s="27"/>
      <c r="D5" s="27"/>
      <c r="E5" s="28"/>
      <c r="F5" s="20" t="s">
        <v>33</v>
      </c>
      <c r="G5" s="21"/>
      <c r="H5" s="21"/>
      <c r="I5" s="22"/>
      <c r="J5" s="23" t="s">
        <v>133</v>
      </c>
      <c r="K5" s="24"/>
      <c r="L5" s="24"/>
      <c r="M5" s="25"/>
      <c r="O5" s="1" t="s">
        <v>2</v>
      </c>
      <c r="P5">
        <v>0.2409</v>
      </c>
      <c r="Q5">
        <v>0.23250000000000001</v>
      </c>
      <c r="R5">
        <v>0.23899999999999999</v>
      </c>
      <c r="S5">
        <v>0.23680000000000001</v>
      </c>
      <c r="T5">
        <v>0.82669999999999999</v>
      </c>
      <c r="U5">
        <v>0.85499999999999998</v>
      </c>
      <c r="V5">
        <v>0.84389999999999998</v>
      </c>
      <c r="W5">
        <v>0.8155</v>
      </c>
      <c r="X5">
        <v>0.86450000000000005</v>
      </c>
      <c r="Y5">
        <v>0.84250000000000003</v>
      </c>
      <c r="Z5">
        <v>0.78080000000000005</v>
      </c>
      <c r="AA5">
        <v>0.82</v>
      </c>
      <c r="AC5" s="1" t="s">
        <v>2</v>
      </c>
      <c r="AD5" s="2">
        <f t="shared" ref="AD5:AD11" si="15">P5-(AVERAGE($P$4:$S$4))</f>
        <v>0.13520000000000001</v>
      </c>
      <c r="AE5" s="2">
        <f t="shared" si="0"/>
        <v>0.12680000000000002</v>
      </c>
      <c r="AF5" s="2">
        <f t="shared" si="0"/>
        <v>0.1333</v>
      </c>
      <c r="AG5" s="2">
        <f t="shared" si="0"/>
        <v>0.13110000000000002</v>
      </c>
      <c r="AH5" s="2">
        <f>T5-(AVERAGE($P$4:$S$4))</f>
        <v>0.72099999999999997</v>
      </c>
      <c r="AI5" s="2">
        <f t="shared" si="1"/>
        <v>0.74929999999999997</v>
      </c>
      <c r="AJ5" s="2">
        <f t="shared" si="1"/>
        <v>0.73819999999999997</v>
      </c>
      <c r="AK5" s="2">
        <f t="shared" si="1"/>
        <v>0.70979999999999999</v>
      </c>
      <c r="AL5" s="2">
        <f t="shared" si="1"/>
        <v>0.75880000000000003</v>
      </c>
      <c r="AM5" s="2">
        <f t="shared" si="1"/>
        <v>0.73680000000000001</v>
      </c>
      <c r="AN5" s="2">
        <f t="shared" si="1"/>
        <v>0.67510000000000003</v>
      </c>
      <c r="AO5" s="2">
        <f t="shared" si="1"/>
        <v>0.71429999999999993</v>
      </c>
      <c r="AQ5" s="4">
        <v>2.5</v>
      </c>
      <c r="AR5" s="2">
        <f t="shared" ref="AR5:AR7" si="16">AD5</f>
        <v>0.13520000000000001</v>
      </c>
      <c r="AS5" s="2">
        <f t="shared" si="2"/>
        <v>0.12680000000000002</v>
      </c>
      <c r="AT5" s="2">
        <f t="shared" si="2"/>
        <v>0.1333</v>
      </c>
      <c r="AU5" s="2">
        <f t="shared" si="2"/>
        <v>0.13110000000000002</v>
      </c>
      <c r="AV5" s="3">
        <f>AVERAGE(AR5:AU5)</f>
        <v>0.13159999999999999</v>
      </c>
      <c r="AX5" s="1" t="s">
        <v>2</v>
      </c>
      <c r="AY5" s="2">
        <f t="shared" ref="AY5:AY11" si="17">(AD5-0.0023)/0.0488</f>
        <v>2.723360655737705</v>
      </c>
      <c r="AZ5" s="2">
        <f t="shared" si="3"/>
        <v>2.5512295081967218</v>
      </c>
      <c r="BA5" s="2">
        <f t="shared" si="3"/>
        <v>2.6844262295081966</v>
      </c>
      <c r="BB5" s="2">
        <f t="shared" si="3"/>
        <v>2.6393442622950825</v>
      </c>
      <c r="BC5" s="2">
        <f t="shared" si="3"/>
        <v>14.727459016393443</v>
      </c>
      <c r="BD5" s="2">
        <f t="shared" si="3"/>
        <v>15.307377049180326</v>
      </c>
      <c r="BE5" s="2">
        <f t="shared" si="3"/>
        <v>15.079918032786884</v>
      </c>
      <c r="BF5" s="2">
        <f t="shared" si="3"/>
        <v>14.497950819672131</v>
      </c>
      <c r="BG5" s="2">
        <f t="shared" si="3"/>
        <v>15.502049180327869</v>
      </c>
      <c r="BH5" s="2">
        <f t="shared" si="3"/>
        <v>15.051229508196721</v>
      </c>
      <c r="BI5" s="2">
        <f t="shared" si="3"/>
        <v>13.78688524590164</v>
      </c>
      <c r="BJ5" s="2">
        <f t="shared" si="3"/>
        <v>14.590163934426227</v>
      </c>
      <c r="BL5" s="1" t="s">
        <v>2</v>
      </c>
      <c r="BM5" s="2"/>
      <c r="BN5" s="2"/>
      <c r="BO5" s="2"/>
      <c r="BP5" s="2"/>
      <c r="BQ5" s="2">
        <f t="shared" si="4"/>
        <v>122.72882513661203</v>
      </c>
      <c r="BR5" s="2">
        <f t="shared" si="4"/>
        <v>127.56147540983606</v>
      </c>
      <c r="BS5" s="2">
        <f t="shared" si="4"/>
        <v>125.66598360655736</v>
      </c>
      <c r="BT5" s="2">
        <f t="shared" si="4"/>
        <v>120.81625683060109</v>
      </c>
      <c r="BU5" s="2">
        <f t="shared" si="4"/>
        <v>129.18374316939892</v>
      </c>
      <c r="BV5" s="2">
        <f t="shared" si="4"/>
        <v>125.42691256830602</v>
      </c>
      <c r="BW5" s="2">
        <f t="shared" si="4"/>
        <v>114.89071038251367</v>
      </c>
      <c r="BX5" s="2">
        <f t="shared" si="4"/>
        <v>121.58469945355191</v>
      </c>
      <c r="BZ5" s="1" t="s">
        <v>2</v>
      </c>
      <c r="CA5" s="2"/>
      <c r="CB5" s="2"/>
      <c r="CC5" s="2"/>
      <c r="CD5" s="2"/>
      <c r="CE5" s="5">
        <f t="shared" si="5"/>
        <v>124.19313524590164</v>
      </c>
      <c r="CF5" s="2"/>
      <c r="CG5" s="2"/>
      <c r="CH5" s="2"/>
      <c r="CI5" s="2">
        <f t="shared" si="6"/>
        <v>122.77151639344262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7"/>
        <v>96.964382083108475</v>
      </c>
      <c r="CT5" s="2">
        <f t="shared" si="7"/>
        <v>100.7825148407987</v>
      </c>
      <c r="CU5" s="2">
        <f t="shared" si="7"/>
        <v>99.284943335132198</v>
      </c>
      <c r="CV5" s="2">
        <f t="shared" si="7"/>
        <v>95.453318942255791</v>
      </c>
      <c r="CW5" s="2">
        <f t="shared" si="7"/>
        <v>102.06422018348624</v>
      </c>
      <c r="CX5" s="2">
        <f t="shared" si="7"/>
        <v>99.096060442525641</v>
      </c>
      <c r="CY5" s="2">
        <f t="shared" si="7"/>
        <v>90.771721532649764</v>
      </c>
      <c r="CZ5" s="2">
        <f t="shared" si="7"/>
        <v>96.060442525634087</v>
      </c>
      <c r="DB5" s="1" t="s">
        <v>2</v>
      </c>
      <c r="DC5" s="2"/>
      <c r="DD5" s="2"/>
      <c r="DE5" s="2"/>
      <c r="DF5" s="2"/>
      <c r="DG5" s="2">
        <f t="shared" si="8"/>
        <v>98.121289800323794</v>
      </c>
      <c r="DH5" s="2"/>
      <c r="DI5" s="2"/>
      <c r="DJ5" s="2"/>
      <c r="DK5" s="2">
        <f t="shared" si="9"/>
        <v>96.99811117107393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10"/>
        <v>3.0356179168915247</v>
      </c>
      <c r="DV5" s="2">
        <f t="shared" si="10"/>
        <v>-0.78251484079869726</v>
      </c>
      <c r="DW5" s="2">
        <f t="shared" si="10"/>
        <v>0.71505666486780228</v>
      </c>
      <c r="DX5" s="2">
        <f t="shared" si="10"/>
        <v>4.5466810577442089</v>
      </c>
      <c r="DY5" s="2">
        <f t="shared" si="10"/>
        <v>-2.0642201834862419</v>
      </c>
      <c r="DZ5" s="2">
        <f t="shared" si="10"/>
        <v>0.90393955747435939</v>
      </c>
      <c r="EA5" s="2">
        <f t="shared" si="10"/>
        <v>9.2282784673502363</v>
      </c>
      <c r="EB5" s="2">
        <f t="shared" si="10"/>
        <v>3.9395574743659125</v>
      </c>
      <c r="ED5" s="1" t="s">
        <v>2</v>
      </c>
      <c r="EE5" s="2"/>
      <c r="EF5" s="2"/>
      <c r="EG5" s="2"/>
      <c r="EH5" s="2"/>
      <c r="EI5" s="5">
        <f t="shared" si="11"/>
        <v>1.8787101996762097</v>
      </c>
      <c r="EJ5" s="2"/>
      <c r="EK5" s="2"/>
      <c r="EL5" s="2"/>
      <c r="EM5" s="2">
        <f t="shared" si="12"/>
        <v>3.0018888289260666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13"/>
        <v>2.3729526073912797</v>
      </c>
      <c r="EX5" s="2"/>
      <c r="EY5" s="2"/>
      <c r="EZ5" s="2"/>
      <c r="FA5" s="2">
        <f t="shared" si="14"/>
        <v>4.8205809500981252</v>
      </c>
      <c r="FB5" s="2"/>
      <c r="FC5" s="2"/>
      <c r="FD5" s="2"/>
    </row>
    <row r="6" spans="1:160" x14ac:dyDescent="0.2">
      <c r="A6" s="1" t="s">
        <v>3</v>
      </c>
      <c r="B6" s="26" t="s">
        <v>13</v>
      </c>
      <c r="C6" s="27"/>
      <c r="D6" s="27"/>
      <c r="E6" s="28"/>
      <c r="F6" s="20" t="s">
        <v>34</v>
      </c>
      <c r="G6" s="21"/>
      <c r="H6" s="21"/>
      <c r="I6" s="22"/>
      <c r="J6" s="23" t="s">
        <v>41</v>
      </c>
      <c r="K6" s="24"/>
      <c r="L6" s="24"/>
      <c r="M6" s="25"/>
      <c r="O6" s="1" t="s">
        <v>3</v>
      </c>
      <c r="P6">
        <v>0.62760000000000005</v>
      </c>
      <c r="Q6">
        <v>0.62050000000000005</v>
      </c>
      <c r="R6">
        <v>0.62329999999999997</v>
      </c>
      <c r="S6">
        <v>0.63290000000000002</v>
      </c>
      <c r="T6">
        <v>0.81540000000000001</v>
      </c>
      <c r="U6">
        <v>0.85219999999999996</v>
      </c>
      <c r="V6">
        <v>0.86699999999999999</v>
      </c>
      <c r="W6">
        <v>0.81799999999999995</v>
      </c>
      <c r="X6">
        <v>0.87019999999999997</v>
      </c>
      <c r="Y6">
        <v>0.8448</v>
      </c>
      <c r="Z6">
        <v>0.82709999999999995</v>
      </c>
      <c r="AA6">
        <v>0.84050000000000002</v>
      </c>
      <c r="AC6" s="1" t="s">
        <v>3</v>
      </c>
      <c r="AD6" s="2">
        <f t="shared" si="15"/>
        <v>0.52190000000000003</v>
      </c>
      <c r="AE6" s="2">
        <f t="shared" si="0"/>
        <v>0.51480000000000004</v>
      </c>
      <c r="AF6" s="2">
        <f t="shared" si="0"/>
        <v>0.51759999999999995</v>
      </c>
      <c r="AG6" s="2">
        <f t="shared" si="0"/>
        <v>0.5272</v>
      </c>
      <c r="AH6" s="2">
        <f t="shared" si="1"/>
        <v>0.7097</v>
      </c>
      <c r="AI6" s="2">
        <f t="shared" si="1"/>
        <v>0.74649999999999994</v>
      </c>
      <c r="AJ6" s="2">
        <f t="shared" si="1"/>
        <v>0.76129999999999998</v>
      </c>
      <c r="AK6" s="2">
        <f t="shared" si="1"/>
        <v>0.71229999999999993</v>
      </c>
      <c r="AL6" s="2">
        <f t="shared" si="1"/>
        <v>0.76449999999999996</v>
      </c>
      <c r="AM6" s="2">
        <f t="shared" si="1"/>
        <v>0.73909999999999998</v>
      </c>
      <c r="AN6" s="2">
        <f t="shared" si="1"/>
        <v>0.72139999999999993</v>
      </c>
      <c r="AO6" s="2">
        <f t="shared" si="1"/>
        <v>0.73480000000000001</v>
      </c>
      <c r="AQ6" s="4">
        <v>10</v>
      </c>
      <c r="AR6" s="2">
        <f t="shared" si="16"/>
        <v>0.52190000000000003</v>
      </c>
      <c r="AS6" s="2">
        <f t="shared" si="2"/>
        <v>0.51480000000000004</v>
      </c>
      <c r="AT6" s="2">
        <f t="shared" si="2"/>
        <v>0.51759999999999995</v>
      </c>
      <c r="AU6" s="2">
        <f t="shared" si="2"/>
        <v>0.5272</v>
      </c>
      <c r="AV6" s="3">
        <f t="shared" ref="AV6:AV7" si="18">AVERAGE(AR6:AU6)</f>
        <v>0.52037500000000003</v>
      </c>
      <c r="AX6" s="1" t="s">
        <v>3</v>
      </c>
      <c r="AY6" s="2">
        <f t="shared" si="17"/>
        <v>10.647540983606557</v>
      </c>
      <c r="AZ6" s="2">
        <f t="shared" si="3"/>
        <v>10.502049180327869</v>
      </c>
      <c r="BA6" s="2">
        <f t="shared" si="3"/>
        <v>10.559426229508196</v>
      </c>
      <c r="BB6" s="2">
        <f t="shared" si="3"/>
        <v>10.756147540983607</v>
      </c>
      <c r="BC6" s="2">
        <f t="shared" si="3"/>
        <v>14.495901639344263</v>
      </c>
      <c r="BD6" s="2">
        <f t="shared" si="3"/>
        <v>15.249999999999998</v>
      </c>
      <c r="BE6" s="2">
        <f t="shared" si="3"/>
        <v>15.553278688524589</v>
      </c>
      <c r="BF6" s="2">
        <f t="shared" si="3"/>
        <v>14.54918032786885</v>
      </c>
      <c r="BG6" s="2">
        <f t="shared" si="3"/>
        <v>15.618852459016392</v>
      </c>
      <c r="BH6" s="2">
        <f t="shared" si="3"/>
        <v>15.098360655737704</v>
      </c>
      <c r="BI6" s="2">
        <f t="shared" si="3"/>
        <v>14.735655737704917</v>
      </c>
      <c r="BJ6" s="2">
        <f t="shared" si="3"/>
        <v>15.010245901639344</v>
      </c>
      <c r="BL6" s="1" t="s">
        <v>3</v>
      </c>
      <c r="BM6" s="2"/>
      <c r="BN6" s="2"/>
      <c r="BO6" s="2"/>
      <c r="BP6" s="2"/>
      <c r="BQ6" s="2">
        <f t="shared" si="4"/>
        <v>120.79918032786887</v>
      </c>
      <c r="BR6" s="2">
        <f t="shared" si="4"/>
        <v>127.08333333333333</v>
      </c>
      <c r="BS6" s="2">
        <f t="shared" si="4"/>
        <v>129.61065573770492</v>
      </c>
      <c r="BT6" s="2">
        <f t="shared" si="4"/>
        <v>121.24316939890709</v>
      </c>
      <c r="BU6" s="2">
        <f t="shared" si="4"/>
        <v>130.1571038251366</v>
      </c>
      <c r="BV6" s="2">
        <f t="shared" si="4"/>
        <v>125.81967213114754</v>
      </c>
      <c r="BW6" s="2">
        <f t="shared" si="4"/>
        <v>122.79713114754098</v>
      </c>
      <c r="BX6" s="2">
        <f t="shared" si="4"/>
        <v>125.0853825136612</v>
      </c>
      <c r="BZ6" s="1" t="s">
        <v>3</v>
      </c>
      <c r="CA6" s="2"/>
      <c r="CB6" s="2"/>
      <c r="CC6" s="2"/>
      <c r="CD6" s="2"/>
      <c r="CE6" s="5">
        <f t="shared" si="5"/>
        <v>124.68408469945355</v>
      </c>
      <c r="CF6" s="2"/>
      <c r="CG6" s="2"/>
      <c r="CH6" s="2"/>
      <c r="CI6" s="2">
        <f t="shared" si="6"/>
        <v>125.96482240437159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7"/>
        <v>95.439827307069621</v>
      </c>
      <c r="CT6" s="2">
        <f t="shared" si="7"/>
        <v>100.40474905558551</v>
      </c>
      <c r="CU6" s="2">
        <f t="shared" si="7"/>
        <v>102.40151106314084</v>
      </c>
      <c r="CV6" s="2">
        <f t="shared" si="7"/>
        <v>95.790609821910394</v>
      </c>
      <c r="CW6" s="2">
        <f t="shared" si="7"/>
        <v>102.83324338909874</v>
      </c>
      <c r="CX6" s="2">
        <f t="shared" si="7"/>
        <v>99.406368051807874</v>
      </c>
      <c r="CY6" s="2">
        <f t="shared" si="7"/>
        <v>97.0183486238532</v>
      </c>
      <c r="CZ6" s="2">
        <f t="shared" si="7"/>
        <v>98.826227738801933</v>
      </c>
      <c r="DB6" s="1" t="s">
        <v>3</v>
      </c>
      <c r="DC6" s="2"/>
      <c r="DD6" s="2"/>
      <c r="DE6" s="2"/>
      <c r="DF6" s="2"/>
      <c r="DG6" s="2">
        <f t="shared" si="8"/>
        <v>98.509174311926586</v>
      </c>
      <c r="DH6" s="2"/>
      <c r="DI6" s="2"/>
      <c r="DJ6" s="2"/>
      <c r="DK6" s="2">
        <f t="shared" si="9"/>
        <v>99.521046950890437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10"/>
        <v>4.5601726929303794</v>
      </c>
      <c r="DV6" s="2">
        <f t="shared" si="10"/>
        <v>-0.404749055585512</v>
      </c>
      <c r="DW6" s="2">
        <f t="shared" si="10"/>
        <v>-2.4015110631408447</v>
      </c>
      <c r="DX6" s="2">
        <f t="shared" si="10"/>
        <v>4.2093901780896061</v>
      </c>
      <c r="DY6" s="2">
        <f t="shared" si="10"/>
        <v>-2.8332433890987403</v>
      </c>
      <c r="DZ6" s="2">
        <f t="shared" si="10"/>
        <v>0.59363194819212595</v>
      </c>
      <c r="EA6" s="2">
        <f t="shared" si="10"/>
        <v>2.9816513761468002</v>
      </c>
      <c r="EB6" s="2">
        <f t="shared" si="10"/>
        <v>1.1737722611980672</v>
      </c>
      <c r="ED6" s="1" t="s">
        <v>3</v>
      </c>
      <c r="EE6" s="2"/>
      <c r="EF6" s="2"/>
      <c r="EG6" s="2"/>
      <c r="EH6" s="2"/>
      <c r="EI6" s="5">
        <f t="shared" si="11"/>
        <v>1.4908256880734072</v>
      </c>
      <c r="EJ6" s="2"/>
      <c r="EK6" s="2"/>
      <c r="EL6" s="2"/>
      <c r="EM6" s="2">
        <f t="shared" si="12"/>
        <v>0.47895304910956327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13"/>
        <v>3.4426236562759414</v>
      </c>
      <c r="EX6" s="2"/>
      <c r="EY6" s="2"/>
      <c r="EZ6" s="2"/>
      <c r="FA6" s="2">
        <f t="shared" si="14"/>
        <v>2.4310538968944337</v>
      </c>
      <c r="FB6" s="2"/>
      <c r="FC6" s="2"/>
      <c r="FD6" s="2"/>
    </row>
    <row r="7" spans="1:160" x14ac:dyDescent="0.2">
      <c r="A7" s="1" t="s">
        <v>4</v>
      </c>
      <c r="B7" s="26" t="s">
        <v>14</v>
      </c>
      <c r="C7" s="27"/>
      <c r="D7" s="27"/>
      <c r="E7" s="28"/>
      <c r="F7" s="23" t="s">
        <v>35</v>
      </c>
      <c r="G7" s="24"/>
      <c r="H7" s="24"/>
      <c r="I7" s="25"/>
      <c r="J7" s="23" t="s">
        <v>42</v>
      </c>
      <c r="K7" s="24"/>
      <c r="L7" s="24"/>
      <c r="M7" s="25"/>
      <c r="O7" s="1" t="s">
        <v>4</v>
      </c>
      <c r="P7">
        <v>1.1099000000000001</v>
      </c>
      <c r="Q7">
        <v>1.1147</v>
      </c>
      <c r="R7">
        <v>1.1113</v>
      </c>
      <c r="S7">
        <v>1.1251</v>
      </c>
      <c r="T7">
        <v>0.68240000000000001</v>
      </c>
      <c r="U7">
        <v>0.68369999999999997</v>
      </c>
      <c r="V7">
        <v>0.71</v>
      </c>
      <c r="W7">
        <v>0.71789999999999998</v>
      </c>
      <c r="X7">
        <v>0.87939999999999996</v>
      </c>
      <c r="Y7">
        <v>0.86329999999999996</v>
      </c>
      <c r="Z7">
        <v>0.83179999999999998</v>
      </c>
      <c r="AA7">
        <v>0.84279999999999999</v>
      </c>
      <c r="AC7" s="1" t="s">
        <v>4</v>
      </c>
      <c r="AD7" s="2">
        <f t="shared" si="15"/>
        <v>1.0042000000000002</v>
      </c>
      <c r="AE7" s="2">
        <f t="shared" si="0"/>
        <v>1.0090000000000001</v>
      </c>
      <c r="AF7" s="2">
        <f t="shared" si="0"/>
        <v>1.0056</v>
      </c>
      <c r="AG7" s="2">
        <f t="shared" si="0"/>
        <v>1.0194000000000001</v>
      </c>
      <c r="AH7" s="2">
        <f t="shared" si="1"/>
        <v>0.57669999999999999</v>
      </c>
      <c r="AI7" s="2">
        <f t="shared" si="1"/>
        <v>0.57799999999999996</v>
      </c>
      <c r="AJ7" s="2">
        <f t="shared" si="1"/>
        <v>0.60429999999999995</v>
      </c>
      <c r="AK7" s="2">
        <f t="shared" si="1"/>
        <v>0.61219999999999997</v>
      </c>
      <c r="AL7" s="2">
        <f t="shared" si="1"/>
        <v>0.77369999999999994</v>
      </c>
      <c r="AM7" s="2">
        <f t="shared" si="1"/>
        <v>0.75759999999999994</v>
      </c>
      <c r="AN7" s="2">
        <f t="shared" si="1"/>
        <v>0.72609999999999997</v>
      </c>
      <c r="AO7" s="2">
        <f t="shared" si="1"/>
        <v>0.73709999999999998</v>
      </c>
      <c r="AQ7" s="4">
        <v>20</v>
      </c>
      <c r="AR7" s="2">
        <f t="shared" si="16"/>
        <v>1.0042000000000002</v>
      </c>
      <c r="AS7" s="2">
        <f t="shared" si="2"/>
        <v>1.0090000000000001</v>
      </c>
      <c r="AT7" s="2">
        <f t="shared" si="2"/>
        <v>1.0056</v>
      </c>
      <c r="AU7" s="2">
        <f t="shared" si="2"/>
        <v>1.0194000000000001</v>
      </c>
      <c r="AV7" s="3">
        <f t="shared" si="18"/>
        <v>1.0095500000000002</v>
      </c>
      <c r="AX7" s="1" t="s">
        <v>4</v>
      </c>
      <c r="AY7" s="2">
        <f t="shared" si="17"/>
        <v>20.530737704918035</v>
      </c>
      <c r="AZ7" s="2">
        <f t="shared" si="3"/>
        <v>20.629098360655739</v>
      </c>
      <c r="BA7" s="2">
        <f t="shared" si="3"/>
        <v>20.559426229508198</v>
      </c>
      <c r="BB7" s="2">
        <f t="shared" si="3"/>
        <v>20.842213114754099</v>
      </c>
      <c r="BC7" s="2">
        <f t="shared" si="3"/>
        <v>11.770491803278688</v>
      </c>
      <c r="BD7" s="2">
        <f t="shared" si="3"/>
        <v>11.797131147540982</v>
      </c>
      <c r="BE7" s="2">
        <f t="shared" si="3"/>
        <v>12.33606557377049</v>
      </c>
      <c r="BF7" s="2">
        <f t="shared" si="3"/>
        <v>12.497950819672131</v>
      </c>
      <c r="BG7" s="2">
        <f t="shared" si="3"/>
        <v>15.807377049180326</v>
      </c>
      <c r="BH7" s="2">
        <f t="shared" si="3"/>
        <v>15.477459016393441</v>
      </c>
      <c r="BI7" s="2">
        <f t="shared" si="3"/>
        <v>14.831967213114753</v>
      </c>
      <c r="BJ7" s="2">
        <f t="shared" si="3"/>
        <v>15.057377049180326</v>
      </c>
      <c r="BL7" s="1" t="s">
        <v>4</v>
      </c>
      <c r="BM7" s="2"/>
      <c r="BN7" s="2"/>
      <c r="BO7" s="2"/>
      <c r="BP7" s="2"/>
      <c r="BQ7" s="2">
        <f t="shared" si="4"/>
        <v>98.087431693989075</v>
      </c>
      <c r="BR7" s="2">
        <f t="shared" si="4"/>
        <v>98.30942622950819</v>
      </c>
      <c r="BS7" s="2">
        <f t="shared" si="4"/>
        <v>102.80054644808742</v>
      </c>
      <c r="BT7" s="2">
        <f t="shared" si="4"/>
        <v>104.14959016393442</v>
      </c>
      <c r="BU7" s="2">
        <f t="shared" si="4"/>
        <v>131.72814207650273</v>
      </c>
      <c r="BV7" s="2">
        <f t="shared" si="4"/>
        <v>128.97882513661202</v>
      </c>
      <c r="BW7" s="2">
        <f t="shared" si="4"/>
        <v>123.59972677595628</v>
      </c>
      <c r="BX7" s="2">
        <f t="shared" si="4"/>
        <v>125.47814207650272</v>
      </c>
      <c r="BZ7" s="1" t="s">
        <v>4</v>
      </c>
      <c r="CA7" s="2"/>
      <c r="CB7" s="2"/>
      <c r="CC7" s="2"/>
      <c r="CD7" s="2"/>
      <c r="CE7" s="2">
        <f t="shared" si="5"/>
        <v>100.83674863387978</v>
      </c>
      <c r="CF7" s="2"/>
      <c r="CG7" s="2"/>
      <c r="CH7" s="2"/>
      <c r="CI7" s="2">
        <f t="shared" si="6"/>
        <v>127.44620901639344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7"/>
        <v>77.495952509444137</v>
      </c>
      <c r="CT7" s="2">
        <f t="shared" si="7"/>
        <v>77.671343766864538</v>
      </c>
      <c r="CU7" s="2">
        <f t="shared" si="7"/>
        <v>81.219643820831067</v>
      </c>
      <c r="CV7" s="2">
        <f t="shared" si="7"/>
        <v>82.285483000539656</v>
      </c>
      <c r="CW7" s="2">
        <f t="shared" si="7"/>
        <v>104.07447382622772</v>
      </c>
      <c r="CX7" s="2">
        <f t="shared" si="7"/>
        <v>101.90232056125201</v>
      </c>
      <c r="CY7" s="2">
        <f t="shared" si="7"/>
        <v>97.652455477603866</v>
      </c>
      <c r="CZ7" s="2">
        <f t="shared" si="7"/>
        <v>99.136535348084166</v>
      </c>
      <c r="DB7" s="1" t="s">
        <v>4</v>
      </c>
      <c r="DC7" s="2"/>
      <c r="DD7" s="2"/>
      <c r="DE7" s="2"/>
      <c r="DF7" s="2"/>
      <c r="DG7" s="2">
        <f t="shared" si="8"/>
        <v>79.668105774419843</v>
      </c>
      <c r="DH7" s="2"/>
      <c r="DI7" s="2"/>
      <c r="DJ7" s="2"/>
      <c r="DK7" s="2">
        <f t="shared" si="9"/>
        <v>100.69144630329194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10"/>
        <v>22.504047490555863</v>
      </c>
      <c r="DV7" s="2">
        <f t="shared" si="10"/>
        <v>22.328656233135462</v>
      </c>
      <c r="DW7" s="2">
        <f t="shared" si="10"/>
        <v>18.780356179168933</v>
      </c>
      <c r="DX7" s="2">
        <f t="shared" si="10"/>
        <v>17.714516999460344</v>
      </c>
      <c r="DY7" s="2">
        <f t="shared" si="10"/>
        <v>-4.0744738262277167</v>
      </c>
      <c r="DZ7" s="2">
        <f t="shared" si="10"/>
        <v>-1.9023205612520115</v>
      </c>
      <c r="EA7" s="2">
        <f t="shared" si="10"/>
        <v>2.3475445223961344</v>
      </c>
      <c r="EB7" s="2">
        <f t="shared" si="10"/>
        <v>0.86346465191583377</v>
      </c>
      <c r="ED7" s="1" t="s">
        <v>4</v>
      </c>
      <c r="EE7" s="2"/>
      <c r="EF7" s="2"/>
      <c r="EG7" s="2"/>
      <c r="EH7" s="2"/>
      <c r="EI7" s="2">
        <f t="shared" si="11"/>
        <v>20.33189422558015</v>
      </c>
      <c r="EJ7" s="2"/>
      <c r="EK7" s="2"/>
      <c r="EL7" s="2"/>
      <c r="EM7" s="2">
        <f t="shared" si="12"/>
        <v>-0.69144630329194001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13"/>
        <v>2.4469874113988443</v>
      </c>
      <c r="EX7" s="2"/>
      <c r="EY7" s="2"/>
      <c r="EZ7" s="2"/>
      <c r="FA7" s="2">
        <f t="shared" si="14"/>
        <v>2.8614859197494322</v>
      </c>
      <c r="FB7" s="2"/>
      <c r="FC7" s="2"/>
      <c r="FD7" s="2"/>
    </row>
    <row r="8" spans="1:160" x14ac:dyDescent="0.2">
      <c r="A8" s="1" t="s">
        <v>5</v>
      </c>
      <c r="B8" s="29" t="s">
        <v>15</v>
      </c>
      <c r="C8" s="30"/>
      <c r="D8" s="30"/>
      <c r="E8" s="31"/>
      <c r="F8" s="23" t="s">
        <v>36</v>
      </c>
      <c r="G8" s="24"/>
      <c r="H8" s="24"/>
      <c r="I8" s="25"/>
      <c r="J8" s="20" t="s">
        <v>43</v>
      </c>
      <c r="K8" s="21"/>
      <c r="L8" s="21"/>
      <c r="M8" s="22"/>
      <c r="O8" s="1" t="s">
        <v>5</v>
      </c>
      <c r="P8">
        <v>0.83320000000000005</v>
      </c>
      <c r="Q8">
        <v>0.86339999999999995</v>
      </c>
      <c r="R8">
        <v>0.85570000000000002</v>
      </c>
      <c r="S8">
        <v>0.84450000000000003</v>
      </c>
      <c r="T8">
        <v>0.84330000000000005</v>
      </c>
      <c r="U8">
        <v>0.85740000000000005</v>
      </c>
      <c r="V8">
        <v>0.94259999999999999</v>
      </c>
      <c r="W8">
        <v>0.84730000000000005</v>
      </c>
      <c r="X8">
        <v>0.86929999999999996</v>
      </c>
      <c r="Y8">
        <v>0.85650000000000004</v>
      </c>
      <c r="Z8">
        <v>0.82909999999999995</v>
      </c>
      <c r="AA8">
        <v>0.84770000000000001</v>
      </c>
      <c r="AC8" s="1" t="s">
        <v>5</v>
      </c>
      <c r="AD8" s="2">
        <f t="shared" si="15"/>
        <v>0.72750000000000004</v>
      </c>
      <c r="AE8" s="2">
        <f t="shared" si="0"/>
        <v>0.75769999999999993</v>
      </c>
      <c r="AF8" s="2">
        <f t="shared" si="0"/>
        <v>0.75</v>
      </c>
      <c r="AG8" s="2">
        <f t="shared" si="0"/>
        <v>0.73880000000000001</v>
      </c>
      <c r="AH8" s="2">
        <f t="shared" si="1"/>
        <v>0.73760000000000003</v>
      </c>
      <c r="AI8" s="2">
        <f t="shared" si="1"/>
        <v>0.75170000000000003</v>
      </c>
      <c r="AJ8" s="2">
        <f t="shared" si="1"/>
        <v>0.83689999999999998</v>
      </c>
      <c r="AK8" s="2">
        <f t="shared" si="1"/>
        <v>0.74160000000000004</v>
      </c>
      <c r="AL8" s="2">
        <f t="shared" si="1"/>
        <v>0.76359999999999995</v>
      </c>
      <c r="AM8" s="2">
        <f t="shared" si="1"/>
        <v>0.75080000000000002</v>
      </c>
      <c r="AN8" s="2">
        <f t="shared" si="1"/>
        <v>0.72339999999999993</v>
      </c>
      <c r="AO8" s="2">
        <f t="shared" si="1"/>
        <v>0.74199999999999999</v>
      </c>
      <c r="AX8" s="1" t="s">
        <v>5</v>
      </c>
      <c r="AY8" s="2">
        <f t="shared" si="17"/>
        <v>14.860655737704919</v>
      </c>
      <c r="AZ8" s="2">
        <f t="shared" si="3"/>
        <v>15.47950819672131</v>
      </c>
      <c r="BA8" s="2">
        <f t="shared" si="3"/>
        <v>15.321721311475409</v>
      </c>
      <c r="BB8" s="2">
        <f t="shared" si="3"/>
        <v>15.092213114754099</v>
      </c>
      <c r="BC8" s="2">
        <f t="shared" si="3"/>
        <v>15.067622950819672</v>
      </c>
      <c r="BD8" s="2">
        <f t="shared" si="3"/>
        <v>15.35655737704918</v>
      </c>
      <c r="BE8" s="2">
        <f t="shared" si="3"/>
        <v>17.102459016393443</v>
      </c>
      <c r="BF8" s="2">
        <f t="shared" si="3"/>
        <v>15.149590163934427</v>
      </c>
      <c r="BG8" s="2">
        <f t="shared" si="3"/>
        <v>15.600409836065573</v>
      </c>
      <c r="BH8" s="2">
        <f t="shared" si="3"/>
        <v>15.338114754098362</v>
      </c>
      <c r="BI8" s="2">
        <f t="shared" si="3"/>
        <v>14.776639344262293</v>
      </c>
      <c r="BJ8" s="2">
        <f t="shared" si="3"/>
        <v>15.157786885245901</v>
      </c>
      <c r="BL8" s="1" t="s">
        <v>5</v>
      </c>
      <c r="BM8" s="2">
        <f>AY8/(0.024*5)</f>
        <v>123.83879781420767</v>
      </c>
      <c r="BN8" s="2">
        <f t="shared" ref="BN8:BX11" si="19">AZ8/(0.024*5)</f>
        <v>128.99590163934425</v>
      </c>
      <c r="BO8" s="2">
        <f t="shared" si="19"/>
        <v>127.68101092896175</v>
      </c>
      <c r="BP8" s="2">
        <f t="shared" si="19"/>
        <v>125.76844262295083</v>
      </c>
      <c r="BQ8" s="2">
        <f t="shared" si="19"/>
        <v>125.56352459016394</v>
      </c>
      <c r="BR8" s="2">
        <f t="shared" si="19"/>
        <v>127.97131147540983</v>
      </c>
      <c r="BS8" s="2">
        <f t="shared" si="19"/>
        <v>142.5204918032787</v>
      </c>
      <c r="BT8" s="2">
        <f t="shared" si="19"/>
        <v>126.24658469945356</v>
      </c>
      <c r="BU8" s="2">
        <f t="shared" si="19"/>
        <v>130.00341530054644</v>
      </c>
      <c r="BV8" s="2">
        <f t="shared" si="19"/>
        <v>127.81762295081968</v>
      </c>
      <c r="BW8" s="2">
        <f t="shared" si="19"/>
        <v>123.13866120218577</v>
      </c>
      <c r="BX8" s="2">
        <f t="shared" si="19"/>
        <v>126.31489071038251</v>
      </c>
      <c r="BZ8" s="1" t="s">
        <v>5</v>
      </c>
      <c r="CA8" s="2">
        <f>AVERAGE(BM8:BP8)</f>
        <v>126.57103825136613</v>
      </c>
      <c r="CB8" s="2"/>
      <c r="CC8" s="2"/>
      <c r="CD8" s="2"/>
      <c r="CE8" s="2">
        <f t="shared" si="5"/>
        <v>130.57547814207652</v>
      </c>
      <c r="CF8" s="2"/>
      <c r="CG8" s="2"/>
      <c r="CH8" s="2"/>
      <c r="CI8" s="5">
        <f t="shared" si="5"/>
        <v>126.81864754098362</v>
      </c>
      <c r="CJ8" s="2"/>
      <c r="CK8" s="2"/>
      <c r="CL8" s="2"/>
      <c r="CN8" s="1" t="s">
        <v>5</v>
      </c>
      <c r="CO8" s="2">
        <f>(BM8/$CA$8)*100</f>
        <v>97.84133837021048</v>
      </c>
      <c r="CP8" s="2">
        <f t="shared" ref="CP8:CZ11" si="20">(BN8/$CA$8)*100</f>
        <v>101.9158121964382</v>
      </c>
      <c r="CQ8" s="2">
        <f t="shared" si="20"/>
        <v>100.87695628710198</v>
      </c>
      <c r="CR8" s="2">
        <f t="shared" si="20"/>
        <v>99.36589314624932</v>
      </c>
      <c r="CS8" s="2">
        <f t="shared" si="20"/>
        <v>99.203993524015104</v>
      </c>
      <c r="CT8" s="2">
        <f t="shared" si="20"/>
        <v>101.10631408526712</v>
      </c>
      <c r="CU8" s="2">
        <f t="shared" si="20"/>
        <v>112.60118726389638</v>
      </c>
      <c r="CV8" s="2">
        <f t="shared" si="20"/>
        <v>99.743658931462491</v>
      </c>
      <c r="CW8" s="2">
        <f t="shared" si="20"/>
        <v>102.71181867242308</v>
      </c>
      <c r="CX8" s="2">
        <f t="shared" si="20"/>
        <v>100.98488936859147</v>
      </c>
      <c r="CY8" s="2">
        <f t="shared" si="20"/>
        <v>97.288181327576879</v>
      </c>
      <c r="CZ8" s="2">
        <f t="shared" si="20"/>
        <v>99.797625472207216</v>
      </c>
      <c r="DB8" s="1" t="s">
        <v>5</v>
      </c>
      <c r="DC8" s="2">
        <f>AVERAGE(CO8:CR8)</f>
        <v>100</v>
      </c>
      <c r="DD8" s="2"/>
      <c r="DE8" s="2"/>
      <c r="DF8" s="2"/>
      <c r="DG8" s="2">
        <f t="shared" si="8"/>
        <v>103.16378845116029</v>
      </c>
      <c r="DH8" s="2"/>
      <c r="DI8" s="2"/>
      <c r="DJ8" s="2"/>
      <c r="DK8" s="2">
        <f t="shared" si="8"/>
        <v>100.19562871019966</v>
      </c>
      <c r="DL8" s="2"/>
      <c r="DM8" s="2"/>
      <c r="DN8" s="2"/>
      <c r="DP8" s="1" t="s">
        <v>5</v>
      </c>
      <c r="DQ8" s="2">
        <f>$DC$8-CO8</f>
        <v>2.1586616297895205</v>
      </c>
      <c r="DR8" s="2">
        <f t="shared" ref="DR8:EB11" si="21">$DC$8-CP8</f>
        <v>-1.9158121964381962</v>
      </c>
      <c r="DS8" s="2">
        <f t="shared" si="21"/>
        <v>-0.87695628710197582</v>
      </c>
      <c r="DT8" s="2">
        <f t="shared" si="21"/>
        <v>0.63410685375067999</v>
      </c>
      <c r="DU8" s="2">
        <f t="shared" si="21"/>
        <v>0.79600647598489616</v>
      </c>
      <c r="DV8" s="2">
        <f t="shared" si="21"/>
        <v>-1.1063140852671154</v>
      </c>
      <c r="DW8" s="2">
        <f t="shared" si="21"/>
        <v>-12.601187263896378</v>
      </c>
      <c r="DX8" s="2">
        <f t="shared" si="21"/>
        <v>0.25634106853750893</v>
      </c>
      <c r="DY8" s="2">
        <f t="shared" si="21"/>
        <v>-2.7118186724230782</v>
      </c>
      <c r="DZ8" s="2">
        <f t="shared" si="21"/>
        <v>-0.98488936859146747</v>
      </c>
      <c r="EA8" s="2">
        <f t="shared" si="21"/>
        <v>2.7118186724231208</v>
      </c>
      <c r="EB8" s="2">
        <f t="shared" si="21"/>
        <v>0.20237452779278442</v>
      </c>
      <c r="ED8" s="1" t="s">
        <v>5</v>
      </c>
      <c r="EE8" s="2">
        <f>AVERAGE(DQ8:DT8)</f>
        <v>7.1054273576010019E-15</v>
      </c>
      <c r="EF8" s="2"/>
      <c r="EG8" s="2"/>
      <c r="EH8" s="2"/>
      <c r="EI8" s="2">
        <f t="shared" si="11"/>
        <v>-3.1637884511602721</v>
      </c>
      <c r="EJ8" s="2"/>
      <c r="EK8" s="2"/>
      <c r="EL8" s="2"/>
      <c r="EM8" s="5">
        <f t="shared" si="11"/>
        <v>-0.19562871019966011</v>
      </c>
      <c r="EN8" s="2"/>
      <c r="EO8" s="2"/>
      <c r="EP8" s="2"/>
      <c r="ER8" s="1" t="s">
        <v>5</v>
      </c>
      <c r="ES8" s="2">
        <f>STDEV(DQ8:DT8)</f>
        <v>1.7796348160421531</v>
      </c>
      <c r="ET8" s="2"/>
      <c r="EU8" s="2"/>
      <c r="EV8" s="2"/>
      <c r="EW8" s="2">
        <f t="shared" si="13"/>
        <v>6.3423171084783911</v>
      </c>
      <c r="EX8" s="2"/>
      <c r="EY8" s="2"/>
      <c r="EZ8" s="2"/>
      <c r="FA8" s="5">
        <f t="shared" si="13"/>
        <v>2.2778499491883042</v>
      </c>
      <c r="FB8" s="2"/>
      <c r="FC8" s="2"/>
      <c r="FD8" s="2"/>
    </row>
    <row r="9" spans="1:160" x14ac:dyDescent="0.2">
      <c r="A9" s="1" t="s">
        <v>6</v>
      </c>
      <c r="B9" s="17" t="s">
        <v>7</v>
      </c>
      <c r="C9" s="18"/>
      <c r="D9" s="18"/>
      <c r="E9" s="19"/>
      <c r="F9" s="23" t="s">
        <v>37</v>
      </c>
      <c r="G9" s="24"/>
      <c r="H9" s="24"/>
      <c r="I9" s="25"/>
      <c r="J9" s="20" t="s">
        <v>44</v>
      </c>
      <c r="K9" s="21"/>
      <c r="L9" s="21"/>
      <c r="M9" s="22"/>
      <c r="O9" s="1" t="s">
        <v>6</v>
      </c>
      <c r="P9">
        <v>0.59450000000000003</v>
      </c>
      <c r="Q9">
        <v>0.5585</v>
      </c>
      <c r="R9">
        <v>0.54590000000000005</v>
      </c>
      <c r="S9">
        <v>0.56589999999999996</v>
      </c>
      <c r="T9">
        <v>0.85219999999999996</v>
      </c>
      <c r="U9">
        <v>0.8659</v>
      </c>
      <c r="V9">
        <v>1.0549999999999999</v>
      </c>
      <c r="W9">
        <v>0.85350000000000004</v>
      </c>
      <c r="X9">
        <v>0.87880000000000003</v>
      </c>
      <c r="Y9">
        <v>0.92459999999999998</v>
      </c>
      <c r="Z9">
        <v>0.87139999999999995</v>
      </c>
      <c r="AA9">
        <v>0.83909999999999996</v>
      </c>
      <c r="AC9" s="1" t="s">
        <v>6</v>
      </c>
      <c r="AD9" s="2">
        <f t="shared" si="15"/>
        <v>0.48880000000000001</v>
      </c>
      <c r="AE9" s="2">
        <f t="shared" si="0"/>
        <v>0.45279999999999998</v>
      </c>
      <c r="AF9" s="2">
        <f t="shared" si="0"/>
        <v>0.44020000000000004</v>
      </c>
      <c r="AG9" s="2">
        <f t="shared" si="0"/>
        <v>0.46019999999999994</v>
      </c>
      <c r="AH9" s="2">
        <f t="shared" si="1"/>
        <v>0.74649999999999994</v>
      </c>
      <c r="AI9" s="2">
        <f t="shared" si="1"/>
        <v>0.76019999999999999</v>
      </c>
      <c r="AJ9" s="2">
        <f t="shared" si="1"/>
        <v>0.94929999999999992</v>
      </c>
      <c r="AK9" s="2">
        <f t="shared" si="1"/>
        <v>0.74780000000000002</v>
      </c>
      <c r="AL9" s="2">
        <f t="shared" si="1"/>
        <v>0.77310000000000001</v>
      </c>
      <c r="AM9" s="2">
        <f t="shared" si="1"/>
        <v>0.81889999999999996</v>
      </c>
      <c r="AN9" s="2">
        <f t="shared" si="1"/>
        <v>0.76569999999999994</v>
      </c>
      <c r="AO9" s="2">
        <f t="shared" si="1"/>
        <v>0.73339999999999994</v>
      </c>
      <c r="AX9" s="1" t="s">
        <v>6</v>
      </c>
      <c r="AY9" s="2">
        <f t="shared" si="17"/>
        <v>9.9692622950819665</v>
      </c>
      <c r="AZ9" s="2">
        <f t="shared" si="3"/>
        <v>9.2315573770491781</v>
      </c>
      <c r="BA9" s="2">
        <f t="shared" si="3"/>
        <v>8.9733606557377037</v>
      </c>
      <c r="BB9" s="2">
        <f t="shared" si="3"/>
        <v>9.3831967213114726</v>
      </c>
      <c r="BC9" s="2">
        <f t="shared" si="3"/>
        <v>15.249999999999998</v>
      </c>
      <c r="BD9" s="2">
        <f t="shared" si="3"/>
        <v>15.530737704918032</v>
      </c>
      <c r="BE9" s="2">
        <f t="shared" si="3"/>
        <v>19.405737704918032</v>
      </c>
      <c r="BF9" s="2">
        <f t="shared" si="3"/>
        <v>15.276639344262295</v>
      </c>
      <c r="BG9" s="2">
        <f t="shared" si="3"/>
        <v>15.795081967213115</v>
      </c>
      <c r="BH9" s="2">
        <f t="shared" si="3"/>
        <v>16.733606557377048</v>
      </c>
      <c r="BI9" s="2">
        <f t="shared" si="3"/>
        <v>15.643442622950818</v>
      </c>
      <c r="BJ9" s="2">
        <f t="shared" si="3"/>
        <v>14.981557377049178</v>
      </c>
      <c r="BL9" s="1" t="s">
        <v>6</v>
      </c>
      <c r="BM9" s="2">
        <f t="shared" ref="BM9:BM11" si="22">AY9/(0.024*5)</f>
        <v>83.077185792349724</v>
      </c>
      <c r="BN9" s="2">
        <f t="shared" si="19"/>
        <v>76.929644808743149</v>
      </c>
      <c r="BO9" s="2">
        <f t="shared" si="19"/>
        <v>74.77800546448087</v>
      </c>
      <c r="BP9" s="2">
        <f t="shared" si="19"/>
        <v>78.193306010928936</v>
      </c>
      <c r="BQ9" s="2">
        <f t="shared" si="19"/>
        <v>127.08333333333333</v>
      </c>
      <c r="BR9" s="2">
        <f t="shared" si="19"/>
        <v>129.42281420765028</v>
      </c>
      <c r="BS9" s="2">
        <f t="shared" si="19"/>
        <v>161.71448087431693</v>
      </c>
      <c r="BT9" s="2">
        <f t="shared" si="19"/>
        <v>127.30532786885246</v>
      </c>
      <c r="BU9" s="2">
        <f t="shared" si="19"/>
        <v>131.62568306010928</v>
      </c>
      <c r="BV9" s="2">
        <f t="shared" si="19"/>
        <v>139.44672131147541</v>
      </c>
      <c r="BW9" s="2">
        <f t="shared" si="19"/>
        <v>130.36202185792348</v>
      </c>
      <c r="BX9" s="2">
        <f t="shared" si="19"/>
        <v>124.84631147540982</v>
      </c>
      <c r="BZ9" s="1" t="s">
        <v>6</v>
      </c>
      <c r="CA9" s="2">
        <f t="shared" ref="CA9:CA11" si="23">AVERAGE(BM9:BP9)</f>
        <v>78.244535519125677</v>
      </c>
      <c r="CB9" s="2"/>
      <c r="CC9" s="2"/>
      <c r="CD9" s="2"/>
      <c r="CE9" s="2">
        <f t="shared" si="5"/>
        <v>136.38148907103826</v>
      </c>
      <c r="CF9" s="2"/>
      <c r="CG9" s="2"/>
      <c r="CH9" s="2"/>
      <c r="CI9" s="5">
        <f t="shared" si="5"/>
        <v>131.5701844262295</v>
      </c>
      <c r="CJ9" s="2"/>
      <c r="CK9" s="2"/>
      <c r="CL9" s="2"/>
      <c r="CN9" s="1" t="s">
        <v>6</v>
      </c>
      <c r="CO9" s="2">
        <f t="shared" ref="CO9:CO11" si="24">(BM9/$CA$8)*100</f>
        <v>65.636805180787903</v>
      </c>
      <c r="CP9" s="2">
        <f t="shared" si="20"/>
        <v>60.779816513761439</v>
      </c>
      <c r="CQ9" s="2">
        <f t="shared" si="20"/>
        <v>59.079870480302198</v>
      </c>
      <c r="CR9" s="2">
        <f t="shared" si="20"/>
        <v>61.778197517539098</v>
      </c>
      <c r="CS9" s="2">
        <f t="shared" si="20"/>
        <v>100.40474905558551</v>
      </c>
      <c r="CT9" s="2">
        <f t="shared" si="20"/>
        <v>102.25310307609281</v>
      </c>
      <c r="CU9" s="2">
        <f t="shared" si="20"/>
        <v>127.76578521316782</v>
      </c>
      <c r="CV9" s="2">
        <f t="shared" si="20"/>
        <v>100.58014031300593</v>
      </c>
      <c r="CW9" s="2">
        <f t="shared" si="20"/>
        <v>103.99352401511062</v>
      </c>
      <c r="CX9" s="2">
        <f t="shared" si="20"/>
        <v>110.17269293038316</v>
      </c>
      <c r="CY9" s="2">
        <f t="shared" si="20"/>
        <v>102.99514301133294</v>
      </c>
      <c r="CZ9" s="2">
        <f t="shared" si="20"/>
        <v>98.637344846195347</v>
      </c>
      <c r="DB9" s="1" t="s">
        <v>6</v>
      </c>
      <c r="DC9" s="2">
        <f t="shared" ref="DC9:DC11" si="25">AVERAGE(CO9:CR9)</f>
        <v>61.818672423097659</v>
      </c>
      <c r="DD9" s="2"/>
      <c r="DE9" s="2"/>
      <c r="DF9" s="2"/>
      <c r="DG9" s="2">
        <f t="shared" si="8"/>
        <v>107.75094441446302</v>
      </c>
      <c r="DH9" s="2"/>
      <c r="DI9" s="2"/>
      <c r="DJ9" s="2"/>
      <c r="DK9" s="2">
        <f t="shared" si="8"/>
        <v>103.9496762007555</v>
      </c>
      <c r="DL9" s="2"/>
      <c r="DM9" s="2"/>
      <c r="DN9" s="2"/>
      <c r="DP9" s="1" t="s">
        <v>6</v>
      </c>
      <c r="DQ9" s="2">
        <f t="shared" ref="DQ9:DQ11" si="26">$DC$8-CO9</f>
        <v>34.363194819212097</v>
      </c>
      <c r="DR9" s="2">
        <f t="shared" si="21"/>
        <v>39.220183486238561</v>
      </c>
      <c r="DS9" s="2">
        <f t="shared" si="21"/>
        <v>40.920129519697802</v>
      </c>
      <c r="DT9" s="2">
        <f t="shared" si="21"/>
        <v>38.221802482460902</v>
      </c>
      <c r="DU9" s="2">
        <f t="shared" si="21"/>
        <v>-0.404749055585512</v>
      </c>
      <c r="DV9" s="2">
        <f t="shared" si="21"/>
        <v>-2.2531030760928132</v>
      </c>
      <c r="DW9" s="2">
        <f t="shared" si="21"/>
        <v>-27.765785213167817</v>
      </c>
      <c r="DX9" s="2">
        <f t="shared" si="21"/>
        <v>-0.58014031300592706</v>
      </c>
      <c r="DY9" s="2">
        <f t="shared" si="21"/>
        <v>-3.9935240151106228</v>
      </c>
      <c r="DZ9" s="2">
        <f t="shared" si="21"/>
        <v>-10.172692930383164</v>
      </c>
      <c r="EA9" s="2">
        <f t="shared" si="21"/>
        <v>-2.9951430113329423</v>
      </c>
      <c r="EB9" s="2">
        <f t="shared" si="21"/>
        <v>1.3626551538046527</v>
      </c>
      <c r="ED9" s="1" t="s">
        <v>6</v>
      </c>
      <c r="EE9" s="2">
        <f t="shared" ref="EE9:EE11" si="27">AVERAGE(DQ9:DT9)</f>
        <v>38.181327576902341</v>
      </c>
      <c r="EF9" s="2"/>
      <c r="EG9" s="2"/>
      <c r="EH9" s="2"/>
      <c r="EI9" s="2">
        <f t="shared" si="11"/>
        <v>-7.7509444144630173</v>
      </c>
      <c r="EJ9" s="2"/>
      <c r="EK9" s="2"/>
      <c r="EL9" s="2"/>
      <c r="EM9" s="5">
        <f t="shared" si="11"/>
        <v>-3.9496762007555191</v>
      </c>
      <c r="EN9" s="2"/>
      <c r="EO9" s="2"/>
      <c r="EP9" s="2"/>
      <c r="ER9" s="1" t="s">
        <v>6</v>
      </c>
      <c r="ES9" s="2">
        <f t="shared" ref="ES9:ES11" si="28">STDEV(DQ9:DT9)</f>
        <v>2.7784908167054923</v>
      </c>
      <c r="ET9" s="2"/>
      <c r="EU9" s="2"/>
      <c r="EV9" s="2"/>
      <c r="EW9" s="2">
        <f t="shared" si="13"/>
        <v>13.369207521909663</v>
      </c>
      <c r="EX9" s="2"/>
      <c r="EY9" s="2"/>
      <c r="EZ9" s="2"/>
      <c r="FA9" s="5">
        <f t="shared" si="13"/>
        <v>4.7560437998544414</v>
      </c>
      <c r="FB9" s="2"/>
      <c r="FC9" s="2"/>
      <c r="FD9" s="2"/>
    </row>
    <row r="10" spans="1:160" x14ac:dyDescent="0.2">
      <c r="A10" s="1" t="s">
        <v>8</v>
      </c>
      <c r="B10" s="17" t="s">
        <v>16</v>
      </c>
      <c r="C10" s="18"/>
      <c r="D10" s="18"/>
      <c r="E10" s="19"/>
      <c r="F10" s="20" t="s">
        <v>38</v>
      </c>
      <c r="G10" s="21"/>
      <c r="H10" s="21"/>
      <c r="I10" s="22"/>
      <c r="J10" s="20" t="s">
        <v>45</v>
      </c>
      <c r="K10" s="21"/>
      <c r="L10" s="21"/>
      <c r="M10" s="22"/>
      <c r="O10" s="1" t="s">
        <v>8</v>
      </c>
      <c r="P10">
        <v>0.3926</v>
      </c>
      <c r="Q10">
        <v>0.35599999999999998</v>
      </c>
      <c r="R10">
        <v>0.38159999999999999</v>
      </c>
      <c r="S10">
        <v>0.35289999999999999</v>
      </c>
      <c r="T10">
        <v>0.76949999999999996</v>
      </c>
      <c r="U10">
        <v>0.74729999999999996</v>
      </c>
      <c r="V10">
        <v>0.81530000000000002</v>
      </c>
      <c r="W10">
        <v>0.73550000000000004</v>
      </c>
      <c r="X10">
        <v>0.86899999999999999</v>
      </c>
      <c r="Y10">
        <v>0.93059999999999998</v>
      </c>
      <c r="Z10">
        <v>0.87360000000000004</v>
      </c>
      <c r="AA10">
        <v>0.85370000000000001</v>
      </c>
      <c r="AC10" s="1" t="s">
        <v>8</v>
      </c>
      <c r="AD10" s="2">
        <f t="shared" si="15"/>
        <v>0.28690000000000004</v>
      </c>
      <c r="AE10" s="2">
        <f t="shared" si="0"/>
        <v>0.25029999999999997</v>
      </c>
      <c r="AF10" s="2">
        <f>R10-(AVERAGE($P$4:$S$4))</f>
        <v>0.27590000000000003</v>
      </c>
      <c r="AG10" s="2">
        <f t="shared" si="0"/>
        <v>0.2472</v>
      </c>
      <c r="AH10" s="2">
        <f t="shared" si="1"/>
        <v>0.66379999999999995</v>
      </c>
      <c r="AI10" s="2">
        <f t="shared" si="1"/>
        <v>0.64159999999999995</v>
      </c>
      <c r="AJ10" s="2">
        <f>V10-(AVERAGE($P$4:$S$4))</f>
        <v>0.70960000000000001</v>
      </c>
      <c r="AK10" s="2">
        <f>W10-(AVERAGE($P$4:$S$4))</f>
        <v>0.62980000000000003</v>
      </c>
      <c r="AL10" s="2">
        <f t="shared" si="1"/>
        <v>0.76329999999999998</v>
      </c>
      <c r="AM10" s="2">
        <f t="shared" si="1"/>
        <v>0.82489999999999997</v>
      </c>
      <c r="AN10" s="2">
        <f t="shared" si="1"/>
        <v>0.76790000000000003</v>
      </c>
      <c r="AO10" s="2">
        <f t="shared" si="1"/>
        <v>0.748</v>
      </c>
      <c r="AX10" s="1" t="s">
        <v>8</v>
      </c>
      <c r="AY10" s="2">
        <f t="shared" si="17"/>
        <v>5.831967213114754</v>
      </c>
      <c r="AZ10" s="2">
        <f t="shared" si="3"/>
        <v>5.0819672131147531</v>
      </c>
      <c r="BA10" s="2">
        <f t="shared" si="3"/>
        <v>5.6065573770491799</v>
      </c>
      <c r="BB10" s="2">
        <f t="shared" si="3"/>
        <v>5.0184426229508192</v>
      </c>
      <c r="BC10" s="2">
        <f t="shared" si="3"/>
        <v>13.555327868852459</v>
      </c>
      <c r="BD10" s="2">
        <f t="shared" si="3"/>
        <v>13.100409836065573</v>
      </c>
      <c r="BE10" s="2">
        <f t="shared" si="3"/>
        <v>14.493852459016393</v>
      </c>
      <c r="BF10" s="2">
        <f t="shared" si="3"/>
        <v>12.858606557377049</v>
      </c>
      <c r="BG10" s="2">
        <f t="shared" si="3"/>
        <v>15.594262295081966</v>
      </c>
      <c r="BH10" s="2">
        <f t="shared" si="3"/>
        <v>16.856557377049178</v>
      </c>
      <c r="BI10" s="2">
        <f t="shared" si="3"/>
        <v>15.688524590163935</v>
      </c>
      <c r="BJ10" s="2">
        <f t="shared" si="3"/>
        <v>15.280737704918032</v>
      </c>
      <c r="BL10" s="1" t="s">
        <v>8</v>
      </c>
      <c r="BM10" s="2">
        <f t="shared" si="22"/>
        <v>48.599726775956285</v>
      </c>
      <c r="BN10" s="2">
        <f t="shared" si="19"/>
        <v>42.349726775956277</v>
      </c>
      <c r="BO10" s="2">
        <f t="shared" si="19"/>
        <v>46.721311475409834</v>
      </c>
      <c r="BP10" s="2">
        <f t="shared" si="19"/>
        <v>41.82035519125683</v>
      </c>
      <c r="BQ10" s="2">
        <f t="shared" si="19"/>
        <v>112.9610655737705</v>
      </c>
      <c r="BR10" s="2">
        <f t="shared" si="19"/>
        <v>109.17008196721311</v>
      </c>
      <c r="BS10" s="2">
        <f t="shared" si="19"/>
        <v>120.78210382513662</v>
      </c>
      <c r="BT10" s="2">
        <f>BF10/(0.024*5)</f>
        <v>107.15505464480874</v>
      </c>
      <c r="BU10" s="2">
        <f t="shared" si="19"/>
        <v>129.95218579234972</v>
      </c>
      <c r="BV10" s="2">
        <f t="shared" si="19"/>
        <v>140.47131147540983</v>
      </c>
      <c r="BW10" s="2">
        <f t="shared" si="19"/>
        <v>130.73770491803279</v>
      </c>
      <c r="BX10" s="2">
        <f t="shared" si="19"/>
        <v>127.33948087431693</v>
      </c>
      <c r="BZ10" s="1" t="s">
        <v>8</v>
      </c>
      <c r="CA10" s="2">
        <f t="shared" si="23"/>
        <v>44.872780054644807</v>
      </c>
      <c r="CB10" s="2"/>
      <c r="CC10" s="2"/>
      <c r="CD10" s="2"/>
      <c r="CE10" s="5">
        <f>AVERAGE(BQ10:BT10)</f>
        <v>112.51707650273224</v>
      </c>
      <c r="CF10" s="2"/>
      <c r="CG10" s="2"/>
      <c r="CH10" s="2"/>
      <c r="CI10" s="5">
        <f t="shared" si="5"/>
        <v>132.12517076502732</v>
      </c>
      <c r="CJ10" s="2"/>
      <c r="CK10" s="2"/>
      <c r="CL10" s="2"/>
      <c r="CN10" s="1" t="s">
        <v>8</v>
      </c>
      <c r="CO10" s="2">
        <f t="shared" si="24"/>
        <v>38.397193739881267</v>
      </c>
      <c r="CP10" s="2">
        <f t="shared" si="20"/>
        <v>33.459255261737717</v>
      </c>
      <c r="CQ10" s="2">
        <f t="shared" si="20"/>
        <v>36.913113869400966</v>
      </c>
      <c r="CR10" s="2">
        <f t="shared" si="20"/>
        <v>33.041014570965999</v>
      </c>
      <c r="CS10" s="2">
        <f t="shared" si="20"/>
        <v>89.247166756610895</v>
      </c>
      <c r="CT10" s="2">
        <f t="shared" si="20"/>
        <v>86.25202374527791</v>
      </c>
      <c r="CU10" s="2">
        <f t="shared" si="20"/>
        <v>95.426335671883422</v>
      </c>
      <c r="CV10" s="2">
        <f t="shared" si="20"/>
        <v>84.660010793308132</v>
      </c>
      <c r="CW10" s="2">
        <f t="shared" si="20"/>
        <v>102.67134376686454</v>
      </c>
      <c r="CX10" s="2">
        <f t="shared" si="20"/>
        <v>110.98219104155422</v>
      </c>
      <c r="CY10" s="2">
        <f t="shared" si="20"/>
        <v>103.29195898542902</v>
      </c>
      <c r="CZ10" s="2">
        <f t="shared" si="20"/>
        <v>100.60712358337828</v>
      </c>
      <c r="DB10" s="1" t="s">
        <v>8</v>
      </c>
      <c r="DC10" s="2">
        <f t="shared" si="25"/>
        <v>35.452644360496492</v>
      </c>
      <c r="DD10" s="2"/>
      <c r="DE10" s="2"/>
      <c r="DF10" s="2"/>
      <c r="DG10" s="2">
        <f>AVERAGE(CS10:CV10)</f>
        <v>88.896384241770079</v>
      </c>
      <c r="DH10" s="2"/>
      <c r="DI10" s="2"/>
      <c r="DJ10" s="2"/>
      <c r="DK10" s="2">
        <f t="shared" si="8"/>
        <v>104.38815434430651</v>
      </c>
      <c r="DL10" s="2"/>
      <c r="DM10" s="2"/>
      <c r="DN10" s="2"/>
      <c r="DP10" s="1" t="s">
        <v>8</v>
      </c>
      <c r="DQ10" s="2">
        <f t="shared" si="26"/>
        <v>61.602806260118733</v>
      </c>
      <c r="DR10" s="2">
        <f t="shared" si="21"/>
        <v>66.540744738262276</v>
      </c>
      <c r="DS10" s="2">
        <f t="shared" si="21"/>
        <v>63.086886130599034</v>
      </c>
      <c r="DT10" s="2">
        <f t="shared" si="21"/>
        <v>66.958985429034001</v>
      </c>
      <c r="DU10" s="2">
        <f t="shared" si="21"/>
        <v>10.752833243389105</v>
      </c>
      <c r="DV10" s="2">
        <f t="shared" si="21"/>
        <v>13.74797625472209</v>
      </c>
      <c r="DW10" s="2">
        <f t="shared" si="21"/>
        <v>4.5736643281165783</v>
      </c>
      <c r="DX10" s="2">
        <f t="shared" si="21"/>
        <v>15.339989206691868</v>
      </c>
      <c r="DY10" s="2">
        <f t="shared" si="21"/>
        <v>-2.6713437668645383</v>
      </c>
      <c r="DZ10" s="2">
        <f t="shared" si="21"/>
        <v>-10.982191041554216</v>
      </c>
      <c r="EA10" s="2">
        <f t="shared" si="21"/>
        <v>-3.2919589854290194</v>
      </c>
      <c r="EB10" s="2">
        <f t="shared" si="21"/>
        <v>-0.60712358337828221</v>
      </c>
      <c r="ED10" s="1" t="s">
        <v>8</v>
      </c>
      <c r="EE10" s="2">
        <f t="shared" si="27"/>
        <v>64.547355639503508</v>
      </c>
      <c r="EF10" s="2"/>
      <c r="EG10" s="2"/>
      <c r="EH10" s="2"/>
      <c r="EI10" s="5">
        <f>AVERAGE(DU10:DX10)</f>
        <v>11.10361575822991</v>
      </c>
      <c r="EJ10" s="2"/>
      <c r="EK10" s="2"/>
      <c r="EL10" s="2"/>
      <c r="EM10" s="5">
        <f t="shared" si="11"/>
        <v>-4.3881543443065141</v>
      </c>
      <c r="EN10" s="2"/>
      <c r="EO10" s="2"/>
      <c r="EP10" s="2"/>
      <c r="ER10" s="1" t="s">
        <v>8</v>
      </c>
      <c r="ES10" s="2">
        <f t="shared" si="28"/>
        <v>2.6199809525310247</v>
      </c>
      <c r="ET10" s="2"/>
      <c r="EU10" s="2"/>
      <c r="EV10" s="2"/>
      <c r="EW10" s="5">
        <f>STDEV(DU10:DX10)</f>
        <v>4.7505373900433279</v>
      </c>
      <c r="EX10" s="2"/>
      <c r="EY10" s="2"/>
      <c r="EZ10" s="2"/>
      <c r="FA10" s="5">
        <f t="shared" si="13"/>
        <v>4.5433686622511029</v>
      </c>
      <c r="FB10" s="2"/>
      <c r="FC10" s="2"/>
      <c r="FD10" s="2"/>
    </row>
    <row r="11" spans="1:160" x14ac:dyDescent="0.2">
      <c r="A11" s="1" t="s">
        <v>9</v>
      </c>
      <c r="B11" s="17" t="s">
        <v>10</v>
      </c>
      <c r="C11" s="18"/>
      <c r="D11" s="18"/>
      <c r="E11" s="19"/>
      <c r="F11" s="20" t="s">
        <v>39</v>
      </c>
      <c r="G11" s="21"/>
      <c r="H11" s="21"/>
      <c r="I11" s="22"/>
      <c r="J11" s="23"/>
      <c r="K11" s="24"/>
      <c r="L11" s="24"/>
      <c r="M11" s="25"/>
      <c r="O11" s="1" t="s">
        <v>9</v>
      </c>
      <c r="P11">
        <v>0.17799999999999999</v>
      </c>
      <c r="Q11">
        <v>0.15290000000000001</v>
      </c>
      <c r="R11">
        <v>0.161</v>
      </c>
      <c r="S11">
        <v>0.15229999999999999</v>
      </c>
      <c r="T11">
        <v>0.85870000000000002</v>
      </c>
      <c r="U11">
        <v>0.83550000000000002</v>
      </c>
      <c r="V11">
        <v>0.8619</v>
      </c>
      <c r="W11">
        <v>0.83240000000000003</v>
      </c>
      <c r="X11">
        <v>0.39710000000000001</v>
      </c>
      <c r="Y11">
        <v>0.3805</v>
      </c>
      <c r="Z11">
        <v>0.3881</v>
      </c>
      <c r="AA11">
        <v>0.34539999999999998</v>
      </c>
      <c r="AC11" s="1" t="s">
        <v>9</v>
      </c>
      <c r="AD11" s="2">
        <f t="shared" si="15"/>
        <v>7.2300000000000003E-2</v>
      </c>
      <c r="AE11" s="2">
        <f t="shared" si="0"/>
        <v>4.720000000000002E-2</v>
      </c>
      <c r="AF11" s="2">
        <f t="shared" si="0"/>
        <v>5.5300000000000016E-2</v>
      </c>
      <c r="AG11" s="2">
        <f t="shared" si="0"/>
        <v>4.6600000000000003E-2</v>
      </c>
      <c r="AH11" s="2">
        <f t="shared" si="1"/>
        <v>0.753</v>
      </c>
      <c r="AI11" s="2">
        <f t="shared" si="1"/>
        <v>0.7298</v>
      </c>
      <c r="AJ11" s="2">
        <f t="shared" si="1"/>
        <v>0.75619999999999998</v>
      </c>
      <c r="AK11" s="2">
        <f t="shared" si="1"/>
        <v>0.72670000000000001</v>
      </c>
      <c r="AL11" s="2"/>
      <c r="AM11" s="2"/>
      <c r="AN11" s="2"/>
      <c r="AO11" s="2"/>
      <c r="AX11" s="1" t="s">
        <v>9</v>
      </c>
      <c r="AY11" s="2">
        <f t="shared" si="17"/>
        <v>1.4344262295081969</v>
      </c>
      <c r="AZ11" s="2">
        <f t="shared" si="3"/>
        <v>0.92008196721311519</v>
      </c>
      <c r="BA11" s="2">
        <f t="shared" si="3"/>
        <v>1.0860655737704921</v>
      </c>
      <c r="BB11" s="2">
        <f t="shared" si="3"/>
        <v>0.90778688524590168</v>
      </c>
      <c r="BC11" s="2">
        <f t="shared" si="3"/>
        <v>15.383196721311474</v>
      </c>
      <c r="BD11" s="2">
        <f t="shared" si="3"/>
        <v>14.907786885245901</v>
      </c>
      <c r="BE11" s="2">
        <f t="shared" si="3"/>
        <v>15.448770491803279</v>
      </c>
      <c r="BF11" s="2">
        <f t="shared" si="3"/>
        <v>14.844262295081966</v>
      </c>
      <c r="BG11" s="2">
        <f t="shared" si="3"/>
        <v>-4.7131147540983603E-2</v>
      </c>
      <c r="BH11" s="2">
        <f t="shared" si="3"/>
        <v>-4.7131147540983603E-2</v>
      </c>
      <c r="BI11" s="2">
        <f t="shared" si="3"/>
        <v>-4.7131147540983603E-2</v>
      </c>
      <c r="BJ11" s="2">
        <f t="shared" si="3"/>
        <v>-4.7131147540983603E-2</v>
      </c>
      <c r="BL11" s="1" t="s">
        <v>9</v>
      </c>
      <c r="BM11" s="2">
        <f t="shared" si="22"/>
        <v>11.953551912568308</v>
      </c>
      <c r="BN11" s="2">
        <f t="shared" si="19"/>
        <v>7.6673497267759601</v>
      </c>
      <c r="BO11" s="2">
        <f t="shared" si="19"/>
        <v>9.0505464480874345</v>
      </c>
      <c r="BP11" s="2">
        <f t="shared" si="19"/>
        <v>7.5648907103825138</v>
      </c>
      <c r="BQ11" s="2">
        <f t="shared" si="19"/>
        <v>128.19330601092895</v>
      </c>
      <c r="BR11" s="2">
        <f t="shared" si="19"/>
        <v>124.23155737704919</v>
      </c>
      <c r="BS11" s="2">
        <f t="shared" si="19"/>
        <v>128.73975409836066</v>
      </c>
      <c r="BT11" s="2">
        <f t="shared" si="19"/>
        <v>123.70218579234972</v>
      </c>
      <c r="BU11" s="2"/>
      <c r="BV11" s="2"/>
      <c r="BW11" s="2"/>
      <c r="BX11" s="2"/>
      <c r="BZ11" s="1" t="s">
        <v>9</v>
      </c>
      <c r="CA11" s="2">
        <f t="shared" si="23"/>
        <v>9.0590846994535532</v>
      </c>
      <c r="CB11" s="2"/>
      <c r="CC11" s="2"/>
      <c r="CD11" s="2"/>
      <c r="CE11" s="5">
        <f t="shared" si="5"/>
        <v>126.21670081967213</v>
      </c>
      <c r="CF11" s="2"/>
      <c r="CG11" s="2"/>
      <c r="CH11" s="2"/>
      <c r="CI11" s="2"/>
      <c r="CJ11" s="2"/>
      <c r="CK11" s="2"/>
      <c r="CL11" s="2"/>
      <c r="CN11" s="1" t="s">
        <v>9</v>
      </c>
      <c r="CO11" s="2">
        <f t="shared" si="24"/>
        <v>9.4441446303291965</v>
      </c>
      <c r="CP11" s="2">
        <f t="shared" si="20"/>
        <v>6.0577441985968727</v>
      </c>
      <c r="CQ11" s="2">
        <f t="shared" si="20"/>
        <v>7.1505666486778212</v>
      </c>
      <c r="CR11" s="2">
        <f t="shared" si="20"/>
        <v>5.976794387479762</v>
      </c>
      <c r="CS11" s="2">
        <f t="shared" si="20"/>
        <v>101.28170534268752</v>
      </c>
      <c r="CT11" s="2">
        <f t="shared" si="20"/>
        <v>98.151645979492713</v>
      </c>
      <c r="CU11" s="2">
        <f t="shared" si="20"/>
        <v>101.71343766864544</v>
      </c>
      <c r="CV11" s="2">
        <f t="shared" si="20"/>
        <v>97.733405288720974</v>
      </c>
      <c r="CW11" s="2">
        <f t="shared" si="20"/>
        <v>0</v>
      </c>
      <c r="CX11" s="2">
        <f t="shared" si="20"/>
        <v>0</v>
      </c>
      <c r="CY11" s="2">
        <f t="shared" si="20"/>
        <v>0</v>
      </c>
      <c r="CZ11" s="2">
        <f t="shared" si="20"/>
        <v>0</v>
      </c>
      <c r="DB11" s="1" t="s">
        <v>9</v>
      </c>
      <c r="DC11" s="2">
        <f t="shared" si="25"/>
        <v>7.1573124662709127</v>
      </c>
      <c r="DD11" s="2"/>
      <c r="DE11" s="2"/>
      <c r="DF11" s="2"/>
      <c r="DG11" s="2">
        <f t="shared" si="8"/>
        <v>99.720048569886657</v>
      </c>
      <c r="DH11" s="2"/>
      <c r="DI11" s="2"/>
      <c r="DJ11" s="2"/>
      <c r="DK11" s="2"/>
      <c r="DL11" s="2"/>
      <c r="DM11" s="2"/>
      <c r="DN11" s="2"/>
      <c r="DP11" s="1" t="s">
        <v>9</v>
      </c>
      <c r="DQ11" s="2">
        <f t="shared" si="26"/>
        <v>90.555855369670809</v>
      </c>
      <c r="DR11" s="2">
        <f t="shared" si="21"/>
        <v>93.942255801403121</v>
      </c>
      <c r="DS11" s="2">
        <f t="shared" si="21"/>
        <v>92.849433351322176</v>
      </c>
      <c r="DT11" s="2">
        <f t="shared" si="21"/>
        <v>94.023205612520243</v>
      </c>
      <c r="DU11" s="2">
        <f t="shared" si="21"/>
        <v>-1.2817053426875162</v>
      </c>
      <c r="DV11" s="2">
        <f t="shared" si="21"/>
        <v>1.848354020507287</v>
      </c>
      <c r="DW11" s="2">
        <f t="shared" si="21"/>
        <v>-1.7134376686454402</v>
      </c>
      <c r="DX11" s="2">
        <f t="shared" si="21"/>
        <v>2.2665947112790263</v>
      </c>
      <c r="DY11" s="2"/>
      <c r="DZ11" s="2"/>
      <c r="EA11" s="2"/>
      <c r="EB11" s="2"/>
      <c r="ED11" s="1" t="s">
        <v>9</v>
      </c>
      <c r="EE11" s="2">
        <f t="shared" si="27"/>
        <v>92.842687533729091</v>
      </c>
      <c r="EF11" s="2"/>
      <c r="EG11" s="2"/>
      <c r="EH11" s="2"/>
      <c r="EI11" s="5">
        <f t="shared" si="11"/>
        <v>0.27995143011333923</v>
      </c>
      <c r="EJ11" s="2"/>
      <c r="EK11" s="2"/>
      <c r="EL11" s="2"/>
      <c r="EM11" s="2"/>
      <c r="EN11" s="2"/>
      <c r="EO11" s="2"/>
      <c r="EP11" s="2"/>
      <c r="ER11" s="1" t="s">
        <v>9</v>
      </c>
      <c r="ES11" s="2">
        <f t="shared" si="28"/>
        <v>1.6157887818085326</v>
      </c>
      <c r="ET11" s="2"/>
      <c r="EU11" s="2"/>
      <c r="EV11" s="2"/>
      <c r="EW11" s="5">
        <f t="shared" si="13"/>
        <v>2.0671244267694142</v>
      </c>
      <c r="EX11" s="2"/>
      <c r="EY11" s="2"/>
      <c r="EZ11" s="2"/>
      <c r="FA11" s="2"/>
      <c r="FB11" s="2"/>
      <c r="FC11" s="2"/>
      <c r="FD11" s="2"/>
    </row>
    <row r="14" spans="1:160" x14ac:dyDescent="0.2">
      <c r="EC14" s="6" t="s">
        <v>107</v>
      </c>
    </row>
    <row r="15" spans="1:160" ht="16" customHeight="1" x14ac:dyDescent="0.2">
      <c r="EC15" s="8" t="s">
        <v>123</v>
      </c>
      <c r="ED15" s="8" t="s">
        <v>124</v>
      </c>
      <c r="EE15" s="8" t="s">
        <v>125</v>
      </c>
      <c r="EF15" s="8" t="s">
        <v>126</v>
      </c>
      <c r="EG15" s="8" t="s">
        <v>108</v>
      </c>
      <c r="EH15" s="8" t="s">
        <v>109</v>
      </c>
      <c r="EI15" s="8" t="s">
        <v>110</v>
      </c>
      <c r="EJ15" s="8" t="s">
        <v>111</v>
      </c>
      <c r="EK15" s="8" t="s">
        <v>112</v>
      </c>
      <c r="EL15" s="10" t="s">
        <v>113</v>
      </c>
      <c r="EM15" s="11"/>
    </row>
    <row r="16" spans="1:160" x14ac:dyDescent="0.2">
      <c r="EC16" s="7" t="s">
        <v>114</v>
      </c>
      <c r="ED16" s="13"/>
      <c r="EE16" s="13"/>
      <c r="EF16" s="13"/>
      <c r="EG16" s="3">
        <f>EE8</f>
        <v>7.1054273576010019E-15</v>
      </c>
      <c r="EH16" s="3">
        <f>ES8</f>
        <v>1.7796348160421531</v>
      </c>
      <c r="EI16" s="3"/>
      <c r="EJ16" s="3"/>
      <c r="EK16" s="3"/>
      <c r="EL16" s="14"/>
      <c r="EM16" s="12"/>
    </row>
    <row r="17" spans="133:145" x14ac:dyDescent="0.2">
      <c r="EC17" s="7" t="s">
        <v>115</v>
      </c>
      <c r="ED17" s="13">
        <v>50</v>
      </c>
      <c r="EE17" s="13"/>
      <c r="EF17" s="13"/>
      <c r="EG17" s="3">
        <f>EE9</f>
        <v>38.181327576902341</v>
      </c>
      <c r="EH17" s="3">
        <f>ES9</f>
        <v>2.7784908167054923</v>
      </c>
      <c r="EI17" s="3"/>
      <c r="EJ17" s="3"/>
      <c r="EK17" s="3"/>
      <c r="EL17" s="14"/>
      <c r="EM17" s="12"/>
    </row>
    <row r="18" spans="133:145" x14ac:dyDescent="0.2">
      <c r="EC18" s="7" t="s">
        <v>116</v>
      </c>
      <c r="ED18" s="13">
        <v>50</v>
      </c>
      <c r="EE18" s="13"/>
      <c r="EF18" s="13"/>
      <c r="EG18" s="3">
        <f>EE10</f>
        <v>64.547355639503508</v>
      </c>
      <c r="EH18" s="3">
        <f>ES10</f>
        <v>2.6199809525310247</v>
      </c>
      <c r="EI18" s="3"/>
      <c r="EJ18" s="3"/>
      <c r="EK18" s="3"/>
      <c r="EL18" s="14"/>
      <c r="EM18" s="12"/>
    </row>
    <row r="19" spans="133:145" x14ac:dyDescent="0.2">
      <c r="EC19" s="7" t="s">
        <v>117</v>
      </c>
      <c r="ED19" s="13">
        <v>5</v>
      </c>
      <c r="EE19" s="13"/>
      <c r="EF19" s="13"/>
      <c r="EG19" s="3">
        <f>EE11</f>
        <v>92.842687533729091</v>
      </c>
      <c r="EH19" s="3">
        <f>ES11</f>
        <v>1.6157887818085326</v>
      </c>
      <c r="EI19" s="3"/>
      <c r="EJ19" s="3"/>
      <c r="EK19" s="3"/>
      <c r="EL19" s="14"/>
      <c r="EM19" s="12"/>
    </row>
    <row r="20" spans="133:145" x14ac:dyDescent="0.2">
      <c r="EC20" s="2" t="s">
        <v>128</v>
      </c>
      <c r="ED20" s="13">
        <v>50</v>
      </c>
      <c r="EE20" s="13">
        <v>5</v>
      </c>
      <c r="EF20" s="13">
        <v>1</v>
      </c>
      <c r="EG20" s="3">
        <f>EI4</f>
        <v>8.4019158121964495</v>
      </c>
      <c r="EH20" s="3">
        <f>EW4</f>
        <v>2.8081702431029889</v>
      </c>
      <c r="EI20" s="3">
        <f>EI5</f>
        <v>1.8787101996762097</v>
      </c>
      <c r="EJ20" s="3">
        <f>EW5</f>
        <v>2.3729526073912797</v>
      </c>
      <c r="EK20" s="3">
        <f>EI6</f>
        <v>1.4908256880734072</v>
      </c>
      <c r="EL20" s="14">
        <f>EW6</f>
        <v>3.4426236562759414</v>
      </c>
      <c r="EM20" s="12"/>
    </row>
    <row r="21" spans="133:145" x14ac:dyDescent="0.2">
      <c r="EC21" s="2" t="s">
        <v>129</v>
      </c>
      <c r="ED21" s="13">
        <v>50</v>
      </c>
      <c r="EE21" s="13">
        <v>5</v>
      </c>
      <c r="EF21" s="13">
        <v>1</v>
      </c>
      <c r="EG21" s="3">
        <f>EI7</f>
        <v>20.33189422558015</v>
      </c>
      <c r="EH21" s="3">
        <f>EW7</f>
        <v>2.4469874113988443</v>
      </c>
      <c r="EI21" s="3">
        <f>EI8</f>
        <v>-3.1637884511602721</v>
      </c>
      <c r="EJ21" s="3">
        <f>EW8</f>
        <v>6.3423171084783911</v>
      </c>
      <c r="EK21" s="3">
        <f>EI9</f>
        <v>-7.7509444144630173</v>
      </c>
      <c r="EL21" s="14">
        <f>EW9</f>
        <v>13.369207521909663</v>
      </c>
      <c r="EM21" s="12"/>
    </row>
    <row r="22" spans="133:145" x14ac:dyDescent="0.2">
      <c r="EC22" s="2" t="s">
        <v>130</v>
      </c>
      <c r="ED22" s="13">
        <v>50</v>
      </c>
      <c r="EE22" s="13">
        <v>5</v>
      </c>
      <c r="EF22" s="13">
        <v>1</v>
      </c>
      <c r="EG22" s="3">
        <f>EI10</f>
        <v>11.10361575822991</v>
      </c>
      <c r="EH22" s="3">
        <f>EW10</f>
        <v>4.7505373900433279</v>
      </c>
      <c r="EI22" s="3">
        <f>EI11</f>
        <v>0.27995143011333923</v>
      </c>
      <c r="EJ22" s="3">
        <f>EW11</f>
        <v>2.0671244267694142</v>
      </c>
      <c r="EK22" s="3">
        <f>EM4</f>
        <v>2.8231246627091338</v>
      </c>
      <c r="EL22" s="3">
        <f>FA4</f>
        <v>9.5981100609122088</v>
      </c>
      <c r="EM22" s="15"/>
      <c r="EN22" s="15"/>
      <c r="EO22" s="16"/>
    </row>
    <row r="23" spans="133:145" x14ac:dyDescent="0.2">
      <c r="EC23" s="2" t="s">
        <v>131</v>
      </c>
      <c r="ED23" s="13">
        <v>20</v>
      </c>
      <c r="EE23" s="13">
        <v>5</v>
      </c>
      <c r="EF23" s="13">
        <v>1</v>
      </c>
      <c r="EG23" s="3">
        <f>EM5</f>
        <v>3.0018888289260666</v>
      </c>
      <c r="EH23" s="3">
        <f>FA5</f>
        <v>4.8205809500981252</v>
      </c>
      <c r="EI23" s="3">
        <f>EM6</f>
        <v>0.47895304910956327</v>
      </c>
      <c r="EJ23" s="3">
        <f>FA6</f>
        <v>2.4310538968944337</v>
      </c>
      <c r="EK23" s="3">
        <f>EM7</f>
        <v>-0.69144630329194001</v>
      </c>
      <c r="EL23" s="14">
        <f>FA7</f>
        <v>2.8614859197494322</v>
      </c>
      <c r="EM23" s="12"/>
    </row>
    <row r="24" spans="133:145" x14ac:dyDescent="0.2">
      <c r="EC24" s="2" t="s">
        <v>132</v>
      </c>
      <c r="ED24" s="13">
        <v>50</v>
      </c>
      <c r="EE24" s="13">
        <v>5</v>
      </c>
      <c r="EF24" s="13">
        <v>1</v>
      </c>
      <c r="EG24" s="3">
        <f>EM8</f>
        <v>-0.19562871019966011</v>
      </c>
      <c r="EH24" s="3">
        <f>FA8</f>
        <v>2.2778499491883042</v>
      </c>
      <c r="EI24" s="3">
        <f>EM9</f>
        <v>-3.9496762007555191</v>
      </c>
      <c r="EJ24" s="3">
        <f>FA9</f>
        <v>4.7560437998544414</v>
      </c>
      <c r="EK24" s="3">
        <f>EM10</f>
        <v>-4.3881543443065141</v>
      </c>
      <c r="EL24" s="14">
        <f>FA10</f>
        <v>4.5433686622511029</v>
      </c>
      <c r="EM24" s="12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4"/>
  <sheetViews>
    <sheetView showRuler="0" topLeftCell="DW1" workbookViewId="0">
      <selection activeCell="ES31" sqref="ES31"/>
    </sheetView>
  </sheetViews>
  <sheetFormatPr baseColWidth="10" defaultRowHeight="16" x14ac:dyDescent="0.2"/>
  <cols>
    <col min="1" max="132" width="5.83203125" customWidth="1"/>
    <col min="133" max="133" width="10.33203125" customWidth="1"/>
    <col min="134" max="161" width="5.83203125" customWidth="1"/>
  </cols>
  <sheetData>
    <row r="2" spans="1:160" x14ac:dyDescent="0.2">
      <c r="A2">
        <v>3</v>
      </c>
      <c r="B2" s="32">
        <v>42999</v>
      </c>
      <c r="C2" s="32"/>
      <c r="D2" s="32"/>
      <c r="O2" t="s">
        <v>91</v>
      </c>
      <c r="AC2" t="s">
        <v>93</v>
      </c>
      <c r="AX2" t="s">
        <v>99</v>
      </c>
      <c r="BL2" t="s">
        <v>100</v>
      </c>
      <c r="BZ2" t="s">
        <v>101</v>
      </c>
      <c r="CN2" t="s">
        <v>102</v>
      </c>
      <c r="DB2" t="s">
        <v>103</v>
      </c>
      <c r="DP2" t="s">
        <v>104</v>
      </c>
      <c r="ED2" t="s">
        <v>105</v>
      </c>
      <c r="ER2" t="s">
        <v>106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94</v>
      </c>
      <c r="AR3" s="4" t="s">
        <v>0</v>
      </c>
      <c r="AS3" s="4" t="s">
        <v>95</v>
      </c>
      <c r="AT3" s="4" t="s">
        <v>96</v>
      </c>
      <c r="AU3" s="4" t="s">
        <v>97</v>
      </c>
      <c r="AV3" s="4" t="s">
        <v>98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1</v>
      </c>
      <c r="B4" s="33" t="s">
        <v>11</v>
      </c>
      <c r="C4" s="34"/>
      <c r="D4" s="34"/>
      <c r="E4" s="35"/>
      <c r="F4" s="20" t="s">
        <v>46</v>
      </c>
      <c r="G4" s="21"/>
      <c r="H4" s="21"/>
      <c r="I4" s="22"/>
      <c r="J4" s="20" t="s">
        <v>54</v>
      </c>
      <c r="K4" s="21"/>
      <c r="L4" s="21"/>
      <c r="M4" s="22"/>
      <c r="O4" s="1" t="s">
        <v>1</v>
      </c>
      <c r="P4">
        <v>0.1055</v>
      </c>
      <c r="Q4">
        <v>0.106</v>
      </c>
      <c r="R4">
        <v>0.1012</v>
      </c>
      <c r="S4">
        <v>0.1046</v>
      </c>
      <c r="T4">
        <v>0.28649999999999998</v>
      </c>
      <c r="U4">
        <v>0.23219999999999999</v>
      </c>
      <c r="V4">
        <v>0.26250000000000001</v>
      </c>
      <c r="W4">
        <v>0.26200000000000001</v>
      </c>
      <c r="X4">
        <v>0.80769999999999997</v>
      </c>
      <c r="Y4">
        <v>0.83350000000000002</v>
      </c>
      <c r="Z4">
        <v>0.82420000000000004</v>
      </c>
      <c r="AA4">
        <v>0.84770000000000001</v>
      </c>
      <c r="AC4" s="1" t="s">
        <v>1</v>
      </c>
      <c r="AD4" s="2">
        <f>P4-(AVERAGE($P$4:$S$4))</f>
        <v>1.1749999999999955E-3</v>
      </c>
      <c r="AE4" s="2">
        <f t="shared" ref="AE4:AG11" si="0">Q4-(AVERAGE($P$4:$S$4))</f>
        <v>1.6749999999999959E-3</v>
      </c>
      <c r="AF4" s="2">
        <f t="shared" si="0"/>
        <v>-3.1250000000000028E-3</v>
      </c>
      <c r="AG4" s="2">
        <f>S4-(AVERAGE($P$4:$S$4))</f>
        <v>2.7499999999999747E-4</v>
      </c>
      <c r="AH4" s="2">
        <f>T4-(AVERAGE($P$4:$S$4))</f>
        <v>0.18217499999999998</v>
      </c>
      <c r="AI4" s="2">
        <f t="shared" ref="AH4:AO11" si="1">U4-(AVERAGE($P$4:$S$4))</f>
        <v>0.12787499999999999</v>
      </c>
      <c r="AJ4" s="2">
        <f t="shared" si="1"/>
        <v>0.15817500000000001</v>
      </c>
      <c r="AK4" s="2">
        <f t="shared" si="1"/>
        <v>0.15767500000000001</v>
      </c>
      <c r="AL4" s="2">
        <f t="shared" si="1"/>
        <v>0.70337499999999997</v>
      </c>
      <c r="AM4" s="2">
        <f t="shared" si="1"/>
        <v>0.72917500000000002</v>
      </c>
      <c r="AN4" s="2">
        <f t="shared" si="1"/>
        <v>0.71987500000000004</v>
      </c>
      <c r="AO4" s="2">
        <f t="shared" si="1"/>
        <v>0.74337500000000001</v>
      </c>
      <c r="AQ4" s="4">
        <v>0</v>
      </c>
      <c r="AR4" s="2">
        <f>AD4</f>
        <v>1.1749999999999955E-3</v>
      </c>
      <c r="AS4" s="2">
        <f t="shared" ref="AS4:AU7" si="2">AE4</f>
        <v>1.6749999999999959E-3</v>
      </c>
      <c r="AT4" s="2">
        <f t="shared" si="2"/>
        <v>-3.1250000000000028E-3</v>
      </c>
      <c r="AU4" s="2">
        <f t="shared" si="2"/>
        <v>2.7499999999999747E-4</v>
      </c>
      <c r="AV4" s="3">
        <f>AVERAGE(AR4:AU4)</f>
        <v>-3.4694469519536142E-18</v>
      </c>
      <c r="AX4" s="1" t="s">
        <v>1</v>
      </c>
      <c r="AY4" s="2">
        <f>(AD4-0.0023)/0.0488</f>
        <v>-2.3053278688524682E-2</v>
      </c>
      <c r="AZ4" s="2">
        <f t="shared" ref="AZ4:BJ11" si="3">(AE4-0.0023)/0.0488</f>
        <v>-1.280737704918041E-2</v>
      </c>
      <c r="BA4" s="2">
        <f t="shared" si="3"/>
        <v>-0.11116803278688529</v>
      </c>
      <c r="BB4" s="2">
        <f t="shared" si="3"/>
        <v>-4.1495901639344308E-2</v>
      </c>
      <c r="BC4" s="2">
        <f t="shared" si="3"/>
        <v>3.6859631147540979</v>
      </c>
      <c r="BD4" s="2">
        <f t="shared" si="3"/>
        <v>2.5732581967213113</v>
      </c>
      <c r="BE4" s="2">
        <f t="shared" si="3"/>
        <v>3.1941598360655736</v>
      </c>
      <c r="BF4" s="2">
        <f t="shared" si="3"/>
        <v>3.1839139344262297</v>
      </c>
      <c r="BG4" s="2">
        <f t="shared" si="3"/>
        <v>14.366290983606557</v>
      </c>
      <c r="BH4" s="2">
        <f t="shared" si="3"/>
        <v>14.894979508196721</v>
      </c>
      <c r="BI4" s="2">
        <f t="shared" si="3"/>
        <v>14.704405737704919</v>
      </c>
      <c r="BJ4" s="2">
        <f t="shared" si="3"/>
        <v>15.185963114754099</v>
      </c>
      <c r="BL4" s="1" t="s">
        <v>1</v>
      </c>
      <c r="BM4" s="2"/>
      <c r="BN4" s="2"/>
      <c r="BO4" s="2"/>
      <c r="BP4" s="2"/>
      <c r="BQ4" s="2">
        <f t="shared" ref="BQ4:BX7" si="4">BC4/(0.024*5)</f>
        <v>30.716359289617483</v>
      </c>
      <c r="BR4" s="2">
        <f t="shared" si="4"/>
        <v>21.443818306010929</v>
      </c>
      <c r="BS4" s="2">
        <f t="shared" si="4"/>
        <v>26.617998633879782</v>
      </c>
      <c r="BT4" s="2">
        <f t="shared" si="4"/>
        <v>26.532616120218581</v>
      </c>
      <c r="BU4" s="2">
        <f t="shared" si="4"/>
        <v>119.71909153005465</v>
      </c>
      <c r="BV4" s="2">
        <f t="shared" si="4"/>
        <v>124.12482923497268</v>
      </c>
      <c r="BW4" s="2">
        <f t="shared" si="4"/>
        <v>122.53671448087432</v>
      </c>
      <c r="BX4" s="2">
        <f t="shared" si="4"/>
        <v>126.54969262295083</v>
      </c>
      <c r="BZ4" s="1" t="s">
        <v>1</v>
      </c>
      <c r="CA4" s="2"/>
      <c r="CB4" s="2"/>
      <c r="CC4" s="2"/>
      <c r="CD4" s="2"/>
      <c r="CE4" s="5">
        <f t="shared" ref="CE4:CI11" si="5">AVERAGE(BQ4:BT4)</f>
        <v>26.327698087431692</v>
      </c>
      <c r="CF4" s="2"/>
      <c r="CG4" s="2"/>
      <c r="CH4" s="2"/>
      <c r="CI4" s="5">
        <f t="shared" ref="CI4:CI7" si="6">AVERAGE(BU4:BX4)</f>
        <v>123.23258196721312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Z7" si="7">(BQ4/$CA$8)*100</f>
        <v>26.116152450090741</v>
      </c>
      <c r="CT4" s="2">
        <f t="shared" si="7"/>
        <v>18.232304900181486</v>
      </c>
      <c r="CU4" s="2">
        <f t="shared" si="7"/>
        <v>22.631578947368418</v>
      </c>
      <c r="CV4" s="2">
        <f t="shared" si="7"/>
        <v>22.558983666061707</v>
      </c>
      <c r="CW4" s="2">
        <f t="shared" si="7"/>
        <v>101.78947368421052</v>
      </c>
      <c r="CX4" s="2">
        <f t="shared" si="7"/>
        <v>105.53539019963702</v>
      </c>
      <c r="CY4" s="2">
        <f t="shared" si="7"/>
        <v>104.18511796733212</v>
      </c>
      <c r="CZ4" s="2">
        <f t="shared" si="7"/>
        <v>107.59709618874773</v>
      </c>
      <c r="DB4" s="1" t="s">
        <v>1</v>
      </c>
      <c r="DC4" s="2"/>
      <c r="DD4" s="2"/>
      <c r="DE4" s="2"/>
      <c r="DF4" s="2"/>
      <c r="DG4" s="2">
        <f t="shared" ref="DG4:DK11" si="8">AVERAGE(CS4:CV4)</f>
        <v>22.38475499092559</v>
      </c>
      <c r="DH4" s="2"/>
      <c r="DI4" s="2"/>
      <c r="DJ4" s="2"/>
      <c r="DK4" s="2">
        <f t="shared" ref="DK4:DK7" si="9">AVERAGE(CW4:CZ4)</f>
        <v>104.77676950998185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EB7" si="10">$DC$8-CS4</f>
        <v>73.883847549909248</v>
      </c>
      <c r="DV4" s="2">
        <f t="shared" si="10"/>
        <v>81.767695099818496</v>
      </c>
      <c r="DW4" s="2">
        <f t="shared" si="10"/>
        <v>77.368421052631561</v>
      </c>
      <c r="DX4" s="2">
        <f t="shared" si="10"/>
        <v>77.441016333938279</v>
      </c>
      <c r="DY4" s="2">
        <f t="shared" si="10"/>
        <v>-1.7894736842105345</v>
      </c>
      <c r="DZ4" s="2">
        <f t="shared" si="10"/>
        <v>-5.5353901996370354</v>
      </c>
      <c r="EA4" s="2">
        <f t="shared" si="10"/>
        <v>-4.1851179673321326</v>
      </c>
      <c r="EB4" s="2">
        <f>$DC$8-CZ4</f>
        <v>-7.5970961887477415</v>
      </c>
      <c r="ED4" s="1" t="s">
        <v>1</v>
      </c>
      <c r="EE4" s="2"/>
      <c r="EF4" s="2"/>
      <c r="EG4" s="2"/>
      <c r="EH4" s="2"/>
      <c r="EI4" s="5">
        <f t="shared" ref="EI4:EM11" si="11">AVERAGE(DU4:DX4)</f>
        <v>77.615245009074386</v>
      </c>
      <c r="EJ4" s="2"/>
      <c r="EK4" s="2"/>
      <c r="EL4" s="2"/>
      <c r="EM4" s="5">
        <f t="shared" ref="EM4:EM7" si="12">AVERAGE(DY4:EB4)</f>
        <v>-4.776769509981861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FA11" si="13">STDEV(DU4:DX4)</f>
        <v>3.2278706320162311</v>
      </c>
      <c r="EX4" s="2"/>
      <c r="EY4" s="2"/>
      <c r="EZ4" s="2"/>
      <c r="FA4" s="5">
        <f t="shared" ref="FA4:FA7" si="14">STDEV(DY4:EB4)</f>
        <v>2.4360990554793451</v>
      </c>
      <c r="FB4" s="2"/>
      <c r="FC4" s="2"/>
      <c r="FD4" s="2"/>
    </row>
    <row r="5" spans="1:160" x14ac:dyDescent="0.2">
      <c r="A5" s="1" t="s">
        <v>2</v>
      </c>
      <c r="B5" s="26" t="s">
        <v>12</v>
      </c>
      <c r="C5" s="27"/>
      <c r="D5" s="27"/>
      <c r="E5" s="28"/>
      <c r="F5" s="20" t="s">
        <v>47</v>
      </c>
      <c r="G5" s="21"/>
      <c r="H5" s="21"/>
      <c r="I5" s="22"/>
      <c r="J5" s="23" t="s">
        <v>55</v>
      </c>
      <c r="K5" s="24"/>
      <c r="L5" s="24"/>
      <c r="M5" s="25"/>
      <c r="O5" s="1" t="s">
        <v>2</v>
      </c>
      <c r="P5">
        <v>0.24310000000000001</v>
      </c>
      <c r="Q5">
        <v>0.2349</v>
      </c>
      <c r="R5">
        <v>0.2331</v>
      </c>
      <c r="S5">
        <v>0.23810000000000001</v>
      </c>
      <c r="T5">
        <v>0.82179999999999997</v>
      </c>
      <c r="U5">
        <v>0.78210000000000002</v>
      </c>
      <c r="V5">
        <v>0.84650000000000003</v>
      </c>
      <c r="W5">
        <v>0.83509999999999995</v>
      </c>
      <c r="X5">
        <v>0.74519999999999997</v>
      </c>
      <c r="Y5">
        <v>0.76919999999999999</v>
      </c>
      <c r="Z5">
        <v>0.72829999999999995</v>
      </c>
      <c r="AA5">
        <v>0.71479999999999999</v>
      </c>
      <c r="AC5" s="1" t="s">
        <v>2</v>
      </c>
      <c r="AD5" s="2">
        <f t="shared" ref="AD5:AD11" si="15">P5-(AVERAGE($P$4:$S$4))</f>
        <v>0.13877500000000001</v>
      </c>
      <c r="AE5" s="2">
        <f t="shared" si="0"/>
        <v>0.130575</v>
      </c>
      <c r="AF5" s="2">
        <f t="shared" si="0"/>
        <v>0.128775</v>
      </c>
      <c r="AG5" s="2">
        <f t="shared" si="0"/>
        <v>0.13377500000000001</v>
      </c>
      <c r="AH5" s="2">
        <f>T5-(AVERAGE($P$4:$S$4))</f>
        <v>0.71747499999999997</v>
      </c>
      <c r="AI5" s="2">
        <f t="shared" si="1"/>
        <v>0.67777500000000002</v>
      </c>
      <c r="AJ5" s="2">
        <f t="shared" si="1"/>
        <v>0.74217500000000003</v>
      </c>
      <c r="AK5" s="2">
        <f t="shared" si="1"/>
        <v>0.73077499999999995</v>
      </c>
      <c r="AL5" s="2">
        <f t="shared" si="1"/>
        <v>0.64087499999999997</v>
      </c>
      <c r="AM5" s="2">
        <f t="shared" si="1"/>
        <v>0.66487499999999999</v>
      </c>
      <c r="AN5" s="2">
        <f t="shared" si="1"/>
        <v>0.62397499999999995</v>
      </c>
      <c r="AO5" s="2">
        <f t="shared" si="1"/>
        <v>0.61047499999999999</v>
      </c>
      <c r="AQ5" s="4">
        <v>2.5</v>
      </c>
      <c r="AR5" s="2">
        <f>AD5</f>
        <v>0.13877500000000001</v>
      </c>
      <c r="AS5" s="2">
        <f t="shared" si="2"/>
        <v>0.130575</v>
      </c>
      <c r="AT5" s="2">
        <f t="shared" si="2"/>
        <v>0.128775</v>
      </c>
      <c r="AU5" s="2">
        <f t="shared" si="2"/>
        <v>0.13377500000000001</v>
      </c>
      <c r="AV5" s="3">
        <f t="shared" ref="AV5:AV6" si="16">AVERAGE(AR5:AU5)</f>
        <v>0.13297499999999998</v>
      </c>
      <c r="AX5" s="1" t="s">
        <v>2</v>
      </c>
      <c r="AY5" s="2">
        <f t="shared" ref="AY5:AY11" si="17">(AD5-0.0023)/0.0488</f>
        <v>2.7966188524590163</v>
      </c>
      <c r="AZ5" s="2">
        <f t="shared" si="3"/>
        <v>2.6285860655737703</v>
      </c>
      <c r="BA5" s="2">
        <f t="shared" si="3"/>
        <v>2.591700819672131</v>
      </c>
      <c r="BB5" s="2">
        <f t="shared" si="3"/>
        <v>2.6941598360655736</v>
      </c>
      <c r="BC5" s="2">
        <f t="shared" si="3"/>
        <v>14.655225409836065</v>
      </c>
      <c r="BD5" s="2">
        <f t="shared" si="3"/>
        <v>13.841700819672131</v>
      </c>
      <c r="BE5" s="2">
        <f t="shared" si="3"/>
        <v>15.161372950819672</v>
      </c>
      <c r="BF5" s="2">
        <f t="shared" si="3"/>
        <v>14.927766393442621</v>
      </c>
      <c r="BG5" s="2">
        <f t="shared" si="3"/>
        <v>13.085553278688524</v>
      </c>
      <c r="BH5" s="2">
        <f t="shared" si="3"/>
        <v>13.577356557377049</v>
      </c>
      <c r="BI5" s="2">
        <f t="shared" si="3"/>
        <v>12.739241803278688</v>
      </c>
      <c r="BJ5" s="2">
        <f t="shared" si="3"/>
        <v>12.462602459016393</v>
      </c>
      <c r="BL5" s="1" t="s">
        <v>2</v>
      </c>
      <c r="BM5" s="2"/>
      <c r="BN5" s="2"/>
      <c r="BO5" s="2"/>
      <c r="BP5" s="2"/>
      <c r="BQ5" s="2">
        <f t="shared" si="4"/>
        <v>122.12687841530055</v>
      </c>
      <c r="BR5" s="2">
        <f t="shared" si="4"/>
        <v>115.34750683060109</v>
      </c>
      <c r="BS5" s="2">
        <f t="shared" si="4"/>
        <v>126.34477459016394</v>
      </c>
      <c r="BT5" s="2">
        <f t="shared" si="4"/>
        <v>124.39805327868851</v>
      </c>
      <c r="BU5" s="2">
        <f t="shared" si="4"/>
        <v>109.04627732240436</v>
      </c>
      <c r="BV5" s="2">
        <f t="shared" si="4"/>
        <v>113.14463797814209</v>
      </c>
      <c r="BW5" s="2">
        <f t="shared" si="4"/>
        <v>106.16034836065573</v>
      </c>
      <c r="BX5" s="2">
        <f t="shared" si="4"/>
        <v>103.85502049180329</v>
      </c>
      <c r="BZ5" s="1" t="s">
        <v>2</v>
      </c>
      <c r="CA5" s="2"/>
      <c r="CB5" s="2"/>
      <c r="CC5" s="2"/>
      <c r="CD5" s="2"/>
      <c r="CE5" s="5">
        <f t="shared" si="5"/>
        <v>122.05430327868852</v>
      </c>
      <c r="CF5" s="2"/>
      <c r="CG5" s="2"/>
      <c r="CH5" s="2"/>
      <c r="CI5" s="2">
        <f t="shared" si="6"/>
        <v>108.05157103825138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7"/>
        <v>103.83666061705989</v>
      </c>
      <c r="CT5" s="2">
        <f t="shared" si="7"/>
        <v>98.072595281306704</v>
      </c>
      <c r="CU5" s="2">
        <f t="shared" si="7"/>
        <v>107.42286751361161</v>
      </c>
      <c r="CV5" s="2">
        <f t="shared" si="7"/>
        <v>105.7676950998185</v>
      </c>
      <c r="CW5" s="2">
        <f t="shared" si="7"/>
        <v>92.715063520871126</v>
      </c>
      <c r="CX5" s="2">
        <f t="shared" si="7"/>
        <v>96.199637023593468</v>
      </c>
      <c r="CY5" s="2">
        <f t="shared" si="7"/>
        <v>90.26134301270416</v>
      </c>
      <c r="CZ5" s="2">
        <f t="shared" si="7"/>
        <v>88.301270417422856</v>
      </c>
      <c r="DB5" s="1" t="s">
        <v>2</v>
      </c>
      <c r="DC5" s="2"/>
      <c r="DD5" s="2"/>
      <c r="DE5" s="2"/>
      <c r="DF5" s="2"/>
      <c r="DG5" s="2">
        <f t="shared" si="8"/>
        <v>103.77495462794917</v>
      </c>
      <c r="DH5" s="2"/>
      <c r="DI5" s="2"/>
      <c r="DJ5" s="2"/>
      <c r="DK5" s="2">
        <f t="shared" si="9"/>
        <v>91.869328493647913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10"/>
        <v>-3.8366606170599056</v>
      </c>
      <c r="DV5" s="2">
        <f t="shared" si="10"/>
        <v>1.9274047186932819</v>
      </c>
      <c r="DW5" s="2">
        <f t="shared" si="10"/>
        <v>-7.4228675136116209</v>
      </c>
      <c r="DX5" s="2">
        <f t="shared" si="10"/>
        <v>-5.7676950998185106</v>
      </c>
      <c r="DY5" s="2">
        <f t="shared" si="10"/>
        <v>7.2849364791288593</v>
      </c>
      <c r="DZ5" s="2">
        <f t="shared" si="10"/>
        <v>3.8003629764065181</v>
      </c>
      <c r="EA5" s="2">
        <f t="shared" si="10"/>
        <v>9.7386569872958262</v>
      </c>
      <c r="EB5" s="2">
        <f t="shared" si="10"/>
        <v>11.69872958257713</v>
      </c>
      <c r="ED5" s="1" t="s">
        <v>2</v>
      </c>
      <c r="EE5" s="2"/>
      <c r="EF5" s="2"/>
      <c r="EG5" s="2"/>
      <c r="EH5" s="2"/>
      <c r="EI5" s="5">
        <f t="shared" si="11"/>
        <v>-3.7749546279491888</v>
      </c>
      <c r="EJ5" s="2"/>
      <c r="EK5" s="2"/>
      <c r="EL5" s="2"/>
      <c r="EM5" s="2">
        <f t="shared" si="12"/>
        <v>8.1306715063520834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13"/>
        <v>4.0742685542700325</v>
      </c>
      <c r="EX5" s="2"/>
      <c r="EY5" s="2"/>
      <c r="EZ5" s="2"/>
      <c r="FA5" s="2">
        <f t="shared" si="14"/>
        <v>3.4050695266045246</v>
      </c>
      <c r="FB5" s="2"/>
      <c r="FC5" s="2"/>
      <c r="FD5" s="2"/>
    </row>
    <row r="6" spans="1:160" x14ac:dyDescent="0.2">
      <c r="A6" s="1" t="s">
        <v>3</v>
      </c>
      <c r="B6" s="26" t="s">
        <v>13</v>
      </c>
      <c r="C6" s="27"/>
      <c r="D6" s="27"/>
      <c r="E6" s="28"/>
      <c r="F6" s="20" t="s">
        <v>48</v>
      </c>
      <c r="G6" s="21"/>
      <c r="H6" s="21"/>
      <c r="I6" s="22"/>
      <c r="J6" s="23" t="s">
        <v>56</v>
      </c>
      <c r="K6" s="24"/>
      <c r="L6" s="24"/>
      <c r="M6" s="25"/>
      <c r="O6" s="1" t="s">
        <v>3</v>
      </c>
      <c r="P6">
        <v>0.622</v>
      </c>
      <c r="Q6">
        <v>0.61770000000000003</v>
      </c>
      <c r="R6">
        <v>0.61029999999999995</v>
      </c>
      <c r="S6">
        <v>0.62649999999999995</v>
      </c>
      <c r="T6">
        <v>0.81969999999999998</v>
      </c>
      <c r="U6">
        <v>0.80589999999999995</v>
      </c>
      <c r="V6">
        <v>0.86750000000000005</v>
      </c>
      <c r="W6">
        <v>0.86370000000000002</v>
      </c>
      <c r="X6">
        <v>0.82420000000000004</v>
      </c>
      <c r="Y6">
        <v>0.82979999999999998</v>
      </c>
      <c r="Z6">
        <v>0.84360000000000002</v>
      </c>
      <c r="AA6">
        <v>0.84130000000000005</v>
      </c>
      <c r="AC6" s="1" t="s">
        <v>3</v>
      </c>
      <c r="AD6" s="2">
        <f t="shared" si="15"/>
        <v>0.517675</v>
      </c>
      <c r="AE6" s="2">
        <f t="shared" si="0"/>
        <v>0.51337500000000003</v>
      </c>
      <c r="AF6" s="2">
        <f t="shared" si="0"/>
        <v>0.50597499999999995</v>
      </c>
      <c r="AG6" s="2">
        <f t="shared" si="0"/>
        <v>0.52217499999999994</v>
      </c>
      <c r="AH6" s="2">
        <f t="shared" si="1"/>
        <v>0.71537499999999998</v>
      </c>
      <c r="AI6" s="2">
        <f t="shared" si="1"/>
        <v>0.70157499999999995</v>
      </c>
      <c r="AJ6" s="2">
        <f t="shared" si="1"/>
        <v>0.76317500000000005</v>
      </c>
      <c r="AK6" s="2">
        <f t="shared" si="1"/>
        <v>0.75937500000000002</v>
      </c>
      <c r="AL6" s="2">
        <f t="shared" si="1"/>
        <v>0.71987500000000004</v>
      </c>
      <c r="AM6" s="2">
        <f t="shared" si="1"/>
        <v>0.72547499999999998</v>
      </c>
      <c r="AN6" s="2">
        <f t="shared" si="1"/>
        <v>0.73927500000000002</v>
      </c>
      <c r="AO6" s="2">
        <f t="shared" si="1"/>
        <v>0.73697500000000005</v>
      </c>
      <c r="AQ6" s="4">
        <v>10</v>
      </c>
      <c r="AR6" s="2">
        <f t="shared" ref="AR6:AR7" si="18">AD6</f>
        <v>0.517675</v>
      </c>
      <c r="AS6" s="2">
        <f t="shared" si="2"/>
        <v>0.51337500000000003</v>
      </c>
      <c r="AT6" s="2">
        <f t="shared" si="2"/>
        <v>0.50597499999999995</v>
      </c>
      <c r="AU6" s="2">
        <f t="shared" si="2"/>
        <v>0.52217499999999994</v>
      </c>
      <c r="AV6" s="3">
        <f t="shared" si="16"/>
        <v>0.51479999999999992</v>
      </c>
      <c r="AX6" s="1" t="s">
        <v>3</v>
      </c>
      <c r="AY6" s="2">
        <f t="shared" si="17"/>
        <v>10.560963114754099</v>
      </c>
      <c r="AZ6" s="2">
        <f t="shared" si="3"/>
        <v>10.472848360655739</v>
      </c>
      <c r="BA6" s="2">
        <f t="shared" si="3"/>
        <v>10.321209016393441</v>
      </c>
      <c r="BB6" s="2">
        <f t="shared" si="3"/>
        <v>10.653176229508196</v>
      </c>
      <c r="BC6" s="2">
        <f t="shared" si="3"/>
        <v>14.612192622950818</v>
      </c>
      <c r="BD6" s="2">
        <f t="shared" si="3"/>
        <v>14.329405737704917</v>
      </c>
      <c r="BE6" s="2">
        <f t="shared" si="3"/>
        <v>15.591700819672132</v>
      </c>
      <c r="BF6" s="2">
        <f t="shared" si="3"/>
        <v>15.513831967213115</v>
      </c>
      <c r="BG6" s="2">
        <f t="shared" si="3"/>
        <v>14.704405737704919</v>
      </c>
      <c r="BH6" s="2">
        <f t="shared" si="3"/>
        <v>14.819159836065573</v>
      </c>
      <c r="BI6" s="2">
        <f t="shared" si="3"/>
        <v>15.101946721311476</v>
      </c>
      <c r="BJ6" s="2">
        <f t="shared" si="3"/>
        <v>15.054815573770492</v>
      </c>
      <c r="BL6" s="1" t="s">
        <v>3</v>
      </c>
      <c r="BM6" s="2"/>
      <c r="BN6" s="2"/>
      <c r="BO6" s="2"/>
      <c r="BP6" s="2"/>
      <c r="BQ6" s="2">
        <f t="shared" si="4"/>
        <v>121.76827185792349</v>
      </c>
      <c r="BR6" s="2">
        <f t="shared" si="4"/>
        <v>119.41171448087431</v>
      </c>
      <c r="BS6" s="2">
        <f t="shared" si="4"/>
        <v>129.93084016393445</v>
      </c>
      <c r="BT6" s="2">
        <f t="shared" si="4"/>
        <v>129.28193306010928</v>
      </c>
      <c r="BU6" s="2">
        <f t="shared" si="4"/>
        <v>122.53671448087432</v>
      </c>
      <c r="BV6" s="2">
        <f t="shared" si="4"/>
        <v>123.49299863387978</v>
      </c>
      <c r="BW6" s="2">
        <f t="shared" si="4"/>
        <v>125.84955601092898</v>
      </c>
      <c r="BX6" s="2">
        <f t="shared" si="4"/>
        <v>125.45679644808745</v>
      </c>
      <c r="BZ6" s="1" t="s">
        <v>3</v>
      </c>
      <c r="CA6" s="2"/>
      <c r="CB6" s="2"/>
      <c r="CC6" s="2"/>
      <c r="CD6" s="2"/>
      <c r="CE6" s="5">
        <f t="shared" si="5"/>
        <v>125.09818989071039</v>
      </c>
      <c r="CF6" s="2"/>
      <c r="CG6" s="2"/>
      <c r="CH6" s="2"/>
      <c r="CI6" s="2">
        <f t="shared" si="6"/>
        <v>124.33401639344264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7"/>
        <v>103.53176043557168</v>
      </c>
      <c r="CT6" s="2">
        <f t="shared" si="7"/>
        <v>101.52813067150635</v>
      </c>
      <c r="CU6" s="2">
        <f t="shared" si="7"/>
        <v>110.47186932849367</v>
      </c>
      <c r="CV6" s="2">
        <f t="shared" si="7"/>
        <v>109.92014519056259</v>
      </c>
      <c r="CW6" s="2">
        <f t="shared" si="7"/>
        <v>104.18511796733212</v>
      </c>
      <c r="CX6" s="2">
        <f t="shared" si="7"/>
        <v>104.99818511796732</v>
      </c>
      <c r="CY6" s="2">
        <f t="shared" si="7"/>
        <v>107.00181488203266</v>
      </c>
      <c r="CZ6" s="2">
        <f t="shared" si="7"/>
        <v>106.66787658802177</v>
      </c>
      <c r="DB6" s="1" t="s">
        <v>3</v>
      </c>
      <c r="DC6" s="2"/>
      <c r="DD6" s="2"/>
      <c r="DE6" s="2"/>
      <c r="DF6" s="2"/>
      <c r="DG6" s="2">
        <f t="shared" si="8"/>
        <v>106.36297640653358</v>
      </c>
      <c r="DH6" s="2"/>
      <c r="DI6" s="2"/>
      <c r="DJ6" s="2"/>
      <c r="DK6" s="2">
        <f t="shared" si="9"/>
        <v>105.71324863883846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10"/>
        <v>-3.5317604355716981</v>
      </c>
      <c r="DV6" s="2">
        <f t="shared" si="10"/>
        <v>-1.5281306715063607</v>
      </c>
      <c r="DW6" s="2">
        <f t="shared" si="10"/>
        <v>-10.471869328493682</v>
      </c>
      <c r="DX6" s="2">
        <f t="shared" si="10"/>
        <v>-9.9201451905626072</v>
      </c>
      <c r="DY6" s="2">
        <f t="shared" si="10"/>
        <v>-4.1851179673321326</v>
      </c>
      <c r="DZ6" s="2">
        <f t="shared" si="10"/>
        <v>-4.9981851179673384</v>
      </c>
      <c r="EA6" s="2">
        <f t="shared" si="10"/>
        <v>-7.0018148820326758</v>
      </c>
      <c r="EB6" s="2">
        <f t="shared" si="10"/>
        <v>-6.6678765880217838</v>
      </c>
      <c r="ED6" s="1" t="s">
        <v>3</v>
      </c>
      <c r="EE6" s="2"/>
      <c r="EF6" s="2"/>
      <c r="EG6" s="2"/>
      <c r="EH6" s="2"/>
      <c r="EI6" s="5">
        <f t="shared" si="11"/>
        <v>-6.362976406533587</v>
      </c>
      <c r="EJ6" s="2"/>
      <c r="EK6" s="2"/>
      <c r="EL6" s="2"/>
      <c r="EM6" s="2">
        <f t="shared" si="12"/>
        <v>-5.7132486388384827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13"/>
        <v>4.5065865855044107</v>
      </c>
      <c r="EX6" s="2"/>
      <c r="EY6" s="2"/>
      <c r="EZ6" s="2"/>
      <c r="FA6" s="2">
        <f t="shared" si="14"/>
        <v>1.343901865531927</v>
      </c>
      <c r="FB6" s="2"/>
      <c r="FC6" s="2"/>
      <c r="FD6" s="2"/>
    </row>
    <row r="7" spans="1:160" x14ac:dyDescent="0.2">
      <c r="A7" s="1" t="s">
        <v>4</v>
      </c>
      <c r="B7" s="26" t="s">
        <v>14</v>
      </c>
      <c r="C7" s="27"/>
      <c r="D7" s="27"/>
      <c r="E7" s="28"/>
      <c r="F7" s="23" t="s">
        <v>49</v>
      </c>
      <c r="G7" s="24"/>
      <c r="H7" s="24"/>
      <c r="I7" s="25"/>
      <c r="J7" s="23" t="s">
        <v>57</v>
      </c>
      <c r="K7" s="24"/>
      <c r="L7" s="24"/>
      <c r="M7" s="25"/>
      <c r="O7" s="1" t="s">
        <v>4</v>
      </c>
      <c r="P7">
        <v>1.1385000000000001</v>
      </c>
      <c r="Q7">
        <v>1.1284000000000001</v>
      </c>
      <c r="R7">
        <v>1.0985</v>
      </c>
      <c r="S7">
        <v>1.1254</v>
      </c>
      <c r="T7">
        <v>0.80769999999999997</v>
      </c>
      <c r="U7">
        <v>0.78610000000000002</v>
      </c>
      <c r="V7">
        <v>0.82420000000000004</v>
      </c>
      <c r="W7">
        <v>0.79220000000000002</v>
      </c>
      <c r="X7">
        <v>0.84309999999999996</v>
      </c>
      <c r="Y7">
        <v>0.87670000000000003</v>
      </c>
      <c r="Z7">
        <v>0.85170000000000001</v>
      </c>
      <c r="AA7">
        <v>0.85140000000000005</v>
      </c>
      <c r="AC7" s="1" t="s">
        <v>4</v>
      </c>
      <c r="AD7" s="2">
        <f t="shared" si="15"/>
        <v>1.0341750000000001</v>
      </c>
      <c r="AE7" s="2">
        <f t="shared" si="0"/>
        <v>1.0240750000000001</v>
      </c>
      <c r="AF7" s="2">
        <f t="shared" si="0"/>
        <v>0.99417500000000003</v>
      </c>
      <c r="AG7" s="2">
        <f t="shared" si="0"/>
        <v>1.021075</v>
      </c>
      <c r="AH7" s="2">
        <f t="shared" si="1"/>
        <v>0.70337499999999997</v>
      </c>
      <c r="AI7" s="2">
        <f t="shared" si="1"/>
        <v>0.68177500000000002</v>
      </c>
      <c r="AJ7" s="2">
        <f t="shared" si="1"/>
        <v>0.71987500000000004</v>
      </c>
      <c r="AK7" s="2">
        <f t="shared" si="1"/>
        <v>0.68787500000000001</v>
      </c>
      <c r="AL7" s="2">
        <f t="shared" si="1"/>
        <v>0.73877499999999996</v>
      </c>
      <c r="AM7" s="2">
        <f t="shared" si="1"/>
        <v>0.77237500000000003</v>
      </c>
      <c r="AN7" s="2">
        <f t="shared" si="1"/>
        <v>0.74737500000000001</v>
      </c>
      <c r="AO7" s="2">
        <f t="shared" si="1"/>
        <v>0.74707500000000004</v>
      </c>
      <c r="AQ7" s="4">
        <v>20</v>
      </c>
      <c r="AR7" s="2">
        <f t="shared" si="18"/>
        <v>1.0341750000000001</v>
      </c>
      <c r="AS7" s="2">
        <f t="shared" si="2"/>
        <v>1.0240750000000001</v>
      </c>
      <c r="AT7" s="2">
        <f t="shared" si="2"/>
        <v>0.99417500000000003</v>
      </c>
      <c r="AU7" s="2">
        <f t="shared" si="2"/>
        <v>1.021075</v>
      </c>
      <c r="AV7" s="3">
        <f>AVERAGE(AR7:AU7)</f>
        <v>1.018375</v>
      </c>
      <c r="AX7" s="1" t="s">
        <v>4</v>
      </c>
      <c r="AY7" s="2">
        <f t="shared" si="17"/>
        <v>21.144979508196723</v>
      </c>
      <c r="AZ7" s="2">
        <f t="shared" si="3"/>
        <v>20.938012295081968</v>
      </c>
      <c r="BA7" s="2">
        <f t="shared" si="3"/>
        <v>20.325307377049182</v>
      </c>
      <c r="BB7" s="2">
        <f t="shared" si="3"/>
        <v>20.876536885245901</v>
      </c>
      <c r="BC7" s="2">
        <f t="shared" si="3"/>
        <v>14.366290983606557</v>
      </c>
      <c r="BD7" s="2">
        <f t="shared" si="3"/>
        <v>13.923668032786885</v>
      </c>
      <c r="BE7" s="2">
        <f t="shared" si="3"/>
        <v>14.704405737704919</v>
      </c>
      <c r="BF7" s="2">
        <f t="shared" si="3"/>
        <v>14.048668032786885</v>
      </c>
      <c r="BG7" s="2">
        <f t="shared" si="3"/>
        <v>15.091700819672131</v>
      </c>
      <c r="BH7" s="2">
        <f t="shared" si="3"/>
        <v>15.780225409836065</v>
      </c>
      <c r="BI7" s="2">
        <f t="shared" si="3"/>
        <v>15.267930327868852</v>
      </c>
      <c r="BJ7" s="2">
        <f t="shared" si="3"/>
        <v>15.261782786885247</v>
      </c>
      <c r="BL7" s="1" t="s">
        <v>4</v>
      </c>
      <c r="BM7" s="2"/>
      <c r="BN7" s="2"/>
      <c r="BO7" s="2"/>
      <c r="BP7" s="2"/>
      <c r="BQ7" s="2">
        <f t="shared" si="4"/>
        <v>119.71909153005465</v>
      </c>
      <c r="BR7" s="2">
        <f t="shared" si="4"/>
        <v>116.03056693989072</v>
      </c>
      <c r="BS7" s="2">
        <f t="shared" si="4"/>
        <v>122.53671448087432</v>
      </c>
      <c r="BT7" s="2">
        <f t="shared" si="4"/>
        <v>117.07223360655738</v>
      </c>
      <c r="BU7" s="2">
        <f t="shared" si="4"/>
        <v>125.76417349726776</v>
      </c>
      <c r="BV7" s="2">
        <f t="shared" si="4"/>
        <v>131.50187841530055</v>
      </c>
      <c r="BW7" s="2">
        <f t="shared" si="4"/>
        <v>127.23275273224044</v>
      </c>
      <c r="BX7" s="2">
        <f t="shared" si="4"/>
        <v>127.18152322404373</v>
      </c>
      <c r="BZ7" s="1" t="s">
        <v>4</v>
      </c>
      <c r="CA7" s="2"/>
      <c r="CB7" s="2"/>
      <c r="CC7" s="2"/>
      <c r="CD7" s="2"/>
      <c r="CE7" s="2">
        <f t="shared" si="5"/>
        <v>118.83965163934425</v>
      </c>
      <c r="CF7" s="2"/>
      <c r="CG7" s="2"/>
      <c r="CH7" s="2"/>
      <c r="CI7" s="2">
        <f t="shared" si="6"/>
        <v>127.92008196721312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7"/>
        <v>101.78947368421052</v>
      </c>
      <c r="CT7" s="2">
        <f t="shared" si="7"/>
        <v>98.653357531760435</v>
      </c>
      <c r="CU7" s="2">
        <f t="shared" si="7"/>
        <v>104.18511796733212</v>
      </c>
      <c r="CV7" s="2">
        <f t="shared" si="7"/>
        <v>99.539019963702344</v>
      </c>
      <c r="CW7" s="2">
        <f t="shared" si="7"/>
        <v>106.92921960072594</v>
      </c>
      <c r="CX7" s="2">
        <f t="shared" si="7"/>
        <v>111.80762250453719</v>
      </c>
      <c r="CY7" s="2">
        <f t="shared" si="7"/>
        <v>108.17785843920144</v>
      </c>
      <c r="CZ7" s="2">
        <f t="shared" si="7"/>
        <v>108.13430127041744</v>
      </c>
      <c r="DB7" s="1" t="s">
        <v>4</v>
      </c>
      <c r="DC7" s="2"/>
      <c r="DD7" s="2"/>
      <c r="DE7" s="2"/>
      <c r="DF7" s="2"/>
      <c r="DG7" s="2">
        <f t="shared" si="8"/>
        <v>101.04174228675136</v>
      </c>
      <c r="DH7" s="2"/>
      <c r="DI7" s="2"/>
      <c r="DJ7" s="2"/>
      <c r="DK7" s="2">
        <f t="shared" si="9"/>
        <v>108.7622504537205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10"/>
        <v>-1.7894736842105345</v>
      </c>
      <c r="DV7" s="2">
        <f t="shared" si="10"/>
        <v>1.3466424682395512</v>
      </c>
      <c r="DW7" s="2">
        <f t="shared" si="10"/>
        <v>-4.1851179673321326</v>
      </c>
      <c r="DX7" s="2">
        <f t="shared" si="10"/>
        <v>0.4609800362976415</v>
      </c>
      <c r="DY7" s="2">
        <f t="shared" si="10"/>
        <v>-6.9292196007259577</v>
      </c>
      <c r="DZ7" s="2">
        <f t="shared" si="10"/>
        <v>-11.807622504537207</v>
      </c>
      <c r="EA7" s="2">
        <f t="shared" si="10"/>
        <v>-8.1778584392014579</v>
      </c>
      <c r="EB7" s="2">
        <f t="shared" si="10"/>
        <v>-8.1343012704174527</v>
      </c>
      <c r="ED7" s="1" t="s">
        <v>4</v>
      </c>
      <c r="EE7" s="2"/>
      <c r="EF7" s="2"/>
      <c r="EG7" s="2"/>
      <c r="EH7" s="2"/>
      <c r="EI7" s="2">
        <f t="shared" si="11"/>
        <v>-1.0417422867513686</v>
      </c>
      <c r="EJ7" s="2"/>
      <c r="EK7" s="2"/>
      <c r="EL7" s="2"/>
      <c r="EM7" s="2">
        <f t="shared" si="12"/>
        <v>-8.7622504537205188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13"/>
        <v>2.4767229040323744</v>
      </c>
      <c r="EX7" s="2"/>
      <c r="EY7" s="2"/>
      <c r="EZ7" s="2"/>
      <c r="FA7" s="2">
        <f t="shared" si="14"/>
        <v>2.1110919164711937</v>
      </c>
      <c r="FB7" s="2"/>
      <c r="FC7" s="2"/>
      <c r="FD7" s="2"/>
    </row>
    <row r="8" spans="1:160" x14ac:dyDescent="0.2">
      <c r="A8" s="1" t="s">
        <v>5</v>
      </c>
      <c r="B8" s="29" t="s">
        <v>15</v>
      </c>
      <c r="C8" s="30"/>
      <c r="D8" s="30"/>
      <c r="E8" s="31"/>
      <c r="F8" s="23" t="s">
        <v>50</v>
      </c>
      <c r="G8" s="24"/>
      <c r="H8" s="24"/>
      <c r="I8" s="25"/>
      <c r="J8" s="20" t="s">
        <v>58</v>
      </c>
      <c r="K8" s="21"/>
      <c r="L8" s="21"/>
      <c r="M8" s="22"/>
      <c r="O8" s="1" t="s">
        <v>5</v>
      </c>
      <c r="P8">
        <v>0.74080000000000001</v>
      </c>
      <c r="Q8">
        <v>0.80230000000000001</v>
      </c>
      <c r="R8">
        <v>0.8085</v>
      </c>
      <c r="S8">
        <v>0.82989999999999997</v>
      </c>
      <c r="T8">
        <v>0.84340000000000004</v>
      </c>
      <c r="U8">
        <v>0.80669999999999997</v>
      </c>
      <c r="V8">
        <v>0.86829999999999996</v>
      </c>
      <c r="W8">
        <v>0.84350000000000003</v>
      </c>
      <c r="X8">
        <v>0.68330000000000002</v>
      </c>
      <c r="Y8">
        <v>0.68920000000000003</v>
      </c>
      <c r="Z8">
        <v>0.69230000000000003</v>
      </c>
      <c r="AA8">
        <v>0.69099999999999995</v>
      </c>
      <c r="AC8" s="1" t="s">
        <v>5</v>
      </c>
      <c r="AD8" s="2">
        <f t="shared" si="15"/>
        <v>0.63647500000000001</v>
      </c>
      <c r="AE8" s="2">
        <f t="shared" si="0"/>
        <v>0.69797500000000001</v>
      </c>
      <c r="AF8" s="2">
        <f t="shared" si="0"/>
        <v>0.704175</v>
      </c>
      <c r="AG8" s="2">
        <f t="shared" si="0"/>
        <v>0.72557499999999997</v>
      </c>
      <c r="AH8" s="2">
        <f t="shared" si="1"/>
        <v>0.73907500000000004</v>
      </c>
      <c r="AI8" s="2">
        <f t="shared" si="1"/>
        <v>0.70237499999999997</v>
      </c>
      <c r="AJ8" s="2">
        <f t="shared" si="1"/>
        <v>0.76397499999999996</v>
      </c>
      <c r="AK8" s="2">
        <f t="shared" si="1"/>
        <v>0.73917500000000003</v>
      </c>
      <c r="AL8" s="2">
        <f t="shared" si="1"/>
        <v>0.57897500000000002</v>
      </c>
      <c r="AM8" s="2">
        <f t="shared" si="1"/>
        <v>0.58487500000000003</v>
      </c>
      <c r="AN8" s="2">
        <f t="shared" si="1"/>
        <v>0.58797500000000003</v>
      </c>
      <c r="AO8" s="2">
        <f t="shared" si="1"/>
        <v>0.58667499999999995</v>
      </c>
      <c r="AX8" s="1" t="s">
        <v>5</v>
      </c>
      <c r="AY8" s="2">
        <f t="shared" si="17"/>
        <v>12.995389344262295</v>
      </c>
      <c r="AZ8" s="2">
        <f t="shared" si="3"/>
        <v>14.255635245901638</v>
      </c>
      <c r="BA8" s="2">
        <f t="shared" si="3"/>
        <v>14.382684426229508</v>
      </c>
      <c r="BB8" s="2">
        <f t="shared" si="3"/>
        <v>14.821209016393441</v>
      </c>
      <c r="BC8" s="2">
        <f t="shared" si="3"/>
        <v>15.097848360655739</v>
      </c>
      <c r="BD8" s="2">
        <f t="shared" si="3"/>
        <v>14.345799180327868</v>
      </c>
      <c r="BE8" s="2">
        <f t="shared" si="3"/>
        <v>15.608094262295081</v>
      </c>
      <c r="BF8" s="2">
        <f t="shared" si="3"/>
        <v>15.099897540983607</v>
      </c>
      <c r="BG8" s="2">
        <f t="shared" si="3"/>
        <v>11.817110655737705</v>
      </c>
      <c r="BH8" s="2">
        <f t="shared" si="3"/>
        <v>11.938012295081968</v>
      </c>
      <c r="BI8" s="2">
        <f t="shared" si="3"/>
        <v>12.001536885245901</v>
      </c>
      <c r="BJ8" s="2">
        <f t="shared" si="3"/>
        <v>11.974897540983605</v>
      </c>
      <c r="BL8" s="1" t="s">
        <v>5</v>
      </c>
      <c r="BM8" s="2">
        <f>AY8/(0.024*5)</f>
        <v>108.29491120218579</v>
      </c>
      <c r="BN8" s="2">
        <f t="shared" ref="BN8:BX11" si="19">AZ8/(0.024*5)</f>
        <v>118.79696038251366</v>
      </c>
      <c r="BO8" s="2">
        <f t="shared" si="19"/>
        <v>119.85570355191257</v>
      </c>
      <c r="BP8" s="2">
        <f t="shared" si="19"/>
        <v>123.51007513661202</v>
      </c>
      <c r="BQ8" s="2">
        <f t="shared" si="19"/>
        <v>125.81540300546449</v>
      </c>
      <c r="BR8" s="2">
        <f t="shared" si="19"/>
        <v>119.54832650273224</v>
      </c>
      <c r="BS8" s="2">
        <f t="shared" si="19"/>
        <v>130.06745218579235</v>
      </c>
      <c r="BT8" s="2">
        <f t="shared" si="19"/>
        <v>125.83247950819673</v>
      </c>
      <c r="BU8" s="2">
        <f t="shared" si="19"/>
        <v>98.475922131147556</v>
      </c>
      <c r="BV8" s="2">
        <f t="shared" si="19"/>
        <v>99.483435792349738</v>
      </c>
      <c r="BW8" s="2">
        <f t="shared" si="19"/>
        <v>100.01280737704919</v>
      </c>
      <c r="BX8" s="2">
        <f t="shared" si="19"/>
        <v>99.790812841530041</v>
      </c>
      <c r="BZ8" s="1" t="s">
        <v>5</v>
      </c>
      <c r="CA8" s="2">
        <f>AVERAGE(BM8:BP8)</f>
        <v>117.61441256830602</v>
      </c>
      <c r="CB8" s="2"/>
      <c r="CC8" s="2"/>
      <c r="CD8" s="2"/>
      <c r="CE8" s="2">
        <f t="shared" si="5"/>
        <v>125.31591530054645</v>
      </c>
      <c r="CF8" s="2"/>
      <c r="CG8" s="2"/>
      <c r="CH8" s="2"/>
      <c r="CI8" s="5">
        <f t="shared" si="5"/>
        <v>99.44074453551913</v>
      </c>
      <c r="CJ8" s="2"/>
      <c r="CK8" s="2"/>
      <c r="CL8" s="2"/>
      <c r="CN8" s="1" t="s">
        <v>5</v>
      </c>
      <c r="CO8" s="2">
        <f>(BM8/$CA$8)*100</f>
        <v>92.076225045372041</v>
      </c>
      <c r="CP8" s="2">
        <f t="shared" ref="CP8:CZ11" si="20">(BN8/$CA$8)*100</f>
        <v>101.005444646098</v>
      </c>
      <c r="CQ8" s="2">
        <f t="shared" si="20"/>
        <v>101.90562613430126</v>
      </c>
      <c r="CR8" s="2">
        <f t="shared" si="20"/>
        <v>105.01270417422866</v>
      </c>
      <c r="CS8" s="2">
        <f t="shared" si="20"/>
        <v>106.97277676950998</v>
      </c>
      <c r="CT8" s="2">
        <f t="shared" si="20"/>
        <v>101.64428312159708</v>
      </c>
      <c r="CU8" s="2">
        <f t="shared" si="20"/>
        <v>110.58802177858438</v>
      </c>
      <c r="CV8" s="2">
        <f t="shared" si="20"/>
        <v>106.98729582577131</v>
      </c>
      <c r="CW8" s="2">
        <f t="shared" si="20"/>
        <v>83.727767695099814</v>
      </c>
      <c r="CX8" s="2">
        <f t="shared" si="20"/>
        <v>84.584392014519068</v>
      </c>
      <c r="CY8" s="2">
        <f t="shared" si="20"/>
        <v>85.034482758620683</v>
      </c>
      <c r="CZ8" s="2">
        <f t="shared" si="20"/>
        <v>84.845735027223213</v>
      </c>
      <c r="DB8" s="1" t="s">
        <v>5</v>
      </c>
      <c r="DC8" s="2">
        <f>AVERAGE(CO8:CR8)</f>
        <v>99.999999999999986</v>
      </c>
      <c r="DD8" s="2"/>
      <c r="DE8" s="2"/>
      <c r="DF8" s="2"/>
      <c r="DG8" s="2">
        <f t="shared" si="8"/>
        <v>106.54809437386568</v>
      </c>
      <c r="DH8" s="2"/>
      <c r="DI8" s="2"/>
      <c r="DJ8" s="2"/>
      <c r="DK8" s="2">
        <f t="shared" si="8"/>
        <v>84.548094373865695</v>
      </c>
      <c r="DL8" s="2"/>
      <c r="DM8" s="2"/>
      <c r="DN8" s="2"/>
      <c r="DP8" s="1" t="s">
        <v>5</v>
      </c>
      <c r="DQ8" s="2">
        <f>$DC$8-CO8</f>
        <v>7.9237749546279446</v>
      </c>
      <c r="DR8" s="2">
        <f t="shared" ref="DR8:EB11" si="21">$DC$8-CP8</f>
        <v>-1.0054446460980131</v>
      </c>
      <c r="DS8" s="2">
        <f t="shared" si="21"/>
        <v>-1.9056261343012721</v>
      </c>
      <c r="DT8" s="2">
        <f t="shared" si="21"/>
        <v>-5.0127041742286735</v>
      </c>
      <c r="DU8" s="2">
        <f t="shared" si="21"/>
        <v>-6.9727767695099914</v>
      </c>
      <c r="DV8" s="2">
        <f t="shared" si="21"/>
        <v>-1.6442831215970983</v>
      </c>
      <c r="DW8" s="2">
        <f t="shared" si="21"/>
        <v>-10.588021778584391</v>
      </c>
      <c r="DX8" s="2">
        <f t="shared" si="21"/>
        <v>-6.9872958257713265</v>
      </c>
      <c r="DY8" s="2">
        <f t="shared" si="21"/>
        <v>16.272232304900172</v>
      </c>
      <c r="DZ8" s="2">
        <f t="shared" si="21"/>
        <v>15.415607985480918</v>
      </c>
      <c r="EA8" s="2">
        <f t="shared" si="21"/>
        <v>14.965517241379303</v>
      </c>
      <c r="EB8" s="2">
        <f t="shared" si="21"/>
        <v>15.154264972776772</v>
      </c>
      <c r="ED8" s="1" t="s">
        <v>5</v>
      </c>
      <c r="EE8" s="2">
        <f>AVERAGE(DQ8:DT8)</f>
        <v>-3.5527136788005009E-15</v>
      </c>
      <c r="EF8" s="2"/>
      <c r="EG8" s="2"/>
      <c r="EH8" s="2"/>
      <c r="EI8" s="2">
        <f t="shared" si="11"/>
        <v>-6.5480943738657018</v>
      </c>
      <c r="EJ8" s="2"/>
      <c r="EK8" s="2"/>
      <c r="EL8" s="2"/>
      <c r="EM8" s="5">
        <f t="shared" si="11"/>
        <v>15.451905626134291</v>
      </c>
      <c r="EN8" s="2"/>
      <c r="EO8" s="2"/>
      <c r="EP8" s="2"/>
      <c r="ER8" s="1" t="s">
        <v>5</v>
      </c>
      <c r="ES8" s="2">
        <f>STDEV(DQ8:DT8)</f>
        <v>5.5544499448645626</v>
      </c>
      <c r="ET8" s="2"/>
      <c r="EU8" s="2"/>
      <c r="EV8" s="2"/>
      <c r="EW8" s="2">
        <f t="shared" si="13"/>
        <v>3.6851789321460569</v>
      </c>
      <c r="EX8" s="2"/>
      <c r="EY8" s="2"/>
      <c r="EZ8" s="2"/>
      <c r="FA8" s="5">
        <f t="shared" si="13"/>
        <v>0.5771819464627882</v>
      </c>
      <c r="FB8" s="2"/>
      <c r="FC8" s="2"/>
      <c r="FD8" s="2"/>
    </row>
    <row r="9" spans="1:160" x14ac:dyDescent="0.2">
      <c r="A9" s="1" t="s">
        <v>6</v>
      </c>
      <c r="B9" s="17" t="s">
        <v>7</v>
      </c>
      <c r="C9" s="18"/>
      <c r="D9" s="18"/>
      <c r="E9" s="19"/>
      <c r="F9" s="23" t="s">
        <v>51</v>
      </c>
      <c r="G9" s="24"/>
      <c r="H9" s="24"/>
      <c r="I9" s="25"/>
      <c r="J9" s="20" t="s">
        <v>59</v>
      </c>
      <c r="K9" s="21"/>
      <c r="L9" s="21"/>
      <c r="M9" s="22"/>
      <c r="O9" s="1" t="s">
        <v>6</v>
      </c>
      <c r="P9">
        <v>0.49519999999999997</v>
      </c>
      <c r="Q9">
        <v>0.5292</v>
      </c>
      <c r="R9">
        <v>0.52480000000000004</v>
      </c>
      <c r="S9">
        <v>0.5393</v>
      </c>
      <c r="T9">
        <v>0.85170000000000001</v>
      </c>
      <c r="U9">
        <v>0.82299999999999995</v>
      </c>
      <c r="V9">
        <v>0.86250000000000004</v>
      </c>
      <c r="W9">
        <v>0.84560000000000002</v>
      </c>
      <c r="X9">
        <v>0.83199999999999996</v>
      </c>
      <c r="Y9">
        <v>0.8579</v>
      </c>
      <c r="Z9">
        <v>0.84019999999999995</v>
      </c>
      <c r="AA9">
        <v>0.83760000000000001</v>
      </c>
      <c r="AC9" s="1" t="s">
        <v>6</v>
      </c>
      <c r="AD9" s="2">
        <f t="shared" si="15"/>
        <v>0.39087499999999997</v>
      </c>
      <c r="AE9" s="2">
        <f t="shared" si="0"/>
        <v>0.424875</v>
      </c>
      <c r="AF9" s="2">
        <f t="shared" si="0"/>
        <v>0.42047500000000004</v>
      </c>
      <c r="AG9" s="2">
        <f t="shared" si="0"/>
        <v>0.434975</v>
      </c>
      <c r="AH9" s="2">
        <f t="shared" si="1"/>
        <v>0.74737500000000001</v>
      </c>
      <c r="AI9" s="2">
        <f t="shared" si="1"/>
        <v>0.71867499999999995</v>
      </c>
      <c r="AJ9" s="2">
        <f t="shared" si="1"/>
        <v>0.75817500000000004</v>
      </c>
      <c r="AK9" s="2">
        <f t="shared" si="1"/>
        <v>0.74127500000000002</v>
      </c>
      <c r="AL9" s="2">
        <f t="shared" si="1"/>
        <v>0.72767499999999996</v>
      </c>
      <c r="AM9" s="2">
        <f t="shared" si="1"/>
        <v>0.75357499999999999</v>
      </c>
      <c r="AN9" s="2">
        <f t="shared" si="1"/>
        <v>0.73587499999999995</v>
      </c>
      <c r="AO9" s="2">
        <f t="shared" si="1"/>
        <v>0.73327500000000001</v>
      </c>
      <c r="AX9" s="1" t="s">
        <v>6</v>
      </c>
      <c r="AY9" s="2">
        <f t="shared" si="17"/>
        <v>7.9626024590163915</v>
      </c>
      <c r="AZ9" s="2">
        <f t="shared" si="3"/>
        <v>8.6593237704918025</v>
      </c>
      <c r="BA9" s="2">
        <f t="shared" si="3"/>
        <v>8.5691598360655732</v>
      </c>
      <c r="BB9" s="2">
        <f t="shared" si="3"/>
        <v>8.8662909836065555</v>
      </c>
      <c r="BC9" s="2">
        <f t="shared" si="3"/>
        <v>15.267930327868852</v>
      </c>
      <c r="BD9" s="2">
        <f t="shared" si="3"/>
        <v>14.67981557377049</v>
      </c>
      <c r="BE9" s="2">
        <f t="shared" si="3"/>
        <v>15.48924180327869</v>
      </c>
      <c r="BF9" s="2">
        <f t="shared" si="3"/>
        <v>15.142930327868852</v>
      </c>
      <c r="BG9" s="2">
        <f t="shared" si="3"/>
        <v>14.864241803278688</v>
      </c>
      <c r="BH9" s="2">
        <f t="shared" si="3"/>
        <v>15.394979508196721</v>
      </c>
      <c r="BI9" s="2">
        <f t="shared" si="3"/>
        <v>15.032274590163933</v>
      </c>
      <c r="BJ9" s="2">
        <f t="shared" si="3"/>
        <v>14.978995901639344</v>
      </c>
      <c r="BL9" s="1" t="s">
        <v>6</v>
      </c>
      <c r="BM9" s="2">
        <f t="shared" ref="BM9:BM11" si="22">AY9/(0.024*5)</f>
        <v>66.355020491803259</v>
      </c>
      <c r="BN9" s="2">
        <f t="shared" si="19"/>
        <v>72.161031420765028</v>
      </c>
      <c r="BO9" s="2">
        <f t="shared" si="19"/>
        <v>71.40966530054645</v>
      </c>
      <c r="BP9" s="2">
        <f t="shared" si="19"/>
        <v>73.885758196721298</v>
      </c>
      <c r="BQ9" s="2">
        <f t="shared" si="19"/>
        <v>127.23275273224044</v>
      </c>
      <c r="BR9" s="2">
        <f t="shared" si="19"/>
        <v>122.33179644808742</v>
      </c>
      <c r="BS9" s="2">
        <f t="shared" si="19"/>
        <v>129.07701502732243</v>
      </c>
      <c r="BT9" s="2">
        <f t="shared" si="19"/>
        <v>126.19108606557377</v>
      </c>
      <c r="BU9" s="2">
        <f t="shared" si="19"/>
        <v>123.86868169398907</v>
      </c>
      <c r="BV9" s="2">
        <f t="shared" si="19"/>
        <v>128.29149590163934</v>
      </c>
      <c r="BW9" s="2">
        <f t="shared" si="19"/>
        <v>125.26895491803278</v>
      </c>
      <c r="BX9" s="2">
        <f t="shared" si="19"/>
        <v>124.82496584699453</v>
      </c>
      <c r="BZ9" s="1" t="s">
        <v>6</v>
      </c>
      <c r="CA9" s="2">
        <f t="shared" ref="CA9:CA11" si="23">AVERAGE(BM9:BP9)</f>
        <v>70.952868852459005</v>
      </c>
      <c r="CB9" s="2"/>
      <c r="CC9" s="2"/>
      <c r="CD9" s="2"/>
      <c r="CE9" s="2">
        <f t="shared" si="5"/>
        <v>126.20816256830601</v>
      </c>
      <c r="CF9" s="2"/>
      <c r="CG9" s="2"/>
      <c r="CH9" s="2"/>
      <c r="CI9" s="5">
        <f t="shared" si="5"/>
        <v>125.56352459016392</v>
      </c>
      <c r="CJ9" s="2"/>
      <c r="CK9" s="2"/>
      <c r="CL9" s="2"/>
      <c r="CN9" s="1" t="s">
        <v>6</v>
      </c>
      <c r="CO9" s="2">
        <f t="shared" ref="CO9:CO11" si="24">(BM9/$CA$8)*100</f>
        <v>56.417422867513586</v>
      </c>
      <c r="CP9" s="2">
        <f t="shared" si="20"/>
        <v>61.353901996370233</v>
      </c>
      <c r="CQ9" s="2">
        <f t="shared" si="20"/>
        <v>60.715063520871141</v>
      </c>
      <c r="CR9" s="2">
        <f t="shared" si="20"/>
        <v>62.820326678765859</v>
      </c>
      <c r="CS9" s="2">
        <f t="shared" si="20"/>
        <v>108.17785843920144</v>
      </c>
      <c r="CT9" s="2">
        <f t="shared" si="20"/>
        <v>104.01088929219597</v>
      </c>
      <c r="CU9" s="2">
        <f t="shared" si="20"/>
        <v>109.74591651542652</v>
      </c>
      <c r="CV9" s="2">
        <f t="shared" si="20"/>
        <v>107.29219600725952</v>
      </c>
      <c r="CW9" s="2">
        <f t="shared" si="20"/>
        <v>105.31760435571687</v>
      </c>
      <c r="CX9" s="2">
        <f t="shared" si="20"/>
        <v>109.0780399274047</v>
      </c>
      <c r="CY9" s="2">
        <f t="shared" si="20"/>
        <v>106.50816696914698</v>
      </c>
      <c r="CZ9" s="2">
        <f t="shared" si="20"/>
        <v>106.13067150635207</v>
      </c>
      <c r="DB9" s="1" t="s">
        <v>6</v>
      </c>
      <c r="DC9" s="2">
        <f t="shared" ref="DC9:DC11" si="25">AVERAGE(CO9:CR9)</f>
        <v>60.326678765880203</v>
      </c>
      <c r="DD9" s="2"/>
      <c r="DE9" s="2"/>
      <c r="DF9" s="2"/>
      <c r="DG9" s="2">
        <f t="shared" si="8"/>
        <v>107.30671506352087</v>
      </c>
      <c r="DH9" s="2"/>
      <c r="DI9" s="2"/>
      <c r="DJ9" s="2"/>
      <c r="DK9" s="2">
        <f t="shared" si="8"/>
        <v>106.75862068965516</v>
      </c>
      <c r="DL9" s="2"/>
      <c r="DM9" s="2"/>
      <c r="DN9" s="2"/>
      <c r="DP9" s="1" t="s">
        <v>6</v>
      </c>
      <c r="DQ9" s="2">
        <f t="shared" ref="DQ9:DQ11" si="26">$DC$8-CO9</f>
        <v>43.582577132486399</v>
      </c>
      <c r="DR9" s="2">
        <f t="shared" si="21"/>
        <v>38.646098003629753</v>
      </c>
      <c r="DS9" s="2">
        <f t="shared" si="21"/>
        <v>39.284936479128845</v>
      </c>
      <c r="DT9" s="2">
        <f t="shared" si="21"/>
        <v>37.179673321234127</v>
      </c>
      <c r="DU9" s="2">
        <f t="shared" si="21"/>
        <v>-8.1778584392014579</v>
      </c>
      <c r="DV9" s="2">
        <f t="shared" si="21"/>
        <v>-4.0108892921959836</v>
      </c>
      <c r="DW9" s="2">
        <f t="shared" si="21"/>
        <v>-9.7459165154265293</v>
      </c>
      <c r="DX9" s="2">
        <f t="shared" si="21"/>
        <v>-7.292196007259534</v>
      </c>
      <c r="DY9" s="2">
        <f t="shared" si="21"/>
        <v>-5.3176043557168811</v>
      </c>
      <c r="DZ9" s="2">
        <f t="shared" si="21"/>
        <v>-9.078039927404717</v>
      </c>
      <c r="EA9" s="2">
        <f t="shared" si="21"/>
        <v>-6.5081669691469983</v>
      </c>
      <c r="EB9" s="2">
        <f t="shared" si="21"/>
        <v>-6.1306715063520869</v>
      </c>
      <c r="ED9" s="1" t="s">
        <v>6</v>
      </c>
      <c r="EE9" s="2">
        <f t="shared" ref="EE9:EE11" si="27">AVERAGE(DQ9:DT9)</f>
        <v>39.673321234119783</v>
      </c>
      <c r="EF9" s="2"/>
      <c r="EG9" s="2"/>
      <c r="EH9" s="2"/>
      <c r="EI9" s="2">
        <f t="shared" si="11"/>
        <v>-7.3067150635208762</v>
      </c>
      <c r="EJ9" s="2"/>
      <c r="EK9" s="2"/>
      <c r="EL9" s="2"/>
      <c r="EM9" s="5">
        <f t="shared" si="11"/>
        <v>-6.7586206896551708</v>
      </c>
      <c r="EN9" s="2"/>
      <c r="EO9" s="2"/>
      <c r="EP9" s="2"/>
      <c r="ER9" s="1" t="s">
        <v>6</v>
      </c>
      <c r="ES9" s="2">
        <f t="shared" ref="ES9:ES11" si="28">STDEV(DQ9:DT9)</f>
        <v>2.751156840041471</v>
      </c>
      <c r="ET9" s="2"/>
      <c r="EU9" s="2"/>
      <c r="EV9" s="2"/>
      <c r="EW9" s="2">
        <f t="shared" si="13"/>
        <v>2.4201427521184842</v>
      </c>
      <c r="EX9" s="2"/>
      <c r="EY9" s="2"/>
      <c r="EZ9" s="2"/>
      <c r="FA9" s="5">
        <f t="shared" si="13"/>
        <v>1.6241183165076609</v>
      </c>
      <c r="FB9" s="2"/>
      <c r="FC9" s="2"/>
      <c r="FD9" s="2"/>
    </row>
    <row r="10" spans="1:160" x14ac:dyDescent="0.2">
      <c r="A10" s="1" t="s">
        <v>8</v>
      </c>
      <c r="B10" s="17" t="s">
        <v>16</v>
      </c>
      <c r="C10" s="18"/>
      <c r="D10" s="18"/>
      <c r="E10" s="19"/>
      <c r="F10" s="20" t="s">
        <v>52</v>
      </c>
      <c r="G10" s="21"/>
      <c r="H10" s="21"/>
      <c r="I10" s="22"/>
      <c r="J10" s="20" t="s">
        <v>60</v>
      </c>
      <c r="K10" s="21"/>
      <c r="L10" s="21"/>
      <c r="M10" s="22"/>
      <c r="O10" s="1" t="s">
        <v>8</v>
      </c>
      <c r="P10">
        <v>0.30580000000000002</v>
      </c>
      <c r="Q10">
        <v>0.3427</v>
      </c>
      <c r="R10">
        <v>0.34989999999999999</v>
      </c>
      <c r="S10">
        <v>0.34760000000000002</v>
      </c>
      <c r="T10">
        <v>0.49419999999999997</v>
      </c>
      <c r="U10">
        <v>0.53100000000000003</v>
      </c>
      <c r="V10">
        <v>0.55230000000000001</v>
      </c>
      <c r="W10">
        <v>0.49020000000000002</v>
      </c>
      <c r="X10">
        <v>0.84219999999999995</v>
      </c>
      <c r="Y10">
        <v>0.85509999999999997</v>
      </c>
      <c r="Z10">
        <v>0.86050000000000004</v>
      </c>
      <c r="AA10">
        <v>0.83660000000000001</v>
      </c>
      <c r="AC10" s="1" t="s">
        <v>8</v>
      </c>
      <c r="AD10" s="2">
        <f t="shared" si="15"/>
        <v>0.20147500000000002</v>
      </c>
      <c r="AE10" s="2">
        <f t="shared" si="0"/>
        <v>0.238375</v>
      </c>
      <c r="AF10" s="2">
        <f>R10-(AVERAGE($P$4:$S$4))</f>
        <v>0.24557499999999999</v>
      </c>
      <c r="AG10" s="2">
        <f t="shared" si="0"/>
        <v>0.24327500000000002</v>
      </c>
      <c r="AH10" s="2">
        <f t="shared" si="1"/>
        <v>0.38987499999999997</v>
      </c>
      <c r="AI10" s="2">
        <f t="shared" si="1"/>
        <v>0.42667500000000003</v>
      </c>
      <c r="AJ10" s="2">
        <f>V10-(AVERAGE($P$4:$S$4))</f>
        <v>0.44797500000000001</v>
      </c>
      <c r="AK10" s="2">
        <f>W10-(AVERAGE($P$4:$S$4))</f>
        <v>0.38587500000000002</v>
      </c>
      <c r="AL10" s="2">
        <f t="shared" si="1"/>
        <v>0.73787499999999995</v>
      </c>
      <c r="AM10" s="2">
        <f t="shared" si="1"/>
        <v>0.75077499999999997</v>
      </c>
      <c r="AN10" s="2">
        <f t="shared" si="1"/>
        <v>0.75617500000000004</v>
      </c>
      <c r="AO10" s="2">
        <f t="shared" si="1"/>
        <v>0.73227500000000001</v>
      </c>
      <c r="AX10" s="1" t="s">
        <v>8</v>
      </c>
      <c r="AY10" s="2">
        <f t="shared" si="17"/>
        <v>4.0814549180327866</v>
      </c>
      <c r="AZ10" s="2">
        <f t="shared" si="3"/>
        <v>4.8376024590163933</v>
      </c>
      <c r="BA10" s="2">
        <f t="shared" si="3"/>
        <v>4.9851434426229506</v>
      </c>
      <c r="BB10" s="2">
        <f t="shared" si="3"/>
        <v>4.9380122950819674</v>
      </c>
      <c r="BC10" s="2">
        <f t="shared" si="3"/>
        <v>7.9421106557377037</v>
      </c>
      <c r="BD10" s="2">
        <f t="shared" si="3"/>
        <v>8.6962090163934427</v>
      </c>
      <c r="BE10" s="2">
        <f t="shared" si="3"/>
        <v>9.1326844262295079</v>
      </c>
      <c r="BF10" s="2">
        <f t="shared" si="3"/>
        <v>7.8601434426229506</v>
      </c>
      <c r="BG10" s="2">
        <f t="shared" si="3"/>
        <v>15.07325819672131</v>
      </c>
      <c r="BH10" s="2">
        <f t="shared" si="3"/>
        <v>15.337602459016393</v>
      </c>
      <c r="BI10" s="2">
        <f t="shared" si="3"/>
        <v>15.448258196721312</v>
      </c>
      <c r="BJ10" s="2">
        <f t="shared" si="3"/>
        <v>14.958504098360656</v>
      </c>
      <c r="BL10" s="1" t="s">
        <v>8</v>
      </c>
      <c r="BM10" s="2">
        <f t="shared" si="22"/>
        <v>34.012124316939889</v>
      </c>
      <c r="BN10" s="2">
        <f t="shared" si="19"/>
        <v>40.313353825136609</v>
      </c>
      <c r="BO10" s="2">
        <f t="shared" si="19"/>
        <v>41.542862021857921</v>
      </c>
      <c r="BP10" s="2">
        <f t="shared" si="19"/>
        <v>41.150102459016395</v>
      </c>
      <c r="BQ10" s="2">
        <f t="shared" si="19"/>
        <v>66.18425546448087</v>
      </c>
      <c r="BR10" s="2">
        <f t="shared" si="19"/>
        <v>72.468408469945359</v>
      </c>
      <c r="BS10" s="2">
        <f t="shared" si="19"/>
        <v>76.105703551912569</v>
      </c>
      <c r="BT10" s="2">
        <f>BF10/(0.024*5)</f>
        <v>65.501195355191257</v>
      </c>
      <c r="BU10" s="2">
        <f t="shared" si="19"/>
        <v>125.6104849726776</v>
      </c>
      <c r="BV10" s="2">
        <f t="shared" si="19"/>
        <v>127.81335382513662</v>
      </c>
      <c r="BW10" s="2">
        <f t="shared" si="19"/>
        <v>128.7354849726776</v>
      </c>
      <c r="BX10" s="2">
        <f t="shared" si="19"/>
        <v>124.65420081967214</v>
      </c>
      <c r="BZ10" s="1" t="s">
        <v>8</v>
      </c>
      <c r="CA10" s="2">
        <f t="shared" si="23"/>
        <v>39.254610655737707</v>
      </c>
      <c r="CB10" s="2"/>
      <c r="CC10" s="2"/>
      <c r="CD10" s="2"/>
      <c r="CE10" s="5">
        <f>AVERAGE(BQ10:BT10)</f>
        <v>70.064890710382514</v>
      </c>
      <c r="CF10" s="2"/>
      <c r="CG10" s="2"/>
      <c r="CH10" s="2"/>
      <c r="CI10" s="5">
        <f t="shared" si="5"/>
        <v>126.70338114754099</v>
      </c>
      <c r="CJ10" s="2"/>
      <c r="CK10" s="2"/>
      <c r="CL10" s="2"/>
      <c r="CN10" s="1" t="s">
        <v>8</v>
      </c>
      <c r="CO10" s="2">
        <f t="shared" si="24"/>
        <v>28.918330308529942</v>
      </c>
      <c r="CP10" s="2">
        <f t="shared" si="20"/>
        <v>34.275862068965509</v>
      </c>
      <c r="CQ10" s="2">
        <f t="shared" si="20"/>
        <v>35.321234119782204</v>
      </c>
      <c r="CR10" s="2">
        <f t="shared" si="20"/>
        <v>34.987295825771326</v>
      </c>
      <c r="CS10" s="2">
        <f t="shared" si="20"/>
        <v>56.272232304900172</v>
      </c>
      <c r="CT10" s="2">
        <f t="shared" si="20"/>
        <v>61.615245009074407</v>
      </c>
      <c r="CU10" s="2">
        <f t="shared" si="20"/>
        <v>64.707803992740466</v>
      </c>
      <c r="CV10" s="2">
        <f t="shared" si="20"/>
        <v>55.691470054446455</v>
      </c>
      <c r="CW10" s="2">
        <f t="shared" si="20"/>
        <v>106.79854809437386</v>
      </c>
      <c r="CX10" s="2">
        <f t="shared" si="20"/>
        <v>108.67150635208711</v>
      </c>
      <c r="CY10" s="2">
        <f t="shared" si="20"/>
        <v>109.45553539019963</v>
      </c>
      <c r="CZ10" s="2">
        <f t="shared" si="20"/>
        <v>105.98548094373865</v>
      </c>
      <c r="DB10" s="1" t="s">
        <v>8</v>
      </c>
      <c r="DC10" s="2">
        <f t="shared" si="25"/>
        <v>33.37568058076225</v>
      </c>
      <c r="DD10" s="2"/>
      <c r="DE10" s="2"/>
      <c r="DF10" s="2"/>
      <c r="DG10" s="2">
        <f>AVERAGE(CS10:CV10)</f>
        <v>59.571687840290373</v>
      </c>
      <c r="DH10" s="2"/>
      <c r="DI10" s="2"/>
      <c r="DJ10" s="2"/>
      <c r="DK10" s="2">
        <f t="shared" si="8"/>
        <v>107.72776769509981</v>
      </c>
      <c r="DL10" s="2"/>
      <c r="DM10" s="2"/>
      <c r="DN10" s="2"/>
      <c r="DP10" s="1" t="s">
        <v>8</v>
      </c>
      <c r="DQ10" s="2">
        <f t="shared" si="26"/>
        <v>71.08166969147004</v>
      </c>
      <c r="DR10" s="2">
        <f t="shared" si="21"/>
        <v>65.724137931034477</v>
      </c>
      <c r="DS10" s="2">
        <f t="shared" si="21"/>
        <v>64.678765880217782</v>
      </c>
      <c r="DT10" s="2">
        <f t="shared" si="21"/>
        <v>65.012704174228659</v>
      </c>
      <c r="DU10" s="2">
        <f t="shared" si="21"/>
        <v>43.727767695099814</v>
      </c>
      <c r="DV10" s="2">
        <f t="shared" si="21"/>
        <v>38.384754990925579</v>
      </c>
      <c r="DW10" s="2">
        <f t="shared" si="21"/>
        <v>35.29219600725952</v>
      </c>
      <c r="DX10" s="2">
        <f t="shared" si="21"/>
        <v>44.308529945553531</v>
      </c>
      <c r="DY10" s="2">
        <f t="shared" si="21"/>
        <v>-6.7985480943738708</v>
      </c>
      <c r="DZ10" s="2">
        <f t="shared" si="21"/>
        <v>-8.6715063520871212</v>
      </c>
      <c r="EA10" s="2">
        <f t="shared" si="21"/>
        <v>-9.4555353901996426</v>
      </c>
      <c r="EB10" s="2">
        <f t="shared" si="21"/>
        <v>-5.9854809437386649</v>
      </c>
      <c r="ED10" s="1" t="s">
        <v>8</v>
      </c>
      <c r="EE10" s="2">
        <f t="shared" si="27"/>
        <v>66.624319419237736</v>
      </c>
      <c r="EF10" s="2"/>
      <c r="EG10" s="2"/>
      <c r="EH10" s="2"/>
      <c r="EI10" s="5">
        <f>AVERAGE(DU10:DX10)</f>
        <v>40.428312159709606</v>
      </c>
      <c r="EJ10" s="2"/>
      <c r="EK10" s="2"/>
      <c r="EL10" s="2"/>
      <c r="EM10" s="5">
        <f t="shared" si="11"/>
        <v>-7.7277676950998249</v>
      </c>
      <c r="EN10" s="2"/>
      <c r="EO10" s="2"/>
      <c r="EP10" s="2"/>
      <c r="ER10" s="1" t="s">
        <v>8</v>
      </c>
      <c r="ES10" s="2">
        <f t="shared" si="28"/>
        <v>3.0033747924744016</v>
      </c>
      <c r="ET10" s="2"/>
      <c r="EU10" s="2"/>
      <c r="EV10" s="2"/>
      <c r="EW10" s="5">
        <f>STDEV(DU10:DX10)</f>
        <v>4.3396740249756043</v>
      </c>
      <c r="EX10" s="2"/>
      <c r="EY10" s="2"/>
      <c r="EZ10" s="2"/>
      <c r="FA10" s="5">
        <f t="shared" si="13"/>
        <v>1.6098484453787005</v>
      </c>
      <c r="FB10" s="2"/>
      <c r="FC10" s="2"/>
      <c r="FD10" s="2"/>
    </row>
    <row r="11" spans="1:160" x14ac:dyDescent="0.2">
      <c r="A11" s="1" t="s">
        <v>9</v>
      </c>
      <c r="B11" s="17" t="s">
        <v>10</v>
      </c>
      <c r="C11" s="18"/>
      <c r="D11" s="18"/>
      <c r="E11" s="19"/>
      <c r="F11" s="20" t="s">
        <v>53</v>
      </c>
      <c r="G11" s="21"/>
      <c r="H11" s="21"/>
      <c r="I11" s="22"/>
      <c r="J11" s="23"/>
      <c r="K11" s="24"/>
      <c r="L11" s="24"/>
      <c r="M11" s="25"/>
      <c r="O11" s="1" t="s">
        <v>9</v>
      </c>
      <c r="P11">
        <v>0.1663</v>
      </c>
      <c r="Q11">
        <v>0.1462</v>
      </c>
      <c r="R11">
        <v>0.14510000000000001</v>
      </c>
      <c r="S11">
        <v>0.1565</v>
      </c>
      <c r="T11">
        <v>0.74299999999999999</v>
      </c>
      <c r="U11">
        <v>0.74909999999999999</v>
      </c>
      <c r="V11">
        <v>0.74809999999999999</v>
      </c>
      <c r="W11">
        <v>0.7258</v>
      </c>
      <c r="AC11" s="1" t="s">
        <v>9</v>
      </c>
      <c r="AD11" s="2">
        <f t="shared" si="15"/>
        <v>6.1975000000000002E-2</v>
      </c>
      <c r="AE11" s="2">
        <f t="shared" si="0"/>
        <v>4.1874999999999996E-2</v>
      </c>
      <c r="AF11" s="2">
        <f t="shared" si="0"/>
        <v>4.0775000000000006E-2</v>
      </c>
      <c r="AG11" s="2">
        <f t="shared" si="0"/>
        <v>5.2174999999999999E-2</v>
      </c>
      <c r="AH11" s="2">
        <f t="shared" si="1"/>
        <v>0.63867499999999999</v>
      </c>
      <c r="AI11" s="2">
        <f t="shared" si="1"/>
        <v>0.64477499999999999</v>
      </c>
      <c r="AJ11" s="2">
        <f t="shared" si="1"/>
        <v>0.64377499999999999</v>
      </c>
      <c r="AK11" s="2">
        <f t="shared" si="1"/>
        <v>0.621475</v>
      </c>
      <c r="AL11" s="2"/>
      <c r="AM11" s="2"/>
      <c r="AN11" s="2"/>
      <c r="AO11" s="2"/>
      <c r="AX11" s="1" t="s">
        <v>9</v>
      </c>
      <c r="AY11" s="2">
        <f t="shared" si="17"/>
        <v>1.2228483606557377</v>
      </c>
      <c r="AZ11" s="2">
        <f t="shared" si="3"/>
        <v>0.81096311475409832</v>
      </c>
      <c r="BA11" s="2">
        <f t="shared" si="3"/>
        <v>0.78842213114754112</v>
      </c>
      <c r="BB11" s="2">
        <f t="shared" si="3"/>
        <v>1.0220286885245902</v>
      </c>
      <c r="BC11" s="2">
        <f t="shared" si="3"/>
        <v>13.040471311475409</v>
      </c>
      <c r="BD11" s="2">
        <f t="shared" si="3"/>
        <v>13.165471311475409</v>
      </c>
      <c r="BE11" s="2">
        <f t="shared" si="3"/>
        <v>13.144979508196721</v>
      </c>
      <c r="BF11" s="2">
        <f t="shared" si="3"/>
        <v>12.688012295081966</v>
      </c>
      <c r="BG11" s="2"/>
      <c r="BH11" s="2"/>
      <c r="BI11" s="2"/>
      <c r="BJ11" s="2"/>
      <c r="BL11" s="1" t="s">
        <v>9</v>
      </c>
      <c r="BM11" s="2">
        <f t="shared" si="22"/>
        <v>10.19040300546448</v>
      </c>
      <c r="BN11" s="2">
        <f t="shared" si="19"/>
        <v>6.7580259562841531</v>
      </c>
      <c r="BO11" s="2">
        <f t="shared" si="19"/>
        <v>6.5701844262295097</v>
      </c>
      <c r="BP11" s="2">
        <f t="shared" si="19"/>
        <v>8.5169057377049189</v>
      </c>
      <c r="BQ11" s="2">
        <f t="shared" si="19"/>
        <v>108.67059426229508</v>
      </c>
      <c r="BR11" s="2">
        <f t="shared" si="19"/>
        <v>109.71226092896174</v>
      </c>
      <c r="BS11" s="2">
        <f t="shared" si="19"/>
        <v>109.54149590163935</v>
      </c>
      <c r="BT11" s="2">
        <f t="shared" si="19"/>
        <v>105.73343579234972</v>
      </c>
      <c r="BU11" s="2"/>
      <c r="BV11" s="2"/>
      <c r="BW11" s="2"/>
      <c r="BX11" s="2"/>
      <c r="BZ11" s="1" t="s">
        <v>9</v>
      </c>
      <c r="CA11" s="2">
        <f t="shared" si="23"/>
        <v>8.0088797814207648</v>
      </c>
      <c r="CB11" s="2"/>
      <c r="CC11" s="2"/>
      <c r="CD11" s="2"/>
      <c r="CE11" s="5">
        <f t="shared" si="5"/>
        <v>108.41444672131148</v>
      </c>
      <c r="CF11" s="2"/>
      <c r="CG11" s="2"/>
      <c r="CH11" s="2"/>
      <c r="CI11" s="2"/>
      <c r="CJ11" s="2"/>
      <c r="CK11" s="2"/>
      <c r="CL11" s="2"/>
      <c r="CN11" s="1" t="s">
        <v>9</v>
      </c>
      <c r="CO11" s="2">
        <f t="shared" si="24"/>
        <v>8.6642468239564412</v>
      </c>
      <c r="CP11" s="2">
        <f t="shared" si="20"/>
        <v>5.7459165154264973</v>
      </c>
      <c r="CQ11" s="2">
        <f t="shared" si="20"/>
        <v>5.5862068965517251</v>
      </c>
      <c r="CR11" s="2">
        <f t="shared" si="20"/>
        <v>7.2413793103448283</v>
      </c>
      <c r="CS11" s="2">
        <f t="shared" si="20"/>
        <v>92.395644283121598</v>
      </c>
      <c r="CT11" s="2">
        <f t="shared" si="20"/>
        <v>93.281306715063508</v>
      </c>
      <c r="CU11" s="2">
        <f t="shared" si="20"/>
        <v>93.136116152450086</v>
      </c>
      <c r="CV11" s="2">
        <f t="shared" si="20"/>
        <v>89.898366606170583</v>
      </c>
      <c r="CW11" s="2"/>
      <c r="CX11" s="2"/>
      <c r="CY11" s="2"/>
      <c r="CZ11" s="2"/>
      <c r="DB11" s="1" t="s">
        <v>9</v>
      </c>
      <c r="DC11" s="2">
        <f t="shared" si="25"/>
        <v>6.809437386569873</v>
      </c>
      <c r="DD11" s="2"/>
      <c r="DE11" s="2"/>
      <c r="DF11" s="2"/>
      <c r="DG11" s="2">
        <f t="shared" si="8"/>
        <v>92.177858439201458</v>
      </c>
      <c r="DH11" s="2"/>
      <c r="DI11" s="2"/>
      <c r="DJ11" s="2"/>
      <c r="DK11" s="2"/>
      <c r="DL11" s="2"/>
      <c r="DM11" s="2"/>
      <c r="DN11" s="2"/>
      <c r="DP11" s="1" t="s">
        <v>9</v>
      </c>
      <c r="DQ11" s="2">
        <f t="shared" si="26"/>
        <v>91.335753176043539</v>
      </c>
      <c r="DR11" s="2">
        <f t="shared" si="21"/>
        <v>94.254083484573485</v>
      </c>
      <c r="DS11" s="2">
        <f t="shared" si="21"/>
        <v>94.413793103448256</v>
      </c>
      <c r="DT11" s="2">
        <f t="shared" si="21"/>
        <v>92.75862068965516</v>
      </c>
      <c r="DU11" s="2">
        <f t="shared" si="21"/>
        <v>7.6043557168783877</v>
      </c>
      <c r="DV11" s="2">
        <f t="shared" si="21"/>
        <v>6.718693284936478</v>
      </c>
      <c r="DW11" s="2">
        <f t="shared" si="21"/>
        <v>6.8638838475499</v>
      </c>
      <c r="DX11" s="2">
        <f t="shared" si="21"/>
        <v>10.101633393829403</v>
      </c>
      <c r="DY11" s="2"/>
      <c r="DZ11" s="2"/>
      <c r="EA11" s="2"/>
      <c r="EB11" s="2"/>
      <c r="ED11" s="1" t="s">
        <v>9</v>
      </c>
      <c r="EE11" s="2">
        <f t="shared" si="27"/>
        <v>93.190562613430117</v>
      </c>
      <c r="EF11" s="2"/>
      <c r="EG11" s="2"/>
      <c r="EH11" s="2"/>
      <c r="EI11" s="5">
        <f t="shared" si="11"/>
        <v>7.8221415607985421</v>
      </c>
      <c r="EJ11" s="2"/>
      <c r="EK11" s="2"/>
      <c r="EL11" s="2"/>
      <c r="EM11" s="2"/>
      <c r="EN11" s="2"/>
      <c r="EO11" s="2"/>
      <c r="EP11" s="2"/>
      <c r="ER11" s="1" t="s">
        <v>9</v>
      </c>
      <c r="ES11" s="2">
        <f t="shared" si="28"/>
        <v>1.4438676473971208</v>
      </c>
      <c r="ET11" s="2"/>
      <c r="EU11" s="2"/>
      <c r="EV11" s="2"/>
      <c r="EW11" s="5">
        <f t="shared" si="13"/>
        <v>1.5683717281701095</v>
      </c>
      <c r="EX11" s="2"/>
      <c r="EY11" s="2"/>
      <c r="EZ11" s="2"/>
      <c r="FA11" s="2"/>
      <c r="FB11" s="2"/>
      <c r="FC11" s="2"/>
      <c r="FD11" s="2"/>
    </row>
    <row r="14" spans="1:160" x14ac:dyDescent="0.2">
      <c r="EC14" s="6" t="s">
        <v>107</v>
      </c>
    </row>
    <row r="15" spans="1:160" ht="16" customHeight="1" x14ac:dyDescent="0.2">
      <c r="EC15" s="8" t="s">
        <v>123</v>
      </c>
      <c r="ED15" s="8" t="s">
        <v>124</v>
      </c>
      <c r="EE15" s="8" t="s">
        <v>125</v>
      </c>
      <c r="EF15" s="8" t="s">
        <v>126</v>
      </c>
      <c r="EG15" s="8" t="s">
        <v>108</v>
      </c>
      <c r="EH15" s="8" t="s">
        <v>109</v>
      </c>
      <c r="EI15" s="8" t="s">
        <v>110</v>
      </c>
      <c r="EJ15" s="8" t="s">
        <v>111</v>
      </c>
      <c r="EK15" s="8" t="s">
        <v>112</v>
      </c>
      <c r="EL15" s="10" t="s">
        <v>113</v>
      </c>
      <c r="EM15" s="11"/>
    </row>
    <row r="16" spans="1:160" x14ac:dyDescent="0.2">
      <c r="EC16" s="7" t="s">
        <v>114</v>
      </c>
      <c r="ED16" s="13"/>
      <c r="EE16" s="13"/>
      <c r="EF16" s="13"/>
      <c r="EG16" s="3">
        <f>EE8</f>
        <v>-3.5527136788005009E-15</v>
      </c>
      <c r="EH16" s="3">
        <f>ES8</f>
        <v>5.5544499448645626</v>
      </c>
      <c r="EI16" s="3"/>
      <c r="EJ16" s="3"/>
      <c r="EK16" s="3"/>
      <c r="EL16" s="14"/>
      <c r="EM16" s="12"/>
    </row>
    <row r="17" spans="133:145" x14ac:dyDescent="0.2">
      <c r="EC17" s="7" t="s">
        <v>115</v>
      </c>
      <c r="ED17" s="13">
        <v>50</v>
      </c>
      <c r="EE17" s="13"/>
      <c r="EF17" s="13"/>
      <c r="EG17" s="3">
        <f>EE9</f>
        <v>39.673321234119783</v>
      </c>
      <c r="EH17" s="3">
        <f>ES9</f>
        <v>2.751156840041471</v>
      </c>
      <c r="EI17" s="3"/>
      <c r="EJ17" s="3"/>
      <c r="EK17" s="3"/>
      <c r="EL17" s="14"/>
      <c r="EM17" s="12"/>
    </row>
    <row r="18" spans="133:145" x14ac:dyDescent="0.2">
      <c r="EC18" s="7" t="s">
        <v>116</v>
      </c>
      <c r="ED18" s="13">
        <v>50</v>
      </c>
      <c r="EE18" s="13"/>
      <c r="EF18" s="13"/>
      <c r="EG18" s="3">
        <f>EE10</f>
        <v>66.624319419237736</v>
      </c>
      <c r="EH18" s="3">
        <f>ES10</f>
        <v>3.0033747924744016</v>
      </c>
      <c r="EI18" s="3"/>
      <c r="EJ18" s="3"/>
      <c r="EK18" s="3"/>
      <c r="EL18" s="14"/>
      <c r="EM18" s="12"/>
    </row>
    <row r="19" spans="133:145" x14ac:dyDescent="0.2">
      <c r="EC19" s="7" t="s">
        <v>117</v>
      </c>
      <c r="ED19" s="13">
        <v>5</v>
      </c>
      <c r="EE19" s="13"/>
      <c r="EF19" s="13"/>
      <c r="EG19" s="3">
        <f>EE11</f>
        <v>93.190562613430117</v>
      </c>
      <c r="EH19" s="3">
        <f>ES11</f>
        <v>1.4438676473971208</v>
      </c>
      <c r="EI19" s="3"/>
      <c r="EJ19" s="3"/>
      <c r="EK19" s="3"/>
      <c r="EL19" s="14"/>
      <c r="EM19" s="12"/>
    </row>
    <row r="20" spans="133:145" x14ac:dyDescent="0.2">
      <c r="EC20" s="2" t="s">
        <v>134</v>
      </c>
      <c r="ED20" s="13">
        <v>50</v>
      </c>
      <c r="EE20" s="13">
        <v>5</v>
      </c>
      <c r="EF20" s="13">
        <v>1</v>
      </c>
      <c r="EG20" s="3">
        <f>EI4</f>
        <v>77.615245009074386</v>
      </c>
      <c r="EH20" s="3">
        <f>EW4</f>
        <v>3.2278706320162311</v>
      </c>
      <c r="EI20" s="3">
        <f>EI5</f>
        <v>-3.7749546279491888</v>
      </c>
      <c r="EJ20" s="3">
        <f>EW5</f>
        <v>4.0742685542700325</v>
      </c>
      <c r="EK20" s="3">
        <f>EI6</f>
        <v>-6.362976406533587</v>
      </c>
      <c r="EL20" s="14">
        <f>EW6</f>
        <v>4.5065865855044107</v>
      </c>
      <c r="EM20" s="12"/>
    </row>
    <row r="21" spans="133:145" x14ac:dyDescent="0.2">
      <c r="EC21" s="2" t="s">
        <v>135</v>
      </c>
      <c r="ED21" s="13">
        <v>50</v>
      </c>
      <c r="EE21" s="13">
        <v>5</v>
      </c>
      <c r="EF21" s="13">
        <v>1</v>
      </c>
      <c r="EG21" s="3">
        <f>EI7</f>
        <v>-1.0417422867513686</v>
      </c>
      <c r="EH21" s="3">
        <f>EW7</f>
        <v>2.4767229040323744</v>
      </c>
      <c r="EI21" s="3">
        <f>EI8</f>
        <v>-6.5480943738657018</v>
      </c>
      <c r="EJ21" s="3">
        <f>EW8</f>
        <v>3.6851789321460569</v>
      </c>
      <c r="EK21" s="3">
        <f>EI9</f>
        <v>-7.3067150635208762</v>
      </c>
      <c r="EL21" s="14">
        <f>EW9</f>
        <v>2.4201427521184842</v>
      </c>
      <c r="EM21" s="12"/>
    </row>
    <row r="22" spans="133:145" x14ac:dyDescent="0.2">
      <c r="EC22" s="2" t="s">
        <v>136</v>
      </c>
      <c r="ED22" s="13">
        <v>50</v>
      </c>
      <c r="EE22" s="13">
        <v>5</v>
      </c>
      <c r="EF22" s="13">
        <v>1</v>
      </c>
      <c r="EG22" s="3">
        <f>EI10</f>
        <v>40.428312159709606</v>
      </c>
      <c r="EH22" s="3">
        <f>EW10</f>
        <v>4.3396740249756043</v>
      </c>
      <c r="EI22" s="3">
        <f>EI11</f>
        <v>7.8221415607985421</v>
      </c>
      <c r="EJ22" s="3">
        <f>EW11</f>
        <v>1.5683717281701095</v>
      </c>
      <c r="EK22" s="3">
        <f>EM4</f>
        <v>-4.776769509981861</v>
      </c>
      <c r="EL22" s="3">
        <f>FA4</f>
        <v>2.4360990554793451</v>
      </c>
      <c r="EM22" s="16"/>
      <c r="EN22" s="16"/>
      <c r="EO22" s="16"/>
    </row>
    <row r="23" spans="133:145" x14ac:dyDescent="0.2">
      <c r="EC23" s="2" t="s">
        <v>137</v>
      </c>
      <c r="ED23" s="13">
        <v>50</v>
      </c>
      <c r="EE23" s="13">
        <v>5</v>
      </c>
      <c r="EF23" s="13">
        <v>1</v>
      </c>
      <c r="EG23" s="3">
        <f>EM5</f>
        <v>8.1306715063520834</v>
      </c>
      <c r="EH23" s="3">
        <f>FA5</f>
        <v>3.4050695266045246</v>
      </c>
      <c r="EI23" s="3">
        <f>EM6</f>
        <v>-5.7132486388384827</v>
      </c>
      <c r="EJ23" s="3">
        <f>FA6</f>
        <v>1.343901865531927</v>
      </c>
      <c r="EK23" s="3">
        <f>EM7</f>
        <v>-8.7622504537205188</v>
      </c>
      <c r="EL23" s="14">
        <f>FA7</f>
        <v>2.1110919164711937</v>
      </c>
      <c r="EM23" s="12"/>
    </row>
    <row r="24" spans="133:145" x14ac:dyDescent="0.2">
      <c r="EC24" s="2" t="s">
        <v>138</v>
      </c>
      <c r="ED24" s="13">
        <v>50</v>
      </c>
      <c r="EE24" s="13">
        <v>5</v>
      </c>
      <c r="EF24" s="13">
        <v>1</v>
      </c>
      <c r="EG24" s="3">
        <f>EM8</f>
        <v>15.451905626134291</v>
      </c>
      <c r="EH24" s="3">
        <f>FA8</f>
        <v>0.5771819464627882</v>
      </c>
      <c r="EI24" s="3">
        <f>EM9</f>
        <v>-6.7586206896551708</v>
      </c>
      <c r="EJ24" s="3">
        <f>FA9</f>
        <v>1.6241183165076609</v>
      </c>
      <c r="EK24" s="3">
        <f>EM10</f>
        <v>-7.7277676950998249</v>
      </c>
      <c r="EL24" s="14">
        <f>FA10</f>
        <v>1.6098484453787005</v>
      </c>
      <c r="EM24" s="12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4"/>
  <sheetViews>
    <sheetView showRuler="0" topLeftCell="DQ1" workbookViewId="0">
      <selection activeCell="A3" sqref="A3:E11"/>
    </sheetView>
  </sheetViews>
  <sheetFormatPr baseColWidth="10" defaultRowHeight="16" x14ac:dyDescent="0.2"/>
  <cols>
    <col min="1" max="132" width="5.83203125" customWidth="1"/>
    <col min="133" max="133" width="11.6640625" customWidth="1"/>
    <col min="134" max="161" width="5.83203125" customWidth="1"/>
  </cols>
  <sheetData>
    <row r="2" spans="1:160" x14ac:dyDescent="0.2">
      <c r="A2">
        <v>4</v>
      </c>
      <c r="B2" s="32">
        <v>42999</v>
      </c>
      <c r="C2" s="32"/>
      <c r="D2" s="32"/>
      <c r="O2" t="s">
        <v>91</v>
      </c>
      <c r="AC2" t="s">
        <v>93</v>
      </c>
      <c r="AX2" t="s">
        <v>99</v>
      </c>
      <c r="BL2" t="s">
        <v>100</v>
      </c>
      <c r="BZ2" t="s">
        <v>101</v>
      </c>
      <c r="CN2" t="s">
        <v>102</v>
      </c>
      <c r="DB2" t="s">
        <v>103</v>
      </c>
      <c r="DP2" t="s">
        <v>104</v>
      </c>
      <c r="ED2" t="s">
        <v>105</v>
      </c>
      <c r="ER2" t="s">
        <v>106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94</v>
      </c>
      <c r="AR3" s="4" t="s">
        <v>0</v>
      </c>
      <c r="AS3" s="4" t="s">
        <v>95</v>
      </c>
      <c r="AT3" s="4" t="s">
        <v>96</v>
      </c>
      <c r="AU3" s="4" t="s">
        <v>97</v>
      </c>
      <c r="AV3" s="4" t="s">
        <v>98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1</v>
      </c>
      <c r="B4" s="33" t="s">
        <v>11</v>
      </c>
      <c r="C4" s="34"/>
      <c r="D4" s="34"/>
      <c r="E4" s="35"/>
      <c r="F4" s="20" t="s">
        <v>61</v>
      </c>
      <c r="G4" s="21"/>
      <c r="H4" s="21"/>
      <c r="I4" s="22"/>
      <c r="J4" s="20" t="s">
        <v>69</v>
      </c>
      <c r="K4" s="21"/>
      <c r="L4" s="21"/>
      <c r="M4" s="22"/>
      <c r="O4" s="1" t="s">
        <v>1</v>
      </c>
      <c r="P4">
        <v>0.1024</v>
      </c>
      <c r="Q4">
        <v>0.10390000000000001</v>
      </c>
      <c r="R4">
        <v>0.10059999999999999</v>
      </c>
      <c r="S4">
        <v>9.9199999999999997E-2</v>
      </c>
      <c r="T4">
        <v>0.81659999999999999</v>
      </c>
      <c r="U4">
        <v>0.82830000000000004</v>
      </c>
      <c r="V4">
        <v>0.87029999999999996</v>
      </c>
      <c r="W4">
        <v>0.84319999999999995</v>
      </c>
      <c r="X4">
        <v>0.85250000000000004</v>
      </c>
      <c r="Y4">
        <v>0.89759999999999995</v>
      </c>
      <c r="Z4">
        <v>0.88529999999999998</v>
      </c>
      <c r="AA4">
        <v>0.88370000000000004</v>
      </c>
      <c r="AC4" s="1" t="s">
        <v>1</v>
      </c>
      <c r="AD4" s="2">
        <f>P4-(AVERAGE($P$4:$S$4))</f>
        <v>8.7500000000000078E-4</v>
      </c>
      <c r="AE4" s="2">
        <f t="shared" ref="AE4:AG11" si="0">Q4-(AVERAGE($P$4:$S$4))</f>
        <v>2.3750000000000021E-3</v>
      </c>
      <c r="AF4" s="2">
        <f t="shared" si="0"/>
        <v>-9.2500000000000915E-4</v>
      </c>
      <c r="AG4" s="2">
        <f>S4-(AVERAGE($P$4:$S$4))</f>
        <v>-2.3250000000000076E-3</v>
      </c>
      <c r="AH4" s="2">
        <f>T4-(AVERAGE($P$4:$S$4))</f>
        <v>0.71507500000000002</v>
      </c>
      <c r="AI4" s="2">
        <f t="shared" ref="AH4:AO11" si="1">U4-(AVERAGE($P$4:$S$4))</f>
        <v>0.72677500000000006</v>
      </c>
      <c r="AJ4" s="2">
        <f t="shared" si="1"/>
        <v>0.76877499999999999</v>
      </c>
      <c r="AK4" s="2">
        <f t="shared" si="1"/>
        <v>0.74167499999999997</v>
      </c>
      <c r="AL4" s="2">
        <f t="shared" si="1"/>
        <v>0.75097500000000006</v>
      </c>
      <c r="AM4" s="2">
        <f t="shared" si="1"/>
        <v>0.79607499999999998</v>
      </c>
      <c r="AN4" s="2">
        <f t="shared" si="1"/>
        <v>0.783775</v>
      </c>
      <c r="AO4" s="2">
        <f t="shared" si="1"/>
        <v>0.78217500000000006</v>
      </c>
      <c r="AQ4" s="4">
        <v>0</v>
      </c>
      <c r="AR4" s="2">
        <f>AD4</f>
        <v>8.7500000000000078E-4</v>
      </c>
      <c r="AS4" s="2">
        <f t="shared" ref="AS4:AU7" si="2">AE4</f>
        <v>2.3750000000000021E-3</v>
      </c>
      <c r="AT4" s="2">
        <f t="shared" si="2"/>
        <v>-9.2500000000000915E-4</v>
      </c>
      <c r="AU4" s="2">
        <f t="shared" si="2"/>
        <v>-2.3250000000000076E-3</v>
      </c>
      <c r="AV4" s="3">
        <f>AVERAGE(AR4:AU4)</f>
        <v>-3.4694469519536142E-18</v>
      </c>
      <c r="AX4" s="1" t="s">
        <v>1</v>
      </c>
      <c r="AY4" s="2">
        <f>(AD4-0.0023)/0.0488</f>
        <v>-2.9200819672131128E-2</v>
      </c>
      <c r="AZ4" s="2">
        <f t="shared" ref="AZ4:BJ11" si="3">(AE4-0.0023)/0.0488</f>
        <v>1.5368852459016833E-3</v>
      </c>
      <c r="BA4" s="2">
        <f t="shared" si="3"/>
        <v>-6.6086065573770669E-2</v>
      </c>
      <c r="BB4" s="2">
        <f t="shared" si="3"/>
        <v>-9.477459016393458E-2</v>
      </c>
      <c r="BC4" s="2">
        <f t="shared" si="3"/>
        <v>14.606045081967213</v>
      </c>
      <c r="BD4" s="2">
        <f t="shared" si="3"/>
        <v>14.845799180327869</v>
      </c>
      <c r="BE4" s="2">
        <f t="shared" si="3"/>
        <v>15.706454918032787</v>
      </c>
      <c r="BF4" s="2">
        <f t="shared" si="3"/>
        <v>15.151127049180326</v>
      </c>
      <c r="BG4" s="2">
        <f t="shared" si="3"/>
        <v>15.341700819672132</v>
      </c>
      <c r="BH4" s="2">
        <f t="shared" si="3"/>
        <v>16.265881147540984</v>
      </c>
      <c r="BI4" s="2">
        <f t="shared" si="3"/>
        <v>16.013831967213115</v>
      </c>
      <c r="BJ4" s="2">
        <f t="shared" si="3"/>
        <v>15.981045081967213</v>
      </c>
      <c r="BL4" s="1" t="s">
        <v>1</v>
      </c>
      <c r="BM4" s="2"/>
      <c r="BN4" s="2"/>
      <c r="BO4" s="2"/>
      <c r="BP4" s="2"/>
      <c r="BQ4" s="2">
        <f t="shared" ref="BQ4:BX7" si="4">BC4/(0.024*5)</f>
        <v>121.71704234972678</v>
      </c>
      <c r="BR4" s="2">
        <f t="shared" si="4"/>
        <v>123.71499316939892</v>
      </c>
      <c r="BS4" s="2">
        <f t="shared" si="4"/>
        <v>130.88712431693989</v>
      </c>
      <c r="BT4" s="2">
        <f t="shared" si="4"/>
        <v>126.25939207650272</v>
      </c>
      <c r="BU4" s="2">
        <f t="shared" si="4"/>
        <v>127.84750683060111</v>
      </c>
      <c r="BV4" s="2">
        <f t="shared" si="4"/>
        <v>135.54900956284155</v>
      </c>
      <c r="BW4" s="2">
        <f t="shared" si="4"/>
        <v>133.44859972677597</v>
      </c>
      <c r="BX4" s="2">
        <f t="shared" si="4"/>
        <v>133.17537568306011</v>
      </c>
      <c r="BZ4" s="1" t="s">
        <v>1</v>
      </c>
      <c r="CA4" s="2"/>
      <c r="CB4" s="2"/>
      <c r="CC4" s="2"/>
      <c r="CD4" s="2"/>
      <c r="CE4" s="5">
        <f t="shared" ref="CE4:CI11" si="5">AVERAGE(BQ4:BT4)</f>
        <v>125.64463797814207</v>
      </c>
      <c r="CF4" s="2"/>
      <c r="CG4" s="2"/>
      <c r="CH4" s="2"/>
      <c r="CI4" s="5">
        <f t="shared" ref="CI4:CI7" si="6">AVERAGE(BU4:BX4)</f>
        <v>132.50512295081967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Z7" si="7">(BQ4/$CA$8)*100</f>
        <v>94.94488660961072</v>
      </c>
      <c r="CT4" s="2">
        <f t="shared" si="7"/>
        <v>96.50338006593627</v>
      </c>
      <c r="CU4" s="2">
        <f t="shared" si="7"/>
        <v>102.09797196043824</v>
      </c>
      <c r="CV4" s="2">
        <f t="shared" si="7"/>
        <v>98.48812814279529</v>
      </c>
      <c r="CW4" s="2">
        <f t="shared" si="7"/>
        <v>99.726930633720741</v>
      </c>
      <c r="CX4" s="2">
        <f t="shared" si="7"/>
        <v>105.73445669186454</v>
      </c>
      <c r="CY4" s="2">
        <f t="shared" si="7"/>
        <v>104.09604049418897</v>
      </c>
      <c r="CZ4" s="2">
        <f t="shared" si="7"/>
        <v>103.88291318392223</v>
      </c>
      <c r="DB4" s="1" t="s">
        <v>1</v>
      </c>
      <c r="DC4" s="2"/>
      <c r="DD4" s="2"/>
      <c r="DE4" s="2"/>
      <c r="DF4" s="2"/>
      <c r="DG4" s="2">
        <f t="shared" ref="DG4:DK11" si="8">AVERAGE(CS4:CV4)</f>
        <v>98.008591694695127</v>
      </c>
      <c r="DH4" s="2"/>
      <c r="DI4" s="2"/>
      <c r="DJ4" s="2"/>
      <c r="DK4" s="2">
        <f t="shared" ref="DK4:DK7" si="9">AVERAGE(CW4:CZ4)</f>
        <v>103.36008525092413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EB7" si="10">$DC$8-CS4</f>
        <v>5.0551133903892804</v>
      </c>
      <c r="DV4" s="2">
        <f t="shared" si="10"/>
        <v>3.4966199340637303</v>
      </c>
      <c r="DW4" s="2">
        <f t="shared" si="10"/>
        <v>-2.0979719604382439</v>
      </c>
      <c r="DX4" s="2">
        <f t="shared" si="10"/>
        <v>1.5118718572047101</v>
      </c>
      <c r="DY4" s="2">
        <f t="shared" si="10"/>
        <v>0.27306936627925893</v>
      </c>
      <c r="DZ4" s="2">
        <f t="shared" si="10"/>
        <v>-5.734456691864537</v>
      </c>
      <c r="EA4" s="2">
        <f t="shared" si="10"/>
        <v>-4.0960404941889692</v>
      </c>
      <c r="EB4" s="2">
        <f>$DC$8-CZ4</f>
        <v>-3.8829131839222271</v>
      </c>
      <c r="ED4" s="1" t="s">
        <v>1</v>
      </c>
      <c r="EE4" s="2"/>
      <c r="EF4" s="2"/>
      <c r="EG4" s="2"/>
      <c r="EH4" s="2"/>
      <c r="EI4" s="5">
        <f t="shared" ref="EI4:EM11" si="11">AVERAGE(DU4:DX4)</f>
        <v>1.9914083053048692</v>
      </c>
      <c r="EJ4" s="2"/>
      <c r="EK4" s="2"/>
      <c r="EL4" s="2"/>
      <c r="EM4" s="5">
        <f t="shared" ref="EM4:EM7" si="12">AVERAGE(DY4:EB4)</f>
        <v>-3.3600852509241186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FA11" si="13">STDEV(DU4:DX4)</f>
        <v>3.0878761340997642</v>
      </c>
      <c r="EX4" s="2"/>
      <c r="EY4" s="2"/>
      <c r="EZ4" s="2"/>
      <c r="FA4" s="5">
        <f t="shared" ref="FA4:FA7" si="14">STDEV(DY4:EB4)</f>
        <v>2.5594551099580936</v>
      </c>
      <c r="FB4" s="2"/>
      <c r="FC4" s="2"/>
      <c r="FD4" s="2"/>
    </row>
    <row r="5" spans="1:160" x14ac:dyDescent="0.2">
      <c r="A5" s="1" t="s">
        <v>2</v>
      </c>
      <c r="B5" s="26" t="s">
        <v>12</v>
      </c>
      <c r="C5" s="27"/>
      <c r="D5" s="27"/>
      <c r="E5" s="28"/>
      <c r="F5" s="20" t="s">
        <v>62</v>
      </c>
      <c r="G5" s="21"/>
      <c r="H5" s="21"/>
      <c r="I5" s="22"/>
      <c r="J5" s="23" t="s">
        <v>70</v>
      </c>
      <c r="K5" s="24"/>
      <c r="L5" s="24"/>
      <c r="M5" s="25"/>
      <c r="O5" s="1" t="s">
        <v>2</v>
      </c>
      <c r="P5">
        <v>0.23649999999999999</v>
      </c>
      <c r="Q5">
        <v>0.22939999999999999</v>
      </c>
      <c r="R5">
        <v>0.22889999999999999</v>
      </c>
      <c r="S5">
        <v>0.23050000000000001</v>
      </c>
      <c r="T5">
        <v>0.86519999999999997</v>
      </c>
      <c r="U5">
        <v>0.86650000000000005</v>
      </c>
      <c r="V5">
        <v>0.90980000000000005</v>
      </c>
      <c r="W5">
        <v>0.8871</v>
      </c>
      <c r="X5">
        <v>0.83579999999999999</v>
      </c>
      <c r="Y5">
        <v>0.8982</v>
      </c>
      <c r="Z5">
        <v>0.872</v>
      </c>
      <c r="AA5">
        <v>0.85460000000000003</v>
      </c>
      <c r="AC5" s="1" t="s">
        <v>2</v>
      </c>
      <c r="AD5" s="2">
        <f t="shared" ref="AD5:AD11" si="15">P5-(AVERAGE($P$4:$S$4))</f>
        <v>0.13497499999999998</v>
      </c>
      <c r="AE5" s="2">
        <f t="shared" si="0"/>
        <v>0.12787499999999999</v>
      </c>
      <c r="AF5" s="2">
        <f t="shared" si="0"/>
        <v>0.12737499999999999</v>
      </c>
      <c r="AG5" s="2">
        <f t="shared" si="0"/>
        <v>0.12897500000000001</v>
      </c>
      <c r="AH5" s="2">
        <f>T5-(AVERAGE($P$4:$S$4))</f>
        <v>0.76367499999999999</v>
      </c>
      <c r="AI5" s="2">
        <f t="shared" si="1"/>
        <v>0.76497500000000007</v>
      </c>
      <c r="AJ5" s="2">
        <f t="shared" si="1"/>
        <v>0.80827500000000008</v>
      </c>
      <c r="AK5" s="2">
        <f t="shared" si="1"/>
        <v>0.78557500000000002</v>
      </c>
      <c r="AL5" s="2">
        <f t="shared" si="1"/>
        <v>0.73427500000000001</v>
      </c>
      <c r="AM5" s="2">
        <f t="shared" si="1"/>
        <v>0.79667500000000002</v>
      </c>
      <c r="AN5" s="2">
        <f t="shared" si="1"/>
        <v>0.77047500000000002</v>
      </c>
      <c r="AO5" s="2">
        <f t="shared" si="1"/>
        <v>0.75307500000000005</v>
      </c>
      <c r="AQ5" s="4">
        <v>2.5</v>
      </c>
      <c r="AR5" s="2">
        <f>AD5</f>
        <v>0.13497499999999998</v>
      </c>
      <c r="AS5" s="2">
        <f t="shared" si="2"/>
        <v>0.12787499999999999</v>
      </c>
      <c r="AT5" s="2">
        <f t="shared" si="2"/>
        <v>0.12737499999999999</v>
      </c>
      <c r="AU5" s="2">
        <f t="shared" si="2"/>
        <v>0.12897500000000001</v>
      </c>
      <c r="AV5" s="3">
        <f t="shared" ref="AV5:AV6" si="16">AVERAGE(AR5:AU5)</f>
        <v>0.12979999999999997</v>
      </c>
      <c r="AX5" s="1" t="s">
        <v>2</v>
      </c>
      <c r="AY5" s="2">
        <f t="shared" ref="AY5:AY11" si="17">(AD5-0.0023)/0.0488</f>
        <v>2.7187499999999996</v>
      </c>
      <c r="AZ5" s="2">
        <f t="shared" si="3"/>
        <v>2.5732581967213113</v>
      </c>
      <c r="BA5" s="2">
        <f t="shared" si="3"/>
        <v>2.5630122950819669</v>
      </c>
      <c r="BB5" s="2">
        <f t="shared" si="3"/>
        <v>2.595799180327869</v>
      </c>
      <c r="BC5" s="2">
        <f t="shared" si="3"/>
        <v>15.601946721311474</v>
      </c>
      <c r="BD5" s="2">
        <f t="shared" si="3"/>
        <v>15.628586065573771</v>
      </c>
      <c r="BE5" s="2">
        <f t="shared" si="3"/>
        <v>16.515881147540984</v>
      </c>
      <c r="BF5" s="2">
        <f t="shared" si="3"/>
        <v>16.050717213114755</v>
      </c>
      <c r="BG5" s="2">
        <f t="shared" si="3"/>
        <v>14.999487704918034</v>
      </c>
      <c r="BH5" s="2">
        <f t="shared" si="3"/>
        <v>16.278176229508198</v>
      </c>
      <c r="BI5" s="2">
        <f t="shared" si="3"/>
        <v>15.741290983606557</v>
      </c>
      <c r="BJ5" s="2">
        <f t="shared" si="3"/>
        <v>15.384733606557377</v>
      </c>
      <c r="BL5" s="1" t="s">
        <v>2</v>
      </c>
      <c r="BM5" s="2"/>
      <c r="BN5" s="2"/>
      <c r="BO5" s="2"/>
      <c r="BP5" s="2"/>
      <c r="BQ5" s="2">
        <f t="shared" si="4"/>
        <v>130.01622267759564</v>
      </c>
      <c r="BR5" s="2">
        <f t="shared" si="4"/>
        <v>130.23821721311475</v>
      </c>
      <c r="BS5" s="2">
        <f t="shared" si="4"/>
        <v>137.63234289617486</v>
      </c>
      <c r="BT5" s="2">
        <f t="shared" si="4"/>
        <v>133.7559767759563</v>
      </c>
      <c r="BU5" s="2">
        <f t="shared" si="4"/>
        <v>124.99573087431695</v>
      </c>
      <c r="BV5" s="2">
        <f t="shared" si="4"/>
        <v>135.65146857923497</v>
      </c>
      <c r="BW5" s="2">
        <f t="shared" si="4"/>
        <v>131.17742486338798</v>
      </c>
      <c r="BX5" s="2">
        <f t="shared" si="4"/>
        <v>128.20611338797815</v>
      </c>
      <c r="BZ5" s="1" t="s">
        <v>2</v>
      </c>
      <c r="CA5" s="2"/>
      <c r="CB5" s="2"/>
      <c r="CC5" s="2"/>
      <c r="CD5" s="2"/>
      <c r="CE5" s="5">
        <f t="shared" si="5"/>
        <v>132.91068989071039</v>
      </c>
      <c r="CF5" s="2"/>
      <c r="CG5" s="2"/>
      <c r="CH5" s="2"/>
      <c r="CI5" s="2">
        <f t="shared" si="6"/>
        <v>130.0076844262295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7"/>
        <v>101.418628658963</v>
      </c>
      <c r="CT5" s="2">
        <f t="shared" si="7"/>
        <v>101.59179459855474</v>
      </c>
      <c r="CU5" s="2">
        <f t="shared" si="7"/>
        <v>107.35955243264846</v>
      </c>
      <c r="CV5" s="2">
        <f t="shared" si="7"/>
        <v>104.33580871823904</v>
      </c>
      <c r="CW5" s="2">
        <f t="shared" si="7"/>
        <v>97.502414332811625</v>
      </c>
      <c r="CX5" s="2">
        <f t="shared" si="7"/>
        <v>105.81437943321457</v>
      </c>
      <c r="CY5" s="2">
        <f t="shared" si="7"/>
        <v>102.32441972759668</v>
      </c>
      <c r="CZ5" s="2">
        <f t="shared" si="7"/>
        <v>100.00666022844584</v>
      </c>
      <c r="DB5" s="1" t="s">
        <v>2</v>
      </c>
      <c r="DC5" s="2"/>
      <c r="DD5" s="2"/>
      <c r="DE5" s="2"/>
      <c r="DF5" s="2"/>
      <c r="DG5" s="2">
        <f t="shared" si="8"/>
        <v>103.67644610210131</v>
      </c>
      <c r="DH5" s="2"/>
      <c r="DI5" s="2"/>
      <c r="DJ5" s="2"/>
      <c r="DK5" s="2">
        <f t="shared" si="9"/>
        <v>101.41196843051719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10"/>
        <v>-1.4186286589630015</v>
      </c>
      <c r="DV5" s="2">
        <f t="shared" si="10"/>
        <v>-1.5917945985547419</v>
      </c>
      <c r="DW5" s="2">
        <f t="shared" si="10"/>
        <v>-7.3595524326484565</v>
      </c>
      <c r="DX5" s="2">
        <f t="shared" si="10"/>
        <v>-4.3358087182390364</v>
      </c>
      <c r="DY5" s="2">
        <f t="shared" si="10"/>
        <v>2.4975856671883747</v>
      </c>
      <c r="DZ5" s="2">
        <f t="shared" si="10"/>
        <v>-5.8143794332145688</v>
      </c>
      <c r="EA5" s="2">
        <f t="shared" si="10"/>
        <v>-2.3244197275966769</v>
      </c>
      <c r="EB5" s="2">
        <f t="shared" si="10"/>
        <v>-6.6602284458383565E-3</v>
      </c>
      <c r="ED5" s="1" t="s">
        <v>2</v>
      </c>
      <c r="EE5" s="2"/>
      <c r="EF5" s="2"/>
      <c r="EG5" s="2"/>
      <c r="EH5" s="2"/>
      <c r="EI5" s="5">
        <f t="shared" si="11"/>
        <v>-3.6764461021013091</v>
      </c>
      <c r="EJ5" s="2"/>
      <c r="EK5" s="2"/>
      <c r="EL5" s="2"/>
      <c r="EM5" s="2">
        <f t="shared" si="12"/>
        <v>-1.4119684305171774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13"/>
        <v>2.7954452715953866</v>
      </c>
      <c r="EX5" s="2"/>
      <c r="EY5" s="2"/>
      <c r="EZ5" s="2"/>
      <c r="FA5" s="2">
        <f t="shared" si="14"/>
        <v>3.5342747672805697</v>
      </c>
      <c r="FB5" s="2"/>
      <c r="FC5" s="2"/>
      <c r="FD5" s="2"/>
    </row>
    <row r="6" spans="1:160" x14ac:dyDescent="0.2">
      <c r="A6" s="1" t="s">
        <v>3</v>
      </c>
      <c r="B6" s="26" t="s">
        <v>13</v>
      </c>
      <c r="C6" s="27"/>
      <c r="D6" s="27"/>
      <c r="E6" s="28"/>
      <c r="F6" s="20" t="s">
        <v>63</v>
      </c>
      <c r="G6" s="21"/>
      <c r="H6" s="21"/>
      <c r="I6" s="22"/>
      <c r="J6" s="23" t="s">
        <v>71</v>
      </c>
      <c r="K6" s="24"/>
      <c r="L6" s="24"/>
      <c r="M6" s="25"/>
      <c r="O6" s="1" t="s">
        <v>3</v>
      </c>
      <c r="P6">
        <v>0.61240000000000006</v>
      </c>
      <c r="Q6">
        <v>0.61570000000000003</v>
      </c>
      <c r="R6">
        <v>0.60799999999999998</v>
      </c>
      <c r="S6">
        <v>0.60599999999999998</v>
      </c>
      <c r="T6">
        <v>0.89200000000000002</v>
      </c>
      <c r="U6">
        <v>0.86219999999999997</v>
      </c>
      <c r="V6">
        <v>0.84660000000000002</v>
      </c>
      <c r="W6">
        <v>0.86070000000000002</v>
      </c>
      <c r="X6">
        <v>0.79379999999999995</v>
      </c>
      <c r="Y6">
        <v>0.84650000000000003</v>
      </c>
      <c r="Z6">
        <v>0.83279999999999998</v>
      </c>
      <c r="AA6">
        <v>0.79179999999999995</v>
      </c>
      <c r="AC6" s="1" t="s">
        <v>3</v>
      </c>
      <c r="AD6" s="2">
        <f t="shared" si="15"/>
        <v>0.51087500000000008</v>
      </c>
      <c r="AE6" s="2">
        <f t="shared" si="0"/>
        <v>0.51417500000000005</v>
      </c>
      <c r="AF6" s="2">
        <f t="shared" si="0"/>
        <v>0.50647500000000001</v>
      </c>
      <c r="AG6" s="2">
        <f t="shared" si="0"/>
        <v>0.50447500000000001</v>
      </c>
      <c r="AH6" s="2">
        <f t="shared" si="1"/>
        <v>0.79047500000000004</v>
      </c>
      <c r="AI6" s="2">
        <f t="shared" si="1"/>
        <v>0.76067499999999999</v>
      </c>
      <c r="AJ6" s="2">
        <f t="shared" si="1"/>
        <v>0.74507500000000004</v>
      </c>
      <c r="AK6" s="2">
        <f t="shared" si="1"/>
        <v>0.75917500000000004</v>
      </c>
      <c r="AL6" s="2">
        <f t="shared" si="1"/>
        <v>0.69227499999999997</v>
      </c>
      <c r="AM6" s="2">
        <f t="shared" si="1"/>
        <v>0.74497500000000005</v>
      </c>
      <c r="AN6" s="2">
        <f t="shared" si="1"/>
        <v>0.73127500000000001</v>
      </c>
      <c r="AO6" s="2">
        <f t="shared" si="1"/>
        <v>0.69027499999999997</v>
      </c>
      <c r="AQ6" s="4">
        <v>10</v>
      </c>
      <c r="AR6" s="2">
        <f t="shared" ref="AR6:AR7" si="18">AD6</f>
        <v>0.51087500000000008</v>
      </c>
      <c r="AS6" s="2">
        <f t="shared" si="2"/>
        <v>0.51417500000000005</v>
      </c>
      <c r="AT6" s="2">
        <f t="shared" si="2"/>
        <v>0.50647500000000001</v>
      </c>
      <c r="AU6" s="2">
        <f t="shared" si="2"/>
        <v>0.50447500000000001</v>
      </c>
      <c r="AV6" s="3">
        <f t="shared" si="16"/>
        <v>0.50900000000000012</v>
      </c>
      <c r="AX6" s="1" t="s">
        <v>3</v>
      </c>
      <c r="AY6" s="2">
        <f t="shared" si="17"/>
        <v>10.421618852459018</v>
      </c>
      <c r="AZ6" s="2">
        <f t="shared" si="3"/>
        <v>10.48924180327869</v>
      </c>
      <c r="BA6" s="2">
        <f t="shared" si="3"/>
        <v>10.331454918032787</v>
      </c>
      <c r="BB6" s="2">
        <f t="shared" si="3"/>
        <v>10.290471311475409</v>
      </c>
      <c r="BC6" s="2">
        <f t="shared" si="3"/>
        <v>16.151127049180328</v>
      </c>
      <c r="BD6" s="2">
        <f t="shared" si="3"/>
        <v>15.540471311475409</v>
      </c>
      <c r="BE6" s="2">
        <f t="shared" si="3"/>
        <v>15.220799180327869</v>
      </c>
      <c r="BF6" s="2">
        <f t="shared" si="3"/>
        <v>15.509733606557377</v>
      </c>
      <c r="BG6" s="2">
        <f t="shared" si="3"/>
        <v>14.138831967213115</v>
      </c>
      <c r="BH6" s="2">
        <f t="shared" si="3"/>
        <v>15.21875</v>
      </c>
      <c r="BI6" s="2">
        <f t="shared" si="3"/>
        <v>14.938012295081966</v>
      </c>
      <c r="BJ6" s="2">
        <f t="shared" si="3"/>
        <v>14.097848360655737</v>
      </c>
      <c r="BL6" s="1" t="s">
        <v>3</v>
      </c>
      <c r="BM6" s="2"/>
      <c r="BN6" s="2"/>
      <c r="BO6" s="2"/>
      <c r="BP6" s="2"/>
      <c r="BQ6" s="2">
        <f t="shared" si="4"/>
        <v>134.59272540983608</v>
      </c>
      <c r="BR6" s="2">
        <f t="shared" si="4"/>
        <v>129.50392759562843</v>
      </c>
      <c r="BS6" s="2">
        <f t="shared" si="4"/>
        <v>126.83999316939892</v>
      </c>
      <c r="BT6" s="2">
        <f t="shared" si="4"/>
        <v>129.24778005464481</v>
      </c>
      <c r="BU6" s="2">
        <f t="shared" si="4"/>
        <v>117.82359972677595</v>
      </c>
      <c r="BV6" s="2">
        <f t="shared" si="4"/>
        <v>126.82291666666667</v>
      </c>
      <c r="BW6" s="2">
        <f t="shared" si="4"/>
        <v>124.48343579234972</v>
      </c>
      <c r="BX6" s="2">
        <f t="shared" si="4"/>
        <v>117.48206967213115</v>
      </c>
      <c r="BZ6" s="1" t="s">
        <v>3</v>
      </c>
      <c r="CA6" s="2"/>
      <c r="CB6" s="2"/>
      <c r="CC6" s="2"/>
      <c r="CD6" s="2"/>
      <c r="CE6" s="5">
        <f t="shared" si="5"/>
        <v>130.04610655737707</v>
      </c>
      <c r="CF6" s="2"/>
      <c r="CG6" s="2"/>
      <c r="CH6" s="2"/>
      <c r="CI6" s="2">
        <f t="shared" si="6"/>
        <v>121.65300546448088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7"/>
        <v>104.98851110593095</v>
      </c>
      <c r="CT6" s="2">
        <f t="shared" si="7"/>
        <v>101.01901495221288</v>
      </c>
      <c r="CU6" s="2">
        <f t="shared" si="7"/>
        <v>98.941023677112142</v>
      </c>
      <c r="CV6" s="2">
        <f t="shared" si="7"/>
        <v>100.81920809883781</v>
      </c>
      <c r="CW6" s="2">
        <f t="shared" si="7"/>
        <v>91.907822438309637</v>
      </c>
      <c r="CX6" s="2">
        <f t="shared" si="7"/>
        <v>98.927703220220465</v>
      </c>
      <c r="CY6" s="2">
        <f t="shared" si="7"/>
        <v>97.10280062606148</v>
      </c>
      <c r="CZ6" s="2">
        <f t="shared" si="7"/>
        <v>91.641413300476202</v>
      </c>
      <c r="DB6" s="1" t="s">
        <v>3</v>
      </c>
      <c r="DC6" s="2"/>
      <c r="DD6" s="2"/>
      <c r="DE6" s="2"/>
      <c r="DF6" s="2"/>
      <c r="DG6" s="2">
        <f t="shared" si="8"/>
        <v>101.44193945852345</v>
      </c>
      <c r="DH6" s="2"/>
      <c r="DI6" s="2"/>
      <c r="DJ6" s="2"/>
      <c r="DK6" s="2">
        <f t="shared" si="9"/>
        <v>94.894934896266946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10"/>
        <v>-4.9885111059309537</v>
      </c>
      <c r="DV6" s="2">
        <f t="shared" si="10"/>
        <v>-1.0190149522128849</v>
      </c>
      <c r="DW6" s="2">
        <f t="shared" si="10"/>
        <v>1.0589763228878581</v>
      </c>
      <c r="DX6" s="2">
        <f t="shared" si="10"/>
        <v>-0.81920809883780521</v>
      </c>
      <c r="DY6" s="2">
        <f t="shared" si="10"/>
        <v>8.0921775616903631</v>
      </c>
      <c r="DZ6" s="2">
        <f t="shared" si="10"/>
        <v>1.0722967797795349</v>
      </c>
      <c r="EA6" s="2">
        <f t="shared" si="10"/>
        <v>2.8971993739385198</v>
      </c>
      <c r="EB6" s="2">
        <f t="shared" si="10"/>
        <v>8.3585866995237978</v>
      </c>
      <c r="ED6" s="1" t="s">
        <v>3</v>
      </c>
      <c r="EE6" s="2"/>
      <c r="EF6" s="2"/>
      <c r="EG6" s="2"/>
      <c r="EH6" s="2"/>
      <c r="EI6" s="5">
        <f t="shared" si="11"/>
        <v>-1.4419394585234464</v>
      </c>
      <c r="EJ6" s="2"/>
      <c r="EK6" s="2"/>
      <c r="EL6" s="2"/>
      <c r="EM6" s="2">
        <f t="shared" si="12"/>
        <v>5.1050651037330539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13"/>
        <v>2.5429254596678526</v>
      </c>
      <c r="EX6" s="2"/>
      <c r="EY6" s="2"/>
      <c r="EZ6" s="2"/>
      <c r="FA6" s="2">
        <f t="shared" si="14"/>
        <v>3.6808574656024793</v>
      </c>
      <c r="FB6" s="2"/>
      <c r="FC6" s="2"/>
      <c r="FD6" s="2"/>
    </row>
    <row r="7" spans="1:160" x14ac:dyDescent="0.2">
      <c r="A7" s="1" t="s">
        <v>4</v>
      </c>
      <c r="B7" s="26" t="s">
        <v>14</v>
      </c>
      <c r="C7" s="27"/>
      <c r="D7" s="27"/>
      <c r="E7" s="28"/>
      <c r="F7" s="23" t="s">
        <v>64</v>
      </c>
      <c r="G7" s="24"/>
      <c r="H7" s="24"/>
      <c r="I7" s="25"/>
      <c r="J7" s="23" t="s">
        <v>72</v>
      </c>
      <c r="K7" s="24"/>
      <c r="L7" s="24"/>
      <c r="M7" s="25"/>
      <c r="O7" s="1" t="s">
        <v>4</v>
      </c>
      <c r="P7">
        <v>1.1214999999999999</v>
      </c>
      <c r="Q7">
        <v>1.1052</v>
      </c>
      <c r="R7">
        <v>1.1113999999999999</v>
      </c>
      <c r="S7">
        <v>1.1134999999999999</v>
      </c>
      <c r="T7">
        <v>0.39290000000000003</v>
      </c>
      <c r="U7">
        <v>0.38340000000000002</v>
      </c>
      <c r="V7">
        <v>0.4073</v>
      </c>
      <c r="W7">
        <v>0.38500000000000001</v>
      </c>
      <c r="X7">
        <v>0.83299999999999996</v>
      </c>
      <c r="Y7">
        <v>0.86309999999999998</v>
      </c>
      <c r="Z7">
        <v>0.8427</v>
      </c>
      <c r="AA7">
        <v>0.84260000000000002</v>
      </c>
      <c r="AC7" s="1" t="s">
        <v>4</v>
      </c>
      <c r="AD7" s="2">
        <f t="shared" si="15"/>
        <v>1.0199749999999999</v>
      </c>
      <c r="AE7" s="2">
        <f t="shared" si="0"/>
        <v>1.0036749999999999</v>
      </c>
      <c r="AF7" s="2">
        <f t="shared" si="0"/>
        <v>1.0098749999999999</v>
      </c>
      <c r="AG7" s="2">
        <f t="shared" si="0"/>
        <v>1.0119749999999998</v>
      </c>
      <c r="AH7" s="2">
        <f t="shared" si="1"/>
        <v>0.29137500000000005</v>
      </c>
      <c r="AI7" s="2">
        <f t="shared" si="1"/>
        <v>0.28187499999999999</v>
      </c>
      <c r="AJ7" s="2">
        <f t="shared" si="1"/>
        <v>0.30577500000000002</v>
      </c>
      <c r="AK7" s="2">
        <f t="shared" si="1"/>
        <v>0.28347500000000003</v>
      </c>
      <c r="AL7" s="2">
        <f t="shared" si="1"/>
        <v>0.73147499999999999</v>
      </c>
      <c r="AM7" s="2">
        <f t="shared" si="1"/>
        <v>0.761575</v>
      </c>
      <c r="AN7" s="2">
        <f t="shared" si="1"/>
        <v>0.74117500000000003</v>
      </c>
      <c r="AO7" s="2">
        <f t="shared" si="1"/>
        <v>0.74107500000000004</v>
      </c>
      <c r="AQ7" s="4">
        <v>20</v>
      </c>
      <c r="AR7" s="2">
        <f t="shared" si="18"/>
        <v>1.0199749999999999</v>
      </c>
      <c r="AS7" s="2">
        <f t="shared" si="2"/>
        <v>1.0036749999999999</v>
      </c>
      <c r="AT7" s="2">
        <f t="shared" si="2"/>
        <v>1.0098749999999999</v>
      </c>
      <c r="AU7" s="2">
        <f t="shared" si="2"/>
        <v>1.0119749999999998</v>
      </c>
      <c r="AV7" s="3">
        <f>AVERAGE(AR7:AU7)</f>
        <v>1.0113749999999999</v>
      </c>
      <c r="AX7" s="1" t="s">
        <v>4</v>
      </c>
      <c r="AY7" s="2">
        <f t="shared" si="17"/>
        <v>20.85399590163934</v>
      </c>
      <c r="AZ7" s="2">
        <f t="shared" si="3"/>
        <v>20.51997950819672</v>
      </c>
      <c r="BA7" s="2">
        <f t="shared" si="3"/>
        <v>20.647028688524586</v>
      </c>
      <c r="BB7" s="2">
        <f t="shared" si="3"/>
        <v>20.690061475409831</v>
      </c>
      <c r="BC7" s="2">
        <f t="shared" si="3"/>
        <v>5.9236680327868854</v>
      </c>
      <c r="BD7" s="2">
        <f t="shared" si="3"/>
        <v>5.728995901639343</v>
      </c>
      <c r="BE7" s="2">
        <f t="shared" si="3"/>
        <v>6.2187499999999991</v>
      </c>
      <c r="BF7" s="2">
        <f t="shared" si="3"/>
        <v>5.761782786885246</v>
      </c>
      <c r="BG7" s="2">
        <f t="shared" si="3"/>
        <v>14.942110655737704</v>
      </c>
      <c r="BH7" s="2">
        <f t="shared" si="3"/>
        <v>15.558913934426229</v>
      </c>
      <c r="BI7" s="2">
        <f t="shared" si="3"/>
        <v>15.140881147540984</v>
      </c>
      <c r="BJ7" s="2">
        <f t="shared" si="3"/>
        <v>15.138831967213115</v>
      </c>
      <c r="BL7" s="1" t="s">
        <v>4</v>
      </c>
      <c r="BM7" s="2"/>
      <c r="BN7" s="2"/>
      <c r="BO7" s="2"/>
      <c r="BP7" s="2"/>
      <c r="BQ7" s="2">
        <f t="shared" si="4"/>
        <v>49.363900273224047</v>
      </c>
      <c r="BR7" s="2">
        <f t="shared" si="4"/>
        <v>47.741632513661195</v>
      </c>
      <c r="BS7" s="2">
        <f t="shared" si="4"/>
        <v>51.822916666666664</v>
      </c>
      <c r="BT7" s="2">
        <f t="shared" si="4"/>
        <v>48.014856557377051</v>
      </c>
      <c r="BU7" s="2">
        <f t="shared" si="4"/>
        <v>124.5175887978142</v>
      </c>
      <c r="BV7" s="2">
        <f t="shared" si="4"/>
        <v>129.65761612021859</v>
      </c>
      <c r="BW7" s="2">
        <f t="shared" si="4"/>
        <v>126.17400956284153</v>
      </c>
      <c r="BX7" s="2">
        <f t="shared" si="4"/>
        <v>126.1569330601093</v>
      </c>
      <c r="BZ7" s="1" t="s">
        <v>4</v>
      </c>
      <c r="CA7" s="2"/>
      <c r="CB7" s="2"/>
      <c r="CC7" s="2"/>
      <c r="CD7" s="2"/>
      <c r="CE7" s="2">
        <f t="shared" si="5"/>
        <v>49.235826502732237</v>
      </c>
      <c r="CF7" s="2"/>
      <c r="CG7" s="2"/>
      <c r="CH7" s="2"/>
      <c r="CI7" s="2">
        <f t="shared" si="6"/>
        <v>126.6265368852459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7"/>
        <v>38.506110759599061</v>
      </c>
      <c r="CT7" s="2">
        <f t="shared" si="7"/>
        <v>37.240667354890263</v>
      </c>
      <c r="CU7" s="2">
        <f t="shared" si="7"/>
        <v>40.424256551999733</v>
      </c>
      <c r="CV7" s="2">
        <f t="shared" si="7"/>
        <v>37.453794665157019</v>
      </c>
      <c r="CW7" s="2">
        <f t="shared" si="7"/>
        <v>97.129441539844819</v>
      </c>
      <c r="CX7" s="2">
        <f t="shared" si="7"/>
        <v>101.13889906423792</v>
      </c>
      <c r="CY7" s="2">
        <f t="shared" si="7"/>
        <v>98.421525858336949</v>
      </c>
      <c r="CZ7" s="2">
        <f t="shared" si="7"/>
        <v>98.408205401445286</v>
      </c>
      <c r="DB7" s="1" t="s">
        <v>4</v>
      </c>
      <c r="DC7" s="2"/>
      <c r="DD7" s="2"/>
      <c r="DE7" s="2"/>
      <c r="DF7" s="2"/>
      <c r="DG7" s="2">
        <f t="shared" si="8"/>
        <v>38.406207332911521</v>
      </c>
      <c r="DH7" s="2"/>
      <c r="DI7" s="2"/>
      <c r="DJ7" s="2"/>
      <c r="DK7" s="2">
        <f t="shared" si="9"/>
        <v>98.77451796596624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10"/>
        <v>61.493889240400939</v>
      </c>
      <c r="DV7" s="2">
        <f t="shared" si="10"/>
        <v>62.759332645109737</v>
      </c>
      <c r="DW7" s="2">
        <f t="shared" si="10"/>
        <v>59.575743448000267</v>
      </c>
      <c r="DX7" s="2">
        <f t="shared" si="10"/>
        <v>62.546205334842981</v>
      </c>
      <c r="DY7" s="2">
        <f t="shared" si="10"/>
        <v>2.8705584601551806</v>
      </c>
      <c r="DZ7" s="2">
        <f t="shared" si="10"/>
        <v>-1.1388990642379184</v>
      </c>
      <c r="EA7" s="2">
        <f t="shared" si="10"/>
        <v>1.578474141663051</v>
      </c>
      <c r="EB7" s="2">
        <f t="shared" si="10"/>
        <v>1.5917945985547135</v>
      </c>
      <c r="ED7" s="1" t="s">
        <v>4</v>
      </c>
      <c r="EE7" s="2"/>
      <c r="EF7" s="2"/>
      <c r="EG7" s="2"/>
      <c r="EH7" s="2"/>
      <c r="EI7" s="2">
        <f t="shared" si="11"/>
        <v>61.593792667088479</v>
      </c>
      <c r="EJ7" s="2"/>
      <c r="EK7" s="2"/>
      <c r="EL7" s="2"/>
      <c r="EM7" s="2">
        <f t="shared" si="12"/>
        <v>1.2254820340337567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13"/>
        <v>1.4546565087551877</v>
      </c>
      <c r="EX7" s="2"/>
      <c r="EY7" s="2"/>
      <c r="EZ7" s="2"/>
      <c r="FA7" s="2">
        <f t="shared" si="14"/>
        <v>1.6887236549752895</v>
      </c>
      <c r="FB7" s="2"/>
      <c r="FC7" s="2"/>
      <c r="FD7" s="2"/>
    </row>
    <row r="8" spans="1:160" x14ac:dyDescent="0.2">
      <c r="A8" s="1" t="s">
        <v>5</v>
      </c>
      <c r="B8" s="29" t="s">
        <v>15</v>
      </c>
      <c r="C8" s="30"/>
      <c r="D8" s="30"/>
      <c r="E8" s="31"/>
      <c r="F8" s="23" t="s">
        <v>65</v>
      </c>
      <c r="G8" s="24"/>
      <c r="H8" s="24"/>
      <c r="I8" s="25"/>
      <c r="J8" s="20" t="s">
        <v>73</v>
      </c>
      <c r="K8" s="21"/>
      <c r="L8" s="21"/>
      <c r="M8" s="22"/>
      <c r="O8" s="1" t="s">
        <v>5</v>
      </c>
      <c r="P8">
        <v>0.84889999999999999</v>
      </c>
      <c r="Q8">
        <v>0.86850000000000005</v>
      </c>
      <c r="R8">
        <v>0.83240000000000003</v>
      </c>
      <c r="S8">
        <v>0.86839999999999995</v>
      </c>
      <c r="T8">
        <v>0.88870000000000005</v>
      </c>
      <c r="U8">
        <v>0.8488</v>
      </c>
      <c r="V8">
        <v>0.87870000000000004</v>
      </c>
      <c r="W8">
        <v>0.82230000000000003</v>
      </c>
      <c r="X8">
        <v>0.87990000000000002</v>
      </c>
      <c r="Y8">
        <v>0.89610000000000001</v>
      </c>
      <c r="Z8">
        <v>0.875</v>
      </c>
      <c r="AA8">
        <v>0.8276</v>
      </c>
      <c r="AC8" s="1" t="s">
        <v>5</v>
      </c>
      <c r="AD8" s="2">
        <f t="shared" si="15"/>
        <v>0.74737500000000001</v>
      </c>
      <c r="AE8" s="2">
        <f t="shared" si="0"/>
        <v>0.76697500000000007</v>
      </c>
      <c r="AF8" s="2">
        <f t="shared" si="0"/>
        <v>0.73087500000000005</v>
      </c>
      <c r="AG8" s="2">
        <f t="shared" si="0"/>
        <v>0.76687499999999997</v>
      </c>
      <c r="AH8" s="2">
        <f t="shared" si="1"/>
        <v>0.78717500000000007</v>
      </c>
      <c r="AI8" s="2">
        <f t="shared" si="1"/>
        <v>0.74727500000000002</v>
      </c>
      <c r="AJ8" s="2">
        <f t="shared" si="1"/>
        <v>0.77717500000000006</v>
      </c>
      <c r="AK8" s="2">
        <f t="shared" si="1"/>
        <v>0.72077500000000005</v>
      </c>
      <c r="AL8" s="2">
        <f t="shared" si="1"/>
        <v>0.77837500000000004</v>
      </c>
      <c r="AM8" s="2">
        <f t="shared" si="1"/>
        <v>0.79457500000000003</v>
      </c>
      <c r="AN8" s="2">
        <f t="shared" si="1"/>
        <v>0.77347500000000002</v>
      </c>
      <c r="AO8" s="2">
        <f t="shared" si="1"/>
        <v>0.72607500000000003</v>
      </c>
      <c r="AX8" s="1" t="s">
        <v>5</v>
      </c>
      <c r="AY8" s="2">
        <f t="shared" si="17"/>
        <v>15.267930327868852</v>
      </c>
      <c r="AZ8" s="2">
        <f t="shared" si="3"/>
        <v>15.669569672131148</v>
      </c>
      <c r="BA8" s="2">
        <f t="shared" si="3"/>
        <v>14.929815573770492</v>
      </c>
      <c r="BB8" s="2">
        <f t="shared" si="3"/>
        <v>15.667520491803279</v>
      </c>
      <c r="BC8" s="2">
        <f t="shared" si="3"/>
        <v>16.083504098360656</v>
      </c>
      <c r="BD8" s="2">
        <f t="shared" si="3"/>
        <v>15.265881147540984</v>
      </c>
      <c r="BE8" s="2">
        <f t="shared" si="3"/>
        <v>15.878586065573771</v>
      </c>
      <c r="BF8" s="2">
        <f t="shared" si="3"/>
        <v>14.722848360655739</v>
      </c>
      <c r="BG8" s="2">
        <f t="shared" si="3"/>
        <v>15.903176229508198</v>
      </c>
      <c r="BH8" s="2">
        <f t="shared" si="3"/>
        <v>16.235143442622952</v>
      </c>
      <c r="BI8" s="2">
        <f t="shared" si="3"/>
        <v>15.802766393442623</v>
      </c>
      <c r="BJ8" s="2">
        <f t="shared" si="3"/>
        <v>14.831454918032787</v>
      </c>
      <c r="BL8" s="1" t="s">
        <v>5</v>
      </c>
      <c r="BM8" s="2">
        <f>AY8/(0.024*5)</f>
        <v>127.23275273224044</v>
      </c>
      <c r="BN8" s="2">
        <f t="shared" ref="BN8:BX11" si="19">AZ8/(0.024*5)</f>
        <v>130.57974726775959</v>
      </c>
      <c r="BO8" s="2">
        <f t="shared" si="19"/>
        <v>124.41512978142077</v>
      </c>
      <c r="BP8" s="2">
        <f t="shared" si="19"/>
        <v>130.56267076502732</v>
      </c>
      <c r="BQ8" s="2">
        <f t="shared" si="19"/>
        <v>134.02920081967213</v>
      </c>
      <c r="BR8" s="2">
        <f t="shared" si="19"/>
        <v>127.2156762295082</v>
      </c>
      <c r="BS8" s="2">
        <f t="shared" si="19"/>
        <v>132.32155054644809</v>
      </c>
      <c r="BT8" s="2">
        <f t="shared" si="19"/>
        <v>122.69040300546449</v>
      </c>
      <c r="BU8" s="2">
        <f t="shared" si="19"/>
        <v>132.52646857923497</v>
      </c>
      <c r="BV8" s="2">
        <f t="shared" si="19"/>
        <v>135.29286202185793</v>
      </c>
      <c r="BW8" s="2">
        <f t="shared" si="19"/>
        <v>131.68971994535519</v>
      </c>
      <c r="BX8" s="2">
        <f t="shared" si="19"/>
        <v>123.59545765027323</v>
      </c>
      <c r="BZ8" s="1" t="s">
        <v>5</v>
      </c>
      <c r="CA8" s="2">
        <f>AVERAGE(BM8:BP8)</f>
        <v>128.19757513661202</v>
      </c>
      <c r="CB8" s="2"/>
      <c r="CC8" s="2"/>
      <c r="CD8" s="2"/>
      <c r="CE8" s="2">
        <f t="shared" si="5"/>
        <v>129.06420765027323</v>
      </c>
      <c r="CF8" s="2"/>
      <c r="CG8" s="2"/>
      <c r="CH8" s="2"/>
      <c r="CI8" s="5">
        <f t="shared" si="5"/>
        <v>130.77612704918033</v>
      </c>
      <c r="CJ8" s="2"/>
      <c r="CK8" s="2"/>
      <c r="CL8" s="2"/>
      <c r="CN8" s="1" t="s">
        <v>5</v>
      </c>
      <c r="CO8" s="2">
        <f>(BM8/$CA$8)*100</f>
        <v>99.247394185620578</v>
      </c>
      <c r="CP8" s="2">
        <f t="shared" ref="CP8:CZ11" si="20">(BN8/$CA$8)*100</f>
        <v>101.85820373638819</v>
      </c>
      <c r="CQ8" s="2">
        <f t="shared" si="20"/>
        <v>97.049518798494788</v>
      </c>
      <c r="CR8" s="2">
        <f t="shared" si="20"/>
        <v>101.84488327949649</v>
      </c>
      <c r="CS8" s="2">
        <f t="shared" si="20"/>
        <v>104.54893602850576</v>
      </c>
      <c r="CT8" s="2">
        <f t="shared" si="20"/>
        <v>99.234073728728916</v>
      </c>
      <c r="CU8" s="2">
        <f t="shared" si="20"/>
        <v>103.21689033933865</v>
      </c>
      <c r="CV8" s="2">
        <f t="shared" si="20"/>
        <v>95.704152652435994</v>
      </c>
      <c r="CW8" s="2">
        <f t="shared" si="20"/>
        <v>103.3767358220387</v>
      </c>
      <c r="CX8" s="2">
        <f t="shared" si="20"/>
        <v>105.53464983848946</v>
      </c>
      <c r="CY8" s="2">
        <f t="shared" si="20"/>
        <v>102.72403343434679</v>
      </c>
      <c r="CZ8" s="2">
        <f t="shared" si="20"/>
        <v>96.410136867694575</v>
      </c>
      <c r="DB8" s="1" t="s">
        <v>5</v>
      </c>
      <c r="DC8" s="2">
        <f>AVERAGE(CO8:CR8)</f>
        <v>100</v>
      </c>
      <c r="DD8" s="2"/>
      <c r="DE8" s="2"/>
      <c r="DF8" s="2"/>
      <c r="DG8" s="2">
        <f t="shared" si="8"/>
        <v>100.67601318725234</v>
      </c>
      <c r="DH8" s="2"/>
      <c r="DI8" s="2"/>
      <c r="DJ8" s="2"/>
      <c r="DK8" s="2">
        <f t="shared" si="8"/>
        <v>102.01138899064237</v>
      </c>
      <c r="DL8" s="2"/>
      <c r="DM8" s="2"/>
      <c r="DN8" s="2"/>
      <c r="DP8" s="1" t="s">
        <v>5</v>
      </c>
      <c r="DQ8" s="2">
        <f>$DC$8-CO8</f>
        <v>0.75260581437942164</v>
      </c>
      <c r="DR8" s="2">
        <f t="shared" ref="DR8:EB11" si="21">$DC$8-CP8</f>
        <v>-1.8582037363881909</v>
      </c>
      <c r="DS8" s="2">
        <f t="shared" si="21"/>
        <v>2.9504812015052124</v>
      </c>
      <c r="DT8" s="2">
        <f t="shared" si="21"/>
        <v>-1.8448832794964858</v>
      </c>
      <c r="DU8" s="2">
        <f t="shared" si="21"/>
        <v>-4.5489360285057643</v>
      </c>
      <c r="DV8" s="2">
        <f t="shared" si="21"/>
        <v>0.76592627127108415</v>
      </c>
      <c r="DW8" s="2">
        <f t="shared" si="21"/>
        <v>-3.2168903393386472</v>
      </c>
      <c r="DX8" s="2">
        <f t="shared" si="21"/>
        <v>4.2958473475640062</v>
      </c>
      <c r="DY8" s="2">
        <f t="shared" si="21"/>
        <v>-3.3767358220386967</v>
      </c>
      <c r="DZ8" s="2">
        <f t="shared" si="21"/>
        <v>-5.5346498384894574</v>
      </c>
      <c r="EA8" s="2">
        <f t="shared" si="21"/>
        <v>-2.7240334343467936</v>
      </c>
      <c r="EB8" s="2">
        <f t="shared" si="21"/>
        <v>3.5898631323054246</v>
      </c>
      <c r="ED8" s="1" t="s">
        <v>5</v>
      </c>
      <c r="EE8" s="2">
        <f>AVERAGE(DQ8:DT8)</f>
        <v>-1.0658141036401503E-14</v>
      </c>
      <c r="EF8" s="2"/>
      <c r="EG8" s="2"/>
      <c r="EH8" s="2"/>
      <c r="EI8" s="2">
        <f t="shared" si="11"/>
        <v>-0.67601318725233028</v>
      </c>
      <c r="EJ8" s="2"/>
      <c r="EK8" s="2"/>
      <c r="EL8" s="2"/>
      <c r="EM8" s="5">
        <f t="shared" si="11"/>
        <v>-2.0113889906423807</v>
      </c>
      <c r="EN8" s="2"/>
      <c r="EO8" s="2"/>
      <c r="EP8" s="2"/>
      <c r="ER8" s="1" t="s">
        <v>5</v>
      </c>
      <c r="ES8" s="2">
        <f>STDEV(DQ8:DT8)</f>
        <v>2.3186397070384532</v>
      </c>
      <c r="ET8" s="2"/>
      <c r="EU8" s="2"/>
      <c r="EV8" s="2"/>
      <c r="EW8" s="2">
        <f t="shared" si="13"/>
        <v>4.0105766258734681</v>
      </c>
      <c r="EX8" s="2"/>
      <c r="EY8" s="2"/>
      <c r="EZ8" s="2"/>
      <c r="FA8" s="5">
        <f t="shared" si="13"/>
        <v>3.9225598113114066</v>
      </c>
      <c r="FB8" s="2"/>
      <c r="FC8" s="2"/>
      <c r="FD8" s="2"/>
    </row>
    <row r="9" spans="1:160" x14ac:dyDescent="0.2">
      <c r="A9" s="1" t="s">
        <v>6</v>
      </c>
      <c r="B9" s="17" t="s">
        <v>7</v>
      </c>
      <c r="C9" s="18"/>
      <c r="D9" s="18"/>
      <c r="E9" s="19"/>
      <c r="F9" s="23" t="s">
        <v>66</v>
      </c>
      <c r="G9" s="24"/>
      <c r="H9" s="24"/>
      <c r="I9" s="25"/>
      <c r="J9" s="20" t="s">
        <v>74</v>
      </c>
      <c r="K9" s="21"/>
      <c r="L9" s="21"/>
      <c r="M9" s="22"/>
      <c r="O9" s="1" t="s">
        <v>6</v>
      </c>
      <c r="P9">
        <v>0.58450000000000002</v>
      </c>
      <c r="Q9">
        <v>0.59670000000000001</v>
      </c>
      <c r="R9">
        <v>0.6119</v>
      </c>
      <c r="S9">
        <v>0.58540000000000003</v>
      </c>
      <c r="T9">
        <v>0.89500000000000002</v>
      </c>
      <c r="U9">
        <v>0.85599999999999998</v>
      </c>
      <c r="V9">
        <v>0.88990000000000002</v>
      </c>
      <c r="W9">
        <v>0.81359999999999999</v>
      </c>
      <c r="X9">
        <v>0.87319999999999998</v>
      </c>
      <c r="Y9">
        <v>0.88480000000000003</v>
      </c>
      <c r="Z9">
        <v>0.86680000000000001</v>
      </c>
      <c r="AA9">
        <v>0.85319999999999996</v>
      </c>
      <c r="AC9" s="1" t="s">
        <v>6</v>
      </c>
      <c r="AD9" s="2">
        <f t="shared" si="15"/>
        <v>0.48297500000000004</v>
      </c>
      <c r="AE9" s="2">
        <f t="shared" si="0"/>
        <v>0.49517500000000003</v>
      </c>
      <c r="AF9" s="2">
        <f t="shared" si="0"/>
        <v>0.51037500000000002</v>
      </c>
      <c r="AG9" s="2">
        <f t="shared" si="0"/>
        <v>0.48387500000000006</v>
      </c>
      <c r="AH9" s="2">
        <f t="shared" si="1"/>
        <v>0.79347500000000004</v>
      </c>
      <c r="AI9" s="2">
        <f t="shared" si="1"/>
        <v>0.75447500000000001</v>
      </c>
      <c r="AJ9" s="2">
        <f t="shared" si="1"/>
        <v>0.78837500000000005</v>
      </c>
      <c r="AK9" s="2">
        <f t="shared" si="1"/>
        <v>0.71207500000000001</v>
      </c>
      <c r="AL9" s="2">
        <f t="shared" si="1"/>
        <v>0.771675</v>
      </c>
      <c r="AM9" s="2">
        <f t="shared" si="1"/>
        <v>0.78327500000000005</v>
      </c>
      <c r="AN9" s="2">
        <f t="shared" si="1"/>
        <v>0.76527500000000004</v>
      </c>
      <c r="AO9" s="2">
        <f t="shared" si="1"/>
        <v>0.75167499999999998</v>
      </c>
      <c r="AX9" s="1" t="s">
        <v>6</v>
      </c>
      <c r="AY9" s="2">
        <f t="shared" si="17"/>
        <v>9.8498975409836067</v>
      </c>
      <c r="AZ9" s="2">
        <f t="shared" si="3"/>
        <v>10.099897540983607</v>
      </c>
      <c r="BA9" s="2">
        <f t="shared" si="3"/>
        <v>10.411372950819672</v>
      </c>
      <c r="BB9" s="2">
        <f t="shared" si="3"/>
        <v>9.8683401639344268</v>
      </c>
      <c r="BC9" s="2">
        <f t="shared" si="3"/>
        <v>16.212602459016395</v>
      </c>
      <c r="BD9" s="2">
        <f t="shared" si="3"/>
        <v>15.413422131147541</v>
      </c>
      <c r="BE9" s="2">
        <f t="shared" si="3"/>
        <v>16.108094262295083</v>
      </c>
      <c r="BF9" s="2">
        <f t="shared" si="3"/>
        <v>14.544569672131148</v>
      </c>
      <c r="BG9" s="2">
        <f t="shared" si="3"/>
        <v>15.765881147540984</v>
      </c>
      <c r="BH9" s="2">
        <f t="shared" si="3"/>
        <v>16.003586065573771</v>
      </c>
      <c r="BI9" s="2">
        <f t="shared" si="3"/>
        <v>15.634733606557377</v>
      </c>
      <c r="BJ9" s="2">
        <f t="shared" si="3"/>
        <v>15.356045081967212</v>
      </c>
      <c r="BL9" s="1" t="s">
        <v>6</v>
      </c>
      <c r="BM9" s="2">
        <f t="shared" ref="BM9:BM11" si="22">AY9/(0.024*5)</f>
        <v>82.082479508196727</v>
      </c>
      <c r="BN9" s="2">
        <f t="shared" si="19"/>
        <v>84.165812841530055</v>
      </c>
      <c r="BO9" s="2">
        <f t="shared" si="19"/>
        <v>86.761441256830608</v>
      </c>
      <c r="BP9" s="2">
        <f t="shared" si="19"/>
        <v>82.236168032786892</v>
      </c>
      <c r="BQ9" s="2">
        <f t="shared" si="19"/>
        <v>135.10502049180329</v>
      </c>
      <c r="BR9" s="2">
        <f t="shared" si="19"/>
        <v>128.44518442622953</v>
      </c>
      <c r="BS9" s="2">
        <f t="shared" si="19"/>
        <v>134.23411885245903</v>
      </c>
      <c r="BT9" s="2">
        <f t="shared" si="19"/>
        <v>121.20474726775957</v>
      </c>
      <c r="BU9" s="2">
        <f t="shared" si="19"/>
        <v>131.38234289617486</v>
      </c>
      <c r="BV9" s="2">
        <f t="shared" si="19"/>
        <v>133.36321721311475</v>
      </c>
      <c r="BW9" s="2">
        <f t="shared" si="19"/>
        <v>130.28944672131149</v>
      </c>
      <c r="BX9" s="2">
        <f t="shared" si="19"/>
        <v>127.96704234972677</v>
      </c>
      <c r="BZ9" s="1" t="s">
        <v>6</v>
      </c>
      <c r="CA9" s="2">
        <f t="shared" ref="CA9:CA11" si="23">AVERAGE(BM9:BP9)</f>
        <v>83.811475409836078</v>
      </c>
      <c r="CB9" s="2"/>
      <c r="CC9" s="2"/>
      <c r="CD9" s="2"/>
      <c r="CE9" s="2">
        <f t="shared" si="5"/>
        <v>129.74726775956285</v>
      </c>
      <c r="CF9" s="2"/>
      <c r="CG9" s="2"/>
      <c r="CH9" s="2"/>
      <c r="CI9" s="5">
        <f t="shared" si="5"/>
        <v>130.75051229508196</v>
      </c>
      <c r="CJ9" s="2"/>
      <c r="CK9" s="2"/>
      <c r="CL9" s="2"/>
      <c r="CN9" s="1" t="s">
        <v>6</v>
      </c>
      <c r="CO9" s="2">
        <f t="shared" ref="CO9:CO11" si="24">(BM9/$CA$8)*100</f>
        <v>64.028106164041432</v>
      </c>
      <c r="CP9" s="2">
        <f t="shared" si="20"/>
        <v>65.653201904825337</v>
      </c>
      <c r="CQ9" s="2">
        <f t="shared" si="20"/>
        <v>67.677911352359402</v>
      </c>
      <c r="CR9" s="2">
        <f t="shared" si="20"/>
        <v>64.14799027606648</v>
      </c>
      <c r="CS9" s="2">
        <f t="shared" si="20"/>
        <v>105.3881248126811</v>
      </c>
      <c r="CT9" s="2">
        <f t="shared" si="20"/>
        <v>100.19314662492927</v>
      </c>
      <c r="CU9" s="2">
        <f t="shared" si="20"/>
        <v>104.70878151120586</v>
      </c>
      <c r="CV9" s="2">
        <f t="shared" si="20"/>
        <v>94.545272902860575</v>
      </c>
      <c r="CW9" s="2">
        <f t="shared" si="20"/>
        <v>102.48426521029673</v>
      </c>
      <c r="CX9" s="2">
        <f t="shared" si="20"/>
        <v>104.02943820973061</v>
      </c>
      <c r="CY9" s="2">
        <f t="shared" si="20"/>
        <v>101.63175596922976</v>
      </c>
      <c r="CZ9" s="2">
        <f t="shared" si="20"/>
        <v>99.820173831962435</v>
      </c>
      <c r="DB9" s="1" t="s">
        <v>6</v>
      </c>
      <c r="DC9" s="2">
        <f t="shared" ref="DC9:DC11" si="25">AVERAGE(CO9:CR9)</f>
        <v>65.376802424323159</v>
      </c>
      <c r="DD9" s="2"/>
      <c r="DE9" s="2"/>
      <c r="DF9" s="2"/>
      <c r="DG9" s="2">
        <f t="shared" si="8"/>
        <v>101.20883146291921</v>
      </c>
      <c r="DH9" s="2"/>
      <c r="DI9" s="2"/>
      <c r="DJ9" s="2"/>
      <c r="DK9" s="2">
        <f t="shared" si="8"/>
        <v>101.99140830530489</v>
      </c>
      <c r="DL9" s="2"/>
      <c r="DM9" s="2"/>
      <c r="DN9" s="2"/>
      <c r="DP9" s="1" t="s">
        <v>6</v>
      </c>
      <c r="DQ9" s="2">
        <f t="shared" ref="DQ9:DQ11" si="26">$DC$8-CO9</f>
        <v>35.971893835958568</v>
      </c>
      <c r="DR9" s="2">
        <f t="shared" si="21"/>
        <v>34.346798095174663</v>
      </c>
      <c r="DS9" s="2">
        <f t="shared" si="21"/>
        <v>32.322088647640598</v>
      </c>
      <c r="DT9" s="2">
        <f t="shared" si="21"/>
        <v>35.85200972393352</v>
      </c>
      <c r="DU9" s="2">
        <f t="shared" si="21"/>
        <v>-5.3881248126810988</v>
      </c>
      <c r="DV9" s="2">
        <f t="shared" si="21"/>
        <v>-0.19314662492926971</v>
      </c>
      <c r="DW9" s="2">
        <f t="shared" si="21"/>
        <v>-4.7087815112058564</v>
      </c>
      <c r="DX9" s="2">
        <f t="shared" si="21"/>
        <v>5.4547270971394255</v>
      </c>
      <c r="DY9" s="2">
        <f t="shared" si="21"/>
        <v>-2.4842652102967264</v>
      </c>
      <c r="DZ9" s="2">
        <f t="shared" si="21"/>
        <v>-4.0294382097306141</v>
      </c>
      <c r="EA9" s="2">
        <f t="shared" si="21"/>
        <v>-1.6317559692297579</v>
      </c>
      <c r="EB9" s="2">
        <f t="shared" si="21"/>
        <v>0.17982616803756457</v>
      </c>
      <c r="ED9" s="1" t="s">
        <v>6</v>
      </c>
      <c r="EE9" s="2">
        <f t="shared" ref="EE9:EE11" si="27">AVERAGE(DQ9:DT9)</f>
        <v>34.623197575676841</v>
      </c>
      <c r="EF9" s="2"/>
      <c r="EG9" s="2"/>
      <c r="EH9" s="2"/>
      <c r="EI9" s="2">
        <f t="shared" si="11"/>
        <v>-1.2088314629191999</v>
      </c>
      <c r="EJ9" s="2"/>
      <c r="EK9" s="2"/>
      <c r="EL9" s="2"/>
      <c r="EM9" s="5">
        <f t="shared" si="11"/>
        <v>-1.9914083053048834</v>
      </c>
      <c r="EN9" s="2"/>
      <c r="EO9" s="2"/>
      <c r="EP9" s="2"/>
      <c r="ER9" s="1" t="s">
        <v>6</v>
      </c>
      <c r="ES9" s="2">
        <f t="shared" ref="ES9:ES11" si="28">STDEV(DQ9:DT9)</f>
        <v>1.7029836434633472</v>
      </c>
      <c r="ET9" s="2"/>
      <c r="EU9" s="2"/>
      <c r="EV9" s="2"/>
      <c r="EW9" s="2">
        <f t="shared" si="13"/>
        <v>5.005023197326163</v>
      </c>
      <c r="EX9" s="2"/>
      <c r="EY9" s="2"/>
      <c r="EZ9" s="2"/>
      <c r="FA9" s="5">
        <f t="shared" si="13"/>
        <v>1.7550007370565068</v>
      </c>
      <c r="FB9" s="2"/>
      <c r="FC9" s="2"/>
      <c r="FD9" s="2"/>
    </row>
    <row r="10" spans="1:160" x14ac:dyDescent="0.2">
      <c r="A10" s="1" t="s">
        <v>8</v>
      </c>
      <c r="B10" s="17" t="s">
        <v>16</v>
      </c>
      <c r="C10" s="18"/>
      <c r="D10" s="18"/>
      <c r="E10" s="19"/>
      <c r="F10" s="20" t="s">
        <v>67</v>
      </c>
      <c r="G10" s="21"/>
      <c r="H10" s="21"/>
      <c r="I10" s="22"/>
      <c r="J10" s="20" t="s">
        <v>75</v>
      </c>
      <c r="K10" s="21"/>
      <c r="L10" s="21"/>
      <c r="M10" s="22"/>
      <c r="O10" s="1" t="s">
        <v>8</v>
      </c>
      <c r="P10">
        <v>0.4047</v>
      </c>
      <c r="Q10">
        <v>0.39960000000000001</v>
      </c>
      <c r="R10">
        <v>0.42609999999999998</v>
      </c>
      <c r="S10">
        <v>0.4012</v>
      </c>
      <c r="T10">
        <v>0.90139999999999998</v>
      </c>
      <c r="U10">
        <v>0.88460000000000005</v>
      </c>
      <c r="V10">
        <v>0.90890000000000004</v>
      </c>
      <c r="W10">
        <v>0.84109999999999996</v>
      </c>
      <c r="X10">
        <v>0.90110000000000001</v>
      </c>
      <c r="Y10">
        <v>0.92200000000000004</v>
      </c>
      <c r="Z10">
        <v>0.9</v>
      </c>
      <c r="AA10">
        <v>0.85729999999999995</v>
      </c>
      <c r="AC10" s="1" t="s">
        <v>8</v>
      </c>
      <c r="AD10" s="2">
        <f t="shared" si="15"/>
        <v>0.30317499999999997</v>
      </c>
      <c r="AE10" s="2">
        <f t="shared" si="0"/>
        <v>0.29807499999999998</v>
      </c>
      <c r="AF10" s="2">
        <f>R10-(AVERAGE($P$4:$S$4))</f>
        <v>0.32457499999999995</v>
      </c>
      <c r="AG10" s="2">
        <f t="shared" si="0"/>
        <v>0.29967500000000002</v>
      </c>
      <c r="AH10" s="2">
        <f t="shared" si="1"/>
        <v>0.799875</v>
      </c>
      <c r="AI10" s="2">
        <f t="shared" si="1"/>
        <v>0.78307500000000008</v>
      </c>
      <c r="AJ10" s="2">
        <f>V10-(AVERAGE($P$4:$S$4))</f>
        <v>0.80737500000000006</v>
      </c>
      <c r="AK10" s="2">
        <f>W10-(AVERAGE($P$4:$S$4))</f>
        <v>0.73957499999999998</v>
      </c>
      <c r="AL10" s="2">
        <f t="shared" si="1"/>
        <v>0.79957500000000004</v>
      </c>
      <c r="AM10" s="2">
        <f t="shared" si="1"/>
        <v>0.82047500000000007</v>
      </c>
      <c r="AN10" s="2">
        <f t="shared" si="1"/>
        <v>0.79847500000000005</v>
      </c>
      <c r="AO10" s="2">
        <f t="shared" si="1"/>
        <v>0.75577499999999997</v>
      </c>
      <c r="AX10" s="1" t="s">
        <v>8</v>
      </c>
      <c r="AY10" s="2">
        <f t="shared" si="17"/>
        <v>6.1654713114754083</v>
      </c>
      <c r="AZ10" s="2">
        <f t="shared" si="3"/>
        <v>6.060963114754097</v>
      </c>
      <c r="BA10" s="2">
        <f t="shared" si="3"/>
        <v>6.6039959016393421</v>
      </c>
      <c r="BB10" s="2">
        <f t="shared" si="3"/>
        <v>6.09375</v>
      </c>
      <c r="BC10" s="2">
        <f t="shared" si="3"/>
        <v>16.34375</v>
      </c>
      <c r="BD10" s="2">
        <f t="shared" si="3"/>
        <v>15.999487704918034</v>
      </c>
      <c r="BE10" s="2">
        <f t="shared" si="3"/>
        <v>16.497438524590166</v>
      </c>
      <c r="BF10" s="2">
        <f t="shared" si="3"/>
        <v>15.108094262295081</v>
      </c>
      <c r="BG10" s="2">
        <f t="shared" si="3"/>
        <v>16.337602459016395</v>
      </c>
      <c r="BH10" s="2">
        <f t="shared" si="3"/>
        <v>16.765881147540984</v>
      </c>
      <c r="BI10" s="2">
        <f t="shared" si="3"/>
        <v>16.315061475409838</v>
      </c>
      <c r="BJ10" s="2">
        <f t="shared" si="3"/>
        <v>15.440061475409836</v>
      </c>
      <c r="BL10" s="1" t="s">
        <v>8</v>
      </c>
      <c r="BM10" s="2">
        <f t="shared" si="22"/>
        <v>51.378927595628404</v>
      </c>
      <c r="BN10" s="2">
        <f t="shared" si="19"/>
        <v>50.508025956284143</v>
      </c>
      <c r="BO10" s="2">
        <f t="shared" si="19"/>
        <v>55.033299180327852</v>
      </c>
      <c r="BP10" s="2">
        <f t="shared" si="19"/>
        <v>50.78125</v>
      </c>
      <c r="BQ10" s="2">
        <f t="shared" si="19"/>
        <v>136.19791666666669</v>
      </c>
      <c r="BR10" s="2">
        <f t="shared" si="19"/>
        <v>133.32906420765028</v>
      </c>
      <c r="BS10" s="2">
        <f t="shared" si="19"/>
        <v>137.47865437158472</v>
      </c>
      <c r="BT10" s="2">
        <f>BF10/(0.024*5)</f>
        <v>125.90078551912568</v>
      </c>
      <c r="BU10" s="2">
        <f t="shared" si="19"/>
        <v>136.14668715846997</v>
      </c>
      <c r="BV10" s="2">
        <f t="shared" si="19"/>
        <v>139.7156762295082</v>
      </c>
      <c r="BW10" s="2">
        <f t="shared" si="19"/>
        <v>135.95884562841533</v>
      </c>
      <c r="BX10" s="2">
        <f t="shared" si="19"/>
        <v>128.66717896174865</v>
      </c>
      <c r="BZ10" s="1" t="s">
        <v>8</v>
      </c>
      <c r="CA10" s="2">
        <f t="shared" si="23"/>
        <v>51.925375683060096</v>
      </c>
      <c r="CB10" s="2"/>
      <c r="CC10" s="2"/>
      <c r="CD10" s="2"/>
      <c r="CE10" s="5">
        <f>AVERAGE(BQ10:BT10)</f>
        <v>133.22660519125682</v>
      </c>
      <c r="CF10" s="2"/>
      <c r="CG10" s="2"/>
      <c r="CH10" s="2"/>
      <c r="CI10" s="5">
        <f t="shared" si="5"/>
        <v>135.12209699453553</v>
      </c>
      <c r="CJ10" s="2"/>
      <c r="CK10" s="2"/>
      <c r="CL10" s="2"/>
      <c r="CN10" s="1" t="s">
        <v>8</v>
      </c>
      <c r="CO10" s="2">
        <f t="shared" si="24"/>
        <v>40.077924672816273</v>
      </c>
      <c r="CP10" s="2">
        <f t="shared" si="20"/>
        <v>39.398581371341031</v>
      </c>
      <c r="CQ10" s="2">
        <f t="shared" si="20"/>
        <v>42.928502447633946</v>
      </c>
      <c r="CR10" s="2">
        <f t="shared" si="20"/>
        <v>39.61170868160778</v>
      </c>
      <c r="CS10" s="2">
        <f t="shared" si="20"/>
        <v>106.24063405374807</v>
      </c>
      <c r="CT10" s="2">
        <f t="shared" si="20"/>
        <v>104.00279729594726</v>
      </c>
      <c r="CU10" s="2">
        <f t="shared" si="20"/>
        <v>107.23966832062342</v>
      </c>
      <c r="CV10" s="2">
        <f t="shared" si="20"/>
        <v>98.208398548070193</v>
      </c>
      <c r="CW10" s="2">
        <f t="shared" si="20"/>
        <v>106.20067268307305</v>
      </c>
      <c r="CX10" s="2">
        <f t="shared" si="20"/>
        <v>108.98464817343236</v>
      </c>
      <c r="CY10" s="2">
        <f t="shared" si="20"/>
        <v>106.05414765726466</v>
      </c>
      <c r="CZ10" s="2">
        <f t="shared" si="20"/>
        <v>100.36631256452098</v>
      </c>
      <c r="DB10" s="1" t="s">
        <v>8</v>
      </c>
      <c r="DC10" s="2">
        <f t="shared" si="25"/>
        <v>40.504179293349758</v>
      </c>
      <c r="DD10" s="2"/>
      <c r="DE10" s="2"/>
      <c r="DF10" s="2"/>
      <c r="DG10" s="2">
        <f>AVERAGE(CS10:CV10)</f>
        <v>103.92287455459724</v>
      </c>
      <c r="DH10" s="2"/>
      <c r="DI10" s="2"/>
      <c r="DJ10" s="2"/>
      <c r="DK10" s="2">
        <f t="shared" si="8"/>
        <v>105.40144526957276</v>
      </c>
      <c r="DL10" s="2"/>
      <c r="DM10" s="2"/>
      <c r="DN10" s="2"/>
      <c r="DP10" s="1" t="s">
        <v>8</v>
      </c>
      <c r="DQ10" s="2">
        <f t="shared" si="26"/>
        <v>59.922075327183727</v>
      </c>
      <c r="DR10" s="2">
        <f t="shared" si="21"/>
        <v>60.601418628658969</v>
      </c>
      <c r="DS10" s="2">
        <f t="shared" si="21"/>
        <v>57.071497552366054</v>
      </c>
      <c r="DT10" s="2">
        <f t="shared" si="21"/>
        <v>60.38829131839222</v>
      </c>
      <c r="DU10" s="2">
        <f t="shared" si="21"/>
        <v>-6.2406340537480673</v>
      </c>
      <c r="DV10" s="2">
        <f t="shared" si="21"/>
        <v>-4.0027972959472606</v>
      </c>
      <c r="DW10" s="2">
        <f t="shared" si="21"/>
        <v>-7.2396683206234229</v>
      </c>
      <c r="DX10" s="2">
        <f t="shared" si="21"/>
        <v>1.7916014519298074</v>
      </c>
      <c r="DY10" s="2">
        <f t="shared" si="21"/>
        <v>-6.2006726830730514</v>
      </c>
      <c r="DZ10" s="2">
        <f t="shared" si="21"/>
        <v>-8.9846481734323618</v>
      </c>
      <c r="EA10" s="2">
        <f t="shared" si="21"/>
        <v>-6.0541476572646644</v>
      </c>
      <c r="EB10" s="2">
        <f t="shared" si="21"/>
        <v>-0.36631256452098171</v>
      </c>
      <c r="ED10" s="1" t="s">
        <v>8</v>
      </c>
      <c r="EE10" s="2">
        <f t="shared" si="27"/>
        <v>59.495820706650242</v>
      </c>
      <c r="EF10" s="2"/>
      <c r="EG10" s="2"/>
      <c r="EH10" s="2"/>
      <c r="EI10" s="5">
        <f>AVERAGE(DU10:DX10)</f>
        <v>-3.9228745545972359</v>
      </c>
      <c r="EJ10" s="2"/>
      <c r="EK10" s="2"/>
      <c r="EL10" s="2"/>
      <c r="EM10" s="5">
        <f t="shared" si="11"/>
        <v>-5.4014452695727648</v>
      </c>
      <c r="EN10" s="2"/>
      <c r="EO10" s="2"/>
      <c r="EP10" s="2"/>
      <c r="ER10" s="1" t="s">
        <v>8</v>
      </c>
      <c r="ES10" s="2">
        <f t="shared" si="28"/>
        <v>1.6409231462703846</v>
      </c>
      <c r="ET10" s="2"/>
      <c r="EU10" s="2"/>
      <c r="EV10" s="2"/>
      <c r="EW10" s="5">
        <f>STDEV(DU10:DX10)</f>
        <v>4.0428848469054151</v>
      </c>
      <c r="EX10" s="2"/>
      <c r="EY10" s="2"/>
      <c r="EZ10" s="2"/>
      <c r="FA10" s="5">
        <f t="shared" si="13"/>
        <v>3.6173972813382003</v>
      </c>
      <c r="FB10" s="2"/>
      <c r="FC10" s="2"/>
      <c r="FD10" s="2"/>
    </row>
    <row r="11" spans="1:160" x14ac:dyDescent="0.2">
      <c r="A11" s="1" t="s">
        <v>9</v>
      </c>
      <c r="B11" s="17" t="s">
        <v>10</v>
      </c>
      <c r="C11" s="18"/>
      <c r="D11" s="18"/>
      <c r="E11" s="19"/>
      <c r="F11" s="20" t="s">
        <v>68</v>
      </c>
      <c r="G11" s="21"/>
      <c r="H11" s="21"/>
      <c r="I11" s="22"/>
      <c r="J11" s="23"/>
      <c r="K11" s="24"/>
      <c r="L11" s="24"/>
      <c r="M11" s="25"/>
      <c r="O11" s="1" t="s">
        <v>9</v>
      </c>
      <c r="P11">
        <v>0.16739999999999999</v>
      </c>
      <c r="Q11">
        <v>0.1741</v>
      </c>
      <c r="R11">
        <v>0.19</v>
      </c>
      <c r="S11">
        <v>0.21</v>
      </c>
      <c r="T11">
        <v>0.9234</v>
      </c>
      <c r="U11">
        <v>0.90380000000000005</v>
      </c>
      <c r="V11">
        <v>0.89649999999999996</v>
      </c>
      <c r="W11">
        <v>0.85929999999999995</v>
      </c>
      <c r="AC11" s="1" t="s">
        <v>9</v>
      </c>
      <c r="AD11" s="2">
        <f t="shared" si="15"/>
        <v>6.5874999999999989E-2</v>
      </c>
      <c r="AE11" s="2">
        <f t="shared" si="0"/>
        <v>7.2575000000000001E-2</v>
      </c>
      <c r="AF11" s="2">
        <f t="shared" si="0"/>
        <v>8.8474999999999998E-2</v>
      </c>
      <c r="AG11" s="2">
        <f t="shared" si="0"/>
        <v>0.10847499999999999</v>
      </c>
      <c r="AH11" s="2">
        <f t="shared" si="1"/>
        <v>0.82187500000000002</v>
      </c>
      <c r="AI11" s="2">
        <f t="shared" si="1"/>
        <v>0.80227500000000007</v>
      </c>
      <c r="AJ11" s="2">
        <f t="shared" si="1"/>
        <v>0.79497499999999999</v>
      </c>
      <c r="AK11" s="2">
        <f t="shared" si="1"/>
        <v>0.75777499999999998</v>
      </c>
      <c r="AL11" s="2"/>
      <c r="AM11" s="2"/>
      <c r="AN11" s="2"/>
      <c r="AO11" s="2"/>
      <c r="AX11" s="1" t="s">
        <v>9</v>
      </c>
      <c r="AY11" s="2">
        <f t="shared" si="17"/>
        <v>1.3027663934426228</v>
      </c>
      <c r="AZ11" s="2">
        <f t="shared" si="3"/>
        <v>1.440061475409836</v>
      </c>
      <c r="BA11" s="2">
        <f t="shared" si="3"/>
        <v>1.7658811475409835</v>
      </c>
      <c r="BB11" s="2">
        <f t="shared" si="3"/>
        <v>2.175717213114754</v>
      </c>
      <c r="BC11" s="2">
        <f t="shared" si="3"/>
        <v>16.794569672131146</v>
      </c>
      <c r="BD11" s="2">
        <f t="shared" si="3"/>
        <v>16.392930327868854</v>
      </c>
      <c r="BE11" s="2">
        <f t="shared" si="3"/>
        <v>16.243340163934427</v>
      </c>
      <c r="BF11" s="2">
        <f t="shared" si="3"/>
        <v>15.481045081967212</v>
      </c>
      <c r="BG11" s="2"/>
      <c r="BH11" s="2"/>
      <c r="BI11" s="2"/>
      <c r="BJ11" s="2"/>
      <c r="BL11" s="1" t="s">
        <v>9</v>
      </c>
      <c r="BM11" s="2">
        <f t="shared" si="22"/>
        <v>10.856386612021858</v>
      </c>
      <c r="BN11" s="2">
        <f t="shared" si="19"/>
        <v>12.000512295081966</v>
      </c>
      <c r="BO11" s="2">
        <f t="shared" si="19"/>
        <v>14.715676229508196</v>
      </c>
      <c r="BP11" s="2">
        <f t="shared" si="19"/>
        <v>18.130976775956285</v>
      </c>
      <c r="BQ11" s="2">
        <f t="shared" si="19"/>
        <v>139.95474726775956</v>
      </c>
      <c r="BR11" s="2">
        <f t="shared" si="19"/>
        <v>136.60775273224044</v>
      </c>
      <c r="BS11" s="2">
        <f t="shared" si="19"/>
        <v>135.36116803278691</v>
      </c>
      <c r="BT11" s="2">
        <f t="shared" si="19"/>
        <v>129.00870901639342</v>
      </c>
      <c r="BU11" s="2"/>
      <c r="BV11" s="2"/>
      <c r="BW11" s="2"/>
      <c r="BX11" s="2"/>
      <c r="BZ11" s="1" t="s">
        <v>9</v>
      </c>
      <c r="CA11" s="2">
        <f t="shared" si="23"/>
        <v>13.925887978142077</v>
      </c>
      <c r="CB11" s="2"/>
      <c r="CC11" s="2"/>
      <c r="CD11" s="2"/>
      <c r="CE11" s="5">
        <f t="shared" si="5"/>
        <v>135.23309426229508</v>
      </c>
      <c r="CF11" s="2"/>
      <c r="CG11" s="2"/>
      <c r="CH11" s="2"/>
      <c r="CI11" s="2"/>
      <c r="CJ11" s="2"/>
      <c r="CK11" s="2"/>
      <c r="CL11" s="2"/>
      <c r="CN11" s="1" t="s">
        <v>9</v>
      </c>
      <c r="CO11" s="2">
        <f t="shared" si="24"/>
        <v>8.4684804688800828</v>
      </c>
      <c r="CP11" s="2">
        <f t="shared" si="20"/>
        <v>9.3609510806220655</v>
      </c>
      <c r="CQ11" s="2">
        <f t="shared" si="20"/>
        <v>11.478903726397816</v>
      </c>
      <c r="CR11" s="2">
        <f t="shared" si="20"/>
        <v>14.142995104732092</v>
      </c>
      <c r="CS11" s="2">
        <f t="shared" si="20"/>
        <v>109.17113456991574</v>
      </c>
      <c r="CT11" s="2">
        <f t="shared" si="20"/>
        <v>106.56032501914817</v>
      </c>
      <c r="CU11" s="2">
        <f t="shared" si="20"/>
        <v>105.58793166605615</v>
      </c>
      <c r="CV11" s="2">
        <f t="shared" si="20"/>
        <v>100.63272170235437</v>
      </c>
      <c r="CW11" s="2"/>
      <c r="CX11" s="2"/>
      <c r="CY11" s="2"/>
      <c r="CZ11" s="2"/>
      <c r="DB11" s="1" t="s">
        <v>9</v>
      </c>
      <c r="DC11" s="2">
        <f t="shared" si="25"/>
        <v>10.862832595158014</v>
      </c>
      <c r="DD11" s="2"/>
      <c r="DE11" s="2"/>
      <c r="DF11" s="2"/>
      <c r="DG11" s="2">
        <f t="shared" si="8"/>
        <v>105.4880282393686</v>
      </c>
      <c r="DH11" s="2"/>
      <c r="DI11" s="2"/>
      <c r="DJ11" s="2"/>
      <c r="DK11" s="2"/>
      <c r="DL11" s="2"/>
      <c r="DM11" s="2"/>
      <c r="DN11" s="2"/>
      <c r="DP11" s="1" t="s">
        <v>9</v>
      </c>
      <c r="DQ11" s="2">
        <f t="shared" si="26"/>
        <v>91.531519531119912</v>
      </c>
      <c r="DR11" s="2">
        <f t="shared" si="21"/>
        <v>90.639048919377927</v>
      </c>
      <c r="DS11" s="2">
        <f t="shared" si="21"/>
        <v>88.521096273602183</v>
      </c>
      <c r="DT11" s="2">
        <f t="shared" si="21"/>
        <v>85.857004895267906</v>
      </c>
      <c r="DU11" s="2">
        <f t="shared" si="21"/>
        <v>-9.1711345699157363</v>
      </c>
      <c r="DV11" s="2">
        <f t="shared" si="21"/>
        <v>-6.5603250191481663</v>
      </c>
      <c r="DW11" s="2">
        <f t="shared" si="21"/>
        <v>-5.58793166605615</v>
      </c>
      <c r="DX11" s="2">
        <f t="shared" si="21"/>
        <v>-0.63272170235437386</v>
      </c>
      <c r="DY11" s="2"/>
      <c r="DZ11" s="2"/>
      <c r="EA11" s="2"/>
      <c r="EB11" s="2"/>
      <c r="ED11" s="1" t="s">
        <v>9</v>
      </c>
      <c r="EE11" s="2">
        <f t="shared" si="27"/>
        <v>89.137167404841989</v>
      </c>
      <c r="EF11" s="2"/>
      <c r="EG11" s="2"/>
      <c r="EH11" s="2"/>
      <c r="EI11" s="5">
        <f t="shared" si="11"/>
        <v>-5.4880282393686066</v>
      </c>
      <c r="EJ11" s="2"/>
      <c r="EK11" s="2"/>
      <c r="EL11" s="2"/>
      <c r="EM11" s="2"/>
      <c r="EN11" s="2"/>
      <c r="EO11" s="2"/>
      <c r="EP11" s="2"/>
      <c r="ER11" s="1" t="s">
        <v>9</v>
      </c>
      <c r="ES11" s="2">
        <f t="shared" si="28"/>
        <v>2.5250465286986179</v>
      </c>
      <c r="ET11" s="2"/>
      <c r="EU11" s="2"/>
      <c r="EV11" s="2"/>
      <c r="EW11" s="5">
        <f t="shared" si="13"/>
        <v>3.5730040996841397</v>
      </c>
      <c r="EX11" s="2"/>
      <c r="EY11" s="2"/>
      <c r="EZ11" s="2"/>
      <c r="FA11" s="2"/>
      <c r="FB11" s="2"/>
      <c r="FC11" s="2"/>
      <c r="FD11" s="2"/>
    </row>
    <row r="14" spans="1:160" x14ac:dyDescent="0.2">
      <c r="EC14" s="6" t="s">
        <v>107</v>
      </c>
    </row>
    <row r="15" spans="1:160" ht="16" customHeight="1" x14ac:dyDescent="0.2">
      <c r="EC15" s="8" t="s">
        <v>123</v>
      </c>
      <c r="ED15" s="8" t="s">
        <v>124</v>
      </c>
      <c r="EE15" s="8" t="s">
        <v>125</v>
      </c>
      <c r="EF15" s="8" t="s">
        <v>126</v>
      </c>
      <c r="EG15" s="8" t="s">
        <v>108</v>
      </c>
      <c r="EH15" s="8" t="s">
        <v>109</v>
      </c>
      <c r="EI15" s="8" t="s">
        <v>110</v>
      </c>
      <c r="EJ15" s="8" t="s">
        <v>111</v>
      </c>
      <c r="EK15" s="8" t="s">
        <v>112</v>
      </c>
      <c r="EL15" s="10" t="s">
        <v>113</v>
      </c>
      <c r="EM15" s="11"/>
    </row>
    <row r="16" spans="1:160" x14ac:dyDescent="0.2">
      <c r="EC16" s="7" t="s">
        <v>114</v>
      </c>
      <c r="ED16" s="13"/>
      <c r="EE16" s="13"/>
      <c r="EF16" s="13"/>
      <c r="EG16" s="3">
        <f>EE8</f>
        <v>-1.0658141036401503E-14</v>
      </c>
      <c r="EH16" s="3">
        <f>ES8</f>
        <v>2.3186397070384532</v>
      </c>
      <c r="EI16" s="3"/>
      <c r="EJ16" s="3"/>
      <c r="EK16" s="3"/>
      <c r="EL16" s="14"/>
      <c r="EM16" s="12"/>
    </row>
    <row r="17" spans="133:145" x14ac:dyDescent="0.2">
      <c r="EC17" s="7" t="s">
        <v>115</v>
      </c>
      <c r="ED17" s="13">
        <v>50</v>
      </c>
      <c r="EE17" s="13"/>
      <c r="EF17" s="13"/>
      <c r="EG17" s="3">
        <f>EE9</f>
        <v>34.623197575676841</v>
      </c>
      <c r="EH17" s="3">
        <f>ES9</f>
        <v>1.7029836434633472</v>
      </c>
      <c r="EI17" s="3"/>
      <c r="EJ17" s="3"/>
      <c r="EK17" s="3"/>
      <c r="EL17" s="14"/>
      <c r="EM17" s="12"/>
    </row>
    <row r="18" spans="133:145" x14ac:dyDescent="0.2">
      <c r="EC18" s="7" t="s">
        <v>116</v>
      </c>
      <c r="ED18" s="13">
        <v>50</v>
      </c>
      <c r="EE18" s="13"/>
      <c r="EF18" s="13"/>
      <c r="EG18" s="3">
        <f>EE10</f>
        <v>59.495820706650242</v>
      </c>
      <c r="EH18" s="3">
        <f>ES10</f>
        <v>1.6409231462703846</v>
      </c>
      <c r="EI18" s="3"/>
      <c r="EJ18" s="3"/>
      <c r="EK18" s="3"/>
      <c r="EL18" s="14"/>
      <c r="EM18" s="12"/>
    </row>
    <row r="19" spans="133:145" x14ac:dyDescent="0.2">
      <c r="EC19" s="7" t="s">
        <v>117</v>
      </c>
      <c r="ED19" s="13">
        <v>5</v>
      </c>
      <c r="EE19" s="13"/>
      <c r="EF19" s="13"/>
      <c r="EG19" s="3">
        <f>EE11</f>
        <v>89.137167404841989</v>
      </c>
      <c r="EH19" s="3">
        <f>ES11</f>
        <v>2.5250465286986179</v>
      </c>
      <c r="EI19" s="3"/>
      <c r="EJ19" s="3"/>
      <c r="EK19" s="3"/>
      <c r="EL19" s="14"/>
      <c r="EM19" s="12"/>
    </row>
    <row r="20" spans="133:145" x14ac:dyDescent="0.2">
      <c r="EC20" s="2" t="s">
        <v>139</v>
      </c>
      <c r="ED20" s="13">
        <v>50</v>
      </c>
      <c r="EE20" s="13">
        <v>5</v>
      </c>
      <c r="EF20" s="13">
        <v>1</v>
      </c>
      <c r="EG20" s="3">
        <f>EI4</f>
        <v>1.9914083053048692</v>
      </c>
      <c r="EH20" s="3">
        <f>EW4</f>
        <v>3.0878761340997642</v>
      </c>
      <c r="EI20" s="3">
        <f>EI5</f>
        <v>-3.6764461021013091</v>
      </c>
      <c r="EJ20" s="3">
        <f>EW5</f>
        <v>2.7954452715953866</v>
      </c>
      <c r="EK20" s="3">
        <f>EI6</f>
        <v>-1.4419394585234464</v>
      </c>
      <c r="EL20" s="14">
        <f>EW6</f>
        <v>2.5429254596678526</v>
      </c>
      <c r="EM20" s="12"/>
    </row>
    <row r="21" spans="133:145" x14ac:dyDescent="0.2">
      <c r="EC21" s="2" t="s">
        <v>140</v>
      </c>
      <c r="ED21" s="13">
        <v>50</v>
      </c>
      <c r="EE21" s="13">
        <v>5</v>
      </c>
      <c r="EF21" s="13">
        <v>1</v>
      </c>
      <c r="EG21" s="3">
        <f>EI7</f>
        <v>61.593792667088479</v>
      </c>
      <c r="EH21" s="3">
        <f>EW7</f>
        <v>1.4546565087551877</v>
      </c>
      <c r="EI21" s="3">
        <f>EI8</f>
        <v>-0.67601318725233028</v>
      </c>
      <c r="EJ21" s="3">
        <f>EW8</f>
        <v>4.0105766258734681</v>
      </c>
      <c r="EK21" s="3">
        <f>EI9</f>
        <v>-1.2088314629191999</v>
      </c>
      <c r="EL21" s="14">
        <f>EW9</f>
        <v>5.005023197326163</v>
      </c>
      <c r="EM21" s="12"/>
    </row>
    <row r="22" spans="133:145" x14ac:dyDescent="0.2">
      <c r="EC22" s="2" t="s">
        <v>141</v>
      </c>
      <c r="ED22" s="13">
        <v>50</v>
      </c>
      <c r="EE22" s="13">
        <v>5</v>
      </c>
      <c r="EF22" s="13">
        <v>1</v>
      </c>
      <c r="EG22" s="3">
        <f>EI10</f>
        <v>-3.9228745545972359</v>
      </c>
      <c r="EH22" s="3">
        <f>EW10</f>
        <v>4.0428848469054151</v>
      </c>
      <c r="EI22" s="3">
        <f>EI11</f>
        <v>-5.4880282393686066</v>
      </c>
      <c r="EJ22" s="3">
        <f>EW11</f>
        <v>3.5730040996841397</v>
      </c>
      <c r="EK22" s="3">
        <f>EM4</f>
        <v>-3.3600852509241186</v>
      </c>
      <c r="EL22" s="3">
        <f>FA4</f>
        <v>2.5594551099580936</v>
      </c>
      <c r="EM22" s="16"/>
      <c r="EN22" s="16"/>
      <c r="EO22" s="16"/>
    </row>
    <row r="23" spans="133:145" x14ac:dyDescent="0.2">
      <c r="EC23" s="2" t="s">
        <v>142</v>
      </c>
      <c r="ED23" s="13">
        <v>50</v>
      </c>
      <c r="EE23" s="13">
        <v>5</v>
      </c>
      <c r="EF23" s="13">
        <v>1</v>
      </c>
      <c r="EG23" s="3">
        <f>EM5</f>
        <v>-1.4119684305171774</v>
      </c>
      <c r="EH23" s="3">
        <f>FA5</f>
        <v>3.5342747672805697</v>
      </c>
      <c r="EI23" s="3">
        <f>EM6</f>
        <v>5.1050651037330539</v>
      </c>
      <c r="EJ23" s="3">
        <f>FA6</f>
        <v>3.6808574656024793</v>
      </c>
      <c r="EK23" s="3">
        <f>EM7</f>
        <v>1.2254820340337567</v>
      </c>
      <c r="EL23" s="14">
        <f>FA7</f>
        <v>1.6887236549752895</v>
      </c>
      <c r="EM23" s="12"/>
    </row>
    <row r="24" spans="133:145" x14ac:dyDescent="0.2">
      <c r="EC24" s="2" t="s">
        <v>143</v>
      </c>
      <c r="ED24" s="13">
        <v>50</v>
      </c>
      <c r="EE24" s="13">
        <v>5</v>
      </c>
      <c r="EF24" s="13">
        <v>1</v>
      </c>
      <c r="EG24" s="3">
        <f>EM8</f>
        <v>-2.0113889906423807</v>
      </c>
      <c r="EH24" s="3">
        <f>FA8</f>
        <v>3.9225598113114066</v>
      </c>
      <c r="EI24" s="3">
        <f>EM9</f>
        <v>-1.9914083053048834</v>
      </c>
      <c r="EJ24" s="3">
        <f>FA9</f>
        <v>1.7550007370565068</v>
      </c>
      <c r="EK24" s="3">
        <f>EM10</f>
        <v>-5.4014452695727648</v>
      </c>
      <c r="EL24" s="14">
        <f>FA10</f>
        <v>3.6173972813382003</v>
      </c>
      <c r="EM24" s="12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4"/>
  <sheetViews>
    <sheetView showRuler="0" topLeftCell="DV1" workbookViewId="0">
      <selection activeCell="ER34" sqref="ER34"/>
    </sheetView>
  </sheetViews>
  <sheetFormatPr baseColWidth="10" defaultRowHeight="16" x14ac:dyDescent="0.2"/>
  <cols>
    <col min="1" max="132" width="5.83203125" customWidth="1"/>
    <col min="133" max="133" width="11.5" customWidth="1"/>
    <col min="134" max="161" width="5.83203125" customWidth="1"/>
  </cols>
  <sheetData>
    <row r="2" spans="1:160" x14ac:dyDescent="0.2">
      <c r="A2">
        <v>5</v>
      </c>
      <c r="B2" s="32">
        <v>42999</v>
      </c>
      <c r="C2" s="32"/>
      <c r="D2" s="32"/>
      <c r="O2" t="s">
        <v>91</v>
      </c>
      <c r="AC2" t="s">
        <v>93</v>
      </c>
      <c r="AX2" t="s">
        <v>99</v>
      </c>
      <c r="BL2" t="s">
        <v>100</v>
      </c>
      <c r="BZ2" t="s">
        <v>101</v>
      </c>
      <c r="CN2" t="s">
        <v>102</v>
      </c>
      <c r="DB2" t="s">
        <v>103</v>
      </c>
      <c r="DP2" t="s">
        <v>104</v>
      </c>
      <c r="ED2" t="s">
        <v>105</v>
      </c>
      <c r="ER2" t="s">
        <v>106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94</v>
      </c>
      <c r="AR3" s="4" t="s">
        <v>0</v>
      </c>
      <c r="AS3" s="4" t="s">
        <v>95</v>
      </c>
      <c r="AT3" s="4" t="s">
        <v>96</v>
      </c>
      <c r="AU3" s="4" t="s">
        <v>97</v>
      </c>
      <c r="AV3" s="4" t="s">
        <v>98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1</v>
      </c>
      <c r="B4" s="33" t="s">
        <v>11</v>
      </c>
      <c r="C4" s="34"/>
      <c r="D4" s="34"/>
      <c r="E4" s="35"/>
      <c r="F4" s="20" t="s">
        <v>76</v>
      </c>
      <c r="G4" s="21"/>
      <c r="H4" s="21"/>
      <c r="I4" s="22"/>
      <c r="J4" s="20" t="s">
        <v>84</v>
      </c>
      <c r="K4" s="21"/>
      <c r="L4" s="21"/>
      <c r="M4" s="22"/>
      <c r="O4" s="1" t="s">
        <v>1</v>
      </c>
      <c r="P4">
        <v>0.1041</v>
      </c>
      <c r="Q4">
        <v>0.1066</v>
      </c>
      <c r="R4">
        <v>0.1036</v>
      </c>
      <c r="S4">
        <v>0.1017</v>
      </c>
      <c r="T4">
        <v>0.8367</v>
      </c>
      <c r="U4">
        <v>0.85519999999999996</v>
      </c>
      <c r="V4">
        <v>0.84089999999999998</v>
      </c>
      <c r="W4">
        <v>0.83520000000000005</v>
      </c>
      <c r="X4">
        <v>0.84299999999999997</v>
      </c>
      <c r="Y4">
        <v>0.86839999999999995</v>
      </c>
      <c r="Z4">
        <v>0.82430000000000003</v>
      </c>
      <c r="AA4">
        <v>0.90539999999999998</v>
      </c>
      <c r="AC4" s="1" t="s">
        <v>1</v>
      </c>
      <c r="AD4" s="2">
        <f>P4-(AVERAGE($P$4:$S$4))</f>
        <v>9.9999999999988987E-5</v>
      </c>
      <c r="AE4" s="2">
        <f t="shared" ref="AE4:AG11" si="0">Q4-(AVERAGE($P$4:$S$4))</f>
        <v>2.5999999999999912E-3</v>
      </c>
      <c r="AF4" s="2">
        <f t="shared" si="0"/>
        <v>-4.0000000000001146E-4</v>
      </c>
      <c r="AG4" s="2">
        <f>S4-(AVERAGE($P$4:$S$4))</f>
        <v>-2.3000000000000104E-3</v>
      </c>
      <c r="AH4" s="2">
        <f>T4-(AVERAGE($P$4:$S$4))</f>
        <v>0.73270000000000002</v>
      </c>
      <c r="AI4" s="2">
        <f t="shared" ref="AH4:AO11" si="1">U4-(AVERAGE($P$4:$S$4))</f>
        <v>0.75119999999999998</v>
      </c>
      <c r="AJ4" s="2">
        <f t="shared" si="1"/>
        <v>0.7369</v>
      </c>
      <c r="AK4" s="2">
        <f t="shared" si="1"/>
        <v>0.73120000000000007</v>
      </c>
      <c r="AL4" s="2">
        <f t="shared" si="1"/>
        <v>0.73899999999999999</v>
      </c>
      <c r="AM4" s="2">
        <f t="shared" si="1"/>
        <v>0.76439999999999997</v>
      </c>
      <c r="AN4" s="2">
        <f t="shared" si="1"/>
        <v>0.72030000000000005</v>
      </c>
      <c r="AO4" s="2">
        <f t="shared" si="1"/>
        <v>0.8014</v>
      </c>
      <c r="AQ4" s="4">
        <v>0</v>
      </c>
      <c r="AR4" s="2">
        <f>AD4</f>
        <v>9.9999999999988987E-5</v>
      </c>
      <c r="AS4" s="2">
        <f t="shared" ref="AS4:AU7" si="2">AE4</f>
        <v>2.5999999999999912E-3</v>
      </c>
      <c r="AT4" s="2">
        <f t="shared" si="2"/>
        <v>-4.0000000000001146E-4</v>
      </c>
      <c r="AU4" s="2">
        <f t="shared" si="2"/>
        <v>-2.3000000000000104E-3</v>
      </c>
      <c r="AV4" s="3">
        <f>AVERAGE(AR4:AU4)</f>
        <v>-1.0408340855860843E-17</v>
      </c>
      <c r="AX4" s="1" t="s">
        <v>1</v>
      </c>
      <c r="AY4" s="2">
        <f>(AD4-0.0023)/0.0488</f>
        <v>-4.5081967213114978E-2</v>
      </c>
      <c r="AZ4" s="2">
        <f t="shared" ref="AZ4:BJ11" si="3">(AE4-0.0023)/0.0488</f>
        <v>6.1475409836063777E-3</v>
      </c>
      <c r="BA4" s="2">
        <f t="shared" si="3"/>
        <v>-5.5327868852459244E-2</v>
      </c>
      <c r="BB4" s="2">
        <f t="shared" si="3"/>
        <v>-9.4262295081967415E-2</v>
      </c>
      <c r="BC4" s="2">
        <f t="shared" si="3"/>
        <v>14.967213114754099</v>
      </c>
      <c r="BD4" s="2">
        <f t="shared" si="3"/>
        <v>15.346311475409836</v>
      </c>
      <c r="BE4" s="2">
        <f t="shared" si="3"/>
        <v>15.053278688524589</v>
      </c>
      <c r="BF4" s="2">
        <f t="shared" si="3"/>
        <v>14.936475409836067</v>
      </c>
      <c r="BG4" s="2">
        <f t="shared" si="3"/>
        <v>15.096311475409836</v>
      </c>
      <c r="BH4" s="2">
        <f t="shared" si="3"/>
        <v>15.616803278688524</v>
      </c>
      <c r="BI4" s="2">
        <f t="shared" si="3"/>
        <v>14.713114754098362</v>
      </c>
      <c r="BJ4" s="2">
        <f t="shared" si="3"/>
        <v>16.375</v>
      </c>
      <c r="BL4" s="1" t="s">
        <v>1</v>
      </c>
      <c r="BM4" s="2"/>
      <c r="BN4" s="2"/>
      <c r="BO4" s="2"/>
      <c r="BP4" s="2"/>
      <c r="BQ4" s="2">
        <f t="shared" ref="BQ4:BX7" si="4">BC4/(0.024*5)</f>
        <v>124.72677595628416</v>
      </c>
      <c r="BR4" s="2">
        <f t="shared" si="4"/>
        <v>127.88592896174863</v>
      </c>
      <c r="BS4" s="2">
        <f t="shared" si="4"/>
        <v>125.44398907103825</v>
      </c>
      <c r="BT4" s="2">
        <f t="shared" si="4"/>
        <v>124.47062841530057</v>
      </c>
      <c r="BU4" s="2">
        <f t="shared" si="4"/>
        <v>125.8025956284153</v>
      </c>
      <c r="BV4" s="2">
        <f t="shared" si="4"/>
        <v>130.14002732240436</v>
      </c>
      <c r="BW4" s="2">
        <f t="shared" si="4"/>
        <v>122.60928961748635</v>
      </c>
      <c r="BX4" s="2">
        <f t="shared" si="4"/>
        <v>136.45833333333334</v>
      </c>
      <c r="BZ4" s="1" t="s">
        <v>1</v>
      </c>
      <c r="CA4" s="2"/>
      <c r="CB4" s="2"/>
      <c r="CC4" s="2"/>
      <c r="CD4" s="2"/>
      <c r="CE4" s="5">
        <f t="shared" ref="CE4:CI11" si="5">AVERAGE(BQ4:BT4)</f>
        <v>125.6318306010929</v>
      </c>
      <c r="CF4" s="2"/>
      <c r="CG4" s="2"/>
      <c r="CH4" s="2"/>
      <c r="CI4" s="5">
        <f t="shared" ref="CI4:CI7" si="6">AVERAGE(BU4:BX4)</f>
        <v>128.75256147540983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Z7" si="7">(BQ4/$CA$8)*100</f>
        <v>96.184362139917695</v>
      </c>
      <c r="CT4" s="2">
        <f t="shared" si="7"/>
        <v>98.62057613168723</v>
      </c>
      <c r="CU4" s="2">
        <f t="shared" si="7"/>
        <v>96.737448559670767</v>
      </c>
      <c r="CV4" s="2">
        <f t="shared" si="7"/>
        <v>95.986831275720178</v>
      </c>
      <c r="CW4" s="2">
        <f t="shared" si="7"/>
        <v>97.013991769547332</v>
      </c>
      <c r="CX4" s="2">
        <f t="shared" si="7"/>
        <v>100.35884773662551</v>
      </c>
      <c r="CY4" s="2">
        <f t="shared" si="7"/>
        <v>94.55144032921811</v>
      </c>
      <c r="CZ4" s="2">
        <f t="shared" si="7"/>
        <v>105.23127572016462</v>
      </c>
      <c r="DB4" s="1" t="s">
        <v>1</v>
      </c>
      <c r="DC4" s="2"/>
      <c r="DD4" s="2"/>
      <c r="DE4" s="2"/>
      <c r="DF4" s="2"/>
      <c r="DG4" s="2">
        <f t="shared" ref="DG4:DK11" si="8">AVERAGE(CS4:CV4)</f>
        <v>96.882304526748968</v>
      </c>
      <c r="DH4" s="2"/>
      <c r="DI4" s="2"/>
      <c r="DJ4" s="2"/>
      <c r="DK4" s="2">
        <f t="shared" ref="DK4:DK7" si="9">AVERAGE(CW4:CZ4)</f>
        <v>99.288888888888891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EB7" si="10">$DC$8-CS4</f>
        <v>3.8156378600823047</v>
      </c>
      <c r="DV4" s="2">
        <f t="shared" si="10"/>
        <v>1.3794238683127702</v>
      </c>
      <c r="DW4" s="2">
        <f t="shared" si="10"/>
        <v>3.2625514403292328</v>
      </c>
      <c r="DX4" s="2">
        <f t="shared" si="10"/>
        <v>4.0131687242798222</v>
      </c>
      <c r="DY4" s="2">
        <f t="shared" si="10"/>
        <v>2.9860082304526685</v>
      </c>
      <c r="DZ4" s="2">
        <f t="shared" si="10"/>
        <v>-0.35884773662550629</v>
      </c>
      <c r="EA4" s="2">
        <f t="shared" si="10"/>
        <v>5.44855967078189</v>
      </c>
      <c r="EB4" s="2">
        <f>$DC$8-CZ4</f>
        <v>-5.2312757201646178</v>
      </c>
      <c r="ED4" s="1" t="s">
        <v>1</v>
      </c>
      <c r="EE4" s="2"/>
      <c r="EF4" s="2"/>
      <c r="EG4" s="2"/>
      <c r="EH4" s="2"/>
      <c r="EI4" s="5">
        <f t="shared" ref="EI4:EM11" si="11">AVERAGE(DU4:DX4)</f>
        <v>3.1176954732510325</v>
      </c>
      <c r="EJ4" s="2"/>
      <c r="EK4" s="2"/>
      <c r="EL4" s="2"/>
      <c r="EM4" s="5">
        <f t="shared" ref="EM4:EM7" si="12">AVERAGE(DY4:EB4)</f>
        <v>0.71111111111110858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FA11" si="13">STDEV(DU4:DX4)</f>
        <v>1.2016055013157201</v>
      </c>
      <c r="EX4" s="2"/>
      <c r="EY4" s="2"/>
      <c r="EZ4" s="2"/>
      <c r="FA4" s="5">
        <f t="shared" ref="FA4:FA7" si="14">STDEV(DY4:EB4)</f>
        <v>4.6215202746673567</v>
      </c>
      <c r="FB4" s="2"/>
      <c r="FC4" s="2"/>
      <c r="FD4" s="2"/>
    </row>
    <row r="5" spans="1:160" x14ac:dyDescent="0.2">
      <c r="A5" s="1" t="s">
        <v>2</v>
      </c>
      <c r="B5" s="26" t="s">
        <v>12</v>
      </c>
      <c r="C5" s="27"/>
      <c r="D5" s="27"/>
      <c r="E5" s="28"/>
      <c r="F5" s="20" t="s">
        <v>77</v>
      </c>
      <c r="G5" s="21"/>
      <c r="H5" s="21"/>
      <c r="I5" s="22"/>
      <c r="J5" s="23" t="s">
        <v>89</v>
      </c>
      <c r="K5" s="24"/>
      <c r="L5" s="24"/>
      <c r="M5" s="25"/>
      <c r="O5" s="1" t="s">
        <v>2</v>
      </c>
      <c r="P5">
        <v>0.23250000000000001</v>
      </c>
      <c r="Q5">
        <v>0.2286</v>
      </c>
      <c r="R5">
        <v>0.2319</v>
      </c>
      <c r="S5">
        <v>0.2283</v>
      </c>
      <c r="T5">
        <v>0.88070000000000004</v>
      </c>
      <c r="U5">
        <v>0.84630000000000005</v>
      </c>
      <c r="V5">
        <v>0.87250000000000005</v>
      </c>
      <c r="W5">
        <v>0.87639999999999996</v>
      </c>
      <c r="X5">
        <v>0.83689999999999998</v>
      </c>
      <c r="Y5">
        <v>0.8528</v>
      </c>
      <c r="Z5">
        <v>0.80989999999999995</v>
      </c>
      <c r="AA5">
        <v>0.86099999999999999</v>
      </c>
      <c r="AC5" s="1" t="s">
        <v>2</v>
      </c>
      <c r="AD5" s="2">
        <f t="shared" ref="AD5:AD11" si="15">P5-(AVERAGE($P$4:$S$4))</f>
        <v>0.1285</v>
      </c>
      <c r="AE5" s="2">
        <f t="shared" si="0"/>
        <v>0.12459999999999999</v>
      </c>
      <c r="AF5" s="2">
        <f t="shared" si="0"/>
        <v>0.12789999999999999</v>
      </c>
      <c r="AG5" s="2">
        <f t="shared" si="0"/>
        <v>0.12429999999999999</v>
      </c>
      <c r="AH5" s="2">
        <f>T5-(AVERAGE($P$4:$S$4))</f>
        <v>0.77670000000000006</v>
      </c>
      <c r="AI5" s="2">
        <f t="shared" si="1"/>
        <v>0.74230000000000007</v>
      </c>
      <c r="AJ5" s="2">
        <f t="shared" si="1"/>
        <v>0.76850000000000007</v>
      </c>
      <c r="AK5" s="2">
        <f t="shared" si="1"/>
        <v>0.77239999999999998</v>
      </c>
      <c r="AL5" s="2">
        <f t="shared" si="1"/>
        <v>0.7329</v>
      </c>
      <c r="AM5" s="2">
        <f t="shared" si="1"/>
        <v>0.74880000000000002</v>
      </c>
      <c r="AN5" s="2">
        <f t="shared" si="1"/>
        <v>0.70589999999999997</v>
      </c>
      <c r="AO5" s="2">
        <f t="shared" si="1"/>
        <v>0.75700000000000001</v>
      </c>
      <c r="AQ5" s="4">
        <v>2.5</v>
      </c>
      <c r="AR5" s="2">
        <f>AD5</f>
        <v>0.1285</v>
      </c>
      <c r="AS5" s="2">
        <f t="shared" si="2"/>
        <v>0.12459999999999999</v>
      </c>
      <c r="AT5" s="2">
        <f t="shared" si="2"/>
        <v>0.12789999999999999</v>
      </c>
      <c r="AU5" s="2">
        <f t="shared" si="2"/>
        <v>0.12429999999999999</v>
      </c>
      <c r="AV5" s="3">
        <f t="shared" ref="AV5:AV6" si="16">AVERAGE(AR5:AU5)</f>
        <v>0.12632499999999999</v>
      </c>
      <c r="AX5" s="1" t="s">
        <v>2</v>
      </c>
      <c r="AY5" s="2">
        <f t="shared" ref="AY5:AY11" si="17">(AD5-0.0023)/0.0488</f>
        <v>2.5860655737704916</v>
      </c>
      <c r="AZ5" s="2">
        <f t="shared" si="3"/>
        <v>2.5061475409836063</v>
      </c>
      <c r="BA5" s="2">
        <f t="shared" si="3"/>
        <v>2.5737704918032782</v>
      </c>
      <c r="BB5" s="2">
        <f t="shared" si="3"/>
        <v>2.5</v>
      </c>
      <c r="BC5" s="2">
        <f t="shared" si="3"/>
        <v>15.868852459016395</v>
      </c>
      <c r="BD5" s="2">
        <f t="shared" si="3"/>
        <v>15.16393442622951</v>
      </c>
      <c r="BE5" s="2">
        <f t="shared" si="3"/>
        <v>15.700819672131148</v>
      </c>
      <c r="BF5" s="2">
        <f t="shared" si="3"/>
        <v>15.780737704918032</v>
      </c>
      <c r="BG5" s="2">
        <f t="shared" si="3"/>
        <v>14.971311475409836</v>
      </c>
      <c r="BH5" s="2">
        <f t="shared" si="3"/>
        <v>15.297131147540984</v>
      </c>
      <c r="BI5" s="2">
        <f t="shared" si="3"/>
        <v>14.418032786885245</v>
      </c>
      <c r="BJ5" s="2">
        <f t="shared" si="3"/>
        <v>15.465163934426229</v>
      </c>
      <c r="BL5" s="1" t="s">
        <v>2</v>
      </c>
      <c r="BM5" s="2"/>
      <c r="BN5" s="2"/>
      <c r="BO5" s="2"/>
      <c r="BP5" s="2"/>
      <c r="BQ5" s="2">
        <f t="shared" si="4"/>
        <v>132.24043715846997</v>
      </c>
      <c r="BR5" s="2">
        <f t="shared" si="4"/>
        <v>126.36612021857925</v>
      </c>
      <c r="BS5" s="2">
        <f t="shared" si="4"/>
        <v>130.84016393442624</v>
      </c>
      <c r="BT5" s="2">
        <f t="shared" si="4"/>
        <v>131.50614754098359</v>
      </c>
      <c r="BU5" s="2">
        <f t="shared" si="4"/>
        <v>124.76092896174863</v>
      </c>
      <c r="BV5" s="2">
        <f t="shared" si="4"/>
        <v>127.47609289617488</v>
      </c>
      <c r="BW5" s="2">
        <f t="shared" si="4"/>
        <v>120.15027322404372</v>
      </c>
      <c r="BX5" s="2">
        <f t="shared" si="4"/>
        <v>128.87636612021859</v>
      </c>
      <c r="BZ5" s="1" t="s">
        <v>2</v>
      </c>
      <c r="CA5" s="2"/>
      <c r="CB5" s="2"/>
      <c r="CC5" s="2"/>
      <c r="CD5" s="2"/>
      <c r="CE5" s="5">
        <f t="shared" si="5"/>
        <v>130.23821721311475</v>
      </c>
      <c r="CF5" s="2"/>
      <c r="CG5" s="2"/>
      <c r="CH5" s="2"/>
      <c r="CI5" s="2">
        <f t="shared" si="6"/>
        <v>125.31591530054646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7"/>
        <v>101.97860082304528</v>
      </c>
      <c r="CT5" s="2">
        <f t="shared" si="7"/>
        <v>97.448559670781904</v>
      </c>
      <c r="CU5" s="2">
        <f t="shared" si="7"/>
        <v>100.89876543209877</v>
      </c>
      <c r="CV5" s="2">
        <f t="shared" si="7"/>
        <v>101.41234567901232</v>
      </c>
      <c r="CW5" s="2">
        <f t="shared" si="7"/>
        <v>96.210699588477354</v>
      </c>
      <c r="CX5" s="2">
        <f t="shared" si="7"/>
        <v>98.304526748971199</v>
      </c>
      <c r="CY5" s="2">
        <f t="shared" si="7"/>
        <v>92.655144032921797</v>
      </c>
      <c r="CZ5" s="2">
        <f t="shared" si="7"/>
        <v>99.384362139917698</v>
      </c>
      <c r="DB5" s="1" t="s">
        <v>2</v>
      </c>
      <c r="DC5" s="2"/>
      <c r="DD5" s="2"/>
      <c r="DE5" s="2"/>
      <c r="DF5" s="2"/>
      <c r="DG5" s="2">
        <f t="shared" si="8"/>
        <v>100.43456790123457</v>
      </c>
      <c r="DH5" s="2"/>
      <c r="DI5" s="2"/>
      <c r="DJ5" s="2"/>
      <c r="DK5" s="2">
        <f t="shared" si="9"/>
        <v>96.638683127572008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10"/>
        <v>-1.9786008230452836</v>
      </c>
      <c r="DV5" s="2">
        <f t="shared" si="10"/>
        <v>2.5514403292180958</v>
      </c>
      <c r="DW5" s="2">
        <f t="shared" si="10"/>
        <v>-0.89876543209877013</v>
      </c>
      <c r="DX5" s="2">
        <f t="shared" si="10"/>
        <v>-1.4123456790123186</v>
      </c>
      <c r="DY5" s="2">
        <f t="shared" si="10"/>
        <v>3.7893004115226461</v>
      </c>
      <c r="DZ5" s="2">
        <f t="shared" si="10"/>
        <v>1.6954732510288011</v>
      </c>
      <c r="EA5" s="2">
        <f t="shared" si="10"/>
        <v>7.3448559670782032</v>
      </c>
      <c r="EB5" s="2">
        <f t="shared" si="10"/>
        <v>0.61563786008230181</v>
      </c>
      <c r="ED5" s="1" t="s">
        <v>2</v>
      </c>
      <c r="EE5" s="2"/>
      <c r="EF5" s="2"/>
      <c r="EG5" s="2"/>
      <c r="EH5" s="2"/>
      <c r="EI5" s="5">
        <f t="shared" si="11"/>
        <v>-0.43456790123456912</v>
      </c>
      <c r="EJ5" s="2"/>
      <c r="EK5" s="2"/>
      <c r="EL5" s="2"/>
      <c r="EM5" s="2">
        <f t="shared" si="12"/>
        <v>3.361316872427988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13"/>
        <v>2.038938575692657</v>
      </c>
      <c r="EX5" s="2"/>
      <c r="EY5" s="2"/>
      <c r="EZ5" s="2"/>
      <c r="FA5" s="2">
        <f t="shared" si="14"/>
        <v>2.964542788701972</v>
      </c>
      <c r="FB5" s="2"/>
      <c r="FC5" s="2"/>
      <c r="FD5" s="2"/>
    </row>
    <row r="6" spans="1:160" x14ac:dyDescent="0.2">
      <c r="A6" s="1" t="s">
        <v>3</v>
      </c>
      <c r="B6" s="26" t="s">
        <v>13</v>
      </c>
      <c r="C6" s="27"/>
      <c r="D6" s="27"/>
      <c r="E6" s="28"/>
      <c r="F6" s="20" t="s">
        <v>78</v>
      </c>
      <c r="G6" s="21"/>
      <c r="H6" s="21"/>
      <c r="I6" s="22"/>
      <c r="J6" s="23" t="s">
        <v>85</v>
      </c>
      <c r="K6" s="24"/>
      <c r="L6" s="24"/>
      <c r="M6" s="25"/>
      <c r="O6" s="1" t="s">
        <v>3</v>
      </c>
      <c r="P6">
        <v>0.60270000000000001</v>
      </c>
      <c r="Q6">
        <v>0.61080000000000001</v>
      </c>
      <c r="R6">
        <v>0.61040000000000005</v>
      </c>
      <c r="S6">
        <v>0.62050000000000005</v>
      </c>
      <c r="T6">
        <v>0.85329999999999995</v>
      </c>
      <c r="U6">
        <v>0.83399999999999996</v>
      </c>
      <c r="V6">
        <v>0.86799999999999999</v>
      </c>
      <c r="W6">
        <v>0.86729999999999996</v>
      </c>
      <c r="X6">
        <v>0.86240000000000006</v>
      </c>
      <c r="Y6">
        <v>0.85729999999999995</v>
      </c>
      <c r="Z6">
        <v>0.86339999999999995</v>
      </c>
      <c r="AA6">
        <v>0.88819999999999999</v>
      </c>
      <c r="AC6" s="1" t="s">
        <v>3</v>
      </c>
      <c r="AD6" s="2">
        <f t="shared" si="15"/>
        <v>0.49870000000000003</v>
      </c>
      <c r="AE6" s="2">
        <f t="shared" si="0"/>
        <v>0.50680000000000003</v>
      </c>
      <c r="AF6" s="2">
        <f t="shared" si="0"/>
        <v>0.50640000000000007</v>
      </c>
      <c r="AG6" s="2">
        <f t="shared" si="0"/>
        <v>0.51650000000000007</v>
      </c>
      <c r="AH6" s="2">
        <f t="shared" si="1"/>
        <v>0.74929999999999997</v>
      </c>
      <c r="AI6" s="2">
        <f t="shared" si="1"/>
        <v>0.73</v>
      </c>
      <c r="AJ6" s="2">
        <f t="shared" si="1"/>
        <v>0.76400000000000001</v>
      </c>
      <c r="AK6" s="2">
        <f t="shared" si="1"/>
        <v>0.76329999999999998</v>
      </c>
      <c r="AL6" s="2">
        <f t="shared" si="1"/>
        <v>0.75840000000000007</v>
      </c>
      <c r="AM6" s="2">
        <f t="shared" si="1"/>
        <v>0.75329999999999997</v>
      </c>
      <c r="AN6" s="2">
        <f t="shared" si="1"/>
        <v>0.75939999999999996</v>
      </c>
      <c r="AO6" s="2">
        <f t="shared" si="1"/>
        <v>0.78420000000000001</v>
      </c>
      <c r="AQ6" s="4">
        <v>10</v>
      </c>
      <c r="AR6" s="2">
        <f t="shared" ref="AR6:AR7" si="18">AD6</f>
        <v>0.49870000000000003</v>
      </c>
      <c r="AS6" s="2">
        <f t="shared" si="2"/>
        <v>0.50680000000000003</v>
      </c>
      <c r="AT6" s="2">
        <f t="shared" si="2"/>
        <v>0.50640000000000007</v>
      </c>
      <c r="AU6" s="2">
        <f t="shared" si="2"/>
        <v>0.51650000000000007</v>
      </c>
      <c r="AV6" s="3">
        <f t="shared" si="16"/>
        <v>0.50710000000000011</v>
      </c>
      <c r="AX6" s="1" t="s">
        <v>3</v>
      </c>
      <c r="AY6" s="2">
        <f t="shared" si="17"/>
        <v>10.172131147540982</v>
      </c>
      <c r="AZ6" s="2">
        <f t="shared" si="3"/>
        <v>10.338114754098362</v>
      </c>
      <c r="BA6" s="2">
        <f t="shared" si="3"/>
        <v>10.329918032786887</v>
      </c>
      <c r="BB6" s="2">
        <f t="shared" si="3"/>
        <v>10.53688524590164</v>
      </c>
      <c r="BC6" s="2">
        <f t="shared" si="3"/>
        <v>15.307377049180326</v>
      </c>
      <c r="BD6" s="2">
        <f t="shared" si="3"/>
        <v>14.911885245901638</v>
      </c>
      <c r="BE6" s="2">
        <f t="shared" si="3"/>
        <v>15.608606557377049</v>
      </c>
      <c r="BF6" s="2">
        <f t="shared" si="3"/>
        <v>15.594262295081966</v>
      </c>
      <c r="BG6" s="2">
        <f t="shared" si="3"/>
        <v>15.493852459016395</v>
      </c>
      <c r="BH6" s="2">
        <f t="shared" si="3"/>
        <v>15.389344262295081</v>
      </c>
      <c r="BI6" s="2">
        <f t="shared" si="3"/>
        <v>15.514344262295081</v>
      </c>
      <c r="BJ6" s="2">
        <f t="shared" si="3"/>
        <v>16.022540983606557</v>
      </c>
      <c r="BL6" s="1" t="s">
        <v>3</v>
      </c>
      <c r="BM6" s="2"/>
      <c r="BN6" s="2"/>
      <c r="BO6" s="2"/>
      <c r="BP6" s="2"/>
      <c r="BQ6" s="2">
        <f t="shared" si="4"/>
        <v>127.56147540983606</v>
      </c>
      <c r="BR6" s="2">
        <f t="shared" si="4"/>
        <v>124.26571038251366</v>
      </c>
      <c r="BS6" s="2">
        <f t="shared" si="4"/>
        <v>130.07172131147541</v>
      </c>
      <c r="BT6" s="2">
        <f t="shared" si="4"/>
        <v>129.95218579234972</v>
      </c>
      <c r="BU6" s="2">
        <f t="shared" si="4"/>
        <v>129.11543715846997</v>
      </c>
      <c r="BV6" s="2">
        <f t="shared" si="4"/>
        <v>128.24453551912569</v>
      </c>
      <c r="BW6" s="2">
        <f t="shared" si="4"/>
        <v>129.28620218579235</v>
      </c>
      <c r="BX6" s="2">
        <f t="shared" si="4"/>
        <v>133.52117486338798</v>
      </c>
      <c r="BZ6" s="1" t="s">
        <v>3</v>
      </c>
      <c r="CA6" s="2"/>
      <c r="CB6" s="2"/>
      <c r="CC6" s="2"/>
      <c r="CD6" s="2"/>
      <c r="CE6" s="5">
        <f t="shared" si="5"/>
        <v>127.96277322404372</v>
      </c>
      <c r="CF6" s="2"/>
      <c r="CG6" s="2"/>
      <c r="CH6" s="2"/>
      <c r="CI6" s="2">
        <f t="shared" si="6"/>
        <v>130.04183743169401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7"/>
        <v>98.370370370370367</v>
      </c>
      <c r="CT6" s="2">
        <f t="shared" si="7"/>
        <v>95.828806584362141</v>
      </c>
      <c r="CU6" s="2">
        <f t="shared" si="7"/>
        <v>100.30617283950617</v>
      </c>
      <c r="CV6" s="2">
        <f t="shared" si="7"/>
        <v>100.21399176954731</v>
      </c>
      <c r="CW6" s="2">
        <f t="shared" si="7"/>
        <v>99.568724279835408</v>
      </c>
      <c r="CX6" s="2">
        <f t="shared" si="7"/>
        <v>98.897119341563794</v>
      </c>
      <c r="CY6" s="2">
        <f t="shared" si="7"/>
        <v>99.700411522633743</v>
      </c>
      <c r="CZ6" s="2">
        <f t="shared" si="7"/>
        <v>102.96625514403293</v>
      </c>
      <c r="DB6" s="1" t="s">
        <v>3</v>
      </c>
      <c r="DC6" s="2"/>
      <c r="DD6" s="2"/>
      <c r="DE6" s="2"/>
      <c r="DF6" s="2"/>
      <c r="DG6" s="2">
        <f t="shared" si="8"/>
        <v>98.679835390946494</v>
      </c>
      <c r="DH6" s="2"/>
      <c r="DI6" s="2"/>
      <c r="DJ6" s="2"/>
      <c r="DK6" s="2">
        <f t="shared" si="9"/>
        <v>100.28312757201645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10"/>
        <v>1.6296296296296333</v>
      </c>
      <c r="DV6" s="2">
        <f t="shared" si="10"/>
        <v>4.1711934156378589</v>
      </c>
      <c r="DW6" s="2">
        <f t="shared" si="10"/>
        <v>-0.30617283950617491</v>
      </c>
      <c r="DX6" s="2">
        <f t="shared" si="10"/>
        <v>-0.21399176954730592</v>
      </c>
      <c r="DY6" s="2">
        <f t="shared" si="10"/>
        <v>0.43127572016459226</v>
      </c>
      <c r="DZ6" s="2">
        <f t="shared" si="10"/>
        <v>1.1028806584362059</v>
      </c>
      <c r="EA6" s="2">
        <f t="shared" si="10"/>
        <v>0.29958847736625671</v>
      </c>
      <c r="EB6" s="2">
        <f t="shared" si="10"/>
        <v>-2.9662551440329281</v>
      </c>
      <c r="ED6" s="1" t="s">
        <v>3</v>
      </c>
      <c r="EE6" s="2"/>
      <c r="EF6" s="2"/>
      <c r="EG6" s="2"/>
      <c r="EH6" s="2"/>
      <c r="EI6" s="5">
        <f t="shared" si="11"/>
        <v>1.3201646090535029</v>
      </c>
      <c r="EJ6" s="2"/>
      <c r="EK6" s="2"/>
      <c r="EL6" s="2"/>
      <c r="EM6" s="2">
        <f t="shared" si="12"/>
        <v>-0.28312757201646832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13"/>
        <v>2.0994239801687788</v>
      </c>
      <c r="EX6" s="2"/>
      <c r="EY6" s="2"/>
      <c r="EZ6" s="2"/>
      <c r="FA6" s="2">
        <f t="shared" si="14"/>
        <v>1.823012382540214</v>
      </c>
      <c r="FB6" s="2"/>
      <c r="FC6" s="2"/>
      <c r="FD6" s="2"/>
    </row>
    <row r="7" spans="1:160" x14ac:dyDescent="0.2">
      <c r="A7" s="1" t="s">
        <v>4</v>
      </c>
      <c r="B7" s="26" t="s">
        <v>14</v>
      </c>
      <c r="C7" s="27"/>
      <c r="D7" s="27"/>
      <c r="E7" s="28"/>
      <c r="F7" s="23" t="s">
        <v>79</v>
      </c>
      <c r="G7" s="24"/>
      <c r="H7" s="24"/>
      <c r="I7" s="25"/>
      <c r="J7" s="23" t="s">
        <v>86</v>
      </c>
      <c r="K7" s="24"/>
      <c r="L7" s="24"/>
      <c r="M7" s="25"/>
      <c r="O7" s="1" t="s">
        <v>4</v>
      </c>
      <c r="P7">
        <v>1.1045</v>
      </c>
      <c r="Q7">
        <v>1.075</v>
      </c>
      <c r="R7">
        <v>1.0985</v>
      </c>
      <c r="S7">
        <v>1.0681</v>
      </c>
      <c r="T7">
        <v>0.88370000000000004</v>
      </c>
      <c r="U7">
        <v>0.87219999999999998</v>
      </c>
      <c r="V7">
        <v>0.83109999999999995</v>
      </c>
      <c r="W7">
        <v>0.8569</v>
      </c>
      <c r="X7">
        <v>0.80410000000000004</v>
      </c>
      <c r="Y7">
        <v>0.78010000000000002</v>
      </c>
      <c r="Z7">
        <v>0.84279999999999999</v>
      </c>
      <c r="AA7">
        <v>0.8952</v>
      </c>
      <c r="AC7" s="1" t="s">
        <v>4</v>
      </c>
      <c r="AD7" s="2">
        <f t="shared" si="15"/>
        <v>1.0004999999999999</v>
      </c>
      <c r="AE7" s="2">
        <f t="shared" si="0"/>
        <v>0.97099999999999997</v>
      </c>
      <c r="AF7" s="2">
        <f t="shared" si="0"/>
        <v>0.99450000000000005</v>
      </c>
      <c r="AG7" s="2">
        <f t="shared" si="0"/>
        <v>0.96410000000000007</v>
      </c>
      <c r="AH7" s="2">
        <f t="shared" si="1"/>
        <v>0.77970000000000006</v>
      </c>
      <c r="AI7" s="2">
        <f t="shared" si="1"/>
        <v>0.76819999999999999</v>
      </c>
      <c r="AJ7" s="2">
        <f t="shared" si="1"/>
        <v>0.72709999999999997</v>
      </c>
      <c r="AK7" s="2">
        <f t="shared" si="1"/>
        <v>0.75290000000000001</v>
      </c>
      <c r="AL7" s="2">
        <f t="shared" si="1"/>
        <v>0.70010000000000006</v>
      </c>
      <c r="AM7" s="2">
        <f t="shared" si="1"/>
        <v>0.67610000000000003</v>
      </c>
      <c r="AN7" s="2">
        <f t="shared" si="1"/>
        <v>0.73880000000000001</v>
      </c>
      <c r="AO7" s="2">
        <f t="shared" si="1"/>
        <v>0.79120000000000001</v>
      </c>
      <c r="AQ7" s="4">
        <v>20</v>
      </c>
      <c r="AR7" s="2">
        <f t="shared" si="18"/>
        <v>1.0004999999999999</v>
      </c>
      <c r="AS7" s="2">
        <f t="shared" si="2"/>
        <v>0.97099999999999997</v>
      </c>
      <c r="AT7" s="2">
        <f t="shared" si="2"/>
        <v>0.99450000000000005</v>
      </c>
      <c r="AU7" s="2">
        <f t="shared" si="2"/>
        <v>0.96410000000000007</v>
      </c>
      <c r="AV7" s="3">
        <f>AVERAGE(AR7:AU7)</f>
        <v>0.98252499999999998</v>
      </c>
      <c r="AX7" s="1" t="s">
        <v>4</v>
      </c>
      <c r="AY7" s="2">
        <f t="shared" si="17"/>
        <v>20.454918032786882</v>
      </c>
      <c r="AZ7" s="2">
        <f t="shared" si="3"/>
        <v>19.850409836065573</v>
      </c>
      <c r="BA7" s="2">
        <f t="shared" si="3"/>
        <v>20.331967213114755</v>
      </c>
      <c r="BB7" s="2">
        <f t="shared" si="3"/>
        <v>19.709016393442624</v>
      </c>
      <c r="BC7" s="2">
        <f t="shared" si="3"/>
        <v>15.93032786885246</v>
      </c>
      <c r="BD7" s="2">
        <f t="shared" si="3"/>
        <v>15.69467213114754</v>
      </c>
      <c r="BE7" s="2">
        <f t="shared" si="3"/>
        <v>14.852459016393441</v>
      </c>
      <c r="BF7" s="2">
        <f t="shared" si="3"/>
        <v>15.381147540983607</v>
      </c>
      <c r="BG7" s="2">
        <f t="shared" si="3"/>
        <v>14.299180327868854</v>
      </c>
      <c r="BH7" s="2">
        <f t="shared" si="3"/>
        <v>13.807377049180328</v>
      </c>
      <c r="BI7" s="2">
        <f t="shared" si="3"/>
        <v>15.092213114754099</v>
      </c>
      <c r="BJ7" s="2">
        <f t="shared" si="3"/>
        <v>16.165983606557376</v>
      </c>
      <c r="BL7" s="1" t="s">
        <v>4</v>
      </c>
      <c r="BM7" s="2"/>
      <c r="BN7" s="2"/>
      <c r="BO7" s="2"/>
      <c r="BP7" s="2"/>
      <c r="BQ7" s="2">
        <f t="shared" si="4"/>
        <v>132.75273224043718</v>
      </c>
      <c r="BR7" s="2">
        <f t="shared" si="4"/>
        <v>130.7889344262295</v>
      </c>
      <c r="BS7" s="2">
        <f t="shared" si="4"/>
        <v>123.77049180327867</v>
      </c>
      <c r="BT7" s="2">
        <f t="shared" si="4"/>
        <v>128.17622950819674</v>
      </c>
      <c r="BU7" s="2">
        <f t="shared" si="4"/>
        <v>119.15983606557378</v>
      </c>
      <c r="BV7" s="2">
        <f t="shared" si="4"/>
        <v>115.06147540983608</v>
      </c>
      <c r="BW7" s="2">
        <f t="shared" si="4"/>
        <v>125.76844262295083</v>
      </c>
      <c r="BX7" s="2">
        <f t="shared" si="4"/>
        <v>134.71653005464481</v>
      </c>
      <c r="BZ7" s="1" t="s">
        <v>4</v>
      </c>
      <c r="CA7" s="2"/>
      <c r="CB7" s="2"/>
      <c r="CC7" s="2"/>
      <c r="CD7" s="2"/>
      <c r="CE7" s="2">
        <f t="shared" si="5"/>
        <v>128.87209699453553</v>
      </c>
      <c r="CF7" s="2"/>
      <c r="CG7" s="2"/>
      <c r="CH7" s="2"/>
      <c r="CI7" s="2">
        <f t="shared" si="6"/>
        <v>123.67657103825137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7"/>
        <v>102.37366255144033</v>
      </c>
      <c r="CT7" s="2">
        <f t="shared" si="7"/>
        <v>100.85925925925925</v>
      </c>
      <c r="CU7" s="2">
        <f t="shared" si="7"/>
        <v>95.4469135802469</v>
      </c>
      <c r="CV7" s="2">
        <f t="shared" si="7"/>
        <v>98.844444444444463</v>
      </c>
      <c r="CW7" s="2">
        <f t="shared" si="7"/>
        <v>91.891358024691357</v>
      </c>
      <c r="CX7" s="2">
        <f t="shared" si="7"/>
        <v>88.730864197530863</v>
      </c>
      <c r="CY7" s="2">
        <f t="shared" si="7"/>
        <v>96.987654320987659</v>
      </c>
      <c r="CZ7" s="2">
        <f t="shared" si="7"/>
        <v>103.88806584362138</v>
      </c>
      <c r="DB7" s="1" t="s">
        <v>4</v>
      </c>
      <c r="DC7" s="2"/>
      <c r="DD7" s="2"/>
      <c r="DE7" s="2"/>
      <c r="DF7" s="2"/>
      <c r="DG7" s="2">
        <f t="shared" si="8"/>
        <v>99.381069958847718</v>
      </c>
      <c r="DH7" s="2"/>
      <c r="DI7" s="2"/>
      <c r="DJ7" s="2"/>
      <c r="DK7" s="2">
        <f t="shared" si="9"/>
        <v>95.374485596707814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10"/>
        <v>-2.3736625514403329</v>
      </c>
      <c r="DV7" s="2">
        <f t="shared" si="10"/>
        <v>-0.85925925925924673</v>
      </c>
      <c r="DW7" s="2">
        <f t="shared" si="10"/>
        <v>4.5530864197531002</v>
      </c>
      <c r="DX7" s="2">
        <f t="shared" si="10"/>
        <v>1.1555555555555372</v>
      </c>
      <c r="DY7" s="2">
        <f t="shared" si="10"/>
        <v>8.1086419753086432</v>
      </c>
      <c r="DZ7" s="2">
        <f t="shared" si="10"/>
        <v>11.269135802469137</v>
      </c>
      <c r="EA7" s="2">
        <f t="shared" si="10"/>
        <v>3.0123456790123413</v>
      </c>
      <c r="EB7" s="2">
        <f t="shared" si="10"/>
        <v>-3.8880658436213764</v>
      </c>
      <c r="ED7" s="1" t="s">
        <v>4</v>
      </c>
      <c r="EE7" s="2"/>
      <c r="EF7" s="2"/>
      <c r="EG7" s="2"/>
      <c r="EH7" s="2"/>
      <c r="EI7" s="2">
        <f t="shared" si="11"/>
        <v>0.61893004115226447</v>
      </c>
      <c r="EJ7" s="2"/>
      <c r="EK7" s="2"/>
      <c r="EL7" s="2"/>
      <c r="EM7" s="2">
        <f t="shared" si="12"/>
        <v>4.6255144032921862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13"/>
        <v>2.9947847661718741</v>
      </c>
      <c r="EX7" s="2"/>
      <c r="EY7" s="2"/>
      <c r="EZ7" s="2"/>
      <c r="FA7" s="2">
        <f t="shared" si="14"/>
        <v>6.6169792940126042</v>
      </c>
      <c r="FB7" s="2"/>
      <c r="FC7" s="2"/>
      <c r="FD7" s="2"/>
    </row>
    <row r="8" spans="1:160" x14ac:dyDescent="0.2">
      <c r="A8" s="1" t="s">
        <v>5</v>
      </c>
      <c r="B8" s="29" t="s">
        <v>15</v>
      </c>
      <c r="C8" s="30"/>
      <c r="D8" s="30"/>
      <c r="E8" s="31"/>
      <c r="F8" s="23" t="s">
        <v>80</v>
      </c>
      <c r="G8" s="24"/>
      <c r="H8" s="24"/>
      <c r="I8" s="25"/>
      <c r="J8" s="20" t="s">
        <v>90</v>
      </c>
      <c r="K8" s="21"/>
      <c r="L8" s="21"/>
      <c r="M8" s="22"/>
      <c r="O8" s="1" t="s">
        <v>5</v>
      </c>
      <c r="P8">
        <v>0.84730000000000005</v>
      </c>
      <c r="Q8">
        <v>0.88139999999999996</v>
      </c>
      <c r="R8">
        <v>0.84940000000000004</v>
      </c>
      <c r="S8">
        <v>0.88460000000000005</v>
      </c>
      <c r="T8">
        <v>9.2100000000000001E-2</v>
      </c>
      <c r="U8">
        <v>0.86260000000000003</v>
      </c>
      <c r="V8">
        <v>0.83730000000000004</v>
      </c>
      <c r="W8">
        <v>0.83420000000000005</v>
      </c>
      <c r="X8">
        <v>0.83040000000000003</v>
      </c>
      <c r="Y8">
        <v>0.81979999999999997</v>
      </c>
      <c r="Z8">
        <v>0.86140000000000005</v>
      </c>
      <c r="AA8">
        <v>0.88900000000000001</v>
      </c>
      <c r="AC8" s="1" t="s">
        <v>5</v>
      </c>
      <c r="AD8" s="2">
        <f t="shared" si="15"/>
        <v>0.74330000000000007</v>
      </c>
      <c r="AE8" s="2">
        <f t="shared" si="0"/>
        <v>0.77739999999999998</v>
      </c>
      <c r="AF8" s="2">
        <f t="shared" si="0"/>
        <v>0.74540000000000006</v>
      </c>
      <c r="AG8" s="2">
        <f t="shared" si="0"/>
        <v>0.78060000000000007</v>
      </c>
      <c r="AH8" s="2">
        <f t="shared" si="1"/>
        <v>-1.1900000000000008E-2</v>
      </c>
      <c r="AI8" s="2">
        <f t="shared" si="1"/>
        <v>0.75860000000000005</v>
      </c>
      <c r="AJ8" s="2">
        <f t="shared" si="1"/>
        <v>0.73330000000000006</v>
      </c>
      <c r="AK8" s="2">
        <f t="shared" si="1"/>
        <v>0.73020000000000007</v>
      </c>
      <c r="AL8" s="2">
        <f t="shared" si="1"/>
        <v>0.72640000000000005</v>
      </c>
      <c r="AM8" s="2">
        <f t="shared" si="1"/>
        <v>0.71579999999999999</v>
      </c>
      <c r="AN8" s="2">
        <f t="shared" si="1"/>
        <v>0.75740000000000007</v>
      </c>
      <c r="AO8" s="2">
        <f t="shared" si="1"/>
        <v>0.78500000000000003</v>
      </c>
      <c r="AX8" s="1" t="s">
        <v>5</v>
      </c>
      <c r="AY8" s="2">
        <f t="shared" si="17"/>
        <v>15.184426229508198</v>
      </c>
      <c r="AZ8" s="2">
        <f t="shared" si="3"/>
        <v>15.883196721311474</v>
      </c>
      <c r="BA8" s="2">
        <f t="shared" si="3"/>
        <v>15.227459016393444</v>
      </c>
      <c r="BB8" s="2">
        <f t="shared" si="3"/>
        <v>15.94877049180328</v>
      </c>
      <c r="BC8" s="2">
        <f t="shared" si="3"/>
        <v>-0.29098360655737721</v>
      </c>
      <c r="BD8" s="2">
        <f t="shared" si="3"/>
        <v>15.497950819672132</v>
      </c>
      <c r="BE8" s="2">
        <f t="shared" si="3"/>
        <v>14.979508196721312</v>
      </c>
      <c r="BF8" s="2">
        <f t="shared" si="3"/>
        <v>14.915983606557377</v>
      </c>
      <c r="BG8" s="2">
        <f t="shared" si="3"/>
        <v>14.838114754098362</v>
      </c>
      <c r="BH8" s="2">
        <f t="shared" si="3"/>
        <v>14.620901639344261</v>
      </c>
      <c r="BI8" s="2">
        <f t="shared" si="3"/>
        <v>15.473360655737705</v>
      </c>
      <c r="BJ8" s="2">
        <f t="shared" si="3"/>
        <v>16.03893442622951</v>
      </c>
      <c r="BL8" s="1" t="s">
        <v>5</v>
      </c>
      <c r="BM8" s="2">
        <f>AY8/(0.024*5)</f>
        <v>126.53688524590164</v>
      </c>
      <c r="BN8" s="2">
        <f t="shared" ref="BN8:BX11" si="19">AZ8/(0.024*5)</f>
        <v>132.35997267759564</v>
      </c>
      <c r="BO8" s="2">
        <f t="shared" si="19"/>
        <v>126.8954918032787</v>
      </c>
      <c r="BP8" s="2">
        <f t="shared" si="19"/>
        <v>132.90642076502735</v>
      </c>
      <c r="BQ8" s="2">
        <f t="shared" si="19"/>
        <v>-2.4248633879781436</v>
      </c>
      <c r="BR8" s="2">
        <f t="shared" si="19"/>
        <v>129.14959016393445</v>
      </c>
      <c r="BS8" s="2">
        <f t="shared" si="19"/>
        <v>124.82923497267761</v>
      </c>
      <c r="BT8" s="2">
        <f t="shared" si="19"/>
        <v>124.29986338797815</v>
      </c>
      <c r="BU8" s="2">
        <f t="shared" si="19"/>
        <v>123.65095628415301</v>
      </c>
      <c r="BV8" s="2">
        <f t="shared" si="19"/>
        <v>121.84084699453551</v>
      </c>
      <c r="BW8" s="2">
        <f t="shared" si="19"/>
        <v>128.94467213114754</v>
      </c>
      <c r="BX8" s="2">
        <f t="shared" si="19"/>
        <v>133.65778688524591</v>
      </c>
      <c r="BZ8" s="1" t="s">
        <v>5</v>
      </c>
      <c r="CA8" s="2">
        <f>AVERAGE(BM8:BP8)</f>
        <v>129.67469262295083</v>
      </c>
      <c r="CB8" s="2"/>
      <c r="CC8" s="2"/>
      <c r="CD8" s="2"/>
      <c r="CE8" s="2">
        <f>AVERAGE(BR8:BT8)</f>
        <v>126.09289617486338</v>
      </c>
      <c r="CF8" s="2"/>
      <c r="CG8" s="2"/>
      <c r="CH8" s="2"/>
      <c r="CI8" s="5">
        <f t="shared" si="5"/>
        <v>127.02356557377048</v>
      </c>
      <c r="CJ8" s="2"/>
      <c r="CK8" s="2"/>
      <c r="CL8" s="2"/>
      <c r="CN8" s="1" t="s">
        <v>5</v>
      </c>
      <c r="CO8" s="2">
        <f>(BM8/$CA$8)*100</f>
        <v>97.580246913580254</v>
      </c>
      <c r="CP8" s="2">
        <f t="shared" ref="CP8:CZ11" si="20">(BN8/$CA$8)*100</f>
        <v>102.07078189300411</v>
      </c>
      <c r="CQ8" s="2">
        <f t="shared" si="20"/>
        <v>97.85679012345679</v>
      </c>
      <c r="CR8" s="2">
        <f t="shared" si="20"/>
        <v>102.49218106995886</v>
      </c>
      <c r="CS8" s="2">
        <f t="shared" si="20"/>
        <v>-1.8699588477366265</v>
      </c>
      <c r="CT8" s="2">
        <f t="shared" si="20"/>
        <v>99.595061728395081</v>
      </c>
      <c r="CU8" s="2">
        <f t="shared" si="20"/>
        <v>96.263374485596714</v>
      </c>
      <c r="CV8" s="2">
        <f t="shared" si="20"/>
        <v>95.855144032921814</v>
      </c>
      <c r="CW8" s="2">
        <f t="shared" si="20"/>
        <v>95.354732510288059</v>
      </c>
      <c r="CX8" s="2">
        <f t="shared" si="20"/>
        <v>93.958847736625501</v>
      </c>
      <c r="CY8" s="2">
        <f t="shared" si="20"/>
        <v>99.43703703703703</v>
      </c>
      <c r="CZ8" s="2">
        <f t="shared" si="20"/>
        <v>103.07160493827161</v>
      </c>
      <c r="DB8" s="1" t="s">
        <v>5</v>
      </c>
      <c r="DC8" s="2">
        <f>AVERAGE(CO8:CR8)</f>
        <v>100</v>
      </c>
      <c r="DD8" s="2"/>
      <c r="DE8" s="2"/>
      <c r="DF8" s="2"/>
      <c r="DG8" s="2">
        <f>AVERAGE(CT8:CV8)</f>
        <v>97.23786008230455</v>
      </c>
      <c r="DH8" s="2"/>
      <c r="DI8" s="2"/>
      <c r="DJ8" s="2"/>
      <c r="DK8" s="2">
        <f t="shared" si="8"/>
        <v>97.955555555555549</v>
      </c>
      <c r="DL8" s="2"/>
      <c r="DM8" s="2"/>
      <c r="DN8" s="2"/>
      <c r="DP8" s="1" t="s">
        <v>5</v>
      </c>
      <c r="DQ8" s="2">
        <f>$DC$8-CO8</f>
        <v>2.4197530864197461</v>
      </c>
      <c r="DR8" s="2">
        <f t="shared" ref="DR8:EB11" si="21">$DC$8-CP8</f>
        <v>-2.07078189300411</v>
      </c>
      <c r="DS8" s="2">
        <f t="shared" si="21"/>
        <v>2.1432098765432102</v>
      </c>
      <c r="DT8" s="2">
        <f t="shared" si="21"/>
        <v>-2.4921810699588605</v>
      </c>
      <c r="DU8" s="2">
        <f t="shared" si="21"/>
        <v>101.86995884773663</v>
      </c>
      <c r="DV8" s="2">
        <f t="shared" si="21"/>
        <v>0.40493827160491946</v>
      </c>
      <c r="DW8" s="2">
        <f t="shared" si="21"/>
        <v>3.7366255144032863</v>
      </c>
      <c r="DX8" s="2">
        <f t="shared" si="21"/>
        <v>4.1448559670781862</v>
      </c>
      <c r="DY8" s="2">
        <f t="shared" si="21"/>
        <v>4.6452674897119408</v>
      </c>
      <c r="DZ8" s="2">
        <f t="shared" si="21"/>
        <v>6.0411522633744994</v>
      </c>
      <c r="EA8" s="2">
        <f t="shared" si="21"/>
        <v>0.56296296296297044</v>
      </c>
      <c r="EB8" s="2">
        <f t="shared" si="21"/>
        <v>-3.0716049382716051</v>
      </c>
      <c r="ED8" s="1" t="s">
        <v>5</v>
      </c>
      <c r="EE8" s="2">
        <f>AVERAGE(DQ8:DT8)</f>
        <v>-3.5527136788005009E-15</v>
      </c>
      <c r="EF8" s="2"/>
      <c r="EG8" s="2"/>
      <c r="EH8" s="2"/>
      <c r="EI8" s="2">
        <f>AVERAGE(DV8:DX8)</f>
        <v>2.762139917695464</v>
      </c>
      <c r="EJ8" s="2"/>
      <c r="EK8" s="2"/>
      <c r="EL8" s="2"/>
      <c r="EM8" s="5">
        <f t="shared" si="11"/>
        <v>2.0444444444444514</v>
      </c>
      <c r="EN8" s="2"/>
      <c r="EO8" s="2"/>
      <c r="EP8" s="2"/>
      <c r="ER8" s="1" t="s">
        <v>5</v>
      </c>
      <c r="ES8" s="2">
        <f>STDEV(DQ8:DT8)</f>
        <v>2.6424519994382254</v>
      </c>
      <c r="ET8" s="2"/>
      <c r="EU8" s="2"/>
      <c r="EV8" s="2"/>
      <c r="EW8" s="2">
        <f>STDEV(DV8:DX8)</f>
        <v>2.0515756690582405</v>
      </c>
      <c r="EX8" s="2"/>
      <c r="EY8" s="2"/>
      <c r="EZ8" s="2"/>
      <c r="FA8" s="5">
        <f t="shared" si="13"/>
        <v>4.1274165676628334</v>
      </c>
      <c r="FB8" s="2"/>
      <c r="FC8" s="2"/>
      <c r="FD8" s="2"/>
    </row>
    <row r="9" spans="1:160" x14ac:dyDescent="0.2">
      <c r="A9" s="1" t="s">
        <v>6</v>
      </c>
      <c r="B9" s="17" t="s">
        <v>7</v>
      </c>
      <c r="C9" s="18"/>
      <c r="D9" s="18"/>
      <c r="E9" s="19"/>
      <c r="F9" s="23" t="s">
        <v>81</v>
      </c>
      <c r="G9" s="24"/>
      <c r="H9" s="24"/>
      <c r="I9" s="25"/>
      <c r="J9" s="20" t="s">
        <v>87</v>
      </c>
      <c r="K9" s="21"/>
      <c r="L9" s="21"/>
      <c r="M9" s="22"/>
      <c r="O9" s="1" t="s">
        <v>6</v>
      </c>
      <c r="P9">
        <v>0.61650000000000005</v>
      </c>
      <c r="Q9">
        <v>0.60850000000000004</v>
      </c>
      <c r="R9">
        <v>0.58420000000000005</v>
      </c>
      <c r="S9">
        <v>0.57099999999999995</v>
      </c>
      <c r="T9">
        <v>0.8911</v>
      </c>
      <c r="U9">
        <v>0.87280000000000002</v>
      </c>
      <c r="V9">
        <v>0.7863</v>
      </c>
      <c r="W9">
        <v>0.87119999999999997</v>
      </c>
      <c r="X9">
        <v>0.83709999999999996</v>
      </c>
      <c r="Y9">
        <v>0.84760000000000002</v>
      </c>
      <c r="Z9">
        <v>0.87019999999999997</v>
      </c>
      <c r="AA9">
        <v>0.84440000000000004</v>
      </c>
      <c r="AC9" s="1" t="s">
        <v>6</v>
      </c>
      <c r="AD9" s="2">
        <f t="shared" si="15"/>
        <v>0.51250000000000007</v>
      </c>
      <c r="AE9" s="2">
        <f t="shared" si="0"/>
        <v>0.50450000000000006</v>
      </c>
      <c r="AF9" s="2">
        <f t="shared" si="0"/>
        <v>0.48020000000000007</v>
      </c>
      <c r="AG9" s="2">
        <f t="shared" si="0"/>
        <v>0.46699999999999997</v>
      </c>
      <c r="AH9" s="2">
        <f t="shared" si="1"/>
        <v>0.78710000000000002</v>
      </c>
      <c r="AI9" s="2">
        <f t="shared" si="1"/>
        <v>0.76880000000000004</v>
      </c>
      <c r="AJ9" s="2">
        <f t="shared" si="1"/>
        <v>0.68230000000000002</v>
      </c>
      <c r="AK9" s="2">
        <f t="shared" si="1"/>
        <v>0.76719999999999999</v>
      </c>
      <c r="AL9" s="2">
        <f t="shared" si="1"/>
        <v>0.73309999999999997</v>
      </c>
      <c r="AM9" s="2">
        <f t="shared" si="1"/>
        <v>0.74360000000000004</v>
      </c>
      <c r="AN9" s="2">
        <f t="shared" si="1"/>
        <v>0.76619999999999999</v>
      </c>
      <c r="AO9" s="2">
        <f t="shared" si="1"/>
        <v>0.74040000000000006</v>
      </c>
      <c r="AX9" s="1" t="s">
        <v>6</v>
      </c>
      <c r="AY9" s="2">
        <f t="shared" si="17"/>
        <v>10.454918032786887</v>
      </c>
      <c r="AZ9" s="2">
        <f t="shared" si="3"/>
        <v>10.290983606557377</v>
      </c>
      <c r="BA9" s="2">
        <f t="shared" si="3"/>
        <v>9.7930327868852469</v>
      </c>
      <c r="BB9" s="2">
        <f t="shared" si="3"/>
        <v>9.5225409836065555</v>
      </c>
      <c r="BC9" s="2">
        <f t="shared" si="3"/>
        <v>16.081967213114755</v>
      </c>
      <c r="BD9" s="2">
        <f t="shared" si="3"/>
        <v>15.706967213114755</v>
      </c>
      <c r="BE9" s="2">
        <f t="shared" si="3"/>
        <v>13.934426229508198</v>
      </c>
      <c r="BF9" s="2">
        <f t="shared" si="3"/>
        <v>15.674180327868852</v>
      </c>
      <c r="BG9" s="2">
        <f t="shared" si="3"/>
        <v>14.975409836065573</v>
      </c>
      <c r="BH9" s="2">
        <f t="shared" si="3"/>
        <v>15.190573770491804</v>
      </c>
      <c r="BI9" s="2">
        <f t="shared" si="3"/>
        <v>15.653688524590164</v>
      </c>
      <c r="BJ9" s="2">
        <f t="shared" si="3"/>
        <v>15.125</v>
      </c>
      <c r="BL9" s="1" t="s">
        <v>6</v>
      </c>
      <c r="BM9" s="2">
        <f t="shared" ref="BM9:BM11" si="22">AY9/(0.024*5)</f>
        <v>87.124316939890733</v>
      </c>
      <c r="BN9" s="2">
        <f t="shared" si="19"/>
        <v>85.758196721311478</v>
      </c>
      <c r="BO9" s="2">
        <f t="shared" si="19"/>
        <v>81.608606557377058</v>
      </c>
      <c r="BP9" s="2">
        <f t="shared" si="19"/>
        <v>79.354508196721298</v>
      </c>
      <c r="BQ9" s="2">
        <f t="shared" si="19"/>
        <v>134.01639344262296</v>
      </c>
      <c r="BR9" s="2">
        <f t="shared" si="19"/>
        <v>130.89139344262296</v>
      </c>
      <c r="BS9" s="2">
        <f t="shared" si="19"/>
        <v>116.12021857923499</v>
      </c>
      <c r="BT9" s="2">
        <f t="shared" si="19"/>
        <v>130.6181693989071</v>
      </c>
      <c r="BU9" s="2">
        <f t="shared" si="19"/>
        <v>124.79508196721311</v>
      </c>
      <c r="BV9" s="2">
        <f t="shared" si="19"/>
        <v>126.58811475409837</v>
      </c>
      <c r="BW9" s="2">
        <f t="shared" si="19"/>
        <v>130.4474043715847</v>
      </c>
      <c r="BX9" s="2">
        <f t="shared" si="19"/>
        <v>126.04166666666667</v>
      </c>
      <c r="BZ9" s="1" t="s">
        <v>6</v>
      </c>
      <c r="CA9" s="2">
        <f t="shared" ref="CA9:CA11" si="23">AVERAGE(BM9:BP9)</f>
        <v>83.461407103825138</v>
      </c>
      <c r="CB9" s="2"/>
      <c r="CC9" s="2"/>
      <c r="CD9" s="2"/>
      <c r="CE9" s="2">
        <f t="shared" si="5"/>
        <v>127.91154371584699</v>
      </c>
      <c r="CF9" s="2"/>
      <c r="CG9" s="2"/>
      <c r="CH9" s="2"/>
      <c r="CI9" s="5">
        <f t="shared" si="5"/>
        <v>126.96806693989072</v>
      </c>
      <c r="CJ9" s="2"/>
      <c r="CK9" s="2"/>
      <c r="CL9" s="2"/>
      <c r="CN9" s="1" t="s">
        <v>6</v>
      </c>
      <c r="CO9" s="2">
        <f t="shared" ref="CO9:CO11" si="24">(BM9/$CA$8)*100</f>
        <v>67.186831275720181</v>
      </c>
      <c r="CP9" s="2">
        <f t="shared" si="20"/>
        <v>66.133333333333326</v>
      </c>
      <c r="CQ9" s="2">
        <f t="shared" si="20"/>
        <v>62.933333333333344</v>
      </c>
      <c r="CR9" s="2">
        <f t="shared" si="20"/>
        <v>61.195061728395054</v>
      </c>
      <c r="CS9" s="2">
        <f t="shared" si="20"/>
        <v>103.34814814814814</v>
      </c>
      <c r="CT9" s="2">
        <f t="shared" si="20"/>
        <v>100.93827160493827</v>
      </c>
      <c r="CU9" s="2">
        <f t="shared" si="20"/>
        <v>89.547325102880663</v>
      </c>
      <c r="CV9" s="2">
        <f t="shared" si="20"/>
        <v>100.7275720164609</v>
      </c>
      <c r="CW9" s="2">
        <f t="shared" si="20"/>
        <v>96.237037037037027</v>
      </c>
      <c r="CX9" s="2">
        <f t="shared" si="20"/>
        <v>97.619753086419763</v>
      </c>
      <c r="CY9" s="2">
        <f t="shared" si="20"/>
        <v>100.59588477366255</v>
      </c>
      <c r="CZ9" s="2">
        <f t="shared" si="20"/>
        <v>97.198353909465013</v>
      </c>
      <c r="DB9" s="1" t="s">
        <v>6</v>
      </c>
      <c r="DC9" s="2">
        <f t="shared" ref="DC9:DC11" si="25">AVERAGE(CO9:CR9)</f>
        <v>64.362139917695472</v>
      </c>
      <c r="DD9" s="2"/>
      <c r="DE9" s="2"/>
      <c r="DF9" s="2"/>
      <c r="DG9" s="2">
        <f t="shared" si="8"/>
        <v>98.640329218106999</v>
      </c>
      <c r="DH9" s="2"/>
      <c r="DI9" s="2"/>
      <c r="DJ9" s="2"/>
      <c r="DK9" s="2">
        <f t="shared" si="8"/>
        <v>97.912757201646087</v>
      </c>
      <c r="DL9" s="2"/>
      <c r="DM9" s="2"/>
      <c r="DN9" s="2"/>
      <c r="DP9" s="1" t="s">
        <v>6</v>
      </c>
      <c r="DQ9" s="2">
        <f t="shared" ref="DQ9:DQ11" si="26">$DC$8-CO9</f>
        <v>32.813168724279819</v>
      </c>
      <c r="DR9" s="2">
        <f t="shared" si="21"/>
        <v>33.866666666666674</v>
      </c>
      <c r="DS9" s="2">
        <f t="shared" si="21"/>
        <v>37.066666666666656</v>
      </c>
      <c r="DT9" s="2">
        <f t="shared" si="21"/>
        <v>38.804938271604946</v>
      </c>
      <c r="DU9" s="2">
        <f t="shared" si="21"/>
        <v>-3.348148148148141</v>
      </c>
      <c r="DV9" s="2">
        <f t="shared" si="21"/>
        <v>-0.93827160493826511</v>
      </c>
      <c r="DW9" s="2">
        <f t="shared" si="21"/>
        <v>10.452674897119337</v>
      </c>
      <c r="DX9" s="2">
        <f t="shared" si="21"/>
        <v>-0.72757201646089698</v>
      </c>
      <c r="DY9" s="2">
        <f t="shared" si="21"/>
        <v>3.7629629629629733</v>
      </c>
      <c r="DZ9" s="2">
        <f t="shared" si="21"/>
        <v>2.3802469135802369</v>
      </c>
      <c r="EA9" s="2">
        <f t="shared" si="21"/>
        <v>-0.59588477366254722</v>
      </c>
      <c r="EB9" s="2">
        <f t="shared" si="21"/>
        <v>2.8016460905349874</v>
      </c>
      <c r="ED9" s="1" t="s">
        <v>6</v>
      </c>
      <c r="EE9" s="2">
        <f t="shared" ref="EE9:EE11" si="27">AVERAGE(DQ9:DT9)</f>
        <v>35.637860082304528</v>
      </c>
      <c r="EF9" s="2"/>
      <c r="EG9" s="2"/>
      <c r="EH9" s="2"/>
      <c r="EI9" s="2">
        <f t="shared" si="11"/>
        <v>1.3596707818930085</v>
      </c>
      <c r="EJ9" s="2"/>
      <c r="EK9" s="2"/>
      <c r="EL9" s="2"/>
      <c r="EM9" s="5">
        <f t="shared" si="11"/>
        <v>2.0872427983539126</v>
      </c>
      <c r="EN9" s="2"/>
      <c r="EO9" s="2"/>
      <c r="EP9" s="2"/>
      <c r="ER9" s="1" t="s">
        <v>6</v>
      </c>
      <c r="ES9" s="2">
        <f t="shared" ref="ES9:ES11" si="28">STDEV(DQ9:DT9)</f>
        <v>2.7801606606068261</v>
      </c>
      <c r="ET9" s="2"/>
      <c r="EU9" s="2"/>
      <c r="EV9" s="2"/>
      <c r="EW9" s="2">
        <f t="shared" si="13"/>
        <v>6.1774699413824967</v>
      </c>
      <c r="EX9" s="2"/>
      <c r="EY9" s="2"/>
      <c r="EZ9" s="2"/>
      <c r="FA9" s="5">
        <f t="shared" si="13"/>
        <v>1.8800208432542334</v>
      </c>
      <c r="FB9" s="2"/>
      <c r="FC9" s="2"/>
      <c r="FD9" s="2"/>
    </row>
    <row r="10" spans="1:160" x14ac:dyDescent="0.2">
      <c r="A10" s="1" t="s">
        <v>8</v>
      </c>
      <c r="B10" s="17" t="s">
        <v>16</v>
      </c>
      <c r="C10" s="18"/>
      <c r="D10" s="18"/>
      <c r="E10" s="19"/>
      <c r="F10" s="20" t="s">
        <v>82</v>
      </c>
      <c r="G10" s="21"/>
      <c r="H10" s="21"/>
      <c r="I10" s="22"/>
      <c r="J10" s="20" t="s">
        <v>88</v>
      </c>
      <c r="K10" s="21"/>
      <c r="L10" s="21"/>
      <c r="M10" s="22"/>
      <c r="O10" s="1" t="s">
        <v>8</v>
      </c>
      <c r="P10">
        <v>0.4088</v>
      </c>
      <c r="Q10">
        <v>0.42449999999999999</v>
      </c>
      <c r="R10">
        <v>0.38179999999999997</v>
      </c>
      <c r="S10">
        <v>0.4415</v>
      </c>
      <c r="T10">
        <v>0.74780000000000002</v>
      </c>
      <c r="U10">
        <v>0.77439999999999998</v>
      </c>
      <c r="V10">
        <v>0.7117</v>
      </c>
      <c r="W10">
        <v>0.79</v>
      </c>
      <c r="X10">
        <v>0.90410000000000001</v>
      </c>
      <c r="Y10">
        <v>0.88529999999999998</v>
      </c>
      <c r="Z10">
        <v>0.90169999999999995</v>
      </c>
      <c r="AA10">
        <v>0.86890000000000001</v>
      </c>
      <c r="AC10" s="1" t="s">
        <v>8</v>
      </c>
      <c r="AD10" s="2">
        <f t="shared" si="15"/>
        <v>0.30479999999999996</v>
      </c>
      <c r="AE10" s="2">
        <f t="shared" si="0"/>
        <v>0.32050000000000001</v>
      </c>
      <c r="AF10" s="2">
        <f>R10-(AVERAGE($P$4:$S$4))</f>
        <v>0.27779999999999994</v>
      </c>
      <c r="AG10" s="2">
        <f t="shared" si="0"/>
        <v>0.33750000000000002</v>
      </c>
      <c r="AH10" s="2">
        <f t="shared" si="1"/>
        <v>0.64380000000000004</v>
      </c>
      <c r="AI10" s="2">
        <f t="shared" si="1"/>
        <v>0.6704</v>
      </c>
      <c r="AJ10" s="2">
        <f>V10-(AVERAGE($P$4:$S$4))</f>
        <v>0.60770000000000002</v>
      </c>
      <c r="AK10" s="2">
        <f>W10-(AVERAGE($P$4:$S$4))</f>
        <v>0.68600000000000005</v>
      </c>
      <c r="AL10" s="2">
        <f t="shared" si="1"/>
        <v>0.80010000000000003</v>
      </c>
      <c r="AM10" s="2">
        <f t="shared" si="1"/>
        <v>0.78129999999999999</v>
      </c>
      <c r="AN10" s="2">
        <f t="shared" si="1"/>
        <v>0.79769999999999996</v>
      </c>
      <c r="AO10" s="2">
        <f t="shared" si="1"/>
        <v>0.76490000000000002</v>
      </c>
      <c r="AX10" s="1" t="s">
        <v>8</v>
      </c>
      <c r="AY10" s="2">
        <f t="shared" si="17"/>
        <v>6.1987704918032769</v>
      </c>
      <c r="AZ10" s="2">
        <f t="shared" si="3"/>
        <v>6.5204918032786878</v>
      </c>
      <c r="BA10" s="2">
        <f t="shared" si="3"/>
        <v>5.645491803278686</v>
      </c>
      <c r="BB10" s="2">
        <f t="shared" si="3"/>
        <v>6.8688524590163933</v>
      </c>
      <c r="BC10" s="2">
        <f t="shared" si="3"/>
        <v>13.14549180327869</v>
      </c>
      <c r="BD10" s="2">
        <f t="shared" si="3"/>
        <v>13.690573770491802</v>
      </c>
      <c r="BE10" s="2">
        <f t="shared" si="3"/>
        <v>12.405737704918034</v>
      </c>
      <c r="BF10" s="2">
        <f t="shared" si="3"/>
        <v>14.010245901639346</v>
      </c>
      <c r="BG10" s="2">
        <f t="shared" si="3"/>
        <v>16.348360655737704</v>
      </c>
      <c r="BH10" s="2">
        <f t="shared" si="3"/>
        <v>15.96311475409836</v>
      </c>
      <c r="BI10" s="2">
        <f t="shared" si="3"/>
        <v>16.29918032786885</v>
      </c>
      <c r="BJ10" s="2">
        <f t="shared" si="3"/>
        <v>15.627049180327869</v>
      </c>
      <c r="BL10" s="1" t="s">
        <v>8</v>
      </c>
      <c r="BM10" s="2">
        <f t="shared" si="22"/>
        <v>51.656420765027306</v>
      </c>
      <c r="BN10" s="2">
        <f t="shared" si="19"/>
        <v>54.337431693989068</v>
      </c>
      <c r="BO10" s="2">
        <f t="shared" si="19"/>
        <v>47.045765027322382</v>
      </c>
      <c r="BP10" s="2">
        <f t="shared" si="19"/>
        <v>57.240437158469945</v>
      </c>
      <c r="BQ10" s="2">
        <f t="shared" si="19"/>
        <v>109.54576502732242</v>
      </c>
      <c r="BR10" s="2">
        <f t="shared" si="19"/>
        <v>114.08811475409836</v>
      </c>
      <c r="BS10" s="2">
        <f t="shared" si="19"/>
        <v>103.38114754098362</v>
      </c>
      <c r="BT10" s="2">
        <f>BF10/(0.024*5)</f>
        <v>116.75204918032789</v>
      </c>
      <c r="BU10" s="2">
        <f t="shared" si="19"/>
        <v>136.2363387978142</v>
      </c>
      <c r="BV10" s="2">
        <f t="shared" si="19"/>
        <v>133.02595628415301</v>
      </c>
      <c r="BW10" s="2">
        <f t="shared" si="19"/>
        <v>135.82650273224041</v>
      </c>
      <c r="BX10" s="2">
        <f t="shared" si="19"/>
        <v>130.22540983606558</v>
      </c>
      <c r="BZ10" s="1" t="s">
        <v>8</v>
      </c>
      <c r="CA10" s="2">
        <f t="shared" si="23"/>
        <v>52.570013661202175</v>
      </c>
      <c r="CB10" s="2"/>
      <c r="CC10" s="2"/>
      <c r="CD10" s="2"/>
      <c r="CE10" s="5">
        <f>AVERAGE(BQ10:BT10)</f>
        <v>110.94176912568308</v>
      </c>
      <c r="CF10" s="2"/>
      <c r="CG10" s="2"/>
      <c r="CH10" s="2"/>
      <c r="CI10" s="5">
        <f t="shared" si="5"/>
        <v>133.82855191256829</v>
      </c>
      <c r="CJ10" s="2"/>
      <c r="CK10" s="2"/>
      <c r="CL10" s="2"/>
      <c r="CN10" s="1" t="s">
        <v>8</v>
      </c>
      <c r="CO10" s="2">
        <f t="shared" si="24"/>
        <v>39.835390946502045</v>
      </c>
      <c r="CP10" s="2">
        <f t="shared" si="20"/>
        <v>41.90288065843621</v>
      </c>
      <c r="CQ10" s="2">
        <f t="shared" si="20"/>
        <v>36.279835390946481</v>
      </c>
      <c r="CR10" s="2">
        <f t="shared" si="20"/>
        <v>44.141563786008227</v>
      </c>
      <c r="CS10" s="2">
        <f t="shared" si="20"/>
        <v>84.477366255144034</v>
      </c>
      <c r="CT10" s="2">
        <f t="shared" si="20"/>
        <v>87.980246913580245</v>
      </c>
      <c r="CU10" s="2">
        <f t="shared" si="20"/>
        <v>79.723456790123464</v>
      </c>
      <c r="CV10" s="2">
        <f t="shared" si="20"/>
        <v>90.034567901234581</v>
      </c>
      <c r="CW10" s="2">
        <f t="shared" si="20"/>
        <v>105.06008230452673</v>
      </c>
      <c r="CX10" s="2">
        <f t="shared" si="20"/>
        <v>102.58436213991769</v>
      </c>
      <c r="CY10" s="2">
        <f t="shared" si="20"/>
        <v>104.74403292181067</v>
      </c>
      <c r="CZ10" s="2">
        <f t="shared" si="20"/>
        <v>100.4246913580247</v>
      </c>
      <c r="DB10" s="1" t="s">
        <v>8</v>
      </c>
      <c r="DC10" s="2">
        <f t="shared" si="25"/>
        <v>40.539917695473243</v>
      </c>
      <c r="DD10" s="2"/>
      <c r="DE10" s="2"/>
      <c r="DF10" s="2"/>
      <c r="DG10" s="2">
        <f>AVERAGE(CS10:CV10)</f>
        <v>85.553909465020581</v>
      </c>
      <c r="DH10" s="2"/>
      <c r="DI10" s="2"/>
      <c r="DJ10" s="2"/>
      <c r="DK10" s="2">
        <f t="shared" si="8"/>
        <v>103.20329218106994</v>
      </c>
      <c r="DL10" s="2"/>
      <c r="DM10" s="2"/>
      <c r="DN10" s="2"/>
      <c r="DP10" s="1" t="s">
        <v>8</v>
      </c>
      <c r="DQ10" s="2">
        <f t="shared" si="26"/>
        <v>60.164609053497955</v>
      </c>
      <c r="DR10" s="2">
        <f t="shared" si="21"/>
        <v>58.09711934156379</v>
      </c>
      <c r="DS10" s="2">
        <f t="shared" si="21"/>
        <v>63.720164609053519</v>
      </c>
      <c r="DT10" s="2">
        <f t="shared" si="21"/>
        <v>55.858436213991773</v>
      </c>
      <c r="DU10" s="2">
        <f t="shared" si="21"/>
        <v>15.522633744855966</v>
      </c>
      <c r="DV10" s="2">
        <f t="shared" si="21"/>
        <v>12.019753086419755</v>
      </c>
      <c r="DW10" s="2">
        <f t="shared" si="21"/>
        <v>20.276543209876536</v>
      </c>
      <c r="DX10" s="2">
        <f t="shared" si="21"/>
        <v>9.9654320987654188</v>
      </c>
      <c r="DY10" s="2">
        <f t="shared" si="21"/>
        <v>-5.0600823045267305</v>
      </c>
      <c r="DZ10" s="2">
        <f t="shared" si="21"/>
        <v>-2.5843621399176868</v>
      </c>
      <c r="EA10" s="2">
        <f t="shared" si="21"/>
        <v>-4.7440329218106712</v>
      </c>
      <c r="EB10" s="2">
        <f t="shared" si="21"/>
        <v>-0.42469135802470248</v>
      </c>
      <c r="ED10" s="1" t="s">
        <v>8</v>
      </c>
      <c r="EE10" s="2">
        <f t="shared" si="27"/>
        <v>59.460082304526757</v>
      </c>
      <c r="EF10" s="2"/>
      <c r="EG10" s="2"/>
      <c r="EH10" s="2"/>
      <c r="EI10" s="5">
        <f>AVERAGE(DU10:DX10)</f>
        <v>14.446090534979419</v>
      </c>
      <c r="EJ10" s="2"/>
      <c r="EK10" s="2"/>
      <c r="EL10" s="2"/>
      <c r="EM10" s="5">
        <f t="shared" si="11"/>
        <v>-3.2032921810699477</v>
      </c>
      <c r="EN10" s="2"/>
      <c r="EO10" s="2"/>
      <c r="EP10" s="2"/>
      <c r="ER10" s="1" t="s">
        <v>8</v>
      </c>
      <c r="ES10" s="2">
        <f t="shared" si="28"/>
        <v>3.3403683320472659</v>
      </c>
      <c r="ET10" s="2"/>
      <c r="EU10" s="2"/>
      <c r="EV10" s="2"/>
      <c r="EW10" s="5">
        <f>STDEV(DU10:DX10)</f>
        <v>4.5135550332025804</v>
      </c>
      <c r="EX10" s="2"/>
      <c r="EY10" s="2"/>
      <c r="EZ10" s="2"/>
      <c r="FA10" s="5">
        <f t="shared" si="13"/>
        <v>2.1544719788085258</v>
      </c>
      <c r="FB10" s="2"/>
      <c r="FC10" s="2"/>
      <c r="FD10" s="2"/>
    </row>
    <row r="11" spans="1:160" x14ac:dyDescent="0.2">
      <c r="A11" s="1" t="s">
        <v>9</v>
      </c>
      <c r="B11" s="17" t="s">
        <v>10</v>
      </c>
      <c r="C11" s="18"/>
      <c r="D11" s="18"/>
      <c r="E11" s="19"/>
      <c r="F11" s="20" t="s">
        <v>83</v>
      </c>
      <c r="G11" s="21"/>
      <c r="H11" s="21"/>
      <c r="I11" s="22"/>
      <c r="J11" s="23"/>
      <c r="K11" s="24"/>
      <c r="L11" s="24"/>
      <c r="M11" s="25"/>
      <c r="O11" s="1" t="s">
        <v>9</v>
      </c>
      <c r="P11">
        <v>0.21640000000000001</v>
      </c>
      <c r="Q11">
        <v>0.2243</v>
      </c>
      <c r="R11">
        <v>0.21329999999999999</v>
      </c>
      <c r="S11">
        <v>0.19489999999999999</v>
      </c>
      <c r="T11">
        <v>0.84770000000000001</v>
      </c>
      <c r="U11">
        <v>0.86519999999999997</v>
      </c>
      <c r="V11">
        <v>0.77790000000000004</v>
      </c>
      <c r="W11">
        <v>0.74570000000000003</v>
      </c>
      <c r="AC11" s="1" t="s">
        <v>9</v>
      </c>
      <c r="AD11" s="2">
        <f t="shared" si="15"/>
        <v>0.1124</v>
      </c>
      <c r="AE11" s="2">
        <f t="shared" si="0"/>
        <v>0.12029999999999999</v>
      </c>
      <c r="AF11" s="2">
        <f t="shared" si="0"/>
        <v>0.10929999999999998</v>
      </c>
      <c r="AG11" s="2">
        <f t="shared" si="0"/>
        <v>9.0899999999999981E-2</v>
      </c>
      <c r="AH11" s="2">
        <f t="shared" si="1"/>
        <v>0.74370000000000003</v>
      </c>
      <c r="AI11" s="2">
        <f t="shared" si="1"/>
        <v>0.76119999999999999</v>
      </c>
      <c r="AJ11" s="2">
        <f t="shared" si="1"/>
        <v>0.67390000000000005</v>
      </c>
      <c r="AK11" s="2">
        <f t="shared" si="1"/>
        <v>0.64170000000000005</v>
      </c>
      <c r="AL11" s="2"/>
      <c r="AM11" s="2"/>
      <c r="AN11" s="2"/>
      <c r="AO11" s="2"/>
      <c r="AX11" s="1" t="s">
        <v>9</v>
      </c>
      <c r="AY11" s="2">
        <f t="shared" si="17"/>
        <v>2.2561475409836067</v>
      </c>
      <c r="AZ11" s="2">
        <f t="shared" si="3"/>
        <v>2.4180327868852456</v>
      </c>
      <c r="BA11" s="2">
        <f t="shared" si="3"/>
        <v>2.1926229508196715</v>
      </c>
      <c r="BB11" s="2">
        <f t="shared" si="3"/>
        <v>1.8155737704918029</v>
      </c>
      <c r="BC11" s="2">
        <f t="shared" si="3"/>
        <v>15.192622950819672</v>
      </c>
      <c r="BD11" s="2">
        <f t="shared" si="3"/>
        <v>15.551229508196721</v>
      </c>
      <c r="BE11" s="2">
        <f t="shared" si="3"/>
        <v>13.762295081967213</v>
      </c>
      <c r="BF11" s="2">
        <f t="shared" si="3"/>
        <v>13.102459016393443</v>
      </c>
      <c r="BG11" s="2"/>
      <c r="BH11" s="2"/>
      <c r="BI11" s="2"/>
      <c r="BJ11" s="2"/>
      <c r="BL11" s="1" t="s">
        <v>9</v>
      </c>
      <c r="BM11" s="2">
        <f t="shared" si="22"/>
        <v>18.801229508196723</v>
      </c>
      <c r="BN11" s="2">
        <f t="shared" si="19"/>
        <v>20.150273224043715</v>
      </c>
      <c r="BO11" s="2">
        <f t="shared" si="19"/>
        <v>18.271857923497262</v>
      </c>
      <c r="BP11" s="2">
        <f t="shared" si="19"/>
        <v>15.129781420765024</v>
      </c>
      <c r="BQ11" s="2">
        <f t="shared" si="19"/>
        <v>126.60519125683061</v>
      </c>
      <c r="BR11" s="2">
        <f t="shared" si="19"/>
        <v>129.59357923497268</v>
      </c>
      <c r="BS11" s="2">
        <f t="shared" si="19"/>
        <v>114.68579234972678</v>
      </c>
      <c r="BT11" s="2">
        <f t="shared" si="19"/>
        <v>109.18715846994536</v>
      </c>
      <c r="BU11" s="2"/>
      <c r="BV11" s="2"/>
      <c r="BW11" s="2"/>
      <c r="BX11" s="2"/>
      <c r="BZ11" s="1" t="s">
        <v>9</v>
      </c>
      <c r="CA11" s="2">
        <f t="shared" si="23"/>
        <v>18.088285519125684</v>
      </c>
      <c r="CB11" s="2"/>
      <c r="CC11" s="2"/>
      <c r="CD11" s="2"/>
      <c r="CE11" s="5">
        <f t="shared" si="5"/>
        <v>120.01793032786887</v>
      </c>
      <c r="CF11" s="2"/>
      <c r="CG11" s="2"/>
      <c r="CH11" s="2"/>
      <c r="CI11" s="2"/>
      <c r="CJ11" s="2"/>
      <c r="CK11" s="2"/>
      <c r="CL11" s="2"/>
      <c r="CN11" s="1" t="s">
        <v>9</v>
      </c>
      <c r="CO11" s="2">
        <f t="shared" si="24"/>
        <v>14.498765432098764</v>
      </c>
      <c r="CP11" s="2">
        <f t="shared" si="20"/>
        <v>15.53909465020576</v>
      </c>
      <c r="CQ11" s="2">
        <f t="shared" si="20"/>
        <v>14.090534979423863</v>
      </c>
      <c r="CR11" s="2">
        <f t="shared" si="20"/>
        <v>11.667489711934154</v>
      </c>
      <c r="CS11" s="2">
        <f t="shared" si="20"/>
        <v>97.632921810699585</v>
      </c>
      <c r="CT11" s="2">
        <f t="shared" si="20"/>
        <v>99.93744855967077</v>
      </c>
      <c r="CU11" s="2">
        <f t="shared" si="20"/>
        <v>88.441152263374477</v>
      </c>
      <c r="CV11" s="2">
        <f t="shared" si="20"/>
        <v>84.200823045267498</v>
      </c>
      <c r="CW11" s="2"/>
      <c r="CX11" s="2"/>
      <c r="CY11" s="2"/>
      <c r="CZ11" s="2"/>
      <c r="DB11" s="1" t="s">
        <v>9</v>
      </c>
      <c r="DC11" s="2">
        <f t="shared" si="25"/>
        <v>13.948971193415636</v>
      </c>
      <c r="DD11" s="2"/>
      <c r="DE11" s="2"/>
      <c r="DF11" s="2"/>
      <c r="DG11" s="2">
        <f t="shared" si="8"/>
        <v>92.553086419753086</v>
      </c>
      <c r="DH11" s="2"/>
      <c r="DI11" s="2"/>
      <c r="DJ11" s="2"/>
      <c r="DK11" s="2"/>
      <c r="DL11" s="2"/>
      <c r="DM11" s="2"/>
      <c r="DN11" s="2"/>
      <c r="DP11" s="1" t="s">
        <v>9</v>
      </c>
      <c r="DQ11" s="2">
        <f t="shared" si="26"/>
        <v>85.501234567901236</v>
      </c>
      <c r="DR11" s="2">
        <f t="shared" si="21"/>
        <v>84.460905349794245</v>
      </c>
      <c r="DS11" s="2">
        <f t="shared" si="21"/>
        <v>85.909465020576135</v>
      </c>
      <c r="DT11" s="2">
        <f t="shared" si="21"/>
        <v>88.332510288065848</v>
      </c>
      <c r="DU11" s="2">
        <f t="shared" si="21"/>
        <v>2.3670781893004147</v>
      </c>
      <c r="DV11" s="2">
        <f t="shared" si="21"/>
        <v>6.255144032922999E-2</v>
      </c>
      <c r="DW11" s="2">
        <f t="shared" si="21"/>
        <v>11.558847736625523</v>
      </c>
      <c r="DX11" s="2">
        <f t="shared" si="21"/>
        <v>15.799176954732502</v>
      </c>
      <c r="DY11" s="2"/>
      <c r="DZ11" s="2"/>
      <c r="EA11" s="2"/>
      <c r="EB11" s="2"/>
      <c r="ED11" s="1" t="s">
        <v>9</v>
      </c>
      <c r="EE11" s="2">
        <f t="shared" si="27"/>
        <v>86.05102880658437</v>
      </c>
      <c r="EF11" s="2"/>
      <c r="EG11" s="2"/>
      <c r="EH11" s="2"/>
      <c r="EI11" s="5">
        <f t="shared" si="11"/>
        <v>7.4469135802469175</v>
      </c>
      <c r="EJ11" s="2"/>
      <c r="EK11" s="2"/>
      <c r="EL11" s="2"/>
      <c r="EM11" s="2"/>
      <c r="EN11" s="2"/>
      <c r="EO11" s="2"/>
      <c r="EP11" s="2"/>
      <c r="ER11" s="1" t="s">
        <v>9</v>
      </c>
      <c r="ES11" s="2">
        <f t="shared" si="28"/>
        <v>1.6386950467343668</v>
      </c>
      <c r="ET11" s="2"/>
      <c r="EU11" s="2"/>
      <c r="EV11" s="2"/>
      <c r="EW11" s="5">
        <f t="shared" si="13"/>
        <v>7.4610508150824781</v>
      </c>
      <c r="EX11" s="2"/>
      <c r="EY11" s="2"/>
      <c r="EZ11" s="2"/>
      <c r="FA11" s="2"/>
      <c r="FB11" s="2"/>
      <c r="FC11" s="2"/>
      <c r="FD11" s="2"/>
    </row>
    <row r="14" spans="1:160" x14ac:dyDescent="0.2">
      <c r="EC14" s="6" t="s">
        <v>107</v>
      </c>
    </row>
    <row r="15" spans="1:160" ht="16" customHeight="1" x14ac:dyDescent="0.2">
      <c r="EC15" s="8" t="s">
        <v>123</v>
      </c>
      <c r="ED15" s="8" t="s">
        <v>124</v>
      </c>
      <c r="EE15" s="8" t="s">
        <v>125</v>
      </c>
      <c r="EF15" s="8" t="s">
        <v>126</v>
      </c>
      <c r="EG15" s="8" t="s">
        <v>108</v>
      </c>
      <c r="EH15" s="8" t="s">
        <v>109</v>
      </c>
      <c r="EI15" s="8" t="s">
        <v>110</v>
      </c>
      <c r="EJ15" s="8" t="s">
        <v>111</v>
      </c>
      <c r="EK15" s="8" t="s">
        <v>112</v>
      </c>
      <c r="EL15" s="10" t="s">
        <v>113</v>
      </c>
      <c r="EM15" s="11"/>
    </row>
    <row r="16" spans="1:160" x14ac:dyDescent="0.2">
      <c r="EC16" s="7" t="s">
        <v>114</v>
      </c>
      <c r="ED16" s="13"/>
      <c r="EE16" s="13"/>
      <c r="EF16" s="13"/>
      <c r="EG16" s="3">
        <f>EE8</f>
        <v>-3.5527136788005009E-15</v>
      </c>
      <c r="EH16" s="3">
        <f>ES8</f>
        <v>2.6424519994382254</v>
      </c>
      <c r="EI16" s="3"/>
      <c r="EJ16" s="3"/>
      <c r="EK16" s="3"/>
      <c r="EL16" s="14"/>
      <c r="EM16" s="12"/>
    </row>
    <row r="17" spans="133:145" x14ac:dyDescent="0.2">
      <c r="EC17" s="7" t="s">
        <v>115</v>
      </c>
      <c r="ED17" s="13">
        <v>50</v>
      </c>
      <c r="EE17" s="13"/>
      <c r="EF17" s="13"/>
      <c r="EG17" s="3">
        <f>EE9</f>
        <v>35.637860082304528</v>
      </c>
      <c r="EH17" s="3">
        <f>ES9</f>
        <v>2.7801606606068261</v>
      </c>
      <c r="EI17" s="3"/>
      <c r="EJ17" s="3"/>
      <c r="EK17" s="3"/>
      <c r="EL17" s="14"/>
      <c r="EM17" s="12"/>
    </row>
    <row r="18" spans="133:145" x14ac:dyDescent="0.2">
      <c r="EC18" s="7" t="s">
        <v>116</v>
      </c>
      <c r="ED18" s="13">
        <v>50</v>
      </c>
      <c r="EE18" s="13"/>
      <c r="EF18" s="13"/>
      <c r="EG18" s="3">
        <f>EE10</f>
        <v>59.460082304526757</v>
      </c>
      <c r="EH18" s="3">
        <f>ES10</f>
        <v>3.3403683320472659</v>
      </c>
      <c r="EI18" s="3"/>
      <c r="EJ18" s="3"/>
      <c r="EK18" s="3"/>
      <c r="EL18" s="14"/>
      <c r="EM18" s="12"/>
    </row>
    <row r="19" spans="133:145" x14ac:dyDescent="0.2">
      <c r="EC19" s="7" t="s">
        <v>117</v>
      </c>
      <c r="ED19" s="13">
        <v>5</v>
      </c>
      <c r="EE19" s="13"/>
      <c r="EF19" s="13"/>
      <c r="EG19" s="3">
        <f>EE11</f>
        <v>86.05102880658437</v>
      </c>
      <c r="EH19" s="3">
        <f>ES11</f>
        <v>1.6386950467343668</v>
      </c>
      <c r="EI19" s="3"/>
      <c r="EJ19" s="3"/>
      <c r="EK19" s="3"/>
      <c r="EL19" s="14"/>
      <c r="EM19" s="12"/>
    </row>
    <row r="20" spans="133:145" x14ac:dyDescent="0.2">
      <c r="EC20" s="2" t="s">
        <v>144</v>
      </c>
      <c r="ED20" s="13">
        <v>50</v>
      </c>
      <c r="EE20" s="13">
        <v>5</v>
      </c>
      <c r="EF20" s="13">
        <v>1</v>
      </c>
      <c r="EG20" s="3">
        <f>EI4</f>
        <v>3.1176954732510325</v>
      </c>
      <c r="EH20" s="3">
        <f>EW4</f>
        <v>1.2016055013157201</v>
      </c>
      <c r="EI20" s="3">
        <f>EI5</f>
        <v>-0.43456790123456912</v>
      </c>
      <c r="EJ20" s="3">
        <f>EW5</f>
        <v>2.038938575692657</v>
      </c>
      <c r="EK20" s="3">
        <f>EI6</f>
        <v>1.3201646090535029</v>
      </c>
      <c r="EL20" s="14">
        <f>EW6</f>
        <v>2.0994239801687788</v>
      </c>
      <c r="EM20" s="12"/>
    </row>
    <row r="21" spans="133:145" x14ac:dyDescent="0.2">
      <c r="EC21" s="2" t="s">
        <v>145</v>
      </c>
      <c r="ED21" s="13">
        <v>20</v>
      </c>
      <c r="EE21" s="13">
        <v>5</v>
      </c>
      <c r="EF21" s="13">
        <v>1</v>
      </c>
      <c r="EG21" s="3">
        <f>EI7</f>
        <v>0.61893004115226447</v>
      </c>
      <c r="EH21" s="3">
        <f>EW7</f>
        <v>2.9947847661718741</v>
      </c>
      <c r="EI21" s="3">
        <f>EI8</f>
        <v>2.762139917695464</v>
      </c>
      <c r="EJ21" s="3">
        <f>EW8</f>
        <v>2.0515756690582405</v>
      </c>
      <c r="EK21" s="3">
        <f>EI9</f>
        <v>1.3596707818930085</v>
      </c>
      <c r="EL21" s="14">
        <f>EW9</f>
        <v>6.1774699413824967</v>
      </c>
      <c r="EM21" s="12"/>
    </row>
    <row r="22" spans="133:145" x14ac:dyDescent="0.2">
      <c r="EC22" s="2" t="s">
        <v>146</v>
      </c>
      <c r="ED22" s="13">
        <v>20</v>
      </c>
      <c r="EE22" s="13">
        <v>5</v>
      </c>
      <c r="EF22" s="13">
        <v>1</v>
      </c>
      <c r="EG22" s="3">
        <f>EI10</f>
        <v>14.446090534979419</v>
      </c>
      <c r="EH22" s="3">
        <f>EW10</f>
        <v>4.5135550332025804</v>
      </c>
      <c r="EI22" s="3">
        <f>EI11</f>
        <v>7.4469135802469175</v>
      </c>
      <c r="EJ22" s="3">
        <f>EW11</f>
        <v>7.4610508150824781</v>
      </c>
      <c r="EK22" s="3">
        <f>EM4</f>
        <v>0.71111111111110858</v>
      </c>
      <c r="EL22" s="3">
        <f>FA4</f>
        <v>4.6215202746673567</v>
      </c>
      <c r="EM22" s="16"/>
      <c r="EN22" s="16"/>
      <c r="EO22" s="16"/>
    </row>
    <row r="23" spans="133:145" x14ac:dyDescent="0.2">
      <c r="EC23" s="2" t="s">
        <v>147</v>
      </c>
      <c r="ED23" s="13">
        <v>20</v>
      </c>
      <c r="EE23" s="13">
        <v>5</v>
      </c>
      <c r="EF23" s="13">
        <v>1</v>
      </c>
      <c r="EG23" s="3">
        <f>EM5</f>
        <v>3.361316872427988</v>
      </c>
      <c r="EH23" s="3">
        <f>FA5</f>
        <v>2.964542788701972</v>
      </c>
      <c r="EI23" s="3">
        <f>EM6</f>
        <v>-0.28312757201646832</v>
      </c>
      <c r="EJ23" s="3">
        <f>FA6</f>
        <v>1.823012382540214</v>
      </c>
      <c r="EK23" s="3">
        <f>EM7</f>
        <v>4.6255144032921862</v>
      </c>
      <c r="EL23" s="14">
        <f>FA7</f>
        <v>6.6169792940126042</v>
      </c>
      <c r="EM23" s="12"/>
    </row>
    <row r="24" spans="133:145" x14ac:dyDescent="0.2">
      <c r="EC24" s="2" t="s">
        <v>148</v>
      </c>
      <c r="ED24" s="13">
        <v>20</v>
      </c>
      <c r="EE24" s="13">
        <v>5</v>
      </c>
      <c r="EF24" s="13">
        <v>1</v>
      </c>
      <c r="EG24" s="3">
        <f>EM8</f>
        <v>2.0444444444444514</v>
      </c>
      <c r="EH24" s="3">
        <f>FA8</f>
        <v>4.1274165676628334</v>
      </c>
      <c r="EI24" s="3">
        <f>EM9</f>
        <v>2.0872427983539126</v>
      </c>
      <c r="EJ24" s="3">
        <f>FA9</f>
        <v>1.8800208432542334</v>
      </c>
      <c r="EK24" s="3">
        <f>EM10</f>
        <v>-3.2032921810699477</v>
      </c>
      <c r="EL24" s="14">
        <f>FA10</f>
        <v>2.1544719788085258</v>
      </c>
      <c r="EM24" s="12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4"/>
  <sheetViews>
    <sheetView tabSelected="1" showRuler="0" topLeftCell="DV1" workbookViewId="0">
      <selection activeCell="EO31" sqref="EO31"/>
    </sheetView>
  </sheetViews>
  <sheetFormatPr baseColWidth="10" defaultRowHeight="16" x14ac:dyDescent="0.2"/>
  <cols>
    <col min="1" max="13" width="5.83203125" customWidth="1"/>
    <col min="15" max="132" width="5.83203125" customWidth="1"/>
    <col min="133" max="133" width="11" customWidth="1"/>
    <col min="134" max="161" width="5.83203125" customWidth="1"/>
  </cols>
  <sheetData>
    <row r="2" spans="1:160" x14ac:dyDescent="0.2">
      <c r="A2" s="36">
        <v>6</v>
      </c>
      <c r="B2" s="41">
        <v>43069</v>
      </c>
      <c r="C2" s="41"/>
      <c r="D2" s="41"/>
      <c r="E2" s="36"/>
      <c r="F2" s="36"/>
      <c r="G2" s="36"/>
      <c r="H2" s="36"/>
      <c r="I2" s="36"/>
      <c r="J2" s="36"/>
      <c r="K2" s="36"/>
      <c r="L2" s="36"/>
      <c r="M2" s="36"/>
      <c r="O2" t="s">
        <v>91</v>
      </c>
      <c r="AC2" t="s">
        <v>93</v>
      </c>
      <c r="AX2" t="s">
        <v>99</v>
      </c>
      <c r="BL2" t="s">
        <v>100</v>
      </c>
      <c r="BZ2" t="s">
        <v>101</v>
      </c>
      <c r="CN2" t="s">
        <v>102</v>
      </c>
      <c r="DB2" t="s">
        <v>103</v>
      </c>
      <c r="DP2" t="s">
        <v>104</v>
      </c>
      <c r="ED2" t="s">
        <v>105</v>
      </c>
      <c r="ER2" t="s">
        <v>106</v>
      </c>
    </row>
    <row r="3" spans="1:160" x14ac:dyDescent="0.2">
      <c r="A3" s="37"/>
      <c r="B3" s="38">
        <v>1</v>
      </c>
      <c r="C3" s="38">
        <v>2</v>
      </c>
      <c r="D3" s="38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39">
        <v>10</v>
      </c>
      <c r="L3" s="39">
        <v>11</v>
      </c>
      <c r="M3" s="39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94</v>
      </c>
      <c r="AR3" s="4" t="s">
        <v>0</v>
      </c>
      <c r="AS3" s="4" t="s">
        <v>95</v>
      </c>
      <c r="AT3" s="4" t="s">
        <v>96</v>
      </c>
      <c r="AU3" s="4" t="s">
        <v>97</v>
      </c>
      <c r="AV3" s="4" t="s">
        <v>98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40" t="s">
        <v>1</v>
      </c>
      <c r="B4" s="58" t="s">
        <v>11</v>
      </c>
      <c r="C4" s="57"/>
      <c r="D4" s="57"/>
      <c r="E4" s="59"/>
      <c r="F4" s="46" t="s">
        <v>149</v>
      </c>
      <c r="G4" s="45"/>
      <c r="H4" s="45"/>
      <c r="I4" s="47"/>
      <c r="J4" s="46" t="s">
        <v>157</v>
      </c>
      <c r="K4" s="45"/>
      <c r="L4" s="45"/>
      <c r="M4" s="47"/>
      <c r="O4" s="1" t="s">
        <v>1</v>
      </c>
      <c r="P4">
        <v>7.013888888888889E-2</v>
      </c>
      <c r="Q4">
        <v>0.10299999999999999</v>
      </c>
      <c r="R4">
        <v>0.10199999999999999</v>
      </c>
      <c r="S4">
        <v>9.8000000000000004E-2</v>
      </c>
      <c r="T4">
        <v>0.72299999999999998</v>
      </c>
      <c r="U4">
        <v>0.76600000000000001</v>
      </c>
      <c r="V4">
        <v>0.77200000000000002</v>
      </c>
      <c r="W4">
        <v>0.76400000000000001</v>
      </c>
      <c r="X4">
        <v>0.81200000000000006</v>
      </c>
      <c r="Y4">
        <v>0.79900000000000004</v>
      </c>
      <c r="Z4">
        <v>0.71299999999999997</v>
      </c>
      <c r="AA4">
        <v>0.82199999999999995</v>
      </c>
      <c r="AC4" s="1" t="s">
        <v>1</v>
      </c>
      <c r="AD4" s="2">
        <f>P4-(AVERAGE($P$4:$S$4))</f>
        <v>-2.3145833333333338E-2</v>
      </c>
      <c r="AE4" s="2">
        <f t="shared" ref="AE4:AG11" si="0">Q4-(AVERAGE($P$4:$S$4))</f>
        <v>9.7152777777777671E-3</v>
      </c>
      <c r="AF4" s="2">
        <f t="shared" si="0"/>
        <v>8.7152777777777662E-3</v>
      </c>
      <c r="AG4" s="2">
        <f>S4-(AVERAGE($P$4:$S$4))</f>
        <v>4.7152777777777766E-3</v>
      </c>
      <c r="AH4" s="2">
        <f>T4-(AVERAGE($P$4:$S$4))</f>
        <v>0.62971527777777769</v>
      </c>
      <c r="AI4" s="2">
        <f t="shared" ref="AH4:AO11" si="1">U4-(AVERAGE($P$4:$S$4))</f>
        <v>0.67271527777777784</v>
      </c>
      <c r="AJ4" s="2">
        <f t="shared" si="1"/>
        <v>0.67871527777777785</v>
      </c>
      <c r="AK4" s="2">
        <f>W4-(AVERAGE($P$4:$S$4))</f>
        <v>0.67071527777777784</v>
      </c>
      <c r="AL4" s="2">
        <f t="shared" si="1"/>
        <v>0.71871527777777788</v>
      </c>
      <c r="AM4" s="2">
        <f t="shared" si="1"/>
        <v>0.70571527777777776</v>
      </c>
      <c r="AN4" s="2">
        <f t="shared" si="1"/>
        <v>0.61971527777777768</v>
      </c>
      <c r="AO4" s="2">
        <f t="shared" si="1"/>
        <v>0.72871527777777767</v>
      </c>
      <c r="AQ4" s="4">
        <v>0</v>
      </c>
      <c r="AR4" s="2">
        <f>AD4</f>
        <v>-2.3145833333333338E-2</v>
      </c>
      <c r="AS4" s="2">
        <f t="shared" ref="AS4:AU7" si="2">AE4</f>
        <v>9.7152777777777671E-3</v>
      </c>
      <c r="AT4" s="2">
        <f t="shared" si="2"/>
        <v>8.7152777777777662E-3</v>
      </c>
      <c r="AU4" s="2">
        <f t="shared" si="2"/>
        <v>4.7152777777777766E-3</v>
      </c>
      <c r="AV4" s="3">
        <f>AVERAGE(AR4:AU4)</f>
        <v>-6.9388939039072284E-18</v>
      </c>
      <c r="AX4" s="1" t="s">
        <v>1</v>
      </c>
      <c r="AY4" s="2">
        <f>(AD4-0.0024)/0.0489</f>
        <v>-0.52240967961826867</v>
      </c>
      <c r="AZ4" s="2">
        <f t="shared" ref="AZ4:BJ11" si="3">(AE4-0.0024)/0.0489</f>
        <v>0.14959668257214248</v>
      </c>
      <c r="BA4" s="2">
        <f t="shared" si="3"/>
        <v>0.12914678482163122</v>
      </c>
      <c r="BB4" s="2">
        <f t="shared" si="3"/>
        <v>4.7347193819586436E-2</v>
      </c>
      <c r="BC4" s="2">
        <f t="shared" si="3"/>
        <v>12.828533287889115</v>
      </c>
      <c r="BD4" s="2">
        <f t="shared" si="3"/>
        <v>13.707878891161101</v>
      </c>
      <c r="BE4" s="2">
        <f t="shared" si="3"/>
        <v>13.83057827766417</v>
      </c>
      <c r="BF4" s="2">
        <f t="shared" si="3"/>
        <v>13.66697909566008</v>
      </c>
      <c r="BG4" s="2">
        <f t="shared" si="3"/>
        <v>14.64857418768462</v>
      </c>
      <c r="BH4" s="2">
        <f t="shared" si="3"/>
        <v>14.382725516927971</v>
      </c>
      <c r="BI4" s="2">
        <f t="shared" si="3"/>
        <v>12.624034310384003</v>
      </c>
      <c r="BJ4" s="2">
        <f t="shared" si="3"/>
        <v>14.853073165189729</v>
      </c>
      <c r="BL4" s="1" t="s">
        <v>1</v>
      </c>
      <c r="BM4" s="2"/>
      <c r="BN4" s="2"/>
      <c r="BO4" s="2"/>
      <c r="BP4" s="2"/>
      <c r="BQ4" s="2">
        <f t="shared" ref="BQ4:BX7" si="4">BC4/(0.02*5)</f>
        <v>128.28533287889115</v>
      </c>
      <c r="BR4" s="2">
        <f t="shared" si="4"/>
        <v>137.07878891161101</v>
      </c>
      <c r="BS4" s="2">
        <f t="shared" si="4"/>
        <v>138.30578277664168</v>
      </c>
      <c r="BT4" s="2">
        <f t="shared" si="4"/>
        <v>136.66979095660079</v>
      </c>
      <c r="BU4" s="2">
        <f t="shared" si="4"/>
        <v>146.48574187684619</v>
      </c>
      <c r="BV4" s="2">
        <f t="shared" si="4"/>
        <v>143.82725516927971</v>
      </c>
      <c r="BW4" s="2">
        <f t="shared" si="4"/>
        <v>126.24034310384002</v>
      </c>
      <c r="BX4" s="2">
        <f t="shared" si="4"/>
        <v>148.53073165189727</v>
      </c>
      <c r="BZ4" s="1" t="s">
        <v>1</v>
      </c>
      <c r="CA4" s="2"/>
      <c r="CB4" s="2"/>
      <c r="CC4" s="2"/>
      <c r="CD4" s="2"/>
      <c r="CE4" s="5">
        <f t="shared" ref="CE4:CI11" si="5">AVERAGE(BQ4:BT4)</f>
        <v>135.08492388093615</v>
      </c>
      <c r="CF4" s="2"/>
      <c r="CG4" s="2"/>
      <c r="CH4" s="2"/>
      <c r="CI4" s="5">
        <f t="shared" ref="CI4:CI7" si="6">AVERAGE(BU4:BX4)</f>
        <v>141.27101795046582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Z7" si="7">(BQ4/$CA$8)*100</f>
        <v>87.544749547901148</v>
      </c>
      <c r="CT4" s="2">
        <f t="shared" si="7"/>
        <v>93.545598505214883</v>
      </c>
      <c r="CU4" s="2">
        <f t="shared" si="7"/>
        <v>94.382926266700522</v>
      </c>
      <c r="CV4" s="2">
        <f t="shared" si="7"/>
        <v>93.266489251386346</v>
      </c>
      <c r="CW4" s="2">
        <f t="shared" si="7"/>
        <v>99.965111343271445</v>
      </c>
      <c r="CX4" s="2">
        <f t="shared" si="7"/>
        <v>98.150901193385877</v>
      </c>
      <c r="CY4" s="2">
        <f t="shared" si="7"/>
        <v>86.149203278758407</v>
      </c>
      <c r="CZ4" s="2">
        <f t="shared" si="7"/>
        <v>101.36065761241413</v>
      </c>
      <c r="DB4" s="1" t="s">
        <v>1</v>
      </c>
      <c r="DC4" s="2"/>
      <c r="DD4" s="2"/>
      <c r="DE4" s="2"/>
      <c r="DF4" s="2"/>
      <c r="DG4" s="2">
        <f t="shared" ref="DG4:DK11" si="8">AVERAGE(CS4:CV4)</f>
        <v>92.184940892800725</v>
      </c>
      <c r="DH4" s="2"/>
      <c r="DI4" s="2"/>
      <c r="DJ4" s="2"/>
      <c r="DK4" s="2">
        <f t="shared" ref="DK4:DK7" si="9">AVERAGE(CW4:CZ4)</f>
        <v>96.406468356957461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EB7" si="10">$DC$8-CS4</f>
        <v>12.455250452098852</v>
      </c>
      <c r="DV4" s="2">
        <f t="shared" si="10"/>
        <v>6.4544014947851167</v>
      </c>
      <c r="DW4" s="2">
        <f t="shared" si="10"/>
        <v>5.6170737332994776</v>
      </c>
      <c r="DX4" s="2">
        <f t="shared" si="10"/>
        <v>6.7335107486136536</v>
      </c>
      <c r="DY4" s="2">
        <f t="shared" si="10"/>
        <v>3.4888656728554679E-2</v>
      </c>
      <c r="DZ4" s="2">
        <f t="shared" si="10"/>
        <v>1.8490988066141227</v>
      </c>
      <c r="EA4" s="2">
        <f t="shared" si="10"/>
        <v>13.850796721241593</v>
      </c>
      <c r="EB4" s="2">
        <f>$DC$8-CZ4</f>
        <v>-1.3606576124141299</v>
      </c>
      <c r="ED4" s="1" t="s">
        <v>1</v>
      </c>
      <c r="EE4" s="2"/>
      <c r="EF4" s="2"/>
      <c r="EG4" s="2"/>
      <c r="EH4" s="2"/>
      <c r="EI4" s="5">
        <f t="shared" ref="EI4:EM11" si="11">AVERAGE(DU4:DX4)</f>
        <v>7.815059107199275</v>
      </c>
      <c r="EJ4" s="2"/>
      <c r="EK4" s="2"/>
      <c r="EL4" s="2"/>
      <c r="EM4" s="5">
        <f t="shared" ref="EM4:EM7" si="12">AVERAGE(DY4:EB4)</f>
        <v>3.5935316430425353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FA11" si="13">STDEV(DU4:DX4)</f>
        <v>3.1296246532844907</v>
      </c>
      <c r="EX4" s="2"/>
      <c r="EY4" s="2"/>
      <c r="EZ4" s="2"/>
      <c r="FA4" s="5">
        <f t="shared" ref="FA4:FA7" si="14">STDEV(DY4:EB4)</f>
        <v>6.9632957687236869</v>
      </c>
      <c r="FB4" s="2"/>
      <c r="FC4" s="2"/>
      <c r="FD4" s="2"/>
    </row>
    <row r="5" spans="1:160" x14ac:dyDescent="0.2">
      <c r="A5" s="40" t="s">
        <v>2</v>
      </c>
      <c r="B5" s="55" t="s">
        <v>12</v>
      </c>
      <c r="C5" s="54"/>
      <c r="D5" s="54"/>
      <c r="E5" s="56"/>
      <c r="F5" s="46" t="s">
        <v>150</v>
      </c>
      <c r="G5" s="45"/>
      <c r="H5" s="45"/>
      <c r="I5" s="47"/>
      <c r="J5" s="43" t="s">
        <v>160</v>
      </c>
      <c r="K5" s="42"/>
      <c r="L5" s="42"/>
      <c r="M5" s="44"/>
      <c r="O5" s="1" t="s">
        <v>2</v>
      </c>
      <c r="P5">
        <v>0.15625</v>
      </c>
      <c r="Q5">
        <v>0.222</v>
      </c>
      <c r="R5">
        <v>0.22500000000000001</v>
      </c>
      <c r="S5">
        <v>0.215</v>
      </c>
      <c r="T5">
        <v>0.72699999999999998</v>
      </c>
      <c r="U5">
        <v>0.75700000000000001</v>
      </c>
      <c r="V5">
        <v>0.752</v>
      </c>
      <c r="W5">
        <v>0.746</v>
      </c>
      <c r="X5">
        <v>0.79900000000000004</v>
      </c>
      <c r="Y5">
        <v>0.77300000000000002</v>
      </c>
      <c r="Z5">
        <v>0.71799999999999997</v>
      </c>
      <c r="AA5">
        <v>0.81</v>
      </c>
      <c r="AC5" s="1" t="s">
        <v>2</v>
      </c>
      <c r="AD5" s="2">
        <f t="shared" ref="AD5:AD11" si="15">P5-(AVERAGE($P$4:$S$4))</f>
        <v>6.2965277777777773E-2</v>
      </c>
      <c r="AE5" s="2">
        <f t="shared" si="0"/>
        <v>0.12871527777777778</v>
      </c>
      <c r="AF5" s="2">
        <f t="shared" si="0"/>
        <v>0.13171527777777778</v>
      </c>
      <c r="AG5" s="2">
        <f t="shared" si="0"/>
        <v>0.12171527777777777</v>
      </c>
      <c r="AH5" s="2">
        <f>T5-(AVERAGE($P$4:$S$4))</f>
        <v>0.6337152777777777</v>
      </c>
      <c r="AI5" s="2">
        <f t="shared" si="1"/>
        <v>0.66371527777777772</v>
      </c>
      <c r="AJ5" s="2">
        <f t="shared" si="1"/>
        <v>0.65871527777777783</v>
      </c>
      <c r="AK5" s="2">
        <f>W5-(AVERAGE($P$4:$S$4))</f>
        <v>0.65271527777777782</v>
      </c>
      <c r="AL5" s="2">
        <f t="shared" si="1"/>
        <v>0.70571527777777776</v>
      </c>
      <c r="AM5" s="2">
        <f t="shared" si="1"/>
        <v>0.67971527777777774</v>
      </c>
      <c r="AN5" s="2">
        <f t="shared" si="1"/>
        <v>0.6247152777777778</v>
      </c>
      <c r="AO5" s="2">
        <f t="shared" si="1"/>
        <v>0.71671527777777788</v>
      </c>
      <c r="AQ5" s="4">
        <v>2.5</v>
      </c>
      <c r="AR5" s="2">
        <f t="shared" ref="AR5:AR7" si="16">AD5</f>
        <v>6.2965277777777773E-2</v>
      </c>
      <c r="AS5" s="2">
        <f t="shared" si="2"/>
        <v>0.12871527777777778</v>
      </c>
      <c r="AT5" s="2">
        <f t="shared" si="2"/>
        <v>0.13171527777777778</v>
      </c>
      <c r="AU5" s="2">
        <f t="shared" si="2"/>
        <v>0.12171527777777777</v>
      </c>
      <c r="AV5" s="3">
        <f t="shared" ref="AV5:AV7" si="17">AVERAGE(AR5:AU5)</f>
        <v>0.11127777777777778</v>
      </c>
      <c r="AX5" s="1" t="s">
        <v>2</v>
      </c>
      <c r="AY5" s="2">
        <f t="shared" ref="AY5:AY11" si="18">(AD5-0.0024)/0.0489</f>
        <v>1.2385537377868665</v>
      </c>
      <c r="AZ5" s="2">
        <f t="shared" si="3"/>
        <v>2.583134514882981</v>
      </c>
      <c r="BA5" s="2">
        <f t="shared" si="3"/>
        <v>2.6444842081345148</v>
      </c>
      <c r="BB5" s="2">
        <f t="shared" si="3"/>
        <v>2.4399852306294023</v>
      </c>
      <c r="BC5" s="2">
        <f t="shared" si="3"/>
        <v>12.910332878891161</v>
      </c>
      <c r="BD5" s="2">
        <f t="shared" si="3"/>
        <v>13.523829811406499</v>
      </c>
      <c r="BE5" s="2">
        <f t="shared" si="3"/>
        <v>13.421580322653945</v>
      </c>
      <c r="BF5" s="2">
        <f t="shared" si="3"/>
        <v>13.298880936150876</v>
      </c>
      <c r="BG5" s="2">
        <f t="shared" si="3"/>
        <v>14.382725516927971</v>
      </c>
      <c r="BH5" s="2">
        <f t="shared" si="3"/>
        <v>13.85102817541468</v>
      </c>
      <c r="BI5" s="2">
        <f t="shared" si="3"/>
        <v>12.726283799136562</v>
      </c>
      <c r="BJ5" s="2">
        <f t="shared" si="3"/>
        <v>14.607674392183599</v>
      </c>
      <c r="BL5" s="1" t="s">
        <v>2</v>
      </c>
      <c r="BM5" s="2"/>
      <c r="BN5" s="2"/>
      <c r="BO5" s="2"/>
      <c r="BP5" s="2"/>
      <c r="BQ5" s="2">
        <f t="shared" si="4"/>
        <v>129.1033287889116</v>
      </c>
      <c r="BR5" s="2">
        <f t="shared" si="4"/>
        <v>135.23829811406497</v>
      </c>
      <c r="BS5" s="2">
        <f t="shared" si="4"/>
        <v>134.21580322653944</v>
      </c>
      <c r="BT5" s="2">
        <f t="shared" si="4"/>
        <v>132.98880936150874</v>
      </c>
      <c r="BU5" s="2">
        <f t="shared" si="4"/>
        <v>143.82725516927971</v>
      </c>
      <c r="BV5" s="2">
        <f t="shared" si="4"/>
        <v>138.51028175414677</v>
      </c>
      <c r="BW5" s="2">
        <f t="shared" si="4"/>
        <v>127.26283799136561</v>
      </c>
      <c r="BX5" s="2">
        <f t="shared" si="4"/>
        <v>146.07674392183597</v>
      </c>
      <c r="BZ5" s="1" t="s">
        <v>2</v>
      </c>
      <c r="CA5" s="2"/>
      <c r="CB5" s="2"/>
      <c r="CC5" s="2"/>
      <c r="CD5" s="2"/>
      <c r="CE5" s="5">
        <f t="shared" si="5"/>
        <v>132.88655987275621</v>
      </c>
      <c r="CF5" s="2"/>
      <c r="CG5" s="2"/>
      <c r="CH5" s="2"/>
      <c r="CI5" s="2">
        <f t="shared" si="6"/>
        <v>138.919279709157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7"/>
        <v>88.102968055558222</v>
      </c>
      <c r="CT5" s="2">
        <f t="shared" si="7"/>
        <v>92.289606862986417</v>
      </c>
      <c r="CU5" s="2">
        <f t="shared" si="7"/>
        <v>91.591833728415068</v>
      </c>
      <c r="CV5" s="2">
        <f t="shared" si="7"/>
        <v>90.754505966929429</v>
      </c>
      <c r="CW5" s="2">
        <f t="shared" si="7"/>
        <v>98.150901193385877</v>
      </c>
      <c r="CX5" s="2">
        <f t="shared" si="7"/>
        <v>94.522480893614784</v>
      </c>
      <c r="CY5" s="2">
        <f t="shared" si="7"/>
        <v>86.846976413329799</v>
      </c>
      <c r="CZ5" s="2">
        <f t="shared" si="7"/>
        <v>99.686002089442894</v>
      </c>
      <c r="DB5" s="1" t="s">
        <v>2</v>
      </c>
      <c r="DC5" s="2"/>
      <c r="DD5" s="2"/>
      <c r="DE5" s="2"/>
      <c r="DF5" s="2"/>
      <c r="DG5" s="2">
        <f t="shared" si="8"/>
        <v>90.684728653472291</v>
      </c>
      <c r="DH5" s="2"/>
      <c r="DI5" s="2"/>
      <c r="DJ5" s="2"/>
      <c r="DK5" s="2">
        <f t="shared" si="9"/>
        <v>94.801590147443335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10"/>
        <v>11.897031944441778</v>
      </c>
      <c r="DV5" s="2">
        <f t="shared" si="10"/>
        <v>7.7103931370135825</v>
      </c>
      <c r="DW5" s="2">
        <f t="shared" si="10"/>
        <v>8.4081662715849319</v>
      </c>
      <c r="DX5" s="2">
        <f t="shared" si="10"/>
        <v>9.245494033070571</v>
      </c>
      <c r="DY5" s="2">
        <f t="shared" si="10"/>
        <v>1.8490988066141227</v>
      </c>
      <c r="DZ5" s="2">
        <f t="shared" si="10"/>
        <v>5.4775191063852162</v>
      </c>
      <c r="EA5" s="2">
        <f t="shared" si="10"/>
        <v>13.153023586670201</v>
      </c>
      <c r="EB5" s="2">
        <f t="shared" si="10"/>
        <v>0.3139979105571058</v>
      </c>
      <c r="ED5" s="1" t="s">
        <v>2</v>
      </c>
      <c r="EE5" s="2"/>
      <c r="EF5" s="2"/>
      <c r="EG5" s="2"/>
      <c r="EH5" s="2"/>
      <c r="EI5" s="5">
        <f t="shared" si="11"/>
        <v>9.3152713465277159</v>
      </c>
      <c r="EJ5" s="2"/>
      <c r="EK5" s="2"/>
      <c r="EL5" s="2"/>
      <c r="EM5" s="2">
        <f t="shared" si="12"/>
        <v>5.1984098525566615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13"/>
        <v>1.8320144052176672</v>
      </c>
      <c r="EX5" s="2"/>
      <c r="EY5" s="2"/>
      <c r="EZ5" s="2"/>
      <c r="FA5" s="2">
        <f t="shared" si="14"/>
        <v>5.7279765518648631</v>
      </c>
      <c r="FB5" s="2"/>
      <c r="FC5" s="2"/>
      <c r="FD5" s="2"/>
    </row>
    <row r="6" spans="1:160" x14ac:dyDescent="0.2">
      <c r="A6" s="40" t="s">
        <v>3</v>
      </c>
      <c r="B6" s="55" t="s">
        <v>13</v>
      </c>
      <c r="C6" s="54"/>
      <c r="D6" s="54"/>
      <c r="E6" s="56"/>
      <c r="F6" s="46" t="s">
        <v>151</v>
      </c>
      <c r="G6" s="45"/>
      <c r="H6" s="45"/>
      <c r="I6" s="47"/>
      <c r="J6" s="43" t="s">
        <v>158</v>
      </c>
      <c r="K6" s="42"/>
      <c r="L6" s="42"/>
      <c r="M6" s="44"/>
      <c r="O6" s="1" t="s">
        <v>3</v>
      </c>
      <c r="P6">
        <v>0.60499999999999998</v>
      </c>
      <c r="Q6">
        <v>0.58799999999999997</v>
      </c>
      <c r="R6">
        <v>0.59599999999999997</v>
      </c>
      <c r="S6">
        <v>0.57199999999999995</v>
      </c>
      <c r="T6">
        <v>0.76</v>
      </c>
      <c r="U6">
        <v>0.81499999999999995</v>
      </c>
      <c r="V6">
        <v>0.81399999999999995</v>
      </c>
      <c r="W6">
        <v>0.80400000000000005</v>
      </c>
      <c r="X6">
        <v>0.80600000000000005</v>
      </c>
      <c r="Y6">
        <v>0.80600000000000005</v>
      </c>
      <c r="Z6">
        <v>0.76200000000000001</v>
      </c>
      <c r="AA6">
        <v>0.81</v>
      </c>
      <c r="AC6" s="1" t="s">
        <v>3</v>
      </c>
      <c r="AD6" s="2">
        <f t="shared" si="15"/>
        <v>0.51171527777777781</v>
      </c>
      <c r="AE6" s="2">
        <f t="shared" si="0"/>
        <v>0.49471527777777774</v>
      </c>
      <c r="AF6" s="2">
        <f t="shared" si="0"/>
        <v>0.50271527777777769</v>
      </c>
      <c r="AG6" s="2">
        <f t="shared" si="0"/>
        <v>0.47871527777777773</v>
      </c>
      <c r="AH6" s="2">
        <f t="shared" si="1"/>
        <v>0.66671527777777784</v>
      </c>
      <c r="AI6" s="2">
        <f t="shared" si="1"/>
        <v>0.72171527777777778</v>
      </c>
      <c r="AJ6" s="2">
        <f t="shared" si="1"/>
        <v>0.72071527777777766</v>
      </c>
      <c r="AK6" s="2">
        <f>W6-(AVERAGE($P$4:$S$4))</f>
        <v>0.71071527777777788</v>
      </c>
      <c r="AL6" s="2">
        <f t="shared" si="1"/>
        <v>0.71271527777777788</v>
      </c>
      <c r="AM6" s="2">
        <f t="shared" si="1"/>
        <v>0.71271527777777788</v>
      </c>
      <c r="AN6" s="2">
        <f t="shared" si="1"/>
        <v>0.66871527777777784</v>
      </c>
      <c r="AO6" s="2">
        <f t="shared" si="1"/>
        <v>0.71671527777777788</v>
      </c>
      <c r="AQ6" s="4">
        <v>10</v>
      </c>
      <c r="AR6" s="2">
        <f t="shared" si="16"/>
        <v>0.51171527777777781</v>
      </c>
      <c r="AS6" s="2">
        <f t="shared" si="2"/>
        <v>0.49471527777777774</v>
      </c>
      <c r="AT6" s="2">
        <f t="shared" si="2"/>
        <v>0.50271527777777769</v>
      </c>
      <c r="AU6" s="2">
        <f t="shared" si="2"/>
        <v>0.47871527777777773</v>
      </c>
      <c r="AV6" s="3">
        <f t="shared" si="17"/>
        <v>0.49696527777777771</v>
      </c>
      <c r="AX6" s="1" t="s">
        <v>3</v>
      </c>
      <c r="AY6" s="2">
        <f t="shared" si="18"/>
        <v>10.41544535332879</v>
      </c>
      <c r="AZ6" s="2">
        <f t="shared" si="3"/>
        <v>10.067797091570096</v>
      </c>
      <c r="BA6" s="2">
        <f t="shared" si="3"/>
        <v>10.231396273574187</v>
      </c>
      <c r="BB6" s="2">
        <f t="shared" si="3"/>
        <v>9.7405987275619168</v>
      </c>
      <c r="BC6" s="2">
        <f t="shared" si="3"/>
        <v>13.585179504658035</v>
      </c>
      <c r="BD6" s="2">
        <f t="shared" si="3"/>
        <v>14.709923880936152</v>
      </c>
      <c r="BE6" s="2">
        <f t="shared" si="3"/>
        <v>14.689473983185639</v>
      </c>
      <c r="BF6" s="2">
        <f t="shared" si="3"/>
        <v>14.48497500568053</v>
      </c>
      <c r="BG6" s="2">
        <f t="shared" si="3"/>
        <v>14.525874801181553</v>
      </c>
      <c r="BH6" s="2">
        <f t="shared" si="3"/>
        <v>14.525874801181553</v>
      </c>
      <c r="BI6" s="2">
        <f t="shared" si="3"/>
        <v>13.626079300159057</v>
      </c>
      <c r="BJ6" s="2">
        <f t="shared" si="3"/>
        <v>14.607674392183599</v>
      </c>
      <c r="BL6" s="1" t="s">
        <v>3</v>
      </c>
      <c r="BM6" s="2"/>
      <c r="BN6" s="2"/>
      <c r="BO6" s="2"/>
      <c r="BP6" s="2"/>
      <c r="BQ6" s="2">
        <f t="shared" si="4"/>
        <v>135.85179504658035</v>
      </c>
      <c r="BR6" s="2">
        <f t="shared" si="4"/>
        <v>147.09923880936151</v>
      </c>
      <c r="BS6" s="2">
        <f t="shared" si="4"/>
        <v>146.89473983185638</v>
      </c>
      <c r="BT6" s="2">
        <f t="shared" si="4"/>
        <v>144.84975005680531</v>
      </c>
      <c r="BU6" s="2">
        <f t="shared" si="4"/>
        <v>145.25874801181553</v>
      </c>
      <c r="BV6" s="2">
        <f t="shared" si="4"/>
        <v>145.25874801181553</v>
      </c>
      <c r="BW6" s="2">
        <f t="shared" si="4"/>
        <v>136.26079300159057</v>
      </c>
      <c r="BX6" s="2">
        <f t="shared" si="4"/>
        <v>146.07674392183597</v>
      </c>
      <c r="BZ6" s="1" t="s">
        <v>3</v>
      </c>
      <c r="CA6" s="2"/>
      <c r="CB6" s="2"/>
      <c r="CC6" s="2"/>
      <c r="CD6" s="2"/>
      <c r="CE6" s="5">
        <f t="shared" si="5"/>
        <v>143.67388093615091</v>
      </c>
      <c r="CF6" s="2"/>
      <c r="CG6" s="2"/>
      <c r="CH6" s="2"/>
      <c r="CI6" s="2">
        <f t="shared" si="6"/>
        <v>143.21375823676439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7"/>
        <v>92.708270743729258</v>
      </c>
      <c r="CT6" s="2">
        <f t="shared" si="7"/>
        <v>100.38377522401424</v>
      </c>
      <c r="CU6" s="2">
        <f t="shared" si="7"/>
        <v>100.24422059709997</v>
      </c>
      <c r="CV6" s="2">
        <f t="shared" si="7"/>
        <v>98.848674327957269</v>
      </c>
      <c r="CW6" s="2">
        <f t="shared" si="7"/>
        <v>99.127783581785806</v>
      </c>
      <c r="CX6" s="2">
        <f t="shared" si="7"/>
        <v>99.127783581785806</v>
      </c>
      <c r="CY6" s="2">
        <f t="shared" si="7"/>
        <v>92.987379997557809</v>
      </c>
      <c r="CZ6" s="2">
        <f t="shared" si="7"/>
        <v>99.686002089442894</v>
      </c>
      <c r="DB6" s="1" t="s">
        <v>3</v>
      </c>
      <c r="DC6" s="2"/>
      <c r="DD6" s="2"/>
      <c r="DE6" s="2"/>
      <c r="DF6" s="2"/>
      <c r="DG6" s="2">
        <f t="shared" si="8"/>
        <v>98.046235223200185</v>
      </c>
      <c r="DH6" s="2"/>
      <c r="DI6" s="2"/>
      <c r="DJ6" s="2"/>
      <c r="DK6" s="2">
        <f t="shared" si="9"/>
        <v>97.732237312643093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10"/>
        <v>7.2917292562707416</v>
      </c>
      <c r="DV6" s="2">
        <f t="shared" si="10"/>
        <v>-0.38377522401424358</v>
      </c>
      <c r="DW6" s="2">
        <f t="shared" si="10"/>
        <v>-0.24422059709996802</v>
      </c>
      <c r="DX6" s="2">
        <f t="shared" si="10"/>
        <v>1.1513256720427307</v>
      </c>
      <c r="DY6" s="2">
        <f t="shared" si="10"/>
        <v>0.87221641821419382</v>
      </c>
      <c r="DZ6" s="2">
        <f t="shared" si="10"/>
        <v>0.87221641821419382</v>
      </c>
      <c r="EA6" s="2">
        <f t="shared" si="10"/>
        <v>7.0126200024421905</v>
      </c>
      <c r="EB6" s="2">
        <f t="shared" si="10"/>
        <v>0.3139979105571058</v>
      </c>
      <c r="ED6" s="1" t="s">
        <v>3</v>
      </c>
      <c r="EE6" s="2"/>
      <c r="EF6" s="2"/>
      <c r="EG6" s="2"/>
      <c r="EH6" s="2"/>
      <c r="EI6" s="5">
        <f t="shared" si="11"/>
        <v>1.9537647767998152</v>
      </c>
      <c r="EJ6" s="2"/>
      <c r="EK6" s="2"/>
      <c r="EL6" s="2"/>
      <c r="EM6" s="2">
        <f t="shared" si="12"/>
        <v>2.267762687356921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13"/>
        <v>3.625511745957152</v>
      </c>
      <c r="EX6" s="2"/>
      <c r="EY6" s="2"/>
      <c r="EZ6" s="2"/>
      <c r="FA6" s="2">
        <f t="shared" si="14"/>
        <v>3.1741647994508306</v>
      </c>
      <c r="FB6" s="2"/>
      <c r="FC6" s="2"/>
      <c r="FD6" s="2"/>
    </row>
    <row r="7" spans="1:160" x14ac:dyDescent="0.2">
      <c r="A7" s="40" t="s">
        <v>4</v>
      </c>
      <c r="B7" s="55" t="s">
        <v>14</v>
      </c>
      <c r="C7" s="54"/>
      <c r="D7" s="54"/>
      <c r="E7" s="56"/>
      <c r="F7" s="43" t="s">
        <v>154</v>
      </c>
      <c r="G7" s="42"/>
      <c r="H7" s="42"/>
      <c r="I7" s="44"/>
      <c r="J7" s="43" t="s">
        <v>159</v>
      </c>
      <c r="K7" s="42"/>
      <c r="L7" s="42"/>
      <c r="M7" s="44"/>
      <c r="O7" s="1" t="s">
        <v>4</v>
      </c>
      <c r="P7">
        <v>1.091</v>
      </c>
      <c r="Q7">
        <v>1.079</v>
      </c>
      <c r="R7">
        <v>1.0940000000000001</v>
      </c>
      <c r="S7">
        <v>0.997</v>
      </c>
      <c r="T7">
        <v>0.70099999999999996</v>
      </c>
      <c r="U7">
        <v>0.80400000000000005</v>
      </c>
      <c r="V7">
        <v>0.79900000000000004</v>
      </c>
      <c r="W7">
        <v>0.78500000000000003</v>
      </c>
      <c r="X7">
        <v>0.78700000000000003</v>
      </c>
      <c r="Y7">
        <v>0.79</v>
      </c>
      <c r="Z7">
        <v>0.80200000000000005</v>
      </c>
      <c r="AA7">
        <v>0.83499999999999996</v>
      </c>
      <c r="AC7" s="1" t="s">
        <v>4</v>
      </c>
      <c r="AD7" s="2">
        <f t="shared" si="15"/>
        <v>0.9977152777777778</v>
      </c>
      <c r="AE7" s="2">
        <f t="shared" si="0"/>
        <v>0.98571527777777779</v>
      </c>
      <c r="AF7" s="2">
        <f t="shared" si="0"/>
        <v>1.0007152777777779</v>
      </c>
      <c r="AG7" s="2">
        <f t="shared" si="0"/>
        <v>0.90371527777777771</v>
      </c>
      <c r="AH7" s="2">
        <f t="shared" si="1"/>
        <v>0.60771527777777767</v>
      </c>
      <c r="AI7" s="2">
        <f t="shared" si="1"/>
        <v>0.71071527777777788</v>
      </c>
      <c r="AJ7" s="2">
        <f t="shared" si="1"/>
        <v>0.70571527777777776</v>
      </c>
      <c r="AK7" s="2">
        <f>W7-(AVERAGE($P$4:$S$4))</f>
        <v>0.69171527777777775</v>
      </c>
      <c r="AL7" s="2">
        <f t="shared" si="1"/>
        <v>0.69371527777777775</v>
      </c>
      <c r="AM7" s="2">
        <f t="shared" si="1"/>
        <v>0.69671527777777786</v>
      </c>
      <c r="AN7" s="2">
        <f t="shared" si="1"/>
        <v>0.70871527777777787</v>
      </c>
      <c r="AO7" s="2">
        <f t="shared" si="1"/>
        <v>0.74171527777777779</v>
      </c>
      <c r="AQ7" s="4">
        <v>20</v>
      </c>
      <c r="AR7" s="2">
        <f t="shared" si="16"/>
        <v>0.9977152777777778</v>
      </c>
      <c r="AS7" s="2">
        <f t="shared" si="2"/>
        <v>0.98571527777777779</v>
      </c>
      <c r="AT7" s="2">
        <f t="shared" si="2"/>
        <v>1.0007152777777779</v>
      </c>
      <c r="AU7" s="2">
        <f t="shared" si="2"/>
        <v>0.90371527777777771</v>
      </c>
      <c r="AV7" s="3">
        <f t="shared" si="17"/>
        <v>0.97196527777777786</v>
      </c>
      <c r="AX7" s="1" t="s">
        <v>4</v>
      </c>
      <c r="AY7" s="2">
        <f t="shared" si="18"/>
        <v>20.354095660077256</v>
      </c>
      <c r="AZ7" s="2">
        <f t="shared" si="3"/>
        <v>20.108696887071122</v>
      </c>
      <c r="BA7" s="2">
        <f t="shared" si="3"/>
        <v>20.415445353328792</v>
      </c>
      <c r="BB7" s="2">
        <f t="shared" si="3"/>
        <v>18.431805271529196</v>
      </c>
      <c r="BC7" s="2">
        <f t="shared" si="3"/>
        <v>12.378635537377868</v>
      </c>
      <c r="BD7" s="2">
        <f t="shared" si="3"/>
        <v>14.48497500568053</v>
      </c>
      <c r="BE7" s="2">
        <f t="shared" si="3"/>
        <v>14.382725516927971</v>
      </c>
      <c r="BF7" s="2">
        <f t="shared" si="3"/>
        <v>14.096426948420813</v>
      </c>
      <c r="BG7" s="2">
        <f t="shared" si="3"/>
        <v>14.137326743921836</v>
      </c>
      <c r="BH7" s="2">
        <f t="shared" si="3"/>
        <v>14.198676437173372</v>
      </c>
      <c r="BI7" s="2">
        <f t="shared" si="3"/>
        <v>14.444075210179507</v>
      </c>
      <c r="BJ7" s="2">
        <f t="shared" si="3"/>
        <v>15.118921835946377</v>
      </c>
      <c r="BL7" s="1" t="s">
        <v>4</v>
      </c>
      <c r="BM7" s="2"/>
      <c r="BN7" s="2"/>
      <c r="BO7" s="2"/>
      <c r="BP7" s="2"/>
      <c r="BQ7" s="2">
        <f t="shared" si="4"/>
        <v>123.78635537377868</v>
      </c>
      <c r="BR7" s="2">
        <f t="shared" si="4"/>
        <v>144.84975005680531</v>
      </c>
      <c r="BS7" s="2">
        <f t="shared" si="4"/>
        <v>143.82725516927971</v>
      </c>
      <c r="BT7" s="2">
        <f t="shared" si="4"/>
        <v>140.96426948420813</v>
      </c>
      <c r="BU7" s="2">
        <f t="shared" si="4"/>
        <v>141.37326743921835</v>
      </c>
      <c r="BV7" s="2">
        <f t="shared" si="4"/>
        <v>141.9867643717337</v>
      </c>
      <c r="BW7" s="2">
        <f t="shared" si="4"/>
        <v>144.44075210179506</v>
      </c>
      <c r="BX7" s="2">
        <f t="shared" si="4"/>
        <v>151.18921835946375</v>
      </c>
      <c r="BZ7" s="1" t="s">
        <v>4</v>
      </c>
      <c r="CA7" s="2"/>
      <c r="CB7" s="2"/>
      <c r="CC7" s="2"/>
      <c r="CD7" s="2"/>
      <c r="CE7" s="2">
        <f t="shared" si="5"/>
        <v>138.35690752101794</v>
      </c>
      <c r="CF7" s="2"/>
      <c r="CG7" s="2"/>
      <c r="CH7" s="2"/>
      <c r="CI7" s="2">
        <f t="shared" si="6"/>
        <v>144.74750056805271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7"/>
        <v>84.474547755787142</v>
      </c>
      <c r="CT7" s="2">
        <f t="shared" si="7"/>
        <v>98.848674327957269</v>
      </c>
      <c r="CU7" s="2">
        <f t="shared" si="7"/>
        <v>98.150901193385877</v>
      </c>
      <c r="CV7" s="2">
        <f t="shared" si="7"/>
        <v>96.197136416586062</v>
      </c>
      <c r="CW7" s="2">
        <f t="shared" si="7"/>
        <v>96.476245670414613</v>
      </c>
      <c r="CX7" s="2">
        <f t="shared" si="7"/>
        <v>96.894909551157426</v>
      </c>
      <c r="CY7" s="2">
        <f t="shared" si="7"/>
        <v>98.569565074128704</v>
      </c>
      <c r="CZ7" s="2">
        <f t="shared" si="7"/>
        <v>103.1748677622997</v>
      </c>
      <c r="DB7" s="1" t="s">
        <v>4</v>
      </c>
      <c r="DC7" s="2"/>
      <c r="DD7" s="2"/>
      <c r="DE7" s="2"/>
      <c r="DF7" s="2"/>
      <c r="DG7" s="2">
        <f t="shared" si="8"/>
        <v>94.417814923429091</v>
      </c>
      <c r="DH7" s="2"/>
      <c r="DI7" s="2"/>
      <c r="DJ7" s="2"/>
      <c r="DK7" s="2">
        <f t="shared" si="9"/>
        <v>98.778897014500117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10"/>
        <v>15.525452244212858</v>
      </c>
      <c r="DV7" s="2">
        <f t="shared" si="10"/>
        <v>1.1513256720427307</v>
      </c>
      <c r="DW7" s="2">
        <f t="shared" si="10"/>
        <v>1.8490988066141227</v>
      </c>
      <c r="DX7" s="2">
        <f t="shared" si="10"/>
        <v>3.8028635834139379</v>
      </c>
      <c r="DY7" s="2">
        <f t="shared" si="10"/>
        <v>3.5237543295853868</v>
      </c>
      <c r="DZ7" s="2">
        <f t="shared" si="10"/>
        <v>3.1050904488425743</v>
      </c>
      <c r="EA7" s="2">
        <f t="shared" si="10"/>
        <v>1.4304349258712961</v>
      </c>
      <c r="EB7" s="2">
        <f t="shared" si="10"/>
        <v>-3.1748677622996979</v>
      </c>
      <c r="ED7" s="1" t="s">
        <v>4</v>
      </c>
      <c r="EE7" s="2"/>
      <c r="EF7" s="2"/>
      <c r="EG7" s="2"/>
      <c r="EH7" s="2"/>
      <c r="EI7" s="2">
        <f t="shared" si="11"/>
        <v>5.5821850765709122</v>
      </c>
      <c r="EJ7" s="2"/>
      <c r="EK7" s="2"/>
      <c r="EL7" s="2"/>
      <c r="EM7" s="2">
        <f t="shared" si="12"/>
        <v>1.2211029854998898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13"/>
        <v>6.7231687743392827</v>
      </c>
      <c r="EX7" s="2"/>
      <c r="EY7" s="2"/>
      <c r="EZ7" s="2"/>
      <c r="FA7" s="2">
        <f t="shared" si="14"/>
        <v>3.0670284560803842</v>
      </c>
      <c r="FB7" s="2"/>
      <c r="FC7" s="2"/>
      <c r="FD7" s="2"/>
    </row>
    <row r="8" spans="1:160" x14ac:dyDescent="0.2">
      <c r="A8" s="40" t="s">
        <v>5</v>
      </c>
      <c r="B8" s="52" t="s">
        <v>15</v>
      </c>
      <c r="C8" s="51"/>
      <c r="D8" s="51"/>
      <c r="E8" s="53"/>
      <c r="F8" s="43" t="s">
        <v>152</v>
      </c>
      <c r="G8" s="42"/>
      <c r="H8" s="42"/>
      <c r="I8" s="44"/>
      <c r="J8" s="46" t="s">
        <v>161</v>
      </c>
      <c r="K8" s="45"/>
      <c r="L8" s="45"/>
      <c r="M8" s="47"/>
      <c r="O8" s="1" t="s">
        <v>5</v>
      </c>
      <c r="P8">
        <v>0.82699999999999996</v>
      </c>
      <c r="Q8">
        <v>0.78700000000000003</v>
      </c>
      <c r="R8">
        <v>0.85</v>
      </c>
      <c r="S8">
        <v>0.78500000000000003</v>
      </c>
      <c r="T8">
        <v>0.76200000000000001</v>
      </c>
      <c r="U8">
        <v>0.81799999999999995</v>
      </c>
      <c r="V8">
        <v>0.84599999999999997</v>
      </c>
      <c r="W8">
        <v>0.79400000000000004</v>
      </c>
      <c r="X8">
        <v>0.747</v>
      </c>
      <c r="Y8">
        <v>0.76100000000000001</v>
      </c>
      <c r="Z8">
        <v>0.77300000000000002</v>
      </c>
      <c r="AA8">
        <v>0.75900000000000001</v>
      </c>
      <c r="AC8" s="1" t="s">
        <v>5</v>
      </c>
      <c r="AD8" s="2">
        <f t="shared" si="15"/>
        <v>0.73371527777777779</v>
      </c>
      <c r="AE8" s="2">
        <f t="shared" si="0"/>
        <v>0.69371527777777775</v>
      </c>
      <c r="AF8" s="2">
        <f t="shared" si="0"/>
        <v>0.7567152777777777</v>
      </c>
      <c r="AG8" s="2">
        <f t="shared" si="0"/>
        <v>0.69171527777777775</v>
      </c>
      <c r="AH8" s="2">
        <f t="shared" si="1"/>
        <v>0.66871527777777784</v>
      </c>
      <c r="AI8" s="2">
        <f t="shared" si="1"/>
        <v>0.72471527777777767</v>
      </c>
      <c r="AJ8" s="2">
        <f t="shared" si="1"/>
        <v>0.75271527777777769</v>
      </c>
      <c r="AK8" s="2">
        <f>W8-(AVERAGE($P$4:$S$4))</f>
        <v>0.70071527777777787</v>
      </c>
      <c r="AL8" s="2">
        <f t="shared" si="1"/>
        <v>0.65371527777777771</v>
      </c>
      <c r="AM8" s="2">
        <f t="shared" si="1"/>
        <v>0.66771527777777773</v>
      </c>
      <c r="AN8" s="2">
        <f t="shared" si="1"/>
        <v>0.67971527777777774</v>
      </c>
      <c r="AO8" s="2">
        <f t="shared" si="1"/>
        <v>0.66571527777777773</v>
      </c>
      <c r="AX8" s="1" t="s">
        <v>5</v>
      </c>
      <c r="AY8" s="2">
        <f t="shared" si="18"/>
        <v>14.955322653942288</v>
      </c>
      <c r="AZ8" s="2">
        <f t="shared" si="3"/>
        <v>14.137326743921836</v>
      </c>
      <c r="BA8" s="2">
        <f t="shared" si="3"/>
        <v>15.425670302204043</v>
      </c>
      <c r="BB8" s="2">
        <f t="shared" si="3"/>
        <v>14.096426948420813</v>
      </c>
      <c r="BC8" s="2">
        <f t="shared" si="3"/>
        <v>13.626079300159057</v>
      </c>
      <c r="BD8" s="2">
        <f t="shared" si="3"/>
        <v>14.771273574187683</v>
      </c>
      <c r="BE8" s="2">
        <f t="shared" si="3"/>
        <v>15.343870711201999</v>
      </c>
      <c r="BF8" s="2">
        <f t="shared" si="3"/>
        <v>14.280476028175418</v>
      </c>
      <c r="BG8" s="2">
        <f t="shared" si="3"/>
        <v>13.319330833901386</v>
      </c>
      <c r="BH8" s="2">
        <f t="shared" si="3"/>
        <v>13.605629402408544</v>
      </c>
      <c r="BI8" s="2">
        <f t="shared" si="3"/>
        <v>13.85102817541468</v>
      </c>
      <c r="BJ8" s="2">
        <f t="shared" si="3"/>
        <v>13.564729606907521</v>
      </c>
      <c r="BL8" s="1" t="s">
        <v>5</v>
      </c>
      <c r="BM8" s="2">
        <f>AY8/(0.02*5)</f>
        <v>149.55322653942287</v>
      </c>
      <c r="BN8" s="2">
        <f t="shared" ref="BN8:BX17" si="19">AZ8/(0.02*5)</f>
        <v>141.37326743921835</v>
      </c>
      <c r="BO8" s="2">
        <f t="shared" si="19"/>
        <v>154.25670302204043</v>
      </c>
      <c r="BP8" s="2">
        <f t="shared" si="19"/>
        <v>140.96426948420813</v>
      </c>
      <c r="BQ8" s="2">
        <f t="shared" si="19"/>
        <v>136.26079300159057</v>
      </c>
      <c r="BR8" s="2">
        <f t="shared" si="19"/>
        <v>147.71273574187683</v>
      </c>
      <c r="BS8" s="2">
        <f t="shared" si="19"/>
        <v>153.43870711201998</v>
      </c>
      <c r="BT8" s="2">
        <f t="shared" si="19"/>
        <v>142.80476028175417</v>
      </c>
      <c r="BU8" s="2">
        <f t="shared" si="19"/>
        <v>133.19330833901384</v>
      </c>
      <c r="BV8" s="2">
        <f t="shared" si="19"/>
        <v>136.05629402408545</v>
      </c>
      <c r="BW8" s="2">
        <f t="shared" si="19"/>
        <v>138.51028175414677</v>
      </c>
      <c r="BX8" s="2">
        <f t="shared" si="19"/>
        <v>135.6472960690752</v>
      </c>
      <c r="BZ8" s="1" t="s">
        <v>5</v>
      </c>
      <c r="CA8" s="2">
        <f>AVERAGE(BM8:BP8)</f>
        <v>146.53686662122246</v>
      </c>
      <c r="CB8" s="2"/>
      <c r="CC8" s="2"/>
      <c r="CD8" s="2"/>
      <c r="CE8" s="2">
        <f t="shared" si="5"/>
        <v>145.05424903431037</v>
      </c>
      <c r="CF8" s="2"/>
      <c r="CG8" s="2"/>
      <c r="CH8" s="2"/>
      <c r="CI8" s="5">
        <f t="shared" si="5"/>
        <v>135.85179504658032</v>
      </c>
      <c r="CJ8" s="2"/>
      <c r="CK8" s="2"/>
      <c r="CL8" s="2"/>
      <c r="CN8" s="1" t="s">
        <v>5</v>
      </c>
      <c r="CO8" s="2">
        <f>(BM8/$CA$8)*100</f>
        <v>102.05843074698552</v>
      </c>
      <c r="CP8" s="2">
        <f t="shared" ref="CP8:CZ17" si="20">(BN8/$CA$8)*100</f>
        <v>96.476245670414613</v>
      </c>
      <c r="CQ8" s="2">
        <f t="shared" si="20"/>
        <v>105.26818716601379</v>
      </c>
      <c r="CR8" s="2">
        <f t="shared" si="20"/>
        <v>96.197136416586062</v>
      </c>
      <c r="CS8" s="2">
        <f t="shared" si="20"/>
        <v>92.987379997557809</v>
      </c>
      <c r="CT8" s="2">
        <f t="shared" si="20"/>
        <v>100.80243910475706</v>
      </c>
      <c r="CU8" s="2">
        <f t="shared" si="20"/>
        <v>104.70996865835669</v>
      </c>
      <c r="CV8" s="2">
        <f t="shared" si="20"/>
        <v>97.453128058814528</v>
      </c>
      <c r="CW8" s="2">
        <f t="shared" si="20"/>
        <v>90.89406059384369</v>
      </c>
      <c r="CX8" s="2">
        <f t="shared" si="20"/>
        <v>92.84782537064352</v>
      </c>
      <c r="CY8" s="2">
        <f t="shared" si="20"/>
        <v>94.522480893614784</v>
      </c>
      <c r="CZ8" s="2">
        <f t="shared" si="20"/>
        <v>92.568716116814969</v>
      </c>
      <c r="DB8" s="1" t="s">
        <v>5</v>
      </c>
      <c r="DC8" s="2">
        <f>AVERAGE(CO8:CR8)</f>
        <v>100</v>
      </c>
      <c r="DD8" s="2"/>
      <c r="DE8" s="2"/>
      <c r="DF8" s="2"/>
      <c r="DG8" s="2">
        <f t="shared" si="8"/>
        <v>98.988228954871516</v>
      </c>
      <c r="DH8" s="2"/>
      <c r="DI8" s="2"/>
      <c r="DJ8" s="2"/>
      <c r="DK8" s="2">
        <f t="shared" si="8"/>
        <v>92.708270743729244</v>
      </c>
      <c r="DL8" s="2"/>
      <c r="DM8" s="2"/>
      <c r="DN8" s="2"/>
      <c r="DP8" s="1" t="s">
        <v>5</v>
      </c>
      <c r="DQ8" s="2">
        <f>$DC$8-CO8</f>
        <v>-2.0584307469855219</v>
      </c>
      <c r="DR8" s="2">
        <f t="shared" ref="DR8:EB17" si="21">$DC$8-CP8</f>
        <v>3.5237543295853868</v>
      </c>
      <c r="DS8" s="2">
        <f t="shared" si="21"/>
        <v>-5.2681871660137887</v>
      </c>
      <c r="DT8" s="2">
        <f t="shared" si="21"/>
        <v>3.8028635834139379</v>
      </c>
      <c r="DU8" s="2">
        <f t="shared" si="21"/>
        <v>7.0126200024421905</v>
      </c>
      <c r="DV8" s="2">
        <f t="shared" si="21"/>
        <v>-0.80243910475705604</v>
      </c>
      <c r="DW8" s="2">
        <f t="shared" si="21"/>
        <v>-4.7099686583566864</v>
      </c>
      <c r="DX8" s="2">
        <f t="shared" si="21"/>
        <v>2.5468719411854721</v>
      </c>
      <c r="DY8" s="2">
        <f t="shared" si="21"/>
        <v>9.1059394061563097</v>
      </c>
      <c r="DZ8" s="2">
        <f t="shared" si="21"/>
        <v>7.1521746293564803</v>
      </c>
      <c r="EA8" s="2">
        <f t="shared" si="21"/>
        <v>5.4775191063852162</v>
      </c>
      <c r="EB8" s="2">
        <f t="shared" si="21"/>
        <v>7.4312838831850314</v>
      </c>
      <c r="ED8" s="1" t="s">
        <v>5</v>
      </c>
      <c r="EE8" s="2">
        <f>AVERAGE(DQ8:DT8)</f>
        <v>3.5527136788005009E-15</v>
      </c>
      <c r="EF8" s="2"/>
      <c r="EG8" s="2"/>
      <c r="EH8" s="2"/>
      <c r="EI8" s="2">
        <f t="shared" si="11"/>
        <v>1.01177104512848</v>
      </c>
      <c r="EJ8" s="2"/>
      <c r="EK8" s="2"/>
      <c r="EL8" s="2"/>
      <c r="EM8" s="5">
        <f t="shared" si="11"/>
        <v>7.2917292562707594</v>
      </c>
      <c r="EN8" s="2"/>
      <c r="EO8" s="2"/>
      <c r="EP8" s="2"/>
      <c r="ER8" s="1" t="s">
        <v>5</v>
      </c>
      <c r="ES8" s="2">
        <f>STDEV(DQ8:DT8)</f>
        <v>4.4298062096670936</v>
      </c>
      <c r="ET8" s="2"/>
      <c r="EU8" s="2"/>
      <c r="EV8" s="2"/>
      <c r="EW8" s="2">
        <f t="shared" si="13"/>
        <v>4.9798389087718578</v>
      </c>
      <c r="EX8" s="2"/>
      <c r="EY8" s="2"/>
      <c r="EZ8" s="2"/>
      <c r="FA8" s="5">
        <f t="shared" si="13"/>
        <v>1.485672454219733</v>
      </c>
      <c r="FB8" s="2"/>
      <c r="FC8" s="2"/>
      <c r="FD8" s="2"/>
    </row>
    <row r="9" spans="1:160" x14ac:dyDescent="0.2">
      <c r="A9" s="40" t="s">
        <v>6</v>
      </c>
      <c r="B9" s="49" t="s">
        <v>7</v>
      </c>
      <c r="C9" s="48"/>
      <c r="D9" s="48"/>
      <c r="E9" s="50"/>
      <c r="F9" s="43" t="s">
        <v>153</v>
      </c>
      <c r="G9" s="42"/>
      <c r="H9" s="42"/>
      <c r="I9" s="44"/>
      <c r="J9" s="46" t="s">
        <v>162</v>
      </c>
      <c r="K9" s="45"/>
      <c r="L9" s="45"/>
      <c r="M9" s="47"/>
      <c r="O9" s="1" t="s">
        <v>6</v>
      </c>
      <c r="P9">
        <v>0.48</v>
      </c>
      <c r="Q9">
        <v>0.47199999999999998</v>
      </c>
      <c r="R9">
        <v>0.47099999999999997</v>
      </c>
      <c r="S9">
        <v>0.44500000000000001</v>
      </c>
      <c r="T9">
        <v>0.75</v>
      </c>
      <c r="U9">
        <v>0.81200000000000006</v>
      </c>
      <c r="V9">
        <v>0.83699999999999997</v>
      </c>
      <c r="W9">
        <v>0.70399999999999996</v>
      </c>
      <c r="X9">
        <v>0.745</v>
      </c>
      <c r="Y9">
        <v>0.78800000000000003</v>
      </c>
      <c r="Z9">
        <v>0.755</v>
      </c>
      <c r="AA9">
        <v>0.75600000000000001</v>
      </c>
      <c r="AC9" s="1" t="s">
        <v>6</v>
      </c>
      <c r="AD9" s="2">
        <f t="shared" si="15"/>
        <v>0.38671527777777776</v>
      </c>
      <c r="AE9" s="2">
        <f t="shared" si="0"/>
        <v>0.37871527777777775</v>
      </c>
      <c r="AF9" s="2">
        <f t="shared" si="0"/>
        <v>0.37771527777777775</v>
      </c>
      <c r="AG9" s="2">
        <f t="shared" si="0"/>
        <v>0.35171527777777778</v>
      </c>
      <c r="AH9" s="2">
        <f t="shared" si="1"/>
        <v>0.65671527777777783</v>
      </c>
      <c r="AI9" s="2">
        <f t="shared" si="1"/>
        <v>0.71871527777777788</v>
      </c>
      <c r="AJ9" s="2">
        <f t="shared" si="1"/>
        <v>0.74371527777777779</v>
      </c>
      <c r="AK9" s="2">
        <f>W9-(AVERAGE($P$4:$S$4))</f>
        <v>0.61071527777777779</v>
      </c>
      <c r="AL9" s="2">
        <f t="shared" si="1"/>
        <v>0.65171527777777771</v>
      </c>
      <c r="AM9" s="2">
        <f t="shared" si="1"/>
        <v>0.69471527777777786</v>
      </c>
      <c r="AN9" s="2">
        <f t="shared" si="1"/>
        <v>0.66171527777777772</v>
      </c>
      <c r="AO9" s="2">
        <f t="shared" si="1"/>
        <v>0.66271527777777783</v>
      </c>
      <c r="AX9" s="1" t="s">
        <v>6</v>
      </c>
      <c r="AY9" s="2">
        <f t="shared" si="18"/>
        <v>7.8592081345148825</v>
      </c>
      <c r="AZ9" s="2">
        <f t="shared" si="3"/>
        <v>7.695608952510792</v>
      </c>
      <c r="BA9" s="2">
        <f t="shared" si="3"/>
        <v>7.6751590547602806</v>
      </c>
      <c r="BB9" s="2">
        <f t="shared" si="3"/>
        <v>7.1434617132469889</v>
      </c>
      <c r="BC9" s="2">
        <f t="shared" si="3"/>
        <v>13.380680527152922</v>
      </c>
      <c r="BD9" s="2">
        <f t="shared" si="3"/>
        <v>14.64857418768462</v>
      </c>
      <c r="BE9" s="2">
        <f t="shared" si="3"/>
        <v>15.1598216314474</v>
      </c>
      <c r="BF9" s="2">
        <f t="shared" si="3"/>
        <v>12.439985230629404</v>
      </c>
      <c r="BG9" s="2">
        <f t="shared" si="3"/>
        <v>13.278431038400363</v>
      </c>
      <c r="BH9" s="2">
        <f t="shared" si="3"/>
        <v>14.157776641672351</v>
      </c>
      <c r="BI9" s="2">
        <f t="shared" si="3"/>
        <v>13.482930015905476</v>
      </c>
      <c r="BJ9" s="2">
        <f t="shared" si="3"/>
        <v>13.503379913655989</v>
      </c>
      <c r="BL9" s="1" t="s">
        <v>6</v>
      </c>
      <c r="BM9" s="2">
        <f t="shared" ref="BM9:BM11" si="22">AY9/(0.02*5)</f>
        <v>78.592081345148827</v>
      </c>
      <c r="BN9" s="2">
        <f t="shared" si="19"/>
        <v>76.956089525107913</v>
      </c>
      <c r="BO9" s="2">
        <f t="shared" si="19"/>
        <v>76.751590547602802</v>
      </c>
      <c r="BP9" s="2">
        <f t="shared" si="19"/>
        <v>71.434617132469882</v>
      </c>
      <c r="BQ9" s="2">
        <f t="shared" si="19"/>
        <v>133.80680527152921</v>
      </c>
      <c r="BR9" s="2">
        <f t="shared" si="19"/>
        <v>146.48574187684619</v>
      </c>
      <c r="BS9" s="2">
        <f t="shared" si="19"/>
        <v>151.598216314474</v>
      </c>
      <c r="BT9" s="2">
        <f t="shared" si="19"/>
        <v>124.39985230629404</v>
      </c>
      <c r="BU9" s="2">
        <f t="shared" si="19"/>
        <v>132.78431038400362</v>
      </c>
      <c r="BV9" s="2">
        <f t="shared" si="19"/>
        <v>141.57776641672351</v>
      </c>
      <c r="BW9" s="2">
        <f t="shared" si="19"/>
        <v>134.82930015905475</v>
      </c>
      <c r="BX9" s="2">
        <f t="shared" si="19"/>
        <v>135.03379913655988</v>
      </c>
      <c r="BZ9" s="1" t="s">
        <v>6</v>
      </c>
      <c r="CA9" s="2">
        <f t="shared" ref="CA9:CA11" si="23">AVERAGE(BM9:BP9)</f>
        <v>75.93359463758236</v>
      </c>
      <c r="CB9" s="2"/>
      <c r="CC9" s="2"/>
      <c r="CD9" s="2"/>
      <c r="CE9" s="2">
        <f t="shared" si="5"/>
        <v>139.07265394228588</v>
      </c>
      <c r="CF9" s="2"/>
      <c r="CG9" s="2"/>
      <c r="CH9" s="2"/>
      <c r="CI9" s="5">
        <f t="shared" si="5"/>
        <v>136.05629402408545</v>
      </c>
      <c r="CJ9" s="2"/>
      <c r="CK9" s="2"/>
      <c r="CL9" s="2"/>
      <c r="CN9" s="1" t="s">
        <v>6</v>
      </c>
      <c r="CO9" s="2">
        <f t="shared" ref="CO9:CO11" si="24">(BM9/$CA$8)*100</f>
        <v>53.632975207732869</v>
      </c>
      <c r="CP9" s="2">
        <f t="shared" si="20"/>
        <v>52.516538192418679</v>
      </c>
      <c r="CQ9" s="2">
        <f t="shared" si="20"/>
        <v>52.37698356550441</v>
      </c>
      <c r="CR9" s="2">
        <f t="shared" si="20"/>
        <v>48.748563265733317</v>
      </c>
      <c r="CS9" s="2">
        <f t="shared" si="20"/>
        <v>91.312724474586531</v>
      </c>
      <c r="CT9" s="2">
        <f t="shared" si="20"/>
        <v>99.965111343271445</v>
      </c>
      <c r="CU9" s="2">
        <f t="shared" si="20"/>
        <v>103.45397701612826</v>
      </c>
      <c r="CV9" s="2">
        <f t="shared" si="20"/>
        <v>84.893211636529969</v>
      </c>
      <c r="CW9" s="2">
        <f t="shared" si="20"/>
        <v>90.614951340015139</v>
      </c>
      <c r="CX9" s="2">
        <f t="shared" si="20"/>
        <v>96.615800297328903</v>
      </c>
      <c r="CY9" s="2">
        <f t="shared" si="20"/>
        <v>92.010497609157866</v>
      </c>
      <c r="CZ9" s="2">
        <f t="shared" si="20"/>
        <v>92.150052236072156</v>
      </c>
      <c r="DB9" s="1" t="s">
        <v>6</v>
      </c>
      <c r="DC9" s="2">
        <f t="shared" ref="DC9:DC11" si="25">AVERAGE(CO9:CR9)</f>
        <v>51.818765057847315</v>
      </c>
      <c r="DD9" s="2"/>
      <c r="DE9" s="2"/>
      <c r="DF9" s="2"/>
      <c r="DG9" s="2">
        <f t="shared" si="8"/>
        <v>94.906256117629056</v>
      </c>
      <c r="DH9" s="2"/>
      <c r="DI9" s="2"/>
      <c r="DJ9" s="2"/>
      <c r="DK9" s="2">
        <f t="shared" si="8"/>
        <v>92.84782537064352</v>
      </c>
      <c r="DL9" s="2"/>
      <c r="DM9" s="2"/>
      <c r="DN9" s="2"/>
      <c r="DP9" s="1" t="s">
        <v>6</v>
      </c>
      <c r="DQ9" s="2">
        <f t="shared" ref="DQ9:DQ11" si="26">$DC$8-CO9</f>
        <v>46.367024792267131</v>
      </c>
      <c r="DR9" s="2">
        <f t="shared" si="21"/>
        <v>47.483461807581321</v>
      </c>
      <c r="DS9" s="2">
        <f t="shared" si="21"/>
        <v>47.62301643449559</v>
      </c>
      <c r="DT9" s="2">
        <f t="shared" si="21"/>
        <v>51.251436734266683</v>
      </c>
      <c r="DU9" s="2">
        <f t="shared" si="21"/>
        <v>8.6872755254134688</v>
      </c>
      <c r="DV9" s="2">
        <f t="shared" si="21"/>
        <v>3.4888656728554679E-2</v>
      </c>
      <c r="DW9" s="2">
        <f t="shared" si="21"/>
        <v>-3.4539770161282632</v>
      </c>
      <c r="DX9" s="2">
        <f t="shared" si="21"/>
        <v>15.106788363470031</v>
      </c>
      <c r="DY9" s="2">
        <f t="shared" si="21"/>
        <v>9.3850486599848608</v>
      </c>
      <c r="DZ9" s="2">
        <f t="shared" si="21"/>
        <v>3.384199702671097</v>
      </c>
      <c r="EA9" s="2">
        <f t="shared" si="21"/>
        <v>7.9895023908421337</v>
      </c>
      <c r="EB9" s="2">
        <f t="shared" si="21"/>
        <v>7.8499477639278439</v>
      </c>
      <c r="ED9" s="1" t="s">
        <v>6</v>
      </c>
      <c r="EE9" s="2">
        <f t="shared" ref="EE9:EE11" si="27">AVERAGE(DQ9:DT9)</f>
        <v>48.181234942152685</v>
      </c>
      <c r="EF9" s="2"/>
      <c r="EG9" s="2"/>
      <c r="EH9" s="2"/>
      <c r="EI9" s="2">
        <f t="shared" si="11"/>
        <v>5.0937438823709478</v>
      </c>
      <c r="EJ9" s="2"/>
      <c r="EK9" s="2"/>
      <c r="EL9" s="2"/>
      <c r="EM9" s="5">
        <f t="shared" si="11"/>
        <v>7.1521746293564838</v>
      </c>
      <c r="EN9" s="2"/>
      <c r="EO9" s="2"/>
      <c r="EP9" s="2"/>
      <c r="ER9" s="1" t="s">
        <v>6</v>
      </c>
      <c r="ES9" s="2">
        <f t="shared" ref="ES9:ES11" si="28">STDEV(DQ9:DT9)</f>
        <v>2.1225764816898223</v>
      </c>
      <c r="ET9" s="2"/>
      <c r="EU9" s="2"/>
      <c r="EV9" s="2"/>
      <c r="EW9" s="2">
        <f t="shared" si="13"/>
        <v>8.4029772145088781</v>
      </c>
      <c r="EX9" s="2"/>
      <c r="EY9" s="2"/>
      <c r="EZ9" s="2"/>
      <c r="FA9" s="5">
        <f t="shared" si="13"/>
        <v>2.6058502523020821</v>
      </c>
      <c r="FB9" s="2"/>
      <c r="FC9" s="2"/>
      <c r="FD9" s="2"/>
    </row>
    <row r="10" spans="1:160" x14ac:dyDescent="0.2">
      <c r="A10" s="40" t="s">
        <v>8</v>
      </c>
      <c r="B10" s="49" t="s">
        <v>16</v>
      </c>
      <c r="C10" s="48"/>
      <c r="D10" s="48"/>
      <c r="E10" s="50"/>
      <c r="F10" s="46" t="s">
        <v>155</v>
      </c>
      <c r="G10" s="45"/>
      <c r="H10" s="45"/>
      <c r="I10" s="47"/>
      <c r="J10" s="46" t="s">
        <v>163</v>
      </c>
      <c r="K10" s="45"/>
      <c r="L10" s="45"/>
      <c r="M10" s="47"/>
      <c r="O10" s="1" t="s">
        <v>8</v>
      </c>
      <c r="P10">
        <v>0.32100000000000001</v>
      </c>
      <c r="Q10">
        <v>0.29499999999999998</v>
      </c>
      <c r="R10">
        <v>0.32500000000000001</v>
      </c>
      <c r="S10">
        <v>0.30099999999999999</v>
      </c>
      <c r="T10">
        <v>0.71299999999999997</v>
      </c>
      <c r="U10">
        <v>0.8</v>
      </c>
      <c r="V10">
        <v>0.78400000000000003</v>
      </c>
      <c r="W10">
        <v>0.75</v>
      </c>
      <c r="X10">
        <v>0.73899999999999999</v>
      </c>
      <c r="Y10">
        <v>0.77</v>
      </c>
      <c r="Z10">
        <v>0.79100000000000004</v>
      </c>
      <c r="AA10">
        <v>0.76100000000000001</v>
      </c>
      <c r="AC10" s="1" t="s">
        <v>8</v>
      </c>
      <c r="AD10" s="2">
        <f t="shared" si="15"/>
        <v>0.22771527777777778</v>
      </c>
      <c r="AE10" s="2">
        <f t="shared" si="0"/>
        <v>0.20171527777777776</v>
      </c>
      <c r="AF10" s="2">
        <f>R10-(AVERAGE($P$4:$S$4))</f>
        <v>0.23171527777777778</v>
      </c>
      <c r="AG10" s="2">
        <f t="shared" si="0"/>
        <v>0.20771527777777776</v>
      </c>
      <c r="AH10" s="2">
        <f t="shared" si="1"/>
        <v>0.61971527777777768</v>
      </c>
      <c r="AI10" s="2">
        <f t="shared" si="1"/>
        <v>0.70671527777777787</v>
      </c>
      <c r="AJ10" s="2">
        <f>V10-(AVERAGE($P$4:$S$4))</f>
        <v>0.69071527777777786</v>
      </c>
      <c r="AK10" s="2">
        <f>W10-(AVERAGE($P$4:$S$4))</f>
        <v>0.65671527777777783</v>
      </c>
      <c r="AL10" s="2">
        <f t="shared" si="1"/>
        <v>0.64571527777777771</v>
      </c>
      <c r="AM10" s="2">
        <f t="shared" si="1"/>
        <v>0.67671527777777785</v>
      </c>
      <c r="AN10" s="2">
        <f t="shared" si="1"/>
        <v>0.69771527777777775</v>
      </c>
      <c r="AO10" s="2">
        <f t="shared" si="1"/>
        <v>0.66771527777777773</v>
      </c>
      <c r="AX10" s="1" t="s">
        <v>8</v>
      </c>
      <c r="AY10" s="2">
        <f t="shared" si="18"/>
        <v>4.6076743921835943</v>
      </c>
      <c r="AZ10" s="2">
        <f t="shared" si="3"/>
        <v>4.0759770506703017</v>
      </c>
      <c r="BA10" s="2">
        <f t="shared" si="3"/>
        <v>4.68947398318564</v>
      </c>
      <c r="BB10" s="2">
        <f t="shared" si="3"/>
        <v>4.1986764371733694</v>
      </c>
      <c r="BC10" s="2">
        <f t="shared" si="3"/>
        <v>12.624034310384003</v>
      </c>
      <c r="BD10" s="2">
        <f t="shared" si="3"/>
        <v>14.403175414678485</v>
      </c>
      <c r="BE10" s="2">
        <f t="shared" si="3"/>
        <v>14.075977050670305</v>
      </c>
      <c r="BF10" s="2">
        <f t="shared" si="3"/>
        <v>13.380680527152922</v>
      </c>
      <c r="BG10" s="2">
        <f t="shared" si="3"/>
        <v>13.155731651897296</v>
      </c>
      <c r="BH10" s="2">
        <f t="shared" si="3"/>
        <v>13.789678482163147</v>
      </c>
      <c r="BI10" s="2">
        <f t="shared" si="3"/>
        <v>14.219126334923882</v>
      </c>
      <c r="BJ10" s="2">
        <f t="shared" si="3"/>
        <v>13.605629402408544</v>
      </c>
      <c r="BL10" s="1" t="s">
        <v>8</v>
      </c>
      <c r="BM10" s="2">
        <f t="shared" si="22"/>
        <v>46.076743921835941</v>
      </c>
      <c r="BN10" s="2">
        <f t="shared" si="19"/>
        <v>40.759770506703013</v>
      </c>
      <c r="BO10" s="2">
        <f t="shared" si="19"/>
        <v>46.894739831856398</v>
      </c>
      <c r="BP10" s="2">
        <f t="shared" si="19"/>
        <v>41.986764371733692</v>
      </c>
      <c r="BQ10" s="2">
        <f t="shared" si="19"/>
        <v>126.24034310384002</v>
      </c>
      <c r="BR10" s="2">
        <f t="shared" si="19"/>
        <v>144.03175414678483</v>
      </c>
      <c r="BS10" s="2">
        <f t="shared" si="19"/>
        <v>140.75977050670303</v>
      </c>
      <c r="BT10" s="2">
        <f t="shared" si="19"/>
        <v>133.80680527152921</v>
      </c>
      <c r="BU10" s="2">
        <f t="shared" si="19"/>
        <v>131.55731651897295</v>
      </c>
      <c r="BV10" s="2">
        <f t="shared" si="19"/>
        <v>137.89678482163146</v>
      </c>
      <c r="BW10" s="2">
        <f t="shared" si="19"/>
        <v>142.1912633492388</v>
      </c>
      <c r="BX10" s="2">
        <f t="shared" si="19"/>
        <v>136.05629402408545</v>
      </c>
      <c r="BZ10" s="1" t="s">
        <v>8</v>
      </c>
      <c r="CA10" s="2">
        <f t="shared" si="23"/>
        <v>43.929504658032265</v>
      </c>
      <c r="CB10" s="2"/>
      <c r="CC10" s="2"/>
      <c r="CD10" s="2"/>
      <c r="CE10" s="5">
        <f>AVERAGE(BQ10:BS10)</f>
        <v>137.01062258577596</v>
      </c>
      <c r="CF10" s="2"/>
      <c r="CG10" s="2"/>
      <c r="CH10" s="2"/>
      <c r="CI10" s="5">
        <f t="shared" si="5"/>
        <v>136.92541467848218</v>
      </c>
      <c r="CJ10" s="2"/>
      <c r="CK10" s="2"/>
      <c r="CL10" s="2"/>
      <c r="CN10" s="1" t="s">
        <v>8</v>
      </c>
      <c r="CO10" s="2">
        <f t="shared" si="24"/>
        <v>31.443789528363503</v>
      </c>
      <c r="CP10" s="2">
        <f t="shared" si="20"/>
        <v>27.815369228592406</v>
      </c>
      <c r="CQ10" s="2">
        <f t="shared" si="20"/>
        <v>32.002008036020598</v>
      </c>
      <c r="CR10" s="2">
        <f t="shared" si="20"/>
        <v>28.652696990078049</v>
      </c>
      <c r="CS10" s="2">
        <f t="shared" si="20"/>
        <v>86.149203278758407</v>
      </c>
      <c r="CT10" s="2">
        <f t="shared" si="20"/>
        <v>98.290455820300167</v>
      </c>
      <c r="CU10" s="2">
        <f t="shared" si="20"/>
        <v>96.057581789671801</v>
      </c>
      <c r="CV10" s="2">
        <f t="shared" si="20"/>
        <v>91.312724474586531</v>
      </c>
      <c r="CW10" s="2">
        <f t="shared" si="20"/>
        <v>89.777623578529514</v>
      </c>
      <c r="CX10" s="2">
        <f t="shared" si="20"/>
        <v>94.103817012871986</v>
      </c>
      <c r="CY10" s="2">
        <f t="shared" si="20"/>
        <v>97.034464178071687</v>
      </c>
      <c r="CZ10" s="2">
        <f t="shared" si="20"/>
        <v>92.84782537064352</v>
      </c>
      <c r="DB10" s="1" t="s">
        <v>8</v>
      </c>
      <c r="DC10" s="2">
        <f t="shared" si="25"/>
        <v>29.978465945763638</v>
      </c>
      <c r="DD10" s="2"/>
      <c r="DE10" s="2"/>
      <c r="DF10" s="2"/>
      <c r="DG10" s="2">
        <f>AVERAGE(CS10:CU10)</f>
        <v>93.499080296243463</v>
      </c>
      <c r="DH10" s="2"/>
      <c r="DI10" s="2"/>
      <c r="DJ10" s="2"/>
      <c r="DK10" s="2">
        <f t="shared" si="8"/>
        <v>93.440932535029177</v>
      </c>
      <c r="DL10" s="2"/>
      <c r="DM10" s="2"/>
      <c r="DN10" s="2"/>
      <c r="DP10" s="1" t="s">
        <v>8</v>
      </c>
      <c r="DQ10" s="2">
        <f t="shared" si="26"/>
        <v>68.55621047163649</v>
      </c>
      <c r="DR10" s="2">
        <f t="shared" si="21"/>
        <v>72.184630771407598</v>
      </c>
      <c r="DS10" s="2">
        <f t="shared" si="21"/>
        <v>67.997991963979402</v>
      </c>
      <c r="DT10" s="2">
        <f t="shared" si="21"/>
        <v>71.347303009921944</v>
      </c>
      <c r="DU10" s="2">
        <f t="shared" si="21"/>
        <v>13.850796721241593</v>
      </c>
      <c r="DV10" s="2">
        <f t="shared" si="21"/>
        <v>1.709544179699833</v>
      </c>
      <c r="DW10" s="2">
        <f t="shared" si="21"/>
        <v>3.9424182103281993</v>
      </c>
      <c r="DX10" s="2">
        <f t="shared" si="21"/>
        <v>8.6872755254134688</v>
      </c>
      <c r="DY10" s="2">
        <f t="shared" si="21"/>
        <v>10.222376421470486</v>
      </c>
      <c r="DZ10" s="2">
        <f t="shared" si="21"/>
        <v>5.8961829871280145</v>
      </c>
      <c r="EA10" s="2">
        <f t="shared" si="21"/>
        <v>2.965535821928313</v>
      </c>
      <c r="EB10" s="2">
        <f t="shared" si="21"/>
        <v>7.1521746293564803</v>
      </c>
      <c r="ED10" s="1" t="s">
        <v>8</v>
      </c>
      <c r="EE10" s="2">
        <f t="shared" si="27"/>
        <v>70.021534054236355</v>
      </c>
      <c r="EF10" s="2"/>
      <c r="EG10" s="2"/>
      <c r="EH10" s="2"/>
      <c r="EI10" s="5">
        <f>AVERAGE(DU10:DW10)</f>
        <v>6.5009197037565416</v>
      </c>
      <c r="EJ10" s="2"/>
      <c r="EK10" s="2"/>
      <c r="EL10" s="2"/>
      <c r="EM10" s="5">
        <f t="shared" si="11"/>
        <v>6.5590674649708234</v>
      </c>
      <c r="EN10" s="2"/>
      <c r="EO10" s="2"/>
      <c r="EP10" s="2"/>
      <c r="ER10" s="1" t="s">
        <v>8</v>
      </c>
      <c r="ES10" s="2">
        <f t="shared" si="28"/>
        <v>2.0557680255370454</v>
      </c>
      <c r="ET10" s="2"/>
      <c r="EU10" s="2"/>
      <c r="EV10" s="2"/>
      <c r="EW10" s="5">
        <f>STDEV(DU10:DW10)</f>
        <v>6.4623487013840304</v>
      </c>
      <c r="EX10" s="2"/>
      <c r="EY10" s="2"/>
      <c r="EZ10" s="2"/>
      <c r="FA10" s="5">
        <f t="shared" si="13"/>
        <v>3.0069083856861454</v>
      </c>
      <c r="FB10" s="2"/>
      <c r="FC10" s="2"/>
      <c r="FD10" s="2"/>
    </row>
    <row r="11" spans="1:160" x14ac:dyDescent="0.2">
      <c r="A11" s="40" t="s">
        <v>9</v>
      </c>
      <c r="B11" s="49" t="s">
        <v>10</v>
      </c>
      <c r="C11" s="48"/>
      <c r="D11" s="48"/>
      <c r="E11" s="50"/>
      <c r="F11" s="46" t="s">
        <v>156</v>
      </c>
      <c r="G11" s="45"/>
      <c r="H11" s="45"/>
      <c r="I11" s="47"/>
      <c r="J11" s="43"/>
      <c r="K11" s="42"/>
      <c r="L11" s="42"/>
      <c r="M11" s="44"/>
      <c r="O11" s="1" t="s">
        <v>9</v>
      </c>
      <c r="P11">
        <v>0.155</v>
      </c>
      <c r="Q11">
        <v>0.14199999999999999</v>
      </c>
      <c r="R11">
        <v>0.153</v>
      </c>
      <c r="S11">
        <v>0.14399999999999999</v>
      </c>
      <c r="T11">
        <v>0.73599999999999999</v>
      </c>
      <c r="U11">
        <v>0.84899999999999998</v>
      </c>
      <c r="V11">
        <v>0.82699999999999996</v>
      </c>
      <c r="W11">
        <v>0.76200000000000001</v>
      </c>
      <c r="AC11" s="1" t="s">
        <v>9</v>
      </c>
      <c r="AD11" s="2">
        <f t="shared" si="15"/>
        <v>6.1715277777777772E-2</v>
      </c>
      <c r="AE11" s="2">
        <f t="shared" si="0"/>
        <v>4.871527777777776E-2</v>
      </c>
      <c r="AF11" s="2">
        <f t="shared" si="0"/>
        <v>5.971527777777777E-2</v>
      </c>
      <c r="AG11" s="2">
        <f t="shared" si="0"/>
        <v>5.0715277777777762E-2</v>
      </c>
      <c r="AH11" s="2">
        <f t="shared" si="1"/>
        <v>0.64271527777777782</v>
      </c>
      <c r="AI11" s="2">
        <f t="shared" si="1"/>
        <v>0.75571527777777781</v>
      </c>
      <c r="AJ11" s="2">
        <f t="shared" si="1"/>
        <v>0.73371527777777779</v>
      </c>
      <c r="AK11" s="2">
        <f t="shared" si="1"/>
        <v>0.66871527777777784</v>
      </c>
      <c r="AL11" s="2"/>
      <c r="AM11" s="2"/>
      <c r="AN11" s="2"/>
      <c r="AO11" s="2"/>
      <c r="AX11" s="1" t="s">
        <v>9</v>
      </c>
      <c r="AY11" s="2">
        <f t="shared" si="18"/>
        <v>1.2129913655987274</v>
      </c>
      <c r="AZ11" s="2">
        <f t="shared" si="3"/>
        <v>0.94714269484208102</v>
      </c>
      <c r="BA11" s="2">
        <f t="shared" si="3"/>
        <v>1.172091570097705</v>
      </c>
      <c r="BB11" s="2">
        <f t="shared" si="3"/>
        <v>0.98804249034310354</v>
      </c>
      <c r="BC11" s="2">
        <f t="shared" si="3"/>
        <v>13.094381958645764</v>
      </c>
      <c r="BD11" s="2">
        <f t="shared" si="3"/>
        <v>15.405220404453535</v>
      </c>
      <c r="BE11" s="2">
        <f t="shared" si="3"/>
        <v>14.955322653942288</v>
      </c>
      <c r="BF11" s="2">
        <f t="shared" si="3"/>
        <v>13.626079300159057</v>
      </c>
      <c r="BG11" s="2"/>
      <c r="BH11" s="2"/>
      <c r="BI11" s="2"/>
      <c r="BJ11" s="2"/>
      <c r="BL11" s="1" t="s">
        <v>9</v>
      </c>
      <c r="BM11" s="2">
        <f t="shared" si="22"/>
        <v>12.129913655987274</v>
      </c>
      <c r="BN11" s="2">
        <f t="shared" si="19"/>
        <v>9.4714269484208096</v>
      </c>
      <c r="BO11" s="2">
        <f t="shared" si="19"/>
        <v>11.72091570097705</v>
      </c>
      <c r="BP11" s="2">
        <f t="shared" si="19"/>
        <v>9.8804249034310345</v>
      </c>
      <c r="BQ11" s="2">
        <f t="shared" si="19"/>
        <v>130.94381958645764</v>
      </c>
      <c r="BR11" s="2">
        <f t="shared" si="19"/>
        <v>154.05220404453536</v>
      </c>
      <c r="BS11" s="2">
        <f t="shared" si="19"/>
        <v>149.55322653942287</v>
      </c>
      <c r="BT11" s="2">
        <f t="shared" si="19"/>
        <v>136.26079300159057</v>
      </c>
      <c r="BU11" s="2">
        <f t="shared" si="19"/>
        <v>0</v>
      </c>
      <c r="BV11" s="2">
        <f t="shared" si="19"/>
        <v>0</v>
      </c>
      <c r="BW11" s="2">
        <f t="shared" si="19"/>
        <v>0</v>
      </c>
      <c r="BX11" s="2">
        <f t="shared" si="19"/>
        <v>0</v>
      </c>
      <c r="BZ11" s="1" t="s">
        <v>9</v>
      </c>
      <c r="CA11" s="2">
        <f t="shared" si="23"/>
        <v>10.800670302204042</v>
      </c>
      <c r="CB11" s="2"/>
      <c r="CC11" s="2"/>
      <c r="CD11" s="2"/>
      <c r="CE11" s="5">
        <f t="shared" si="5"/>
        <v>142.70251079300164</v>
      </c>
      <c r="CF11" s="2"/>
      <c r="CG11" s="2"/>
      <c r="CH11" s="2"/>
      <c r="CI11" s="2">
        <f t="shared" si="5"/>
        <v>0</v>
      </c>
      <c r="CJ11" s="2"/>
      <c r="CK11" s="2"/>
      <c r="CL11" s="2"/>
      <c r="CN11" s="1" t="s">
        <v>9</v>
      </c>
      <c r="CO11" s="2">
        <f t="shared" si="24"/>
        <v>8.2777214605942291</v>
      </c>
      <c r="CP11" s="2">
        <f t="shared" si="20"/>
        <v>6.4635113107086823</v>
      </c>
      <c r="CQ11" s="2">
        <f t="shared" si="20"/>
        <v>7.9986122067656842</v>
      </c>
      <c r="CR11" s="2">
        <f t="shared" si="20"/>
        <v>6.742620564537229</v>
      </c>
      <c r="CS11" s="2">
        <f t="shared" si="20"/>
        <v>89.358959697786716</v>
      </c>
      <c r="CT11" s="2">
        <f t="shared" si="20"/>
        <v>105.12863253909954</v>
      </c>
      <c r="CU11" s="2">
        <f t="shared" si="20"/>
        <v>102.05843074698552</v>
      </c>
      <c r="CV11" s="2">
        <f t="shared" si="20"/>
        <v>92.987379997557809</v>
      </c>
      <c r="CW11" s="2">
        <f t="shared" si="20"/>
        <v>0</v>
      </c>
      <c r="CX11" s="2">
        <f t="shared" si="20"/>
        <v>0</v>
      </c>
      <c r="CY11" s="2">
        <f t="shared" si="20"/>
        <v>0</v>
      </c>
      <c r="CZ11" s="2">
        <f t="shared" si="20"/>
        <v>0</v>
      </c>
      <c r="DB11" s="1" t="s">
        <v>9</v>
      </c>
      <c r="DC11" s="2">
        <f t="shared" si="25"/>
        <v>7.3706163856514566</v>
      </c>
      <c r="DD11" s="2"/>
      <c r="DE11" s="2"/>
      <c r="DF11" s="2"/>
      <c r="DG11" s="2">
        <f t="shared" si="8"/>
        <v>97.383350745357404</v>
      </c>
      <c r="DH11" s="2"/>
      <c r="DI11" s="2"/>
      <c r="DJ11" s="2"/>
      <c r="DK11" s="2">
        <f t="shared" si="8"/>
        <v>0</v>
      </c>
      <c r="DL11" s="2"/>
      <c r="DM11" s="2"/>
      <c r="DN11" s="2"/>
      <c r="DP11" s="1" t="s">
        <v>9</v>
      </c>
      <c r="DQ11" s="2">
        <f t="shared" si="26"/>
        <v>91.722278539405778</v>
      </c>
      <c r="DR11" s="2">
        <f t="shared" si="21"/>
        <v>93.536488689291318</v>
      </c>
      <c r="DS11" s="2">
        <f t="shared" si="21"/>
        <v>92.001387793234315</v>
      </c>
      <c r="DT11" s="2">
        <f t="shared" si="21"/>
        <v>93.257379435462767</v>
      </c>
      <c r="DU11" s="2">
        <f t="shared" si="21"/>
        <v>10.641040302213284</v>
      </c>
      <c r="DV11" s="2">
        <f t="shared" si="21"/>
        <v>-5.1286325390995415</v>
      </c>
      <c r="DW11" s="2">
        <f t="shared" si="21"/>
        <v>-2.0584307469855219</v>
      </c>
      <c r="DX11" s="2">
        <f t="shared" si="21"/>
        <v>7.0126200024421905</v>
      </c>
      <c r="DY11" s="2">
        <f t="shared" si="21"/>
        <v>100</v>
      </c>
      <c r="DZ11" s="2">
        <f t="shared" si="21"/>
        <v>100</v>
      </c>
      <c r="EA11" s="2">
        <f t="shared" si="21"/>
        <v>100</v>
      </c>
      <c r="EB11" s="2">
        <f t="shared" si="21"/>
        <v>100</v>
      </c>
      <c r="ED11" s="1" t="s">
        <v>9</v>
      </c>
      <c r="EE11" s="2">
        <f t="shared" si="27"/>
        <v>92.629383614348541</v>
      </c>
      <c r="EF11" s="2"/>
      <c r="EG11" s="2"/>
      <c r="EH11" s="2"/>
      <c r="EI11" s="5">
        <f t="shared" si="11"/>
        <v>2.6166492546426028</v>
      </c>
      <c r="EJ11" s="2"/>
      <c r="EK11" s="2"/>
      <c r="EL11" s="2"/>
      <c r="EM11" s="2">
        <f t="shared" si="11"/>
        <v>100</v>
      </c>
      <c r="EN11" s="2"/>
      <c r="EO11" s="2"/>
      <c r="EP11" s="2"/>
      <c r="ER11" s="1" t="s">
        <v>9</v>
      </c>
      <c r="ES11" s="2">
        <f t="shared" si="28"/>
        <v>0.90082124320861001</v>
      </c>
      <c r="ET11" s="2"/>
      <c r="EU11" s="2"/>
      <c r="EV11" s="2"/>
      <c r="EW11" s="5">
        <f t="shared" si="13"/>
        <v>7.4287992207341045</v>
      </c>
      <c r="EX11" s="2"/>
      <c r="EY11" s="2"/>
      <c r="EZ11" s="2"/>
      <c r="FA11" s="2">
        <f t="shared" si="13"/>
        <v>0</v>
      </c>
      <c r="FB11" s="2"/>
      <c r="FC11" s="2"/>
      <c r="FD11" s="2"/>
    </row>
    <row r="14" spans="1:160" x14ac:dyDescent="0.2">
      <c r="EC14" s="6" t="s">
        <v>107</v>
      </c>
    </row>
    <row r="15" spans="1:160" ht="22" x14ac:dyDescent="0.2">
      <c r="EC15" s="8" t="s">
        <v>123</v>
      </c>
      <c r="ED15" s="8" t="s">
        <v>124</v>
      </c>
      <c r="EE15" s="8" t="s">
        <v>125</v>
      </c>
      <c r="EF15" s="8" t="s">
        <v>126</v>
      </c>
      <c r="EG15" s="8" t="s">
        <v>108</v>
      </c>
      <c r="EH15" s="8" t="s">
        <v>109</v>
      </c>
      <c r="EI15" s="8" t="s">
        <v>110</v>
      </c>
      <c r="EJ15" s="8" t="s">
        <v>111</v>
      </c>
      <c r="EK15" s="8" t="s">
        <v>112</v>
      </c>
      <c r="EL15" s="10" t="s">
        <v>113</v>
      </c>
      <c r="EM15" s="11"/>
    </row>
    <row r="16" spans="1:160" x14ac:dyDescent="0.2">
      <c r="EC16" s="7" t="s">
        <v>114</v>
      </c>
      <c r="ED16" s="13"/>
      <c r="EE16" s="13"/>
      <c r="EF16" s="13"/>
      <c r="EG16" s="3">
        <f>EE8</f>
        <v>3.5527136788005009E-15</v>
      </c>
      <c r="EH16" s="3">
        <f>ES8</f>
        <v>4.4298062096670936</v>
      </c>
      <c r="EI16" s="3"/>
      <c r="EJ16" s="3"/>
      <c r="EK16" s="3"/>
      <c r="EL16" s="14"/>
      <c r="EM16" s="12"/>
    </row>
    <row r="17" spans="133:145" x14ac:dyDescent="0.2">
      <c r="EC17" s="7" t="s">
        <v>115</v>
      </c>
      <c r="ED17" s="13">
        <v>50</v>
      </c>
      <c r="EE17" s="13"/>
      <c r="EF17" s="13"/>
      <c r="EG17" s="3">
        <f>EE9</f>
        <v>48.181234942152685</v>
      </c>
      <c r="EH17" s="3">
        <f>ES9</f>
        <v>2.1225764816898223</v>
      </c>
      <c r="EI17" s="3"/>
      <c r="EJ17" s="3"/>
      <c r="EK17" s="3"/>
      <c r="EL17" s="14"/>
      <c r="EM17" s="12"/>
    </row>
    <row r="18" spans="133:145" x14ac:dyDescent="0.2">
      <c r="EC18" s="7" t="s">
        <v>116</v>
      </c>
      <c r="ED18" s="13">
        <v>50</v>
      </c>
      <c r="EE18" s="13"/>
      <c r="EF18" s="13"/>
      <c r="EG18" s="3">
        <f>EE10</f>
        <v>70.021534054236355</v>
      </c>
      <c r="EH18" s="3">
        <f>ES10</f>
        <v>2.0557680255370454</v>
      </c>
      <c r="EI18" s="3"/>
      <c r="EJ18" s="3"/>
      <c r="EK18" s="3"/>
      <c r="EL18" s="14"/>
      <c r="EM18" s="12"/>
    </row>
    <row r="19" spans="133:145" x14ac:dyDescent="0.2">
      <c r="EC19" s="7" t="s">
        <v>117</v>
      </c>
      <c r="ED19" s="13">
        <v>5</v>
      </c>
      <c r="EE19" s="13"/>
      <c r="EF19" s="13"/>
      <c r="EG19" s="3">
        <f>EE11</f>
        <v>92.629383614348541</v>
      </c>
      <c r="EH19" s="3">
        <f>ES11</f>
        <v>0.90082124320861001</v>
      </c>
      <c r="EI19" s="3"/>
      <c r="EJ19" s="3"/>
      <c r="EK19" s="3"/>
      <c r="EL19" s="14"/>
      <c r="EM19" s="12"/>
    </row>
    <row r="20" spans="133:145" x14ac:dyDescent="0.2">
      <c r="EC20" t="s">
        <v>164</v>
      </c>
      <c r="ED20" s="13">
        <v>50</v>
      </c>
      <c r="EE20" s="13">
        <v>5</v>
      </c>
      <c r="EF20" s="13">
        <v>1</v>
      </c>
      <c r="EG20" s="3">
        <f>EI4</f>
        <v>7.815059107199275</v>
      </c>
      <c r="EH20" s="3">
        <f>EW4</f>
        <v>3.1296246532844907</v>
      </c>
      <c r="EI20" s="3">
        <f>EI5</f>
        <v>9.3152713465277159</v>
      </c>
      <c r="EJ20" s="3">
        <f>EW5</f>
        <v>1.8320144052176672</v>
      </c>
      <c r="EK20" s="3">
        <f>EI6</f>
        <v>1.9537647767998152</v>
      </c>
      <c r="EL20" s="14">
        <f>EW6</f>
        <v>3.625511745957152</v>
      </c>
      <c r="EM20" s="12"/>
    </row>
    <row r="21" spans="133:145" x14ac:dyDescent="0.2">
      <c r="EC21" t="s">
        <v>165</v>
      </c>
      <c r="ED21" s="13">
        <v>50</v>
      </c>
      <c r="EE21" s="13">
        <v>5</v>
      </c>
      <c r="EF21" s="13">
        <v>1</v>
      </c>
      <c r="EG21" s="3">
        <f>EI7</f>
        <v>5.5821850765709122</v>
      </c>
      <c r="EH21" s="3">
        <f>EW7</f>
        <v>6.7231687743392827</v>
      </c>
      <c r="EI21" s="3">
        <f>EI8</f>
        <v>1.01177104512848</v>
      </c>
      <c r="EJ21" s="3">
        <f>EW8</f>
        <v>4.9798389087718578</v>
      </c>
      <c r="EK21" s="3">
        <f>EI9</f>
        <v>5.0937438823709478</v>
      </c>
      <c r="EL21" s="14">
        <f>EW9</f>
        <v>8.4029772145088781</v>
      </c>
      <c r="EM21" s="12" t="s">
        <v>169</v>
      </c>
    </row>
    <row r="22" spans="133:145" x14ac:dyDescent="0.2">
      <c r="EC22" t="s">
        <v>166</v>
      </c>
      <c r="ED22" s="13">
        <v>50</v>
      </c>
      <c r="EE22" s="13">
        <v>5</v>
      </c>
      <c r="EF22" s="13">
        <v>1</v>
      </c>
      <c r="EG22" s="3">
        <f>EI10</f>
        <v>6.5009197037565416</v>
      </c>
      <c r="EH22" s="3">
        <f>EW10</f>
        <v>6.4623487013840304</v>
      </c>
      <c r="EI22" s="3">
        <f>EI11</f>
        <v>2.6166492546426028</v>
      </c>
      <c r="EJ22" s="3">
        <f>EW11</f>
        <v>7.4287992207341045</v>
      </c>
      <c r="EK22" s="3">
        <f>EM4</f>
        <v>3.5935316430425353</v>
      </c>
      <c r="EL22" s="14">
        <f>FA4</f>
        <v>6.9632957687236869</v>
      </c>
      <c r="EM22" s="16"/>
      <c r="EN22" s="16"/>
      <c r="EO22" s="16"/>
    </row>
    <row r="23" spans="133:145" x14ac:dyDescent="0.2">
      <c r="EC23" t="s">
        <v>167</v>
      </c>
      <c r="ED23" s="13">
        <v>50</v>
      </c>
      <c r="EE23" s="13">
        <v>5</v>
      </c>
      <c r="EF23" s="13">
        <v>1</v>
      </c>
      <c r="EG23" s="3">
        <f>EM5</f>
        <v>5.1984098525566615</v>
      </c>
      <c r="EH23" s="3">
        <f>FA5</f>
        <v>5.7279765518648631</v>
      </c>
      <c r="EI23" s="3">
        <f>EM6</f>
        <v>2.267762687356921</v>
      </c>
      <c r="EJ23" s="3">
        <f>FA6</f>
        <v>3.1741647994508306</v>
      </c>
      <c r="EK23" s="3">
        <f>EM7</f>
        <v>1.2211029854998898</v>
      </c>
      <c r="EL23" s="14">
        <f>FA7</f>
        <v>3.0670284560803842</v>
      </c>
      <c r="EM23" s="12"/>
    </row>
    <row r="24" spans="133:145" x14ac:dyDescent="0.2">
      <c r="EC24" t="s">
        <v>168</v>
      </c>
      <c r="ED24" s="13">
        <v>50</v>
      </c>
      <c r="EE24" s="13">
        <v>5</v>
      </c>
      <c r="EF24" s="13">
        <v>1</v>
      </c>
      <c r="EG24" s="3">
        <f>EM8</f>
        <v>7.2917292562707594</v>
      </c>
      <c r="EH24" s="3">
        <f>FA8</f>
        <v>1.485672454219733</v>
      </c>
      <c r="EI24" s="3">
        <f>EM9</f>
        <v>7.1521746293564838</v>
      </c>
      <c r="EJ24" s="3">
        <f>FA9</f>
        <v>2.6058502523020821</v>
      </c>
      <c r="EK24" s="3">
        <f>EM10</f>
        <v>6.5590674649708234</v>
      </c>
      <c r="EL24" s="14">
        <f>FA10</f>
        <v>3.0069083856861454</v>
      </c>
      <c r="EM24" s="12"/>
    </row>
  </sheetData>
  <mergeCells count="25">
    <mergeCell ref="J4:M4"/>
    <mergeCell ref="F4:I4"/>
    <mergeCell ref="B4:E4"/>
    <mergeCell ref="J6:M6"/>
    <mergeCell ref="F6:I6"/>
    <mergeCell ref="B6:E6"/>
    <mergeCell ref="J5:M5"/>
    <mergeCell ref="F5:I5"/>
    <mergeCell ref="B5:E5"/>
    <mergeCell ref="J8:M8"/>
    <mergeCell ref="F8:I8"/>
    <mergeCell ref="B8:E8"/>
    <mergeCell ref="J7:M7"/>
    <mergeCell ref="F7:I7"/>
    <mergeCell ref="B7:E7"/>
    <mergeCell ref="B2:D2"/>
    <mergeCell ref="J11:M11"/>
    <mergeCell ref="F11:I11"/>
    <mergeCell ref="B11:E11"/>
    <mergeCell ref="J10:M10"/>
    <mergeCell ref="F10:I10"/>
    <mergeCell ref="B10:E10"/>
    <mergeCell ref="J9:M9"/>
    <mergeCell ref="F9:I9"/>
    <mergeCell ref="B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</vt:lpstr>
      <vt:lpstr>Result 1</vt:lpstr>
      <vt:lpstr>Result 2</vt:lpstr>
      <vt:lpstr>Result 3</vt:lpstr>
      <vt:lpstr>Result 4</vt:lpstr>
      <vt:lpstr>Result 5</vt:lpstr>
      <vt:lpstr>Result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2017-09-21T06:42:44Z</cp:lastPrinted>
  <dcterms:created xsi:type="dcterms:W3CDTF">2017-09-20T07:06:28Z</dcterms:created>
  <dcterms:modified xsi:type="dcterms:W3CDTF">2017-12-05T07:56:44Z</dcterms:modified>
</cp:coreProperties>
</file>