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8b88ff4afad1a5/Documents/PostdocReseach_UnivHelsinki/mPPases_Inhibitor/Loic/"/>
    </mc:Choice>
  </mc:AlternateContent>
  <xr:revisionPtr revIDLastSave="0" documentId="8_{F9251B0D-3BFF-3C4C-872E-054E8500AAC1}" xr6:coauthVersionLast="36" xr6:coauthVersionMax="36" xr10:uidLastSave="{00000000-0000-0000-0000-000000000000}"/>
  <bookViews>
    <workbookView xWindow="1560" yWindow="460" windowWidth="27240" windowHeight="15480" xr2:uid="{7806F2DB-790A-DF4F-BBFE-F42CC5EB1AA8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Q4" i="2" l="1"/>
  <c r="BR4" i="2"/>
  <c r="BS4" i="2"/>
  <c r="BT4" i="2"/>
  <c r="BU4" i="2"/>
  <c r="BV4" i="2"/>
  <c r="BW4" i="2"/>
  <c r="BX4" i="2"/>
  <c r="BQ5" i="2"/>
  <c r="BR5" i="2"/>
  <c r="BS5" i="2"/>
  <c r="BT5" i="2"/>
  <c r="BU5" i="2"/>
  <c r="BV5" i="2"/>
  <c r="BW5" i="2"/>
  <c r="BX5" i="2"/>
  <c r="BQ6" i="2"/>
  <c r="BR6" i="2"/>
  <c r="BS6" i="2"/>
  <c r="BT6" i="2"/>
  <c r="BU6" i="2"/>
  <c r="BV6" i="2"/>
  <c r="BW6" i="2"/>
  <c r="BX6" i="2"/>
  <c r="BQ7" i="2"/>
  <c r="BR7" i="2"/>
  <c r="BS7" i="2"/>
  <c r="BT7" i="2"/>
  <c r="BU7" i="2"/>
  <c r="BV7" i="2"/>
  <c r="BW7" i="2"/>
  <c r="BX7" i="2"/>
  <c r="BQ8" i="2"/>
  <c r="BR8" i="2"/>
  <c r="BS8" i="2"/>
  <c r="BT8" i="2"/>
  <c r="BU8" i="2"/>
  <c r="BV8" i="2"/>
  <c r="BW8" i="2"/>
  <c r="BX8" i="2"/>
  <c r="BQ9" i="2"/>
  <c r="BR9" i="2"/>
  <c r="BS9" i="2"/>
  <c r="BT9" i="2"/>
  <c r="BU9" i="2"/>
  <c r="BV9" i="2"/>
  <c r="BW9" i="2"/>
  <c r="BX9" i="2"/>
  <c r="BQ10" i="2"/>
  <c r="BR10" i="2"/>
  <c r="BS10" i="2"/>
  <c r="BT10" i="2"/>
  <c r="BU10" i="2"/>
  <c r="BV10" i="2"/>
  <c r="BW10" i="2"/>
  <c r="BX10" i="2"/>
  <c r="BQ11" i="2"/>
  <c r="BR11" i="2"/>
  <c r="BS11" i="2"/>
  <c r="BT11" i="2"/>
  <c r="BM9" i="2"/>
  <c r="BN9" i="2"/>
  <c r="BO9" i="2"/>
  <c r="BP9" i="2"/>
  <c r="BM10" i="2"/>
  <c r="BN10" i="2"/>
  <c r="BO10" i="2"/>
  <c r="BP10" i="2"/>
  <c r="BM11" i="2"/>
  <c r="BN11" i="2"/>
  <c r="BO11" i="2"/>
  <c r="BP11" i="2"/>
  <c r="BN8" i="2"/>
  <c r="BO8" i="2"/>
  <c r="BP8" i="2"/>
  <c r="BM8" i="2"/>
  <c r="BQ4" i="3"/>
  <c r="BR4" i="3"/>
  <c r="BS4" i="3"/>
  <c r="BT4" i="3"/>
  <c r="BU4" i="3"/>
  <c r="BV4" i="3"/>
  <c r="BW4" i="3"/>
  <c r="BX4" i="3"/>
  <c r="BQ5" i="3"/>
  <c r="BR5" i="3"/>
  <c r="BS5" i="3"/>
  <c r="BT5" i="3"/>
  <c r="BU5" i="3"/>
  <c r="BV5" i="3"/>
  <c r="BW5" i="3"/>
  <c r="BX5" i="3"/>
  <c r="BQ6" i="3"/>
  <c r="BR6" i="3"/>
  <c r="BS6" i="3"/>
  <c r="BT6" i="3"/>
  <c r="BU6" i="3"/>
  <c r="BV6" i="3"/>
  <c r="BW6" i="3"/>
  <c r="BX6" i="3"/>
  <c r="BQ7" i="3"/>
  <c r="BR7" i="3"/>
  <c r="BS7" i="3"/>
  <c r="BT7" i="3"/>
  <c r="BU7" i="3"/>
  <c r="BV7" i="3"/>
  <c r="BW7" i="3"/>
  <c r="BX7" i="3"/>
  <c r="BQ8" i="3"/>
  <c r="BR8" i="3"/>
  <c r="BS8" i="3"/>
  <c r="BT8" i="3"/>
  <c r="BU8" i="3"/>
  <c r="BV8" i="3"/>
  <c r="BW8" i="3"/>
  <c r="BX8" i="3"/>
  <c r="BQ9" i="3"/>
  <c r="BR9" i="3"/>
  <c r="BS9" i="3"/>
  <c r="BT9" i="3"/>
  <c r="BU9" i="3"/>
  <c r="BV9" i="3"/>
  <c r="BW9" i="3"/>
  <c r="BX9" i="3"/>
  <c r="BQ10" i="3"/>
  <c r="BR10" i="3"/>
  <c r="BS10" i="3"/>
  <c r="BT10" i="3"/>
  <c r="BU10" i="3"/>
  <c r="BV10" i="3"/>
  <c r="BW10" i="3"/>
  <c r="BX10" i="3"/>
  <c r="BQ11" i="3"/>
  <c r="BR11" i="3"/>
  <c r="BS11" i="3"/>
  <c r="BT11" i="3"/>
  <c r="BU11" i="3"/>
  <c r="BV11" i="3"/>
  <c r="BW11" i="3"/>
  <c r="BX11" i="3"/>
  <c r="BM9" i="3"/>
  <c r="BN9" i="3"/>
  <c r="BO9" i="3"/>
  <c r="BP9" i="3"/>
  <c r="BM10" i="3"/>
  <c r="BN10" i="3"/>
  <c r="BO10" i="3"/>
  <c r="BP10" i="3"/>
  <c r="BM11" i="3"/>
  <c r="BN11" i="3"/>
  <c r="BO11" i="3"/>
  <c r="BP11" i="3"/>
  <c r="BN8" i="3"/>
  <c r="BO8" i="3"/>
  <c r="BP8" i="3"/>
  <c r="BM8" i="3"/>
  <c r="AK11" i="4"/>
  <c r="BF11" i="4" s="1"/>
  <c r="BT11" i="4" s="1"/>
  <c r="AJ11" i="4"/>
  <c r="BE11" i="4" s="1"/>
  <c r="BS11" i="4" s="1"/>
  <c r="AI11" i="4"/>
  <c r="BD11" i="4" s="1"/>
  <c r="BR11" i="4" s="1"/>
  <c r="AH11" i="4"/>
  <c r="BC11" i="4" s="1"/>
  <c r="BQ11" i="4" s="1"/>
  <c r="AG11" i="4"/>
  <c r="BB11" i="4" s="1"/>
  <c r="BP11" i="4" s="1"/>
  <c r="AF11" i="4"/>
  <c r="BA11" i="4" s="1"/>
  <c r="BO11" i="4" s="1"/>
  <c r="AE11" i="4"/>
  <c r="AZ11" i="4" s="1"/>
  <c r="BN11" i="4" s="1"/>
  <c r="AD11" i="4"/>
  <c r="AY11" i="4" s="1"/>
  <c r="BM11" i="4" s="1"/>
  <c r="AO10" i="4"/>
  <c r="BJ10" i="4" s="1"/>
  <c r="BX10" i="4" s="1"/>
  <c r="AN10" i="4"/>
  <c r="BI10" i="4" s="1"/>
  <c r="BW10" i="4" s="1"/>
  <c r="AM10" i="4"/>
  <c r="BH10" i="4" s="1"/>
  <c r="BV10" i="4" s="1"/>
  <c r="AL10" i="4"/>
  <c r="BG10" i="4" s="1"/>
  <c r="BU10" i="4" s="1"/>
  <c r="AK10" i="4"/>
  <c r="BF10" i="4" s="1"/>
  <c r="BT10" i="4" s="1"/>
  <c r="AJ10" i="4"/>
  <c r="BE10" i="4" s="1"/>
  <c r="BS10" i="4" s="1"/>
  <c r="AI10" i="4"/>
  <c r="BD10" i="4" s="1"/>
  <c r="BR10" i="4" s="1"/>
  <c r="AH10" i="4"/>
  <c r="BC10" i="4" s="1"/>
  <c r="BQ10" i="4" s="1"/>
  <c r="AG10" i="4"/>
  <c r="BB10" i="4" s="1"/>
  <c r="BP10" i="4" s="1"/>
  <c r="AF10" i="4"/>
  <c r="BA10" i="4" s="1"/>
  <c r="BO10" i="4" s="1"/>
  <c r="AE10" i="4"/>
  <c r="AZ10" i="4" s="1"/>
  <c r="BN10" i="4" s="1"/>
  <c r="AD10" i="4"/>
  <c r="AY10" i="4" s="1"/>
  <c r="BM10" i="4" s="1"/>
  <c r="AO9" i="4"/>
  <c r="BJ9" i="4" s="1"/>
  <c r="BX9" i="4" s="1"/>
  <c r="AN9" i="4"/>
  <c r="BI9" i="4" s="1"/>
  <c r="BW9" i="4" s="1"/>
  <c r="AM9" i="4"/>
  <c r="BH9" i="4" s="1"/>
  <c r="BV9" i="4" s="1"/>
  <c r="AL9" i="4"/>
  <c r="BG9" i="4" s="1"/>
  <c r="BU9" i="4" s="1"/>
  <c r="AK9" i="4"/>
  <c r="BF9" i="4" s="1"/>
  <c r="BT9" i="4" s="1"/>
  <c r="AJ9" i="4"/>
  <c r="BE9" i="4" s="1"/>
  <c r="BS9" i="4" s="1"/>
  <c r="AI9" i="4"/>
  <c r="BD9" i="4" s="1"/>
  <c r="BR9" i="4" s="1"/>
  <c r="AH9" i="4"/>
  <c r="BC9" i="4" s="1"/>
  <c r="BQ9" i="4" s="1"/>
  <c r="AG9" i="4"/>
  <c r="BB9" i="4" s="1"/>
  <c r="BP9" i="4" s="1"/>
  <c r="AF9" i="4"/>
  <c r="BA9" i="4" s="1"/>
  <c r="BO9" i="4" s="1"/>
  <c r="AE9" i="4"/>
  <c r="AZ9" i="4" s="1"/>
  <c r="BN9" i="4" s="1"/>
  <c r="AD9" i="4"/>
  <c r="AY9" i="4" s="1"/>
  <c r="BM9" i="4" s="1"/>
  <c r="BE8" i="4"/>
  <c r="BS8" i="4" s="1"/>
  <c r="AO8" i="4"/>
  <c r="BJ8" i="4" s="1"/>
  <c r="BX8" i="4" s="1"/>
  <c r="AN8" i="4"/>
  <c r="BI8" i="4" s="1"/>
  <c r="BW8" i="4" s="1"/>
  <c r="AM8" i="4"/>
  <c r="BH8" i="4" s="1"/>
  <c r="BV8" i="4" s="1"/>
  <c r="AL8" i="4"/>
  <c r="BG8" i="4" s="1"/>
  <c r="BU8" i="4" s="1"/>
  <c r="AK8" i="4"/>
  <c r="BF8" i="4" s="1"/>
  <c r="BT8" i="4" s="1"/>
  <c r="AJ8" i="4"/>
  <c r="AI8" i="4"/>
  <c r="BD8" i="4" s="1"/>
  <c r="BR8" i="4" s="1"/>
  <c r="AH8" i="4"/>
  <c r="BC8" i="4" s="1"/>
  <c r="BQ8" i="4" s="1"/>
  <c r="AG8" i="4"/>
  <c r="BB8" i="4" s="1"/>
  <c r="BP8" i="4" s="1"/>
  <c r="AF8" i="4"/>
  <c r="BA8" i="4" s="1"/>
  <c r="BO8" i="4" s="1"/>
  <c r="AE8" i="4"/>
  <c r="AZ8" i="4" s="1"/>
  <c r="BN8" i="4" s="1"/>
  <c r="AD8" i="4"/>
  <c r="AY8" i="4" s="1"/>
  <c r="BM8" i="4" s="1"/>
  <c r="AO7" i="4"/>
  <c r="BJ7" i="4" s="1"/>
  <c r="BX7" i="4" s="1"/>
  <c r="AN7" i="4"/>
  <c r="BI7" i="4" s="1"/>
  <c r="BW7" i="4" s="1"/>
  <c r="AM7" i="4"/>
  <c r="BH7" i="4" s="1"/>
  <c r="BV7" i="4" s="1"/>
  <c r="AL7" i="4"/>
  <c r="BG7" i="4" s="1"/>
  <c r="BU7" i="4" s="1"/>
  <c r="AK7" i="4"/>
  <c r="BF7" i="4" s="1"/>
  <c r="BT7" i="4" s="1"/>
  <c r="AJ7" i="4"/>
  <c r="BE7" i="4" s="1"/>
  <c r="BS7" i="4" s="1"/>
  <c r="AI7" i="4"/>
  <c r="BD7" i="4" s="1"/>
  <c r="BR7" i="4" s="1"/>
  <c r="AH7" i="4"/>
  <c r="BC7" i="4" s="1"/>
  <c r="BQ7" i="4" s="1"/>
  <c r="AG7" i="4"/>
  <c r="BB7" i="4" s="1"/>
  <c r="AF7" i="4"/>
  <c r="AT7" i="4" s="1"/>
  <c r="AE7" i="4"/>
  <c r="AZ7" i="4" s="1"/>
  <c r="AD7" i="4"/>
  <c r="AY7" i="4" s="1"/>
  <c r="BA6" i="4"/>
  <c r="AO6" i="4"/>
  <c r="BJ6" i="4" s="1"/>
  <c r="BX6" i="4" s="1"/>
  <c r="AN6" i="4"/>
  <c r="BI6" i="4" s="1"/>
  <c r="BW6" i="4" s="1"/>
  <c r="AM6" i="4"/>
  <c r="BH6" i="4" s="1"/>
  <c r="BV6" i="4" s="1"/>
  <c r="AL6" i="4"/>
  <c r="BG6" i="4" s="1"/>
  <c r="BU6" i="4" s="1"/>
  <c r="AK6" i="4"/>
  <c r="BF6" i="4" s="1"/>
  <c r="BT6" i="4" s="1"/>
  <c r="AJ6" i="4"/>
  <c r="BE6" i="4" s="1"/>
  <c r="BS6" i="4" s="1"/>
  <c r="AI6" i="4"/>
  <c r="BD6" i="4" s="1"/>
  <c r="BR6" i="4" s="1"/>
  <c r="AH6" i="4"/>
  <c r="BC6" i="4" s="1"/>
  <c r="BQ6" i="4" s="1"/>
  <c r="AG6" i="4"/>
  <c r="BB6" i="4" s="1"/>
  <c r="AF6" i="4"/>
  <c r="AT6" i="4" s="1"/>
  <c r="AE6" i="4"/>
  <c r="AS6" i="4" s="1"/>
  <c r="AD6" i="4"/>
  <c r="AY6" i="4" s="1"/>
  <c r="BF5" i="4"/>
  <c r="BT5" i="4" s="1"/>
  <c r="AO5" i="4"/>
  <c r="BJ5" i="4" s="1"/>
  <c r="BX5" i="4" s="1"/>
  <c r="AN5" i="4"/>
  <c r="BI5" i="4" s="1"/>
  <c r="BW5" i="4" s="1"/>
  <c r="AM5" i="4"/>
  <c r="BH5" i="4" s="1"/>
  <c r="BV5" i="4" s="1"/>
  <c r="AL5" i="4"/>
  <c r="BG5" i="4" s="1"/>
  <c r="BU5" i="4" s="1"/>
  <c r="AK5" i="4"/>
  <c r="AJ5" i="4"/>
  <c r="BE5" i="4" s="1"/>
  <c r="BS5" i="4" s="1"/>
  <c r="AI5" i="4"/>
  <c r="BD5" i="4" s="1"/>
  <c r="BR5" i="4" s="1"/>
  <c r="AH5" i="4"/>
  <c r="BC5" i="4" s="1"/>
  <c r="BQ5" i="4" s="1"/>
  <c r="AG5" i="4"/>
  <c r="AU5" i="4" s="1"/>
  <c r="AF5" i="4"/>
  <c r="AT5" i="4" s="1"/>
  <c r="AE5" i="4"/>
  <c r="AZ5" i="4" s="1"/>
  <c r="AD5" i="4"/>
  <c r="AY5" i="4" s="1"/>
  <c r="BE4" i="4"/>
  <c r="BS4" i="4" s="1"/>
  <c r="BA4" i="4"/>
  <c r="AO4" i="4"/>
  <c r="BJ4" i="4" s="1"/>
  <c r="BX4" i="4" s="1"/>
  <c r="AN4" i="4"/>
  <c r="BI4" i="4" s="1"/>
  <c r="BW4" i="4" s="1"/>
  <c r="AM4" i="4"/>
  <c r="BH4" i="4" s="1"/>
  <c r="BV4" i="4" s="1"/>
  <c r="AL4" i="4"/>
  <c r="BG4" i="4" s="1"/>
  <c r="BU4" i="4" s="1"/>
  <c r="AK4" i="4"/>
  <c r="BF4" i="4" s="1"/>
  <c r="BT4" i="4" s="1"/>
  <c r="AJ4" i="4"/>
  <c r="AI4" i="4"/>
  <c r="BD4" i="4" s="1"/>
  <c r="BR4" i="4" s="1"/>
  <c r="AH4" i="4"/>
  <c r="BC4" i="4" s="1"/>
  <c r="BQ4" i="4" s="1"/>
  <c r="AG4" i="4"/>
  <c r="AU4" i="4" s="1"/>
  <c r="AF4" i="4"/>
  <c r="AT4" i="4" s="1"/>
  <c r="AE4" i="4"/>
  <c r="AZ4" i="4" s="1"/>
  <c r="AD4" i="4"/>
  <c r="AR4" i="4" s="1"/>
  <c r="AK11" i="3"/>
  <c r="BF11" i="3" s="1"/>
  <c r="AJ11" i="3"/>
  <c r="BE11" i="3" s="1"/>
  <c r="AI11" i="3"/>
  <c r="BD11" i="3" s="1"/>
  <c r="AH11" i="3"/>
  <c r="BC11" i="3" s="1"/>
  <c r="AG11" i="3"/>
  <c r="BB11" i="3" s="1"/>
  <c r="AF11" i="3"/>
  <c r="BA11" i="3" s="1"/>
  <c r="AE11" i="3"/>
  <c r="AZ11" i="3" s="1"/>
  <c r="AD11" i="3"/>
  <c r="AY11" i="3" s="1"/>
  <c r="AO10" i="3"/>
  <c r="BJ10" i="3" s="1"/>
  <c r="AN10" i="3"/>
  <c r="BI10" i="3" s="1"/>
  <c r="AM10" i="3"/>
  <c r="BH10" i="3" s="1"/>
  <c r="AL10" i="3"/>
  <c r="BG10" i="3" s="1"/>
  <c r="AK10" i="3"/>
  <c r="BF10" i="3" s="1"/>
  <c r="AJ10" i="3"/>
  <c r="BE10" i="3" s="1"/>
  <c r="AI10" i="3"/>
  <c r="BD10" i="3" s="1"/>
  <c r="AH10" i="3"/>
  <c r="BC10" i="3" s="1"/>
  <c r="AG10" i="3"/>
  <c r="BB10" i="3" s="1"/>
  <c r="AF10" i="3"/>
  <c r="BA10" i="3" s="1"/>
  <c r="AE10" i="3"/>
  <c r="AZ10" i="3" s="1"/>
  <c r="AD10" i="3"/>
  <c r="AY10" i="3" s="1"/>
  <c r="BB9" i="3"/>
  <c r="BA9" i="3"/>
  <c r="AO9" i="3"/>
  <c r="BJ9" i="3" s="1"/>
  <c r="AN9" i="3"/>
  <c r="BI9" i="3" s="1"/>
  <c r="AM9" i="3"/>
  <c r="BH9" i="3" s="1"/>
  <c r="AL9" i="3"/>
  <c r="BG9" i="3" s="1"/>
  <c r="AK9" i="3"/>
  <c r="BF9" i="3" s="1"/>
  <c r="AJ9" i="3"/>
  <c r="BE9" i="3" s="1"/>
  <c r="AI9" i="3"/>
  <c r="BD9" i="3" s="1"/>
  <c r="AH9" i="3"/>
  <c r="BC9" i="3" s="1"/>
  <c r="AG9" i="3"/>
  <c r="AF9" i="3"/>
  <c r="AE9" i="3"/>
  <c r="AZ9" i="3" s="1"/>
  <c r="AD9" i="3"/>
  <c r="AY9" i="3" s="1"/>
  <c r="AO8" i="3"/>
  <c r="BJ8" i="3" s="1"/>
  <c r="AN8" i="3"/>
  <c r="BI8" i="3" s="1"/>
  <c r="AM8" i="3"/>
  <c r="BH8" i="3" s="1"/>
  <c r="AL8" i="3"/>
  <c r="BG8" i="3" s="1"/>
  <c r="AK8" i="3"/>
  <c r="BF8" i="3" s="1"/>
  <c r="AJ8" i="3"/>
  <c r="BE8" i="3" s="1"/>
  <c r="AI8" i="3"/>
  <c r="BD8" i="3" s="1"/>
  <c r="AH8" i="3"/>
  <c r="BC8" i="3" s="1"/>
  <c r="AG8" i="3"/>
  <c r="BB8" i="3" s="1"/>
  <c r="AF8" i="3"/>
  <c r="BA8" i="3" s="1"/>
  <c r="AE8" i="3"/>
  <c r="AZ8" i="3" s="1"/>
  <c r="AD8" i="3"/>
  <c r="AY8" i="3" s="1"/>
  <c r="BI7" i="3"/>
  <c r="BA7" i="3"/>
  <c r="AO7" i="3"/>
  <c r="BJ7" i="3" s="1"/>
  <c r="AN7" i="3"/>
  <c r="AM7" i="3"/>
  <c r="BH7" i="3" s="1"/>
  <c r="AL7" i="3"/>
  <c r="BG7" i="3" s="1"/>
  <c r="AK7" i="3"/>
  <c r="BF7" i="3" s="1"/>
  <c r="AJ7" i="3"/>
  <c r="BE7" i="3" s="1"/>
  <c r="AI7" i="3"/>
  <c r="BD7" i="3" s="1"/>
  <c r="AH7" i="3"/>
  <c r="BC7" i="3" s="1"/>
  <c r="AG7" i="3"/>
  <c r="BB7" i="3" s="1"/>
  <c r="AF7" i="3"/>
  <c r="AT7" i="3" s="1"/>
  <c r="AE7" i="3"/>
  <c r="AZ7" i="3" s="1"/>
  <c r="AD7" i="3"/>
  <c r="AY7" i="3" s="1"/>
  <c r="BJ6" i="3"/>
  <c r="AO6" i="3"/>
  <c r="AN6" i="3"/>
  <c r="BI6" i="3" s="1"/>
  <c r="AM6" i="3"/>
  <c r="BH6" i="3" s="1"/>
  <c r="AL6" i="3"/>
  <c r="BG6" i="3" s="1"/>
  <c r="AK6" i="3"/>
  <c r="BF6" i="3" s="1"/>
  <c r="AJ6" i="3"/>
  <c r="BE6" i="3" s="1"/>
  <c r="AI6" i="3"/>
  <c r="BD6" i="3" s="1"/>
  <c r="AH6" i="3"/>
  <c r="BC6" i="3" s="1"/>
  <c r="AG6" i="3"/>
  <c r="AU6" i="3" s="1"/>
  <c r="AF6" i="3"/>
  <c r="BA6" i="3" s="1"/>
  <c r="AE6" i="3"/>
  <c r="AZ6" i="3" s="1"/>
  <c r="AD6" i="3"/>
  <c r="AY6" i="3" s="1"/>
  <c r="BG5" i="3"/>
  <c r="BC5" i="3"/>
  <c r="AO5" i="3"/>
  <c r="BJ5" i="3" s="1"/>
  <c r="AN5" i="3"/>
  <c r="BI5" i="3" s="1"/>
  <c r="AM5" i="3"/>
  <c r="BH5" i="3" s="1"/>
  <c r="AL5" i="3"/>
  <c r="AK5" i="3"/>
  <c r="BF5" i="3" s="1"/>
  <c r="AJ5" i="3"/>
  <c r="BE5" i="3" s="1"/>
  <c r="AI5" i="3"/>
  <c r="BD5" i="3" s="1"/>
  <c r="AH5" i="3"/>
  <c r="AG5" i="3"/>
  <c r="BB5" i="3" s="1"/>
  <c r="AF5" i="3"/>
  <c r="BA5" i="3" s="1"/>
  <c r="AE5" i="3"/>
  <c r="AZ5" i="3" s="1"/>
  <c r="AD5" i="3"/>
  <c r="AR5" i="3" s="1"/>
  <c r="AZ4" i="3"/>
  <c r="AO4" i="3"/>
  <c r="BJ4" i="3" s="1"/>
  <c r="AN4" i="3"/>
  <c r="BI4" i="3" s="1"/>
  <c r="AM4" i="3"/>
  <c r="BH4" i="3" s="1"/>
  <c r="AL4" i="3"/>
  <c r="BG4" i="3" s="1"/>
  <c r="AK4" i="3"/>
  <c r="BF4" i="3" s="1"/>
  <c r="AJ4" i="3"/>
  <c r="BE4" i="3" s="1"/>
  <c r="AI4" i="3"/>
  <c r="BD4" i="3" s="1"/>
  <c r="AH4" i="3"/>
  <c r="BC4" i="3" s="1"/>
  <c r="AG4" i="3"/>
  <c r="BB4" i="3" s="1"/>
  <c r="AF4" i="3"/>
  <c r="AT4" i="3" s="1"/>
  <c r="AE4" i="3"/>
  <c r="AS4" i="3" s="1"/>
  <c r="AD4" i="3"/>
  <c r="AY4" i="3" s="1"/>
  <c r="AK11" i="2"/>
  <c r="BF11" i="2" s="1"/>
  <c r="AJ11" i="2"/>
  <c r="BE11" i="2" s="1"/>
  <c r="AI11" i="2"/>
  <c r="BD11" i="2" s="1"/>
  <c r="AH11" i="2"/>
  <c r="BC11" i="2" s="1"/>
  <c r="AG11" i="2"/>
  <c r="BB11" i="2" s="1"/>
  <c r="AF11" i="2"/>
  <c r="BA11" i="2" s="1"/>
  <c r="AE11" i="2"/>
  <c r="AZ11" i="2" s="1"/>
  <c r="AD11" i="2"/>
  <c r="AY11" i="2" s="1"/>
  <c r="AO10" i="2"/>
  <c r="BJ10" i="2" s="1"/>
  <c r="AN10" i="2"/>
  <c r="BI10" i="2" s="1"/>
  <c r="AM10" i="2"/>
  <c r="BH10" i="2" s="1"/>
  <c r="AL10" i="2"/>
  <c r="BG10" i="2" s="1"/>
  <c r="AK10" i="2"/>
  <c r="BF10" i="2" s="1"/>
  <c r="AJ10" i="2"/>
  <c r="BE10" i="2" s="1"/>
  <c r="AI10" i="2"/>
  <c r="BD10" i="2" s="1"/>
  <c r="AH10" i="2"/>
  <c r="BC10" i="2" s="1"/>
  <c r="AG10" i="2"/>
  <c r="BB10" i="2" s="1"/>
  <c r="AF10" i="2"/>
  <c r="BA10" i="2" s="1"/>
  <c r="AE10" i="2"/>
  <c r="AZ10" i="2" s="1"/>
  <c r="AD10" i="2"/>
  <c r="AY10" i="2" s="1"/>
  <c r="AO9" i="2"/>
  <c r="BJ9" i="2" s="1"/>
  <c r="AN9" i="2"/>
  <c r="BI9" i="2" s="1"/>
  <c r="AM9" i="2"/>
  <c r="BH9" i="2" s="1"/>
  <c r="AL9" i="2"/>
  <c r="BG9" i="2" s="1"/>
  <c r="AK9" i="2"/>
  <c r="BF9" i="2" s="1"/>
  <c r="AJ9" i="2"/>
  <c r="BE9" i="2" s="1"/>
  <c r="AI9" i="2"/>
  <c r="BD9" i="2" s="1"/>
  <c r="AH9" i="2"/>
  <c r="BC9" i="2" s="1"/>
  <c r="AG9" i="2"/>
  <c r="BB9" i="2" s="1"/>
  <c r="AF9" i="2"/>
  <c r="BA9" i="2" s="1"/>
  <c r="AE9" i="2"/>
  <c r="AZ9" i="2" s="1"/>
  <c r="AD9" i="2"/>
  <c r="AY9" i="2" s="1"/>
  <c r="BA8" i="2"/>
  <c r="AO8" i="2"/>
  <c r="BJ8" i="2" s="1"/>
  <c r="AN8" i="2"/>
  <c r="BI8" i="2" s="1"/>
  <c r="AM8" i="2"/>
  <c r="BH8" i="2" s="1"/>
  <c r="AL8" i="2"/>
  <c r="BG8" i="2" s="1"/>
  <c r="AK8" i="2"/>
  <c r="BF8" i="2" s="1"/>
  <c r="AJ8" i="2"/>
  <c r="BE8" i="2" s="1"/>
  <c r="AI8" i="2"/>
  <c r="BD8" i="2" s="1"/>
  <c r="AH8" i="2"/>
  <c r="BC8" i="2" s="1"/>
  <c r="AG8" i="2"/>
  <c r="BB8" i="2" s="1"/>
  <c r="AF8" i="2"/>
  <c r="AE8" i="2"/>
  <c r="AZ8" i="2" s="1"/>
  <c r="AD8" i="2"/>
  <c r="AY8" i="2" s="1"/>
  <c r="AO7" i="2"/>
  <c r="BJ7" i="2" s="1"/>
  <c r="AN7" i="2"/>
  <c r="BI7" i="2" s="1"/>
  <c r="AM7" i="2"/>
  <c r="BH7" i="2" s="1"/>
  <c r="AL7" i="2"/>
  <c r="BG7" i="2" s="1"/>
  <c r="AK7" i="2"/>
  <c r="BF7" i="2" s="1"/>
  <c r="AJ7" i="2"/>
  <c r="BE7" i="2" s="1"/>
  <c r="AI7" i="2"/>
  <c r="BD7" i="2" s="1"/>
  <c r="AH7" i="2"/>
  <c r="BC7" i="2" s="1"/>
  <c r="AG7" i="2"/>
  <c r="AU7" i="2" s="1"/>
  <c r="AF7" i="2"/>
  <c r="AT7" i="2" s="1"/>
  <c r="AE7" i="2"/>
  <c r="AZ7" i="2" s="1"/>
  <c r="AD7" i="2"/>
  <c r="AY7" i="2" s="1"/>
  <c r="AO6" i="2"/>
  <c r="BJ6" i="2" s="1"/>
  <c r="AN6" i="2"/>
  <c r="BI6" i="2" s="1"/>
  <c r="AM6" i="2"/>
  <c r="BH6" i="2" s="1"/>
  <c r="AL6" i="2"/>
  <c r="BG6" i="2" s="1"/>
  <c r="AK6" i="2"/>
  <c r="BF6" i="2" s="1"/>
  <c r="AJ6" i="2"/>
  <c r="BE6" i="2" s="1"/>
  <c r="AI6" i="2"/>
  <c r="BD6" i="2" s="1"/>
  <c r="AH6" i="2"/>
  <c r="BC6" i="2" s="1"/>
  <c r="AG6" i="2"/>
  <c r="AU6" i="2" s="1"/>
  <c r="AF6" i="2"/>
  <c r="BA6" i="2" s="1"/>
  <c r="AE6" i="2"/>
  <c r="AS6" i="2" s="1"/>
  <c r="AD6" i="2"/>
  <c r="AY6" i="2" s="1"/>
  <c r="BE5" i="2"/>
  <c r="BA5" i="2"/>
  <c r="AO5" i="2"/>
  <c r="BJ5" i="2" s="1"/>
  <c r="AN5" i="2"/>
  <c r="BI5" i="2" s="1"/>
  <c r="AM5" i="2"/>
  <c r="BH5" i="2" s="1"/>
  <c r="AL5" i="2"/>
  <c r="BG5" i="2" s="1"/>
  <c r="AK5" i="2"/>
  <c r="BF5" i="2" s="1"/>
  <c r="AJ5" i="2"/>
  <c r="AI5" i="2"/>
  <c r="BD5" i="2" s="1"/>
  <c r="AH5" i="2"/>
  <c r="BC5" i="2" s="1"/>
  <c r="AG5" i="2"/>
  <c r="BB5" i="2" s="1"/>
  <c r="AF5" i="2"/>
  <c r="AT5" i="2" s="1"/>
  <c r="AE5" i="2"/>
  <c r="AZ5" i="2" s="1"/>
  <c r="AD5" i="2"/>
  <c r="AR5" i="2" s="1"/>
  <c r="AO4" i="2"/>
  <c r="BJ4" i="2" s="1"/>
  <c r="AN4" i="2"/>
  <c r="BI4" i="2" s="1"/>
  <c r="AM4" i="2"/>
  <c r="BH4" i="2" s="1"/>
  <c r="AL4" i="2"/>
  <c r="BG4" i="2" s="1"/>
  <c r="AK4" i="2"/>
  <c r="BF4" i="2" s="1"/>
  <c r="AJ4" i="2"/>
  <c r="BE4" i="2" s="1"/>
  <c r="AI4" i="2"/>
  <c r="BD4" i="2" s="1"/>
  <c r="AH4" i="2"/>
  <c r="BC4" i="2" s="1"/>
  <c r="AG4" i="2"/>
  <c r="AU4" i="2" s="1"/>
  <c r="AF4" i="2"/>
  <c r="BA4" i="2" s="1"/>
  <c r="AE4" i="2"/>
  <c r="AZ4" i="2" s="1"/>
  <c r="AD4" i="2"/>
  <c r="AY4" i="2" s="1"/>
  <c r="AZ6" i="4" l="1"/>
  <c r="AY4" i="4"/>
  <c r="CE7" i="4"/>
  <c r="AU7" i="4"/>
  <c r="BB5" i="4"/>
  <c r="BA7" i="4"/>
  <c r="CE6" i="4"/>
  <c r="CI6" i="4"/>
  <c r="CI4" i="4"/>
  <c r="CT6" i="4"/>
  <c r="CI10" i="4"/>
  <c r="CE4" i="4"/>
  <c r="CE5" i="4"/>
  <c r="CI5" i="4"/>
  <c r="AS4" i="4"/>
  <c r="AV4" i="4" s="1"/>
  <c r="AR5" i="4"/>
  <c r="AU6" i="4"/>
  <c r="BB4" i="4"/>
  <c r="BA5" i="4"/>
  <c r="CA9" i="4"/>
  <c r="CE9" i="4"/>
  <c r="CP10" i="4"/>
  <c r="CI7" i="4"/>
  <c r="CA8" i="4"/>
  <c r="CY9" i="4" s="1"/>
  <c r="CO8" i="4"/>
  <c r="CP9" i="4"/>
  <c r="CT9" i="4"/>
  <c r="AS5" i="4"/>
  <c r="AR6" i="4"/>
  <c r="AV6" i="4" s="1"/>
  <c r="CP8" i="4"/>
  <c r="CE8" i="4"/>
  <c r="CI9" i="4"/>
  <c r="CA11" i="4"/>
  <c r="CE11" i="4"/>
  <c r="CS7" i="4"/>
  <c r="CI8" i="4"/>
  <c r="CA10" i="4"/>
  <c r="CE10" i="4"/>
  <c r="CW10" i="4"/>
  <c r="AR7" i="4"/>
  <c r="AS7" i="4"/>
  <c r="BB6" i="3"/>
  <c r="AY5" i="3"/>
  <c r="CI5" i="3"/>
  <c r="CI7" i="3"/>
  <c r="CE6" i="3"/>
  <c r="CI6" i="3"/>
  <c r="CE7" i="3"/>
  <c r="CE9" i="3"/>
  <c r="CA8" i="3"/>
  <c r="CQ10" i="3" s="1"/>
  <c r="CI8" i="3"/>
  <c r="CE4" i="3"/>
  <c r="CI4" i="3"/>
  <c r="CE5" i="3"/>
  <c r="CV7" i="3"/>
  <c r="CA9" i="3"/>
  <c r="CI9" i="3"/>
  <c r="AS5" i="3"/>
  <c r="AV5" i="3" s="1"/>
  <c r="AR6" i="3"/>
  <c r="CA10" i="3"/>
  <c r="CE10" i="3"/>
  <c r="CI10" i="3"/>
  <c r="AU4" i="3"/>
  <c r="BA4" i="3"/>
  <c r="AT5" i="3"/>
  <c r="AS6" i="3"/>
  <c r="AR7" i="3"/>
  <c r="AR4" i="3"/>
  <c r="AV4" i="3" s="1"/>
  <c r="AU5" i="3"/>
  <c r="AT6" i="3"/>
  <c r="AS7" i="3"/>
  <c r="CA11" i="3"/>
  <c r="CE11" i="3"/>
  <c r="AU7" i="3"/>
  <c r="CE8" i="3"/>
  <c r="BB7" i="2"/>
  <c r="BB4" i="2"/>
  <c r="AZ6" i="2"/>
  <c r="BA7" i="2"/>
  <c r="CI4" i="2"/>
  <c r="CI5" i="2"/>
  <c r="AU5" i="2"/>
  <c r="CI6" i="2"/>
  <c r="AT6" i="2"/>
  <c r="CE4" i="2"/>
  <c r="AR4" i="2"/>
  <c r="CE5" i="2"/>
  <c r="CE6" i="2"/>
  <c r="CI9" i="2"/>
  <c r="CE7" i="2"/>
  <c r="CI7" i="2"/>
  <c r="AR7" i="2"/>
  <c r="CA8" i="2"/>
  <c r="CY6" i="2" s="1"/>
  <c r="CI8" i="2"/>
  <c r="CA10" i="2"/>
  <c r="CE10" i="2"/>
  <c r="CI10" i="2"/>
  <c r="AT4" i="2"/>
  <c r="AS5" i="2"/>
  <c r="AV5" i="2" s="1"/>
  <c r="AY5" i="2"/>
  <c r="AR6" i="2"/>
  <c r="AV6" i="2" s="1"/>
  <c r="BB6" i="2"/>
  <c r="CE8" i="2"/>
  <c r="CT8" i="2"/>
  <c r="CX8" i="2"/>
  <c r="AS4" i="2"/>
  <c r="CA9" i="2"/>
  <c r="CE9" i="2"/>
  <c r="CA11" i="2"/>
  <c r="CE11" i="2"/>
  <c r="CO11" i="2"/>
  <c r="AS7" i="2"/>
  <c r="CS7" i="2" l="1"/>
  <c r="CY9" i="2"/>
  <c r="CU8" i="2"/>
  <c r="CT10" i="2"/>
  <c r="CX10" i="2"/>
  <c r="CP9" i="2"/>
  <c r="CR11" i="2"/>
  <c r="CU7" i="3"/>
  <c r="CO9" i="3"/>
  <c r="CU11" i="3"/>
  <c r="CP10" i="3"/>
  <c r="CS5" i="3"/>
  <c r="CZ9" i="3"/>
  <c r="CS10" i="3"/>
  <c r="CT10" i="3"/>
  <c r="CZ10" i="3"/>
  <c r="CZ7" i="3"/>
  <c r="CU5" i="3"/>
  <c r="CV9" i="3"/>
  <c r="CU8" i="3"/>
  <c r="CV4" i="3"/>
  <c r="CP8" i="3"/>
  <c r="CZ5" i="3"/>
  <c r="CO10" i="3"/>
  <c r="CT9" i="3"/>
  <c r="CV11" i="3"/>
  <c r="CW9" i="3"/>
  <c r="CZ8" i="3"/>
  <c r="CZ6" i="3"/>
  <c r="CT5" i="3"/>
  <c r="CZ4" i="3"/>
  <c r="CQ11" i="3"/>
  <c r="CV6" i="3"/>
  <c r="CY5" i="3"/>
  <c r="CV5" i="3"/>
  <c r="CO11" i="3"/>
  <c r="CX10" i="3"/>
  <c r="CP9" i="3"/>
  <c r="CR11" i="3"/>
  <c r="CQ9" i="3"/>
  <c r="CV8" i="3"/>
  <c r="CU6" i="3"/>
  <c r="CW4" i="3"/>
  <c r="CW10" i="3"/>
  <c r="CU10" i="3"/>
  <c r="CY8" i="3"/>
  <c r="CX6" i="3"/>
  <c r="CP11" i="3"/>
  <c r="CQ8" i="4"/>
  <c r="CY7" i="4"/>
  <c r="CT5" i="4"/>
  <c r="CT11" i="4"/>
  <c r="CO10" i="4"/>
  <c r="CO11" i="4"/>
  <c r="CX8" i="4"/>
  <c r="CX7" i="4"/>
  <c r="CV11" i="4"/>
  <c r="CU8" i="4"/>
  <c r="CO9" i="4"/>
  <c r="CW5" i="4"/>
  <c r="CP11" i="4"/>
  <c r="CT8" i="4"/>
  <c r="CT7" i="4"/>
  <c r="CR11" i="4"/>
  <c r="CS8" i="4"/>
  <c r="CY6" i="4"/>
  <c r="CZ8" i="4"/>
  <c r="CW9" i="4"/>
  <c r="CY8" i="4"/>
  <c r="AV7" i="4"/>
  <c r="CZ9" i="4"/>
  <c r="CV8" i="4"/>
  <c r="DG8" i="4" s="1"/>
  <c r="CZ10" i="4"/>
  <c r="CV9" i="4"/>
  <c r="CX10" i="4"/>
  <c r="CS9" i="4"/>
  <c r="CZ7" i="4"/>
  <c r="CU6" i="4"/>
  <c r="CV10" i="4"/>
  <c r="CZ6" i="4"/>
  <c r="CS4" i="4"/>
  <c r="CY10" i="4"/>
  <c r="CR8" i="4"/>
  <c r="DC8" i="4" s="1"/>
  <c r="CY5" i="4"/>
  <c r="CV5" i="4"/>
  <c r="CX6" i="4"/>
  <c r="CS6" i="4"/>
  <c r="CU4" i="4"/>
  <c r="CS11" i="4"/>
  <c r="CS10" i="4"/>
  <c r="CX9" i="4"/>
  <c r="CW8" i="4"/>
  <c r="DK8" i="4" s="1"/>
  <c r="CU7" i="4"/>
  <c r="CT10" i="4"/>
  <c r="CV7" i="4"/>
  <c r="CR10" i="4"/>
  <c r="CV6" i="4"/>
  <c r="CS5" i="4"/>
  <c r="CU11" i="4"/>
  <c r="CU10" i="4"/>
  <c r="CY4" i="4"/>
  <c r="CQ9" i="4"/>
  <c r="CX4" i="4"/>
  <c r="CW4" i="4"/>
  <c r="CU5" i="4"/>
  <c r="CZ4" i="4"/>
  <c r="DK9" i="4"/>
  <c r="AV5" i="4"/>
  <c r="CU9" i="4"/>
  <c r="CZ5" i="4"/>
  <c r="CQ11" i="4"/>
  <c r="DC11" i="4" s="1"/>
  <c r="CQ10" i="4"/>
  <c r="CT4" i="4"/>
  <c r="CW7" i="4"/>
  <c r="CR9" i="4"/>
  <c r="CW6" i="4"/>
  <c r="CX5" i="4"/>
  <c r="CV4" i="4"/>
  <c r="CY9" i="3"/>
  <c r="CW6" i="3"/>
  <c r="CU4" i="3"/>
  <c r="AV6" i="3"/>
  <c r="CT8" i="3"/>
  <c r="DG8" i="3" s="1"/>
  <c r="CT11" i="3"/>
  <c r="CX8" i="3"/>
  <c r="CX7" i="3"/>
  <c r="CS11" i="3"/>
  <c r="DG11" i="3" s="1"/>
  <c r="CR10" i="3"/>
  <c r="CU9" i="3"/>
  <c r="CS7" i="3"/>
  <c r="CX4" i="3"/>
  <c r="CR9" i="3"/>
  <c r="CW5" i="3"/>
  <c r="AV7" i="3"/>
  <c r="CX9" i="3"/>
  <c r="DK9" i="3" s="1"/>
  <c r="CV10" i="3"/>
  <c r="CY7" i="3"/>
  <c r="CY6" i="3"/>
  <c r="CX5" i="3"/>
  <c r="CS4" i="3"/>
  <c r="CR8" i="3"/>
  <c r="CY10" i="3"/>
  <c r="CW8" i="3"/>
  <c r="CQ8" i="3"/>
  <c r="CT6" i="3"/>
  <c r="CO8" i="3"/>
  <c r="CS9" i="3"/>
  <c r="CS8" i="3"/>
  <c r="CT7" i="3"/>
  <c r="CS6" i="3"/>
  <c r="CY4" i="3"/>
  <c r="CW7" i="3"/>
  <c r="CT4" i="3"/>
  <c r="CX5" i="2"/>
  <c r="CW7" i="2"/>
  <c r="CP10" i="2"/>
  <c r="AV7" i="2"/>
  <c r="CV6" i="2"/>
  <c r="CS4" i="2"/>
  <c r="CR10" i="2"/>
  <c r="CY10" i="2"/>
  <c r="CS10" i="2"/>
  <c r="CU7" i="2"/>
  <c r="CW4" i="2"/>
  <c r="CU6" i="2"/>
  <c r="CS9" i="2"/>
  <c r="CS11" i="2"/>
  <c r="CW9" i="2"/>
  <c r="CO9" i="2"/>
  <c r="CX7" i="2"/>
  <c r="CW5" i="2"/>
  <c r="CS5" i="2"/>
  <c r="CX4" i="2"/>
  <c r="CT4" i="2"/>
  <c r="CU10" i="2"/>
  <c r="CY7" i="2"/>
  <c r="CT5" i="2"/>
  <c r="CU11" i="2"/>
  <c r="CQ9" i="2"/>
  <c r="CZ5" i="2"/>
  <c r="CT11" i="2"/>
  <c r="CZ8" i="2"/>
  <c r="CV9" i="2"/>
  <c r="CU9" i="2"/>
  <c r="CX6" i="2"/>
  <c r="CV10" i="2"/>
  <c r="CR8" i="2"/>
  <c r="CU5" i="2"/>
  <c r="CO10" i="2"/>
  <c r="CO8" i="2"/>
  <c r="CP8" i="2"/>
  <c r="CX9" i="2"/>
  <c r="CR9" i="2"/>
  <c r="CT7" i="2"/>
  <c r="CY4" i="2"/>
  <c r="CQ10" i="2"/>
  <c r="CS8" i="2"/>
  <c r="AV4" i="2"/>
  <c r="CP11" i="2"/>
  <c r="CZ7" i="2"/>
  <c r="CY8" i="2"/>
  <c r="CW6" i="2"/>
  <c r="CQ8" i="2"/>
  <c r="CV5" i="2"/>
  <c r="CZ9" i="2"/>
  <c r="CZ4" i="2"/>
  <c r="CT6" i="2"/>
  <c r="CT9" i="2"/>
  <c r="CU4" i="2"/>
  <c r="CW10" i="2"/>
  <c r="CZ6" i="2"/>
  <c r="CZ10" i="2"/>
  <c r="CV11" i="2"/>
  <c r="CV7" i="2"/>
  <c r="CS6" i="2"/>
  <c r="CQ11" i="2"/>
  <c r="DC11" i="2" s="1"/>
  <c r="CW8" i="2"/>
  <c r="CV8" i="2"/>
  <c r="CY5" i="2"/>
  <c r="CV4" i="2"/>
  <c r="DG8" i="2" l="1"/>
  <c r="DC8" i="2"/>
  <c r="DG5" i="3"/>
  <c r="DK10" i="3"/>
  <c r="DK6" i="3"/>
  <c r="DC9" i="3"/>
  <c r="DC10" i="3"/>
  <c r="DK4" i="3"/>
  <c r="DC11" i="3"/>
  <c r="DG10" i="3"/>
  <c r="DK10" i="4"/>
  <c r="DK5" i="4"/>
  <c r="DK6" i="4"/>
  <c r="DC9" i="4"/>
  <c r="DK4" i="4"/>
  <c r="DC10" i="4"/>
  <c r="DG7" i="4"/>
  <c r="DV11" i="4"/>
  <c r="DR11" i="4"/>
  <c r="EB10" i="4"/>
  <c r="DX10" i="4"/>
  <c r="DT10" i="4"/>
  <c r="EB9" i="4"/>
  <c r="DX9" i="4"/>
  <c r="DT9" i="4"/>
  <c r="EB8" i="4"/>
  <c r="DX8" i="4"/>
  <c r="DT8" i="4"/>
  <c r="DZ7" i="4"/>
  <c r="DV7" i="4"/>
  <c r="EA6" i="4"/>
  <c r="DW6" i="4"/>
  <c r="DU11" i="4"/>
  <c r="DQ11" i="4"/>
  <c r="EA10" i="4"/>
  <c r="DW10" i="4"/>
  <c r="DS10" i="4"/>
  <c r="EA9" i="4"/>
  <c r="DW9" i="4"/>
  <c r="DS9" i="4"/>
  <c r="EA8" i="4"/>
  <c r="DW8" i="4"/>
  <c r="DS8" i="4"/>
  <c r="DY7" i="4"/>
  <c r="DU7" i="4"/>
  <c r="DZ6" i="4"/>
  <c r="DV6" i="4"/>
  <c r="DX11" i="4"/>
  <c r="DT11" i="4"/>
  <c r="DZ10" i="4"/>
  <c r="DV10" i="4"/>
  <c r="DR10" i="4"/>
  <c r="DZ9" i="4"/>
  <c r="DV9" i="4"/>
  <c r="DR9" i="4"/>
  <c r="DZ8" i="4"/>
  <c r="DV8" i="4"/>
  <c r="DR8" i="4"/>
  <c r="EB7" i="4"/>
  <c r="DX7" i="4"/>
  <c r="DY6" i="4"/>
  <c r="DU6" i="4"/>
  <c r="DY10" i="4"/>
  <c r="DU9" i="4"/>
  <c r="DQ8" i="4"/>
  <c r="EA7" i="4"/>
  <c r="EB6" i="4"/>
  <c r="DZ5" i="4"/>
  <c r="DV5" i="4"/>
  <c r="EA4" i="4"/>
  <c r="DW4" i="4"/>
  <c r="DW11" i="4"/>
  <c r="DU10" i="4"/>
  <c r="DQ9" i="4"/>
  <c r="DW7" i="4"/>
  <c r="DX6" i="4"/>
  <c r="DY5" i="4"/>
  <c r="DU5" i="4"/>
  <c r="DZ4" i="4"/>
  <c r="DV4" i="4"/>
  <c r="DS11" i="4"/>
  <c r="DQ10" i="4"/>
  <c r="DY8" i="4"/>
  <c r="DY9" i="4"/>
  <c r="DU8" i="4"/>
  <c r="EA5" i="4"/>
  <c r="DW5" i="4"/>
  <c r="EB4" i="4"/>
  <c r="DX4" i="4"/>
  <c r="EB5" i="4"/>
  <c r="DX5" i="4"/>
  <c r="DY4" i="4"/>
  <c r="DU4" i="4"/>
  <c r="DG4" i="4"/>
  <c r="DG9" i="4"/>
  <c r="DG5" i="4"/>
  <c r="DG10" i="4"/>
  <c r="DG6" i="4"/>
  <c r="DK7" i="4"/>
  <c r="DG11" i="4"/>
  <c r="DG9" i="3"/>
  <c r="DK8" i="3"/>
  <c r="DG7" i="3"/>
  <c r="DK7" i="3"/>
  <c r="DG4" i="3"/>
  <c r="DK5" i="3"/>
  <c r="DG6" i="3"/>
  <c r="DC8" i="3"/>
  <c r="DG6" i="2"/>
  <c r="DK10" i="2"/>
  <c r="DK8" i="2"/>
  <c r="DK6" i="2"/>
  <c r="DG7" i="2"/>
  <c r="DK7" i="2"/>
  <c r="DG9" i="2"/>
  <c r="DV11" i="2"/>
  <c r="DR11" i="2"/>
  <c r="EB10" i="2"/>
  <c r="DX10" i="2"/>
  <c r="DT10" i="2"/>
  <c r="EB9" i="2"/>
  <c r="DX9" i="2"/>
  <c r="DT9" i="2"/>
  <c r="EB8" i="2"/>
  <c r="DX8" i="2"/>
  <c r="DT8" i="2"/>
  <c r="DZ7" i="2"/>
  <c r="DV7" i="2"/>
  <c r="EA6" i="2"/>
  <c r="DW6" i="2"/>
  <c r="DU11" i="2"/>
  <c r="DQ11" i="2"/>
  <c r="EA10" i="2"/>
  <c r="DW10" i="2"/>
  <c r="DS10" i="2"/>
  <c r="EA9" i="2"/>
  <c r="DW9" i="2"/>
  <c r="DS9" i="2"/>
  <c r="EA8" i="2"/>
  <c r="DW8" i="2"/>
  <c r="DS8" i="2"/>
  <c r="DY7" i="2"/>
  <c r="DU7" i="2"/>
  <c r="DZ6" i="2"/>
  <c r="DV6" i="2"/>
  <c r="DW11" i="2"/>
  <c r="DU10" i="2"/>
  <c r="DY9" i="2"/>
  <c r="DQ9" i="2"/>
  <c r="DU8" i="2"/>
  <c r="DW7" i="2"/>
  <c r="DX6" i="2"/>
  <c r="DZ5" i="2"/>
  <c r="DV5" i="2"/>
  <c r="EA4" i="2"/>
  <c r="DW4" i="2"/>
  <c r="EB6" i="2"/>
  <c r="EB5" i="2"/>
  <c r="DY4" i="2"/>
  <c r="DT11" i="2"/>
  <c r="DZ10" i="2"/>
  <c r="DR10" i="2"/>
  <c r="DV9" i="2"/>
  <c r="DZ8" i="2"/>
  <c r="DR8" i="2"/>
  <c r="EB7" i="2"/>
  <c r="DU6" i="2"/>
  <c r="DY5" i="2"/>
  <c r="DU5" i="2"/>
  <c r="DZ4" i="2"/>
  <c r="DV4" i="2"/>
  <c r="EA7" i="2"/>
  <c r="DU4" i="2"/>
  <c r="DS11" i="2"/>
  <c r="DY10" i="2"/>
  <c r="DQ10" i="2"/>
  <c r="DU9" i="2"/>
  <c r="DY8" i="2"/>
  <c r="DQ8" i="2"/>
  <c r="DX5" i="2"/>
  <c r="DX11" i="2"/>
  <c r="DV10" i="2"/>
  <c r="DZ9" i="2"/>
  <c r="DR9" i="2"/>
  <c r="DV8" i="2"/>
  <c r="DX7" i="2"/>
  <c r="DW5" i="2"/>
  <c r="DX4" i="2"/>
  <c r="DY6" i="2"/>
  <c r="EA5" i="2"/>
  <c r="EB4" i="2"/>
  <c r="DG10" i="2"/>
  <c r="DC10" i="2"/>
  <c r="DC9" i="2"/>
  <c r="DG5" i="2"/>
  <c r="DK9" i="2"/>
  <c r="DK4" i="2"/>
  <c r="DK5" i="2"/>
  <c r="DG11" i="2"/>
  <c r="DG4" i="2"/>
  <c r="EI4" i="4" l="1"/>
  <c r="EG20" i="4" s="1"/>
  <c r="EW4" i="4"/>
  <c r="EH20" i="4" s="1"/>
  <c r="EM5" i="4"/>
  <c r="EG23" i="4" s="1"/>
  <c r="FA5" i="4"/>
  <c r="EH23" i="4" s="1"/>
  <c r="EI10" i="4"/>
  <c r="EG22" i="4" s="1"/>
  <c r="EW10" i="4"/>
  <c r="EH22" i="4" s="1"/>
  <c r="ES8" i="4"/>
  <c r="EH16" i="4" s="1"/>
  <c r="EE8" i="4"/>
  <c r="EG16" i="4" s="1"/>
  <c r="EM6" i="4"/>
  <c r="EI23" i="4" s="1"/>
  <c r="FA6" i="4"/>
  <c r="EJ23" i="4" s="1"/>
  <c r="EI8" i="4"/>
  <c r="EI21" i="4" s="1"/>
  <c r="EW8" i="4"/>
  <c r="EJ21" i="4" s="1"/>
  <c r="EI7" i="4"/>
  <c r="EG21" i="4" s="1"/>
  <c r="EW7" i="4"/>
  <c r="EH21" i="4" s="1"/>
  <c r="EI11" i="4"/>
  <c r="EI22" i="4" s="1"/>
  <c r="EW11" i="4"/>
  <c r="EJ22" i="4" s="1"/>
  <c r="EM4" i="4"/>
  <c r="EK22" i="4" s="1"/>
  <c r="FA4" i="4"/>
  <c r="EL22" i="4" s="1"/>
  <c r="EM9" i="4"/>
  <c r="EI24" i="4" s="1"/>
  <c r="FA9" i="4"/>
  <c r="EJ24" i="4" s="1"/>
  <c r="EI9" i="4"/>
  <c r="EK21" i="4" s="1"/>
  <c r="EW9" i="4"/>
  <c r="EL21" i="4" s="1"/>
  <c r="EM7" i="4"/>
  <c r="EK23" i="4" s="1"/>
  <c r="FA7" i="4"/>
  <c r="EL23" i="4" s="1"/>
  <c r="EM8" i="4"/>
  <c r="EG24" i="4" s="1"/>
  <c r="FA8" i="4"/>
  <c r="EH24" i="4" s="1"/>
  <c r="EM10" i="4"/>
  <c r="EK24" i="4" s="1"/>
  <c r="FA10" i="4"/>
  <c r="EL24" i="4" s="1"/>
  <c r="ES10" i="4"/>
  <c r="EH18" i="4" s="1"/>
  <c r="EE10" i="4"/>
  <c r="EG18" i="4" s="1"/>
  <c r="EI5" i="4"/>
  <c r="EI20" i="4" s="1"/>
  <c r="EW5" i="4"/>
  <c r="EJ20" i="4" s="1"/>
  <c r="ES9" i="4"/>
  <c r="EH17" i="4" s="1"/>
  <c r="EE9" i="4"/>
  <c r="EG17" i="4" s="1"/>
  <c r="EW6" i="4"/>
  <c r="EL20" i="4" s="1"/>
  <c r="EI6" i="4"/>
  <c r="EK20" i="4" s="1"/>
  <c r="EE11" i="4"/>
  <c r="EG19" i="4" s="1"/>
  <c r="ES11" i="4"/>
  <c r="EH19" i="4" s="1"/>
  <c r="DV11" i="3"/>
  <c r="DR11" i="3"/>
  <c r="EB10" i="3"/>
  <c r="DX10" i="3"/>
  <c r="DT10" i="3"/>
  <c r="EB9" i="3"/>
  <c r="DX9" i="3"/>
  <c r="DT9" i="3"/>
  <c r="EB8" i="3"/>
  <c r="DX8" i="3"/>
  <c r="DT8" i="3"/>
  <c r="DZ7" i="3"/>
  <c r="DV7" i="3"/>
  <c r="EA6" i="3"/>
  <c r="DW6" i="3"/>
  <c r="DU11" i="3"/>
  <c r="DQ11" i="3"/>
  <c r="EA10" i="3"/>
  <c r="DW10" i="3"/>
  <c r="DS10" i="3"/>
  <c r="EA9" i="3"/>
  <c r="DW9" i="3"/>
  <c r="DS9" i="3"/>
  <c r="DX11" i="3"/>
  <c r="DV10" i="3"/>
  <c r="DZ9" i="3"/>
  <c r="DR9" i="3"/>
  <c r="DY8" i="3"/>
  <c r="DS8" i="3"/>
  <c r="DX7" i="3"/>
  <c r="DY6" i="3"/>
  <c r="EB5" i="3"/>
  <c r="DX5" i="3"/>
  <c r="DY4" i="3"/>
  <c r="DU4" i="3"/>
  <c r="DZ4" i="3"/>
  <c r="DW11" i="3"/>
  <c r="DU10" i="3"/>
  <c r="DY9" i="3"/>
  <c r="DQ9" i="3"/>
  <c r="DW8" i="3"/>
  <c r="DR8" i="3"/>
  <c r="EB7" i="3"/>
  <c r="DW7" i="3"/>
  <c r="DX6" i="3"/>
  <c r="EA5" i="3"/>
  <c r="DW5" i="3"/>
  <c r="EB4" i="3"/>
  <c r="DX4" i="3"/>
  <c r="DT11" i="3"/>
  <c r="DZ10" i="3"/>
  <c r="DR10" i="3"/>
  <c r="DV9" i="3"/>
  <c r="EA8" i="3"/>
  <c r="DV8" i="3"/>
  <c r="DQ8" i="3"/>
  <c r="EA7" i="3"/>
  <c r="DU7" i="3"/>
  <c r="EB6" i="3"/>
  <c r="DV6" i="3"/>
  <c r="DZ5" i="3"/>
  <c r="DV5" i="3"/>
  <c r="EA4" i="3"/>
  <c r="DW4" i="3"/>
  <c r="DS11" i="3"/>
  <c r="DY10" i="3"/>
  <c r="DQ10" i="3"/>
  <c r="DU9" i="3"/>
  <c r="DZ8" i="3"/>
  <c r="DU8" i="3"/>
  <c r="DY7" i="3"/>
  <c r="DZ6" i="3"/>
  <c r="DU6" i="3"/>
  <c r="DY5" i="3"/>
  <c r="DU5" i="3"/>
  <c r="DV4" i="3"/>
  <c r="ES8" i="2"/>
  <c r="EH16" i="2" s="1"/>
  <c r="EE8" i="2"/>
  <c r="EG16" i="2" s="1"/>
  <c r="EW10" i="2"/>
  <c r="EH22" i="2" s="1"/>
  <c r="EI10" i="2"/>
  <c r="EG22" i="2" s="1"/>
  <c r="EI7" i="2"/>
  <c r="EG21" i="2" s="1"/>
  <c r="EW7" i="2"/>
  <c r="EH21" i="2" s="1"/>
  <c r="EI11" i="2"/>
  <c r="EI22" i="2" s="1"/>
  <c r="EW11" i="2"/>
  <c r="EJ22" i="2" s="1"/>
  <c r="EM10" i="2"/>
  <c r="EK24" i="2" s="1"/>
  <c r="FA10" i="2"/>
  <c r="EL24" i="2" s="1"/>
  <c r="EW6" i="2"/>
  <c r="EL20" i="2" s="1"/>
  <c r="EI6" i="2"/>
  <c r="EK20" i="2" s="1"/>
  <c r="EM4" i="2"/>
  <c r="EK22" i="2" s="1"/>
  <c r="FA4" i="2"/>
  <c r="EL22" i="2" s="1"/>
  <c r="EM8" i="2"/>
  <c r="EG24" i="2" s="1"/>
  <c r="FA8" i="2"/>
  <c r="EH24" i="2" s="1"/>
  <c r="EM7" i="2"/>
  <c r="EK23" i="2" s="1"/>
  <c r="FA7" i="2"/>
  <c r="EL23" i="2" s="1"/>
  <c r="EM6" i="2"/>
  <c r="EI23" i="2" s="1"/>
  <c r="FA6" i="2"/>
  <c r="EJ23" i="2" s="1"/>
  <c r="EW8" i="2"/>
  <c r="EJ21" i="2" s="1"/>
  <c r="EI8" i="2"/>
  <c r="EI21" i="2" s="1"/>
  <c r="EW9" i="2"/>
  <c r="EL21" i="2" s="1"/>
  <c r="EI9" i="2"/>
  <c r="EK21" i="2" s="1"/>
  <c r="EW4" i="2"/>
  <c r="EH20" i="2" s="1"/>
  <c r="EI4" i="2"/>
  <c r="EG20" i="2" s="1"/>
  <c r="EI5" i="2"/>
  <c r="EI20" i="2" s="1"/>
  <c r="EW5" i="2"/>
  <c r="EJ20" i="2" s="1"/>
  <c r="ES9" i="2"/>
  <c r="EH17" i="2" s="1"/>
  <c r="EE9" i="2"/>
  <c r="EG17" i="2" s="1"/>
  <c r="ES10" i="2"/>
  <c r="EH18" i="2" s="1"/>
  <c r="EE10" i="2"/>
  <c r="EG18" i="2" s="1"/>
  <c r="EM5" i="2"/>
  <c r="EG23" i="2" s="1"/>
  <c r="FA5" i="2"/>
  <c r="EH23" i="2" s="1"/>
  <c r="EM9" i="2"/>
  <c r="EI24" i="2" s="1"/>
  <c r="FA9" i="2"/>
  <c r="EJ24" i="2" s="1"/>
  <c r="EE11" i="2"/>
  <c r="EG19" i="2" s="1"/>
  <c r="ES11" i="2"/>
  <c r="EH19" i="2" s="1"/>
  <c r="EW9" i="3" l="1"/>
  <c r="EL21" i="3" s="1"/>
  <c r="EI9" i="3"/>
  <c r="EK21" i="3" s="1"/>
  <c r="ES8" i="3"/>
  <c r="EH16" i="3" s="1"/>
  <c r="EE8" i="3"/>
  <c r="EG16" i="3" s="1"/>
  <c r="ES9" i="3"/>
  <c r="EH17" i="3" s="1"/>
  <c r="EE9" i="3"/>
  <c r="EG17" i="3" s="1"/>
  <c r="FA8" i="3"/>
  <c r="EH24" i="3" s="1"/>
  <c r="EM8" i="3"/>
  <c r="EG24" i="3" s="1"/>
  <c r="EI11" i="3"/>
  <c r="EI22" i="3" s="1"/>
  <c r="EW11" i="3"/>
  <c r="EJ22" i="3" s="1"/>
  <c r="EW5" i="3"/>
  <c r="EJ20" i="3" s="1"/>
  <c r="EI5" i="3"/>
  <c r="EI20" i="3" s="1"/>
  <c r="EM7" i="3"/>
  <c r="EK23" i="3" s="1"/>
  <c r="FA7" i="3"/>
  <c r="EL23" i="3" s="1"/>
  <c r="ES10" i="3"/>
  <c r="EH18" i="3" s="1"/>
  <c r="EE10" i="3"/>
  <c r="EG18" i="3" s="1"/>
  <c r="EI8" i="3"/>
  <c r="EI21" i="3" s="1"/>
  <c r="EW8" i="3"/>
  <c r="EJ21" i="3" s="1"/>
  <c r="EM9" i="3"/>
  <c r="EI24" i="3" s="1"/>
  <c r="FA9" i="3"/>
  <c r="EJ24" i="3" s="1"/>
  <c r="EI4" i="3"/>
  <c r="EG20" i="3" s="1"/>
  <c r="EW4" i="3"/>
  <c r="EH20" i="3" s="1"/>
  <c r="EM6" i="3"/>
  <c r="EI23" i="3" s="1"/>
  <c r="FA6" i="3"/>
  <c r="EJ23" i="3" s="1"/>
  <c r="FA5" i="3"/>
  <c r="EH23" i="3" s="1"/>
  <c r="EM5" i="3"/>
  <c r="EG23" i="3" s="1"/>
  <c r="EM10" i="3"/>
  <c r="EK24" i="3" s="1"/>
  <c r="FA10" i="3"/>
  <c r="EL24" i="3" s="1"/>
  <c r="EI7" i="3"/>
  <c r="EG21" i="3" s="1"/>
  <c r="EW7" i="3"/>
  <c r="EH21" i="3" s="1"/>
  <c r="EI10" i="3"/>
  <c r="EG22" i="3" s="1"/>
  <c r="EW10" i="3"/>
  <c r="EH22" i="3" s="1"/>
  <c r="FA4" i="3"/>
  <c r="EL22" i="3" s="1"/>
  <c r="EM4" i="3"/>
  <c r="EK22" i="3" s="1"/>
  <c r="EW6" i="3"/>
  <c r="EL20" i="3" s="1"/>
  <c r="EI6" i="3"/>
  <c r="EK20" i="3" s="1"/>
  <c r="EE11" i="3"/>
  <c r="EG19" i="3" s="1"/>
  <c r="ES11" i="3"/>
  <c r="EH19" i="3" s="1"/>
</calcChain>
</file>

<file path=xl/sharedStrings.xml><?xml version="1.0" encoding="utf-8"?>
<sst xmlns="http://schemas.openxmlformats.org/spreadsheetml/2006/main" count="776" uniqueCount="224">
  <si>
    <t>A</t>
  </si>
  <si>
    <t>No Pi</t>
  </si>
  <si>
    <t>B</t>
  </si>
  <si>
    <t>Pi 2,5 uM</t>
  </si>
  <si>
    <t>C</t>
  </si>
  <si>
    <t>Pi 10 uM</t>
  </si>
  <si>
    <t>D</t>
  </si>
  <si>
    <t>Pi 20 uM</t>
  </si>
  <si>
    <t>E</t>
  </si>
  <si>
    <t>TVP no inhibitor</t>
  </si>
  <si>
    <t>F</t>
  </si>
  <si>
    <t>IDP 50uM</t>
  </si>
  <si>
    <t>G</t>
  </si>
  <si>
    <t>MTI61 50 uM</t>
  </si>
  <si>
    <t>H</t>
  </si>
  <si>
    <t>AKI XVII103 5uM</t>
  </si>
  <si>
    <t>mPP-0139 50uM</t>
  </si>
  <si>
    <t>mPP-0139 5uM</t>
  </si>
  <si>
    <t>mPP-0139 1uM</t>
  </si>
  <si>
    <t>UR-1 50uM</t>
  </si>
  <si>
    <t>UR-1 5uM</t>
  </si>
  <si>
    <t>UR-1 1uM</t>
  </si>
  <si>
    <t>UR-2 50uM</t>
  </si>
  <si>
    <t>UR-2 5uM</t>
  </si>
  <si>
    <t>UR-2 1uM</t>
  </si>
  <si>
    <t>UR-3 50uM</t>
  </si>
  <si>
    <t>UR-3 5uM</t>
  </si>
  <si>
    <t>UR-3 1uM</t>
  </si>
  <si>
    <t>UR-4 50uM</t>
  </si>
  <si>
    <t>UR-4 5uM</t>
  </si>
  <si>
    <t>UR-4 1uM</t>
  </si>
  <si>
    <t>UR-5 50uM</t>
  </si>
  <si>
    <t>UR-5 5uM</t>
  </si>
  <si>
    <t>UR-5 1uM</t>
  </si>
  <si>
    <t>UR-6 50uM</t>
  </si>
  <si>
    <t>UR-6 5uM</t>
  </si>
  <si>
    <t>UR-6 1uM</t>
  </si>
  <si>
    <t>UR-7 50uM</t>
  </si>
  <si>
    <t>UR-7 5uM</t>
  </si>
  <si>
    <t>UR-7 1uM</t>
  </si>
  <si>
    <t>UR-8 50uM</t>
  </si>
  <si>
    <t>UR-8 5uM</t>
  </si>
  <si>
    <t>UR-8 1uM</t>
  </si>
  <si>
    <t>UR-9 50uM</t>
  </si>
  <si>
    <t>UR-9 5uM</t>
  </si>
  <si>
    <t>UR-9 1uM</t>
  </si>
  <si>
    <t>UR-10 50uM</t>
  </si>
  <si>
    <t>UR-10 5uM</t>
  </si>
  <si>
    <t>UR-10 1uM</t>
  </si>
  <si>
    <t>UR-11 50uM</t>
  </si>
  <si>
    <t>UR-11 5uM</t>
  </si>
  <si>
    <t>UR-11 1uM</t>
  </si>
  <si>
    <t>UR-12 50uM</t>
  </si>
  <si>
    <t>UR-12 5uM</t>
  </si>
  <si>
    <t>UR-12 1uM</t>
  </si>
  <si>
    <t>UR-13 50uM</t>
  </si>
  <si>
    <t>UR-13 5uM</t>
  </si>
  <si>
    <t>UR-13 1uM</t>
  </si>
  <si>
    <t>UR-14 50uM</t>
  </si>
  <si>
    <t>UR-14 5uM</t>
  </si>
  <si>
    <t>UR-14 1uM</t>
  </si>
  <si>
    <t>UR-15 50uM</t>
  </si>
  <si>
    <t>UR-15 5uM</t>
  </si>
  <si>
    <t>UR-15 1uM</t>
  </si>
  <si>
    <t>UR-16 50uM</t>
  </si>
  <si>
    <t>UR-16 5uM</t>
  </si>
  <si>
    <t>UR-16 1uM</t>
  </si>
  <si>
    <t>UR-17 50uM</t>
  </si>
  <si>
    <t>UR-17 5uM</t>
  </si>
  <si>
    <t>UR-17 1uM</t>
  </si>
  <si>
    <t>UR-18 50uM</t>
  </si>
  <si>
    <t>UR-18 5uM</t>
  </si>
  <si>
    <t>UR-18 1uM</t>
  </si>
  <si>
    <t>UR-19 50uM</t>
  </si>
  <si>
    <t>UR-19 5uM</t>
  </si>
  <si>
    <t>UR-19 1uM</t>
  </si>
  <si>
    <t>UR-20 50uM</t>
  </si>
  <si>
    <t>UR-20 5uM</t>
  </si>
  <si>
    <t>UR-20 1uM</t>
  </si>
  <si>
    <t>UR-21 50uM</t>
  </si>
  <si>
    <t>UR-21 5uM</t>
  </si>
  <si>
    <t>UR-21 1uM</t>
  </si>
  <si>
    <t>UR-22 50uM</t>
  </si>
  <si>
    <t>UR-23 5uM</t>
  </si>
  <si>
    <t>UR-23 1uM</t>
  </si>
  <si>
    <t>UR-24 50uM</t>
  </si>
  <si>
    <t>UR-24 5uM</t>
  </si>
  <si>
    <t>UR-24 1uM</t>
  </si>
  <si>
    <t>UR-25 50uM</t>
  </si>
  <si>
    <t>UR-22 5uM</t>
  </si>
  <si>
    <t>UR-22 1uM</t>
  </si>
  <si>
    <t>UR-23 50uM</t>
  </si>
  <si>
    <t>UR-25 5uM</t>
  </si>
  <si>
    <t>UR-25 1uM</t>
  </si>
  <si>
    <t>UR-26 50uM</t>
  </si>
  <si>
    <t>UR-26 5uM</t>
  </si>
  <si>
    <t>UR-26 1uM</t>
  </si>
  <si>
    <t>UR-27 50uM</t>
  </si>
  <si>
    <t>UR-27 5uM</t>
  </si>
  <si>
    <t>UR-27 1uM</t>
  </si>
  <si>
    <t>UR-28 50uM</t>
  </si>
  <si>
    <t>UR-28 5uM</t>
  </si>
  <si>
    <t>UR-28 1uM</t>
  </si>
  <si>
    <t>UR-29 50uM</t>
  </si>
  <si>
    <t>UR-29 5uM</t>
  </si>
  <si>
    <t>UR-29 1uM</t>
  </si>
  <si>
    <t>UR-30 50uM</t>
  </si>
  <si>
    <t>UR-30 5uM</t>
  </si>
  <si>
    <t>UR-30 1uM</t>
  </si>
  <si>
    <t>LD-1 50uM</t>
  </si>
  <si>
    <t>LD-1 5uM</t>
  </si>
  <si>
    <t>LD-1 1uM</t>
  </si>
  <si>
    <t>LD-2 50uM</t>
  </si>
  <si>
    <t>LD-2 5uM</t>
  </si>
  <si>
    <t>LD-2 1uM</t>
  </si>
  <si>
    <t>LD-3 50uM</t>
  </si>
  <si>
    <t>LD-3 5uM</t>
  </si>
  <si>
    <t>LD-3 1uM</t>
  </si>
  <si>
    <t>LD-4 50uM</t>
  </si>
  <si>
    <t>LD-4 5uM</t>
  </si>
  <si>
    <t>LD-4 1uM</t>
  </si>
  <si>
    <t>LD-5 50uM</t>
  </si>
  <si>
    <t>LD-5 5uM</t>
  </si>
  <si>
    <t>LD-5 1uM</t>
  </si>
  <si>
    <t>LD-6 50uM</t>
  </si>
  <si>
    <t>LD-6 5uM</t>
  </si>
  <si>
    <t>LD-6 1uM</t>
  </si>
  <si>
    <t>LD-7 5uM</t>
  </si>
  <si>
    <t>LD-7 1uM</t>
  </si>
  <si>
    <t>LD-7 50uM</t>
  </si>
  <si>
    <t>LD-8 5uM</t>
  </si>
  <si>
    <t>LD-8 50uM</t>
  </si>
  <si>
    <t>LD-8 1uM</t>
  </si>
  <si>
    <t>LD-9 50uM</t>
  </si>
  <si>
    <t>LD-9 5uM</t>
  </si>
  <si>
    <t>LD-9 1uM</t>
  </si>
  <si>
    <t>LD-10 50uM</t>
  </si>
  <si>
    <t>LD-10 5uM</t>
  </si>
  <si>
    <t>LD-10 1uM</t>
  </si>
  <si>
    <t>LD-11 50uM</t>
  </si>
  <si>
    <t>LD-11 5uM</t>
  </si>
  <si>
    <t>LD-11 1uM</t>
  </si>
  <si>
    <t>LD-12 50uM</t>
  </si>
  <si>
    <t>LD-12 5uM</t>
  </si>
  <si>
    <t>LD-12 1uM</t>
  </si>
  <si>
    <t>LD-13 50uM</t>
  </si>
  <si>
    <t>LD-13 5uM</t>
  </si>
  <si>
    <t>LD-13 1uM</t>
  </si>
  <si>
    <t>LD-14 50uM</t>
  </si>
  <si>
    <t>LD-14 5uM</t>
  </si>
  <si>
    <t>LD-14 1uM</t>
  </si>
  <si>
    <t>LD-15 50uM</t>
  </si>
  <si>
    <t>LD-15 5uM</t>
  </si>
  <si>
    <t>LD-15 1uM</t>
  </si>
  <si>
    <t>IA-1 50uM</t>
  </si>
  <si>
    <t>IA-1 5uM</t>
  </si>
  <si>
    <t>IA-1 1uM</t>
  </si>
  <si>
    <t>IA-2 50uM</t>
  </si>
  <si>
    <t>IA-2 5uM</t>
  </si>
  <si>
    <t>IA-2 1uM</t>
  </si>
  <si>
    <t>IA-3 50uM</t>
  </si>
  <si>
    <t>IA-3 5uM</t>
  </si>
  <si>
    <t>IA-3 1uM</t>
  </si>
  <si>
    <t>IA-4 50uM</t>
  </si>
  <si>
    <t>IA-4 5uM</t>
  </si>
  <si>
    <t>IA-4 1uM</t>
  </si>
  <si>
    <t>IA-5 50uM</t>
  </si>
  <si>
    <t>IA-5 5uM</t>
  </si>
  <si>
    <t>IA-5 1uM</t>
  </si>
  <si>
    <t>IA-6 50uM</t>
  </si>
  <si>
    <t>IA-6 5uM</t>
  </si>
  <si>
    <t>IA-6 1uM</t>
  </si>
  <si>
    <t>IA-7 50uM</t>
  </si>
  <si>
    <t>IA-7 5uM</t>
  </si>
  <si>
    <t>IA-7 1uM</t>
  </si>
  <si>
    <t>IA-8 50uM</t>
  </si>
  <si>
    <t>IA-8 5uM</t>
  </si>
  <si>
    <t>IA-8 1uM</t>
  </si>
  <si>
    <t>raw data</t>
  </si>
  <si>
    <t>raw data - blank</t>
  </si>
  <si>
    <t>Pi amount (nmol)</t>
  </si>
  <si>
    <t>Specific activity (umol/mg/min)</t>
  </si>
  <si>
    <t>Average Specific activity (umol/mg/min)</t>
  </si>
  <si>
    <t>% Activity</t>
  </si>
  <si>
    <t>Average % activity</t>
  </si>
  <si>
    <t>% of inhibition</t>
  </si>
  <si>
    <t>Average % of inhibition</t>
  </si>
  <si>
    <t>Standard deviation</t>
  </si>
  <si>
    <t>Pi (nmol)</t>
  </si>
  <si>
    <t>A1</t>
  </si>
  <si>
    <t>A2</t>
  </si>
  <si>
    <t>A3</t>
  </si>
  <si>
    <t>A4</t>
  </si>
  <si>
    <t>Average</t>
  </si>
  <si>
    <t>Results summary</t>
  </si>
  <si>
    <t>Sample</t>
  </si>
  <si>
    <t>Conc1 (uM)</t>
  </si>
  <si>
    <t>Conc2 (uM)</t>
  </si>
  <si>
    <t>Conc3 (uM)</t>
  </si>
  <si>
    <t>Conc1</t>
  </si>
  <si>
    <t>STDEVc1</t>
  </si>
  <si>
    <t>Conc2</t>
  </si>
  <si>
    <t>STDEVc2</t>
  </si>
  <si>
    <t>Conc3</t>
  </si>
  <si>
    <t>STDEVconc3</t>
  </si>
  <si>
    <t>No Inhibitor</t>
  </si>
  <si>
    <t>IDP</t>
  </si>
  <si>
    <t>MTI61</t>
  </si>
  <si>
    <t>AKI XVII103</t>
  </si>
  <si>
    <t>UR-1</t>
  </si>
  <si>
    <t>UR-2</t>
  </si>
  <si>
    <t>UR-3</t>
  </si>
  <si>
    <t>UR-4</t>
  </si>
  <si>
    <t>UR-5</t>
  </si>
  <si>
    <t>UR-6</t>
  </si>
  <si>
    <t>UR-7</t>
  </si>
  <si>
    <t>UR-8</t>
  </si>
  <si>
    <t>UR-9</t>
  </si>
  <si>
    <t>UR-10</t>
  </si>
  <si>
    <t>UR-11</t>
  </si>
  <si>
    <t>UR-12</t>
  </si>
  <si>
    <t>UR-13</t>
  </si>
  <si>
    <t>UR-14</t>
  </si>
  <si>
    <t>UR-15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</si>
</sst>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Calibri (Body)"/>
    </font>
    <font>
      <sz val="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0" borderId="0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6" borderId="1" xfId="0" applyFill="1" applyBorder="1"/>
    <xf numFmtId="0" fontId="0" fillId="0" borderId="1" xfId="0" applyBorder="1"/>
    <xf numFmtId="2" fontId="0" fillId="0" borderId="1" xfId="0" applyNumberFormat="1" applyBorder="1"/>
    <xf numFmtId="0" fontId="0" fillId="5" borderId="1" xfId="0" applyFill="1" applyBorder="1"/>
    <xf numFmtId="0" fontId="0" fillId="2" borderId="0" xfId="0" applyFill="1" applyBorder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8" borderId="1" xfId="0" applyFill="1" applyBorder="1"/>
    <xf numFmtId="2" fontId="0" fillId="0" borderId="2" xfId="0" applyNumberFormat="1" applyBorder="1"/>
    <xf numFmtId="0" fontId="0" fillId="0" borderId="6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0.00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CF-7A4D-9AB9-216E73F72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0.00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B-4D43-8EE4-887300630B94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0.00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AB-4D43-8EE4-887300630B94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0.00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AB-4D43-8EE4-88730063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0.00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9C-CC41-8881-340F0F12D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UR-11</c:v>
                </c:pt>
                <c:pt idx="5">
                  <c:v>UR-12</c:v>
                </c:pt>
                <c:pt idx="6">
                  <c:v>UR-13</c:v>
                </c:pt>
                <c:pt idx="7">
                  <c:v>UR-14</c:v>
                </c:pt>
                <c:pt idx="8">
                  <c:v>UR-15</c:v>
                </c:pt>
              </c:strCache>
            </c:strRef>
          </c:cat>
          <c:val>
            <c:numRef>
              <c:f>Sheet4!$EG$16:$EG$24</c:f>
              <c:numCache>
                <c:formatCode>0.00</c:formatCode>
                <c:ptCount val="9"/>
                <c:pt idx="0">
                  <c:v>7.1054273576010019E-15</c:v>
                </c:pt>
                <c:pt idx="1">
                  <c:v>9.8078401229823342</c:v>
                </c:pt>
                <c:pt idx="2">
                  <c:v>66.341275941583405</c:v>
                </c:pt>
                <c:pt idx="3">
                  <c:v>87.778631821675646</c:v>
                </c:pt>
                <c:pt idx="4">
                  <c:v>0.34204458109147495</c:v>
                </c:pt>
                <c:pt idx="5">
                  <c:v>44.834742505764808</c:v>
                </c:pt>
                <c:pt idx="6">
                  <c:v>2.0253651037663474</c:v>
                </c:pt>
                <c:pt idx="7">
                  <c:v>3.0092236740968623</c:v>
                </c:pt>
                <c:pt idx="8">
                  <c:v>2.1252882398155357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2-EF4D-A357-D079829552CA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UR-11</c:v>
                </c:pt>
                <c:pt idx="5">
                  <c:v>UR-12</c:v>
                </c:pt>
                <c:pt idx="6">
                  <c:v>UR-13</c:v>
                </c:pt>
                <c:pt idx="7">
                  <c:v>UR-14</c:v>
                </c:pt>
                <c:pt idx="8">
                  <c:v>UR-15</c:v>
                </c:pt>
              </c:strCache>
            </c:strRef>
          </c:cat>
          <c:val>
            <c:numRef>
              <c:f>Sheet4!$EI$16:$EI$24</c:f>
              <c:numCache>
                <c:formatCode>0.00</c:formatCode>
                <c:ptCount val="9"/>
                <c:pt idx="4">
                  <c:v>-7.2482705611068248</c:v>
                </c:pt>
                <c:pt idx="5">
                  <c:v>-2.1470663592108585</c:v>
                </c:pt>
                <c:pt idx="6">
                  <c:v>-3.4127594158339569</c:v>
                </c:pt>
                <c:pt idx="7">
                  <c:v>-2.4212144504227489</c:v>
                </c:pt>
                <c:pt idx="8">
                  <c:v>0.5380476556495033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52-EF4D-A357-D079829552CA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Sheet4!$EC$16:$EC$24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UR-11</c:v>
                </c:pt>
                <c:pt idx="5">
                  <c:v>UR-12</c:v>
                </c:pt>
                <c:pt idx="6">
                  <c:v>UR-13</c:v>
                </c:pt>
                <c:pt idx="7">
                  <c:v>UR-14</c:v>
                </c:pt>
                <c:pt idx="8">
                  <c:v>UR-15</c:v>
                </c:pt>
              </c:strCache>
            </c:strRef>
          </c:cat>
          <c:val>
            <c:numRef>
              <c:f>Sheet4!$EK$16:$EK$24</c:f>
              <c:numCache>
                <c:formatCode>0.00</c:formatCode>
                <c:ptCount val="9"/>
                <c:pt idx="4">
                  <c:v>-10.157571099154481</c:v>
                </c:pt>
                <c:pt idx="5">
                  <c:v>-5.7148347425057473</c:v>
                </c:pt>
                <c:pt idx="6">
                  <c:v>4.3043812451960193</c:v>
                </c:pt>
                <c:pt idx="7">
                  <c:v>0.31129900076864914</c:v>
                </c:pt>
                <c:pt idx="8">
                  <c:v>2.3212913143735712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52-EF4D-A357-D0798295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0.00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A-1E43-904B-08AAFA6D2377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0.00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A-1E43-904B-08AAFA6D2377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0.00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A-1E43-904B-08AAFA6D2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0.00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7-B540-9192-77FA65A1A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Sheet2!$EH$16:$EH$24</c:f>
                <c:numCache>
                  <c:formatCode>General</c:formatCode>
                  <c:ptCount val="9"/>
                  <c:pt idx="0">
                    <c:v>6.0498855207279023</c:v>
                  </c:pt>
                  <c:pt idx="1">
                    <c:v>1.0301403207329061</c:v>
                  </c:pt>
                  <c:pt idx="2">
                    <c:v>2.2556522408741131</c:v>
                  </c:pt>
                  <c:pt idx="3">
                    <c:v>1.0832453094091794</c:v>
                  </c:pt>
                  <c:pt idx="4">
                    <c:v>10.677401826730465</c:v>
                  </c:pt>
                  <c:pt idx="5">
                    <c:v>7.9477088111349703</c:v>
                  </c:pt>
                  <c:pt idx="6">
                    <c:v>7.4994102585037163</c:v>
                  </c:pt>
                  <c:pt idx="7">
                    <c:v>7.9139971971095413</c:v>
                  </c:pt>
                  <c:pt idx="8">
                    <c:v>5.8718175076179069</c:v>
                  </c:pt>
                </c:numCache>
              </c:numRef>
            </c:plus>
            <c:minus>
              <c:numRef>
                <c:f>Sheet2!$EH$16:$EH$24</c:f>
                <c:numCache>
                  <c:formatCode>General</c:formatCode>
                  <c:ptCount val="9"/>
                  <c:pt idx="0">
                    <c:v>6.0498855207279023</c:v>
                  </c:pt>
                  <c:pt idx="1">
                    <c:v>1.0301403207329061</c:v>
                  </c:pt>
                  <c:pt idx="2">
                    <c:v>2.2556522408741131</c:v>
                  </c:pt>
                  <c:pt idx="3">
                    <c:v>1.0832453094091794</c:v>
                  </c:pt>
                  <c:pt idx="4">
                    <c:v>10.677401826730465</c:v>
                  </c:pt>
                  <c:pt idx="5">
                    <c:v>7.9477088111349703</c:v>
                  </c:pt>
                  <c:pt idx="6">
                    <c:v>7.4994102585037163</c:v>
                  </c:pt>
                  <c:pt idx="7">
                    <c:v>7.9139971971095413</c:v>
                  </c:pt>
                  <c:pt idx="8">
                    <c:v>5.8718175076179069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</c:v>
                </c:pt>
                <c:pt idx="5">
                  <c:v>UR-2</c:v>
                </c:pt>
                <c:pt idx="6">
                  <c:v>UR-3</c:v>
                </c:pt>
                <c:pt idx="7">
                  <c:v>UR-4</c:v>
                </c:pt>
                <c:pt idx="8">
                  <c:v>UR-5</c:v>
                </c:pt>
              </c:strCache>
            </c:strRef>
          </c:cat>
          <c:val>
            <c:numRef>
              <c:f>Sheet2!$EG$16:$EG$24</c:f>
              <c:numCache>
                <c:formatCode>0.00</c:formatCode>
                <c:ptCount val="9"/>
                <c:pt idx="0">
                  <c:v>0</c:v>
                </c:pt>
                <c:pt idx="1">
                  <c:v>47.604010991659841</c:v>
                </c:pt>
                <c:pt idx="2">
                  <c:v>85.4697970399653</c:v>
                </c:pt>
                <c:pt idx="3">
                  <c:v>91.370582847225563</c:v>
                </c:pt>
                <c:pt idx="4">
                  <c:v>10.907294026900647</c:v>
                </c:pt>
                <c:pt idx="5">
                  <c:v>2.9889601311285681</c:v>
                </c:pt>
                <c:pt idx="6">
                  <c:v>12.519886226678885</c:v>
                </c:pt>
                <c:pt idx="7">
                  <c:v>6.1731668514679683</c:v>
                </c:pt>
                <c:pt idx="8">
                  <c:v>28.626524610712046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8-0445-8BCF-D31DD639DFA4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Sheet2!$EJ$16:$EJ$24</c:f>
                <c:numCache>
                  <c:formatCode>General</c:formatCode>
                  <c:ptCount val="9"/>
                  <c:pt idx="4">
                    <c:v>7.7964979314891876</c:v>
                  </c:pt>
                  <c:pt idx="5">
                    <c:v>3.3124483297297838</c:v>
                  </c:pt>
                  <c:pt idx="6">
                    <c:v>7.769224551671714</c:v>
                  </c:pt>
                  <c:pt idx="7">
                    <c:v>7.0171380866796333</c:v>
                  </c:pt>
                  <c:pt idx="8">
                    <c:v>5.9833834003891502</c:v>
                  </c:pt>
                </c:numCache>
              </c:numRef>
            </c:plus>
            <c:minus>
              <c:numRef>
                <c:f>Sheet2!$EJ$16:$EJ$24</c:f>
                <c:numCache>
                  <c:formatCode>General</c:formatCode>
                  <c:ptCount val="9"/>
                  <c:pt idx="4">
                    <c:v>7.7964979314891876</c:v>
                  </c:pt>
                  <c:pt idx="5">
                    <c:v>3.3124483297297838</c:v>
                  </c:pt>
                  <c:pt idx="6">
                    <c:v>7.769224551671714</c:v>
                  </c:pt>
                  <c:pt idx="7">
                    <c:v>7.0171380866796333</c:v>
                  </c:pt>
                  <c:pt idx="8">
                    <c:v>5.9833834003891502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</c:v>
                </c:pt>
                <c:pt idx="5">
                  <c:v>UR-2</c:v>
                </c:pt>
                <c:pt idx="6">
                  <c:v>UR-3</c:v>
                </c:pt>
                <c:pt idx="7">
                  <c:v>UR-4</c:v>
                </c:pt>
                <c:pt idx="8">
                  <c:v>UR-5</c:v>
                </c:pt>
              </c:strCache>
            </c:strRef>
          </c:cat>
          <c:val>
            <c:numRef>
              <c:f>Sheet2!$EI$16:$EI$24</c:f>
              <c:numCache>
                <c:formatCode>0.00</c:formatCode>
                <c:ptCount val="9"/>
                <c:pt idx="4">
                  <c:v>-1.6439280721207226</c:v>
                </c:pt>
                <c:pt idx="5">
                  <c:v>5.8790917417924176</c:v>
                </c:pt>
                <c:pt idx="6">
                  <c:v>7.9569011232705158</c:v>
                </c:pt>
                <c:pt idx="7">
                  <c:v>-6.9903099840914251E-2</c:v>
                </c:pt>
                <c:pt idx="8">
                  <c:v>4.3677385141975584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8-0445-8BCF-D31DD639DFA4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Sheet2!$EL$16:$EL$24</c:f>
                <c:numCache>
                  <c:formatCode>General</c:formatCode>
                  <c:ptCount val="9"/>
                  <c:pt idx="4">
                    <c:v>6.2959153189009704</c:v>
                  </c:pt>
                  <c:pt idx="5">
                    <c:v>4.5388398357930155</c:v>
                  </c:pt>
                  <c:pt idx="6">
                    <c:v>7.876392370283626</c:v>
                  </c:pt>
                  <c:pt idx="7">
                    <c:v>6.2065707103194043</c:v>
                  </c:pt>
                  <c:pt idx="8">
                    <c:v>6.0262777786267785</c:v>
                  </c:pt>
                </c:numCache>
              </c:numRef>
            </c:plus>
            <c:minus>
              <c:numRef>
                <c:f>Sheet2!$EL$16:$EL$24</c:f>
                <c:numCache>
                  <c:formatCode>General</c:formatCode>
                  <c:ptCount val="9"/>
                  <c:pt idx="4">
                    <c:v>6.2959153189009704</c:v>
                  </c:pt>
                  <c:pt idx="5">
                    <c:v>4.5388398357930155</c:v>
                  </c:pt>
                  <c:pt idx="6">
                    <c:v>7.876392370283626</c:v>
                  </c:pt>
                  <c:pt idx="7">
                    <c:v>6.2065707103194043</c:v>
                  </c:pt>
                  <c:pt idx="8">
                    <c:v>6.0262777786267785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Sheet2!$EC$16:$EC$24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UR-1</c:v>
                </c:pt>
                <c:pt idx="5">
                  <c:v>UR-2</c:v>
                </c:pt>
                <c:pt idx="6">
                  <c:v>UR-3</c:v>
                </c:pt>
                <c:pt idx="7">
                  <c:v>UR-4</c:v>
                </c:pt>
                <c:pt idx="8">
                  <c:v>UR-5</c:v>
                </c:pt>
              </c:strCache>
            </c:strRef>
          </c:cat>
          <c:val>
            <c:numRef>
              <c:f>Sheet2!$EK$16:$EK$24</c:f>
              <c:numCache>
                <c:formatCode>0.00</c:formatCode>
                <c:ptCount val="9"/>
                <c:pt idx="4">
                  <c:v>-2.162175191630908</c:v>
                </c:pt>
                <c:pt idx="5">
                  <c:v>2.6370341802053723</c:v>
                </c:pt>
                <c:pt idx="6">
                  <c:v>3.5409535746998984</c:v>
                </c:pt>
                <c:pt idx="7">
                  <c:v>-1.1160391457359111</c:v>
                </c:pt>
                <c:pt idx="8">
                  <c:v>3.2251843995564755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8-0445-8BCF-D31DD639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0.00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A9-3C4B-9EAB-A3E605F48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plus>
            <c:minus>
              <c:numRef>
                <c:f>'[1]Result 1'!$EH$16:$EH$24</c:f>
                <c:numCache>
                  <c:formatCode>General</c:formatCode>
                  <c:ptCount val="9"/>
                  <c:pt idx="0">
                    <c:v>2.8479177108289457</c:v>
                  </c:pt>
                  <c:pt idx="1">
                    <c:v>1.6204568914716018</c:v>
                  </c:pt>
                  <c:pt idx="2">
                    <c:v>2.6892093147750851</c:v>
                  </c:pt>
                  <c:pt idx="3">
                    <c:v>0.83171656489442514</c:v>
                  </c:pt>
                  <c:pt idx="4">
                    <c:v>2.7311454705149205</c:v>
                  </c:pt>
                  <c:pt idx="5">
                    <c:v>0.13748634528263556</c:v>
                  </c:pt>
                  <c:pt idx="6">
                    <c:v>2.1660373058201281</c:v>
                  </c:pt>
                  <c:pt idx="7">
                    <c:v>4.8587025993341873E-2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1'!$EG$16:$EG$24</c:f>
              <c:numCache>
                <c:formatCode>0.00</c:formatCode>
                <c:ptCount val="9"/>
                <c:pt idx="0">
                  <c:v>0</c:v>
                </c:pt>
                <c:pt idx="1">
                  <c:v>53.606594445700665</c:v>
                </c:pt>
                <c:pt idx="2">
                  <c:v>66.076017020576813</c:v>
                </c:pt>
                <c:pt idx="3">
                  <c:v>86.702160462104558</c:v>
                </c:pt>
                <c:pt idx="4">
                  <c:v>24.106316936296182</c:v>
                </c:pt>
                <c:pt idx="5">
                  <c:v>99.048245523876105</c:v>
                </c:pt>
                <c:pt idx="6">
                  <c:v>83.819488697487358</c:v>
                </c:pt>
                <c:pt idx="7">
                  <c:v>98.485004214031704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3-C747-B782-4ADBEE4AD2D5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plus>
            <c:minus>
              <c:numRef>
                <c:f>'[1]Result 1'!$EJ$16:$EJ$24</c:f>
                <c:numCache>
                  <c:formatCode>General</c:formatCode>
                  <c:ptCount val="9"/>
                  <c:pt idx="4">
                    <c:v>2.0675884063276948</c:v>
                  </c:pt>
                  <c:pt idx="5">
                    <c:v>14.640827794697593</c:v>
                  </c:pt>
                  <c:pt idx="6">
                    <c:v>3.2251172172804941</c:v>
                  </c:pt>
                  <c:pt idx="7">
                    <c:v>1.1805017328823457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1'!$EI$16:$EI$24</c:f>
              <c:numCache>
                <c:formatCode>0.00</c:formatCode>
                <c:ptCount val="9"/>
                <c:pt idx="4">
                  <c:v>6.6437807059017011</c:v>
                </c:pt>
                <c:pt idx="5">
                  <c:v>31.446954591238928</c:v>
                </c:pt>
                <c:pt idx="6">
                  <c:v>30.57948074906983</c:v>
                </c:pt>
                <c:pt idx="7">
                  <c:v>48.660760170205762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3-C747-B782-4ADBEE4AD2D5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plus>
            <c:minus>
              <c:numRef>
                <c:f>'[1]Result 1'!$EL$16:$EL$24</c:f>
                <c:numCache>
                  <c:formatCode>General</c:formatCode>
                  <c:ptCount val="9"/>
                  <c:pt idx="4">
                    <c:v>4.5040764085054192</c:v>
                  </c:pt>
                  <c:pt idx="5">
                    <c:v>1.715455885983862</c:v>
                  </c:pt>
                  <c:pt idx="6">
                    <c:v>1.5137647928743738</c:v>
                  </c:pt>
                  <c:pt idx="7">
                    <c:v>1.3606106559293292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'[1]Result 1'!$EC$16:$EC$24</c:f>
              <c:strCache>
                <c:ptCount val="8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NJ1-71</c:v>
                </c:pt>
                <c:pt idx="5">
                  <c:v>NJ1-79</c:v>
                </c:pt>
                <c:pt idx="6">
                  <c:v>NJ1-80</c:v>
                </c:pt>
                <c:pt idx="7">
                  <c:v>NJ1-81</c:v>
                </c:pt>
              </c:strCache>
            </c:strRef>
          </c:cat>
          <c:val>
            <c:numRef>
              <c:f>'[1]Result 1'!$EK$16:$EK$24</c:f>
              <c:numCache>
                <c:formatCode>0.00</c:formatCode>
                <c:ptCount val="9"/>
                <c:pt idx="4">
                  <c:v>3.3506691060085956</c:v>
                </c:pt>
                <c:pt idx="5">
                  <c:v>4.3743704647768702</c:v>
                </c:pt>
                <c:pt idx="6">
                  <c:v>12.037741279010017</c:v>
                </c:pt>
                <c:pt idx="7">
                  <c:v>9.7827204144140509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3-C747-B782-4ADBEE4AD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2786624"/>
        <c:axId val="1073501872"/>
      </c:barChart>
      <c:catAx>
        <c:axId val="107278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501872"/>
        <c:crosses val="autoZero"/>
        <c:auto val="1"/>
        <c:lblAlgn val="ctr"/>
        <c:lblOffset val="100"/>
        <c:noMultiLvlLbl val="0"/>
      </c:catAx>
      <c:valAx>
        <c:axId val="107350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2786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928798793767799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'[2]Result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'[2]Result 1'!$AV$4:$AV$7</c:f>
              <c:numCache>
                <c:formatCode>0.00</c:formatCode>
                <c:ptCount val="4"/>
                <c:pt idx="0">
                  <c:v>0</c:v>
                </c:pt>
                <c:pt idx="1">
                  <c:v>0.12262500000000001</c:v>
                </c:pt>
                <c:pt idx="2">
                  <c:v>0.49837500000000001</c:v>
                </c:pt>
                <c:pt idx="3">
                  <c:v>0.97519999999999996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D5-4E46-960B-B72F5E3A2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926432"/>
        <c:axId val="-178922672"/>
      </c:scatterChart>
      <c:valAx>
        <c:axId val="-17892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2672"/>
        <c:crosses val="autoZero"/>
        <c:crossBetween val="midCat"/>
      </c:valAx>
      <c:valAx>
        <c:axId val="-1789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92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Compounds screening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Conc1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plus>
            <c:minus>
              <c:numRef>
                <c:f>Sheet3!$EH$16:$EH$24</c:f>
                <c:numCache>
                  <c:formatCode>General</c:formatCode>
                  <c:ptCount val="9"/>
                  <c:pt idx="0">
                    <c:v>1.6920533377180222</c:v>
                  </c:pt>
                  <c:pt idx="1">
                    <c:v>1.1709450240962904</c:v>
                  </c:pt>
                  <c:pt idx="2">
                    <c:v>2.024127303943188</c:v>
                  </c:pt>
                  <c:pt idx="3">
                    <c:v>0.82109574693252496</c:v>
                  </c:pt>
                  <c:pt idx="4">
                    <c:v>6.8219115948072027</c:v>
                  </c:pt>
                  <c:pt idx="5">
                    <c:v>3.1977363784006907</c:v>
                  </c:pt>
                  <c:pt idx="6">
                    <c:v>0.13849936934550117</c:v>
                  </c:pt>
                  <c:pt idx="7">
                    <c:v>1.6163586604013542</c:v>
                  </c:pt>
                  <c:pt idx="8">
                    <c:v>7.8235818721743557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UR-6</c:v>
                </c:pt>
                <c:pt idx="5">
                  <c:v>UR-7</c:v>
                </c:pt>
                <c:pt idx="6">
                  <c:v>UR-8</c:v>
                </c:pt>
                <c:pt idx="7">
                  <c:v>UR-9</c:v>
                </c:pt>
                <c:pt idx="8">
                  <c:v>UR-10</c:v>
                </c:pt>
              </c:strCache>
            </c:strRef>
          </c:cat>
          <c:val>
            <c:numRef>
              <c:f>Sheet3!$EG$16:$EG$24</c:f>
              <c:numCache>
                <c:formatCode>0.00</c:formatCode>
                <c:ptCount val="9"/>
                <c:pt idx="0">
                  <c:v>-1.0658141036401503E-14</c:v>
                </c:pt>
                <c:pt idx="1">
                  <c:v>46.095746622855046</c:v>
                </c:pt>
                <c:pt idx="2">
                  <c:v>79.661829134720691</c:v>
                </c:pt>
                <c:pt idx="3">
                  <c:v>92.390014603870014</c:v>
                </c:pt>
                <c:pt idx="4">
                  <c:v>13.752738225629777</c:v>
                </c:pt>
                <c:pt idx="5">
                  <c:v>11.569003285870743</c:v>
                </c:pt>
                <c:pt idx="6">
                  <c:v>99.999999999999986</c:v>
                </c:pt>
                <c:pt idx="7">
                  <c:v>13.385359620299361</c:v>
                </c:pt>
                <c:pt idx="8">
                  <c:v>11.83369843008396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2-BF4E-A87B-FEA5574F8639}"/>
            </c:ext>
          </c:extLst>
        </c:ser>
        <c:ser>
          <c:idx val="1"/>
          <c:order val="1"/>
          <c:tx>
            <c:v>Conc2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plus>
            <c:minus>
              <c:numRef>
                <c:f>Sheet3!$EJ$16:$EJ$24</c:f>
                <c:numCache>
                  <c:formatCode>General</c:formatCode>
                  <c:ptCount val="9"/>
                  <c:pt idx="4">
                    <c:v>6.5950274667566902</c:v>
                  </c:pt>
                  <c:pt idx="5">
                    <c:v>1.1935648804875854</c:v>
                  </c:pt>
                  <c:pt idx="6">
                    <c:v>5.8194244180726384</c:v>
                  </c:pt>
                  <c:pt idx="7">
                    <c:v>2.2399384268957361</c:v>
                  </c:pt>
                  <c:pt idx="8">
                    <c:v>5.1635832290661963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UR-6</c:v>
                </c:pt>
                <c:pt idx="5">
                  <c:v>UR-7</c:v>
                </c:pt>
                <c:pt idx="6">
                  <c:v>UR-8</c:v>
                </c:pt>
                <c:pt idx="7">
                  <c:v>UR-9</c:v>
                </c:pt>
                <c:pt idx="8">
                  <c:v>UR-10</c:v>
                </c:pt>
              </c:strCache>
            </c:strRef>
          </c:cat>
          <c:val>
            <c:numRef>
              <c:f>Sheet3!$EI$16:$EI$24</c:f>
              <c:numCache>
                <c:formatCode>0.00</c:formatCode>
                <c:ptCount val="9"/>
                <c:pt idx="4">
                  <c:v>6.9003285870755562</c:v>
                </c:pt>
                <c:pt idx="5">
                  <c:v>-1.7136728733114381</c:v>
                </c:pt>
                <c:pt idx="6">
                  <c:v>51.270993063161718</c:v>
                </c:pt>
                <c:pt idx="7">
                  <c:v>3.4364731653888185</c:v>
                </c:pt>
                <c:pt idx="8">
                  <c:v>8.3470244614822811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2-BF4E-A87B-FEA5574F8639}"/>
            </c:ext>
          </c:extLst>
        </c:ser>
        <c:ser>
          <c:idx val="2"/>
          <c:order val="2"/>
          <c:tx>
            <c:v>Conc3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plus>
            <c:minus>
              <c:numRef>
                <c:f>Sheet3!$EL$16:$EL$24</c:f>
                <c:numCache>
                  <c:formatCode>General</c:formatCode>
                  <c:ptCount val="9"/>
                  <c:pt idx="4">
                    <c:v>4.2354435908567645</c:v>
                  </c:pt>
                  <c:pt idx="5">
                    <c:v>5.5260371274727209</c:v>
                  </c:pt>
                  <c:pt idx="6">
                    <c:v>5.5573083249627864</c:v>
                  </c:pt>
                  <c:pt idx="7">
                    <c:v>3.8087146570079211</c:v>
                  </c:pt>
                  <c:pt idx="8">
                    <c:v>20.569331627688229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Sheet3!$EC$16:$EC$24</c:f>
              <c:strCache>
                <c:ptCount val="9"/>
                <c:pt idx="0">
                  <c:v>No Inhibitor</c:v>
                </c:pt>
                <c:pt idx="1">
                  <c:v>IDP</c:v>
                </c:pt>
                <c:pt idx="2">
                  <c:v>MTI61</c:v>
                </c:pt>
                <c:pt idx="3">
                  <c:v>AKI XVII103</c:v>
                </c:pt>
                <c:pt idx="4">
                  <c:v>UR-6</c:v>
                </c:pt>
                <c:pt idx="5">
                  <c:v>UR-7</c:v>
                </c:pt>
                <c:pt idx="6">
                  <c:v>UR-8</c:v>
                </c:pt>
                <c:pt idx="7">
                  <c:v>UR-9</c:v>
                </c:pt>
                <c:pt idx="8">
                  <c:v>UR-10</c:v>
                </c:pt>
              </c:strCache>
            </c:strRef>
          </c:cat>
          <c:val>
            <c:numRef>
              <c:f>Sheet3!$EK$16:$EK$24</c:f>
              <c:numCache>
                <c:formatCode>0.00</c:formatCode>
                <c:ptCount val="9"/>
                <c:pt idx="4">
                  <c:v>4.9037057320189739</c:v>
                </c:pt>
                <c:pt idx="5">
                  <c:v>2.8043994158451824</c:v>
                </c:pt>
                <c:pt idx="6">
                  <c:v>51.483205549470597</c:v>
                </c:pt>
                <c:pt idx="7">
                  <c:v>5.6224899598393385</c:v>
                </c:pt>
                <c:pt idx="8">
                  <c:v>-6.3504016064257236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2-BF4E-A87B-FEA5574F8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8892288"/>
        <c:axId val="-178887744"/>
      </c:barChart>
      <c:catAx>
        <c:axId val="-17889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Compound name</a:t>
                </a:r>
              </a:p>
            </c:rich>
          </c:tx>
          <c:layout>
            <c:manualLayout>
              <c:xMode val="edge"/>
              <c:yMode val="edge"/>
              <c:x val="0.469121712905471"/>
              <c:y val="0.893021833809235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87744"/>
        <c:crosses val="autoZero"/>
        <c:auto val="1"/>
        <c:lblAlgn val="ctr"/>
        <c:lblOffset val="100"/>
        <c:noMultiLvlLbl val="0"/>
      </c:catAx>
      <c:valAx>
        <c:axId val="-178887744"/>
        <c:scaling>
          <c:orientation val="minMax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Inhibition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1788922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/>
              <a:t>Calibration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0.18908762825101399"/>
          <c:y val="5.95022173952394E-2"/>
          <c:w val="0.74439722023383403"/>
          <c:h val="0.74966784324373203"/>
        </c:manualLayout>
      </c:layout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867931281317094E-2"/>
                  <c:y val="0.319777355416779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'[1]Result 1'!$AQ$4:$AQ$7</c:f>
              <c:numCache>
                <c:formatCode>General</c:formatCode>
                <c:ptCount val="4"/>
                <c:pt idx="0">
                  <c:v>0</c:v>
                </c:pt>
                <c:pt idx="1">
                  <c:v>2.5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'[1]Result 1'!$AV$4:$AV$7</c:f>
              <c:numCache>
                <c:formatCode>0.00</c:formatCode>
                <c:ptCount val="4"/>
                <c:pt idx="0">
                  <c:v>-3.4694469519536142E-18</c:v>
                </c:pt>
                <c:pt idx="1">
                  <c:v>0.1114</c:v>
                </c:pt>
                <c:pt idx="2">
                  <c:v>0.57837499999999997</c:v>
                </c:pt>
                <c:pt idx="3">
                  <c:v>1.1517249999999999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AB-534A-8400-5B8FBF6C4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449568"/>
        <c:axId val="1111253088"/>
      </c:scatterChart>
      <c:valAx>
        <c:axId val="10734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 (nmol)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111253088"/>
        <c:crosses val="autoZero"/>
        <c:crossBetween val="midCat"/>
      </c:valAx>
      <c:valAx>
        <c:axId val="11112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A860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0734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C508B0-00AC-0948-B6FE-00ABD6CB2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25391-7842-C949-9655-B15778D23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D9F5B-4225-444F-9647-489BD4EB7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B84364-5513-604A-B4B0-A3193E6E9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DEF20-003E-F642-91D5-23103FF66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DF041B-12FB-7D4A-B50E-CB96D52A2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65538A-9295-FE49-9D33-7B30A5A7A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0DF39F-8FFA-B144-9618-0CF3764C0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6E335-0BC9-A640-81D8-7D6A2CFA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06979B-E731-424F-9565-6843BD05F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457200</xdr:colOff>
      <xdr:row>7</xdr:row>
      <xdr:rowOff>31750</xdr:rowOff>
    </xdr:from>
    <xdr:to>
      <xdr:col>48</xdr:col>
      <xdr:colOff>317500</xdr:colOff>
      <xdr:row>15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646D9-6F6A-5445-ABF0-22B93E4A65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145</xdr:col>
      <xdr:colOff>266700</xdr:colOff>
      <xdr:row>12</xdr:row>
      <xdr:rowOff>0</xdr:rowOff>
    </xdr:from>
    <xdr:to>
      <xdr:col>160</xdr:col>
      <xdr:colOff>546100</xdr:colOff>
      <xdr:row>28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1EFE77-66F5-7B49-A84D-62724A33B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dilase/Documents/OneDrive/Documents/PostdocReseach_UnivHelsinki/mPPases_Inhibitor/Niklas%20cpds/250418/Inhibition_250418_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dilase/Documents/OneDrive/Documents/PostdocReseach_UnivHelsinki/mPPases_Inhibitor/Niklas%20cpds/KV_inhibition%20assay%20(Sep-Nov201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 1"/>
    </sheetNames>
    <sheetDataSet>
      <sheetData sheetId="0">
        <row r="4">
          <cell r="AQ4">
            <v>0</v>
          </cell>
          <cell r="AV4">
            <v>-3.4694469519536142E-18</v>
          </cell>
        </row>
        <row r="5">
          <cell r="AQ5">
            <v>2.5</v>
          </cell>
          <cell r="AV5">
            <v>0.1114</v>
          </cell>
        </row>
        <row r="6">
          <cell r="AQ6">
            <v>10</v>
          </cell>
          <cell r="AV6">
            <v>0.57837499999999997</v>
          </cell>
        </row>
        <row r="7">
          <cell r="AQ7">
            <v>20</v>
          </cell>
          <cell r="AV7">
            <v>1.1517249999999999</v>
          </cell>
        </row>
        <row r="16">
          <cell r="EC16" t="str">
            <v>No Inhibitor</v>
          </cell>
          <cell r="EG16">
            <v>0</v>
          </cell>
          <cell r="EH16">
            <v>2.8479177108289457</v>
          </cell>
        </row>
        <row r="17">
          <cell r="EC17" t="str">
            <v>IDP</v>
          </cell>
          <cell r="EG17">
            <v>53.606594445700665</v>
          </cell>
          <cell r="EH17">
            <v>1.6204568914716018</v>
          </cell>
        </row>
        <row r="18">
          <cell r="EC18" t="str">
            <v>MTI61</v>
          </cell>
          <cell r="EG18">
            <v>66.076017020576813</v>
          </cell>
          <cell r="EH18">
            <v>2.6892093147750851</v>
          </cell>
        </row>
        <row r="19">
          <cell r="EC19" t="str">
            <v>AKI XVII103</v>
          </cell>
          <cell r="EG19">
            <v>86.702160462104558</v>
          </cell>
          <cell r="EH19">
            <v>0.83171656489442514</v>
          </cell>
        </row>
        <row r="20">
          <cell r="EC20" t="str">
            <v>NJ1-71</v>
          </cell>
          <cell r="EG20">
            <v>24.106316936296182</v>
          </cell>
          <cell r="EH20">
            <v>2.7311454705149205</v>
          </cell>
          <cell r="EI20">
            <v>6.6437807059017011</v>
          </cell>
          <cell r="EJ20">
            <v>2.0675884063276948</v>
          </cell>
          <cell r="EK20">
            <v>3.3506691060085956</v>
          </cell>
          <cell r="EL20">
            <v>4.5040764085054192</v>
          </cell>
        </row>
        <row r="21">
          <cell r="EC21" t="str">
            <v>NJ1-79</v>
          </cell>
          <cell r="EG21">
            <v>99.048245523876105</v>
          </cell>
          <cell r="EH21">
            <v>0.13748634528263556</v>
          </cell>
          <cell r="EI21">
            <v>31.446954591238928</v>
          </cell>
          <cell r="EJ21">
            <v>14.640827794697593</v>
          </cell>
          <cell r="EK21">
            <v>4.3743704647768702</v>
          </cell>
          <cell r="EL21">
            <v>1.715455885983862</v>
          </cell>
        </row>
        <row r="22">
          <cell r="EC22" t="str">
            <v>NJ1-80</v>
          </cell>
          <cell r="EG22">
            <v>83.819488697487358</v>
          </cell>
          <cell r="EH22">
            <v>2.1660373058201281</v>
          </cell>
          <cell r="EI22">
            <v>30.57948074906983</v>
          </cell>
          <cell r="EJ22">
            <v>3.2251172172804941</v>
          </cell>
          <cell r="EK22">
            <v>12.037741279010017</v>
          </cell>
          <cell r="EL22">
            <v>1.5137647928743738</v>
          </cell>
        </row>
        <row r="23">
          <cell r="EC23" t="str">
            <v>NJ1-81</v>
          </cell>
          <cell r="EG23">
            <v>98.485004214031704</v>
          </cell>
          <cell r="EH23">
            <v>4.8587025993341873E-2</v>
          </cell>
          <cell r="EI23">
            <v>48.660760170205762</v>
          </cell>
          <cell r="EJ23">
            <v>1.1805017328823457</v>
          </cell>
          <cell r="EK23">
            <v>9.7827204144140509</v>
          </cell>
          <cell r="EL23">
            <v>1.3606106559293292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Result 1"/>
      <sheetName val="Result 2"/>
      <sheetName val="Result 3"/>
      <sheetName val="Result 4"/>
      <sheetName val="Result 5"/>
      <sheetName val="Result 6"/>
    </sheetNames>
    <sheetDataSet>
      <sheetData sheetId="0"/>
      <sheetData sheetId="1">
        <row r="4">
          <cell r="AQ4">
            <v>0</v>
          </cell>
          <cell r="AV4">
            <v>0</v>
          </cell>
        </row>
        <row r="5">
          <cell r="AQ5">
            <v>2.5</v>
          </cell>
          <cell r="AV5">
            <v>0.12262500000000001</v>
          </cell>
        </row>
        <row r="6">
          <cell r="AQ6">
            <v>10</v>
          </cell>
          <cell r="AV6">
            <v>0.49837500000000001</v>
          </cell>
        </row>
        <row r="7">
          <cell r="AQ7">
            <v>20</v>
          </cell>
          <cell r="AV7">
            <v>0.97519999999999996</v>
          </cell>
        </row>
      </sheetData>
      <sheetData sheetId="2"/>
      <sheetData sheetId="3"/>
      <sheetData sheetId="4"/>
      <sheetData sheetId="5">
        <row r="16">
          <cell r="EC16" t="str">
            <v>No Inhibitor</v>
          </cell>
          <cell r="EG16">
            <v>-3.5527136788005009E-15</v>
          </cell>
          <cell r="EH16">
            <v>2.6424519994382254</v>
          </cell>
        </row>
        <row r="17">
          <cell r="EC17" t="str">
            <v>IDP</v>
          </cell>
          <cell r="EG17">
            <v>35.637860082304528</v>
          </cell>
          <cell r="EH17">
            <v>2.7801606606068261</v>
          </cell>
        </row>
        <row r="18">
          <cell r="EC18" t="str">
            <v>MTI61</v>
          </cell>
          <cell r="EG18">
            <v>59.460082304526757</v>
          </cell>
          <cell r="EH18">
            <v>3.3403683320472659</v>
          </cell>
        </row>
        <row r="19">
          <cell r="EC19" t="str">
            <v>AKI XVII103</v>
          </cell>
          <cell r="EG19">
            <v>86.05102880658437</v>
          </cell>
          <cell r="EH19">
            <v>1.6386950467343668</v>
          </cell>
        </row>
        <row r="20">
          <cell r="EC20" t="str">
            <v>DAP-23</v>
          </cell>
          <cell r="EG20">
            <v>3.1176954732510325</v>
          </cell>
          <cell r="EH20">
            <v>1.2016055013157201</v>
          </cell>
          <cell r="EI20">
            <v>-0.43456790123456912</v>
          </cell>
          <cell r="EJ20">
            <v>2.038938575692657</v>
          </cell>
          <cell r="EK20">
            <v>1.3201646090535029</v>
          </cell>
          <cell r="EL20">
            <v>2.0994239801687788</v>
          </cell>
        </row>
        <row r="21">
          <cell r="EC21" t="str">
            <v>AKI-B31</v>
          </cell>
          <cell r="EG21">
            <v>0.61893004115226447</v>
          </cell>
          <cell r="EH21">
            <v>2.9947847661718741</v>
          </cell>
          <cell r="EI21">
            <v>2.762139917695464</v>
          </cell>
          <cell r="EJ21">
            <v>2.0515756690582405</v>
          </cell>
          <cell r="EK21">
            <v>1.3596707818930085</v>
          </cell>
          <cell r="EL21">
            <v>6.1774699413824967</v>
          </cell>
        </row>
        <row r="22">
          <cell r="EC22" t="str">
            <v>AKI-B93</v>
          </cell>
          <cell r="EG22">
            <v>14.446090534979419</v>
          </cell>
          <cell r="EH22">
            <v>4.5135550332025804</v>
          </cell>
          <cell r="EI22">
            <v>7.4469135802469175</v>
          </cell>
          <cell r="EJ22">
            <v>7.4610508150824781</v>
          </cell>
          <cell r="EK22">
            <v>0.71111111111110858</v>
          </cell>
          <cell r="EL22">
            <v>4.6215202746673567</v>
          </cell>
        </row>
        <row r="23">
          <cell r="EC23" t="str">
            <v>AKI-B129</v>
          </cell>
          <cell r="EG23">
            <v>3.361316872427988</v>
          </cell>
          <cell r="EH23">
            <v>2.964542788701972</v>
          </cell>
          <cell r="EI23">
            <v>-0.28312757201646832</v>
          </cell>
          <cell r="EJ23">
            <v>1.823012382540214</v>
          </cell>
          <cell r="EK23">
            <v>4.6255144032921862</v>
          </cell>
          <cell r="EL23">
            <v>6.6169792940126042</v>
          </cell>
        </row>
        <row r="24">
          <cell r="EC24" t="str">
            <v>AKI-B169</v>
          </cell>
          <cell r="EG24">
            <v>2.0444444444444514</v>
          </cell>
          <cell r="EH24">
            <v>4.1274165676628334</v>
          </cell>
          <cell r="EI24">
            <v>2.0872427983539126</v>
          </cell>
          <cell r="EJ24">
            <v>1.8800208432542334</v>
          </cell>
          <cell r="EK24">
            <v>-3.2032921810699477</v>
          </cell>
          <cell r="EL24">
            <v>2.1544719788085258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CE97D-2EAC-B944-979C-A4004D0C03A4}">
  <dimension ref="A3:M121"/>
  <sheetViews>
    <sheetView tabSelected="1" workbookViewId="0">
      <selection activeCell="P21" sqref="P21"/>
    </sheetView>
  </sheetViews>
  <sheetFormatPr baseColWidth="10" defaultRowHeight="16"/>
  <cols>
    <col min="1" max="13" width="5.83203125" customWidth="1"/>
  </cols>
  <sheetData>
    <row r="3" spans="1:13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</row>
    <row r="4" spans="1:13">
      <c r="A4" s="1" t="s">
        <v>0</v>
      </c>
      <c r="B4" s="15" t="s">
        <v>1</v>
      </c>
      <c r="C4" s="16"/>
      <c r="D4" s="16"/>
      <c r="E4" s="17"/>
      <c r="F4" s="3" t="s">
        <v>19</v>
      </c>
      <c r="G4" s="4"/>
      <c r="H4" s="4"/>
      <c r="I4" s="5"/>
      <c r="J4" s="3" t="s">
        <v>27</v>
      </c>
      <c r="K4" s="4"/>
      <c r="L4" s="4"/>
      <c r="M4" s="5"/>
    </row>
    <row r="5" spans="1:13">
      <c r="A5" s="1" t="s">
        <v>2</v>
      </c>
      <c r="B5" s="9" t="s">
        <v>3</v>
      </c>
      <c r="C5" s="10"/>
      <c r="D5" s="10"/>
      <c r="E5" s="11"/>
      <c r="F5" s="3" t="s">
        <v>20</v>
      </c>
      <c r="G5" s="4"/>
      <c r="H5" s="4"/>
      <c r="I5" s="5"/>
      <c r="J5" s="3" t="s">
        <v>28</v>
      </c>
      <c r="K5" s="4"/>
      <c r="L5" s="4"/>
      <c r="M5" s="5"/>
    </row>
    <row r="6" spans="1:13">
      <c r="A6" s="1" t="s">
        <v>4</v>
      </c>
      <c r="B6" s="9" t="s">
        <v>5</v>
      </c>
      <c r="C6" s="10"/>
      <c r="D6" s="10"/>
      <c r="E6" s="11"/>
      <c r="F6" s="3" t="s">
        <v>21</v>
      </c>
      <c r="G6" s="4"/>
      <c r="H6" s="4"/>
      <c r="I6" s="5"/>
      <c r="J6" s="3" t="s">
        <v>29</v>
      </c>
      <c r="K6" s="4"/>
      <c r="L6" s="4"/>
      <c r="M6" s="5"/>
    </row>
    <row r="7" spans="1:13">
      <c r="A7" s="1" t="s">
        <v>6</v>
      </c>
      <c r="B7" s="9" t="s">
        <v>7</v>
      </c>
      <c r="C7" s="10"/>
      <c r="D7" s="10"/>
      <c r="E7" s="11"/>
      <c r="F7" s="3" t="s">
        <v>22</v>
      </c>
      <c r="G7" s="4"/>
      <c r="H7" s="4"/>
      <c r="I7" s="5"/>
      <c r="J7" s="3" t="s">
        <v>30</v>
      </c>
      <c r="K7" s="4"/>
      <c r="L7" s="4"/>
      <c r="M7" s="5"/>
    </row>
    <row r="8" spans="1:13">
      <c r="A8" s="1" t="s">
        <v>8</v>
      </c>
      <c r="B8" s="12" t="s">
        <v>9</v>
      </c>
      <c r="C8" s="13"/>
      <c r="D8" s="13"/>
      <c r="E8" s="14"/>
      <c r="F8" s="3" t="s">
        <v>23</v>
      </c>
      <c r="G8" s="4"/>
      <c r="H8" s="4"/>
      <c r="I8" s="5"/>
      <c r="J8" s="3" t="s">
        <v>31</v>
      </c>
      <c r="K8" s="4"/>
      <c r="L8" s="4"/>
      <c r="M8" s="5"/>
    </row>
    <row r="9" spans="1:13">
      <c r="A9" s="1" t="s">
        <v>10</v>
      </c>
      <c r="B9" s="18" t="s">
        <v>11</v>
      </c>
      <c r="C9" s="19"/>
      <c r="D9" s="19"/>
      <c r="E9" s="20"/>
      <c r="F9" s="3" t="s">
        <v>24</v>
      </c>
      <c r="G9" s="4"/>
      <c r="H9" s="4"/>
      <c r="I9" s="5"/>
      <c r="J9" s="3" t="s">
        <v>32</v>
      </c>
      <c r="K9" s="4"/>
      <c r="L9" s="4"/>
      <c r="M9" s="5"/>
    </row>
    <row r="10" spans="1:13">
      <c r="A10" s="1" t="s">
        <v>12</v>
      </c>
      <c r="B10" s="18" t="s">
        <v>13</v>
      </c>
      <c r="C10" s="19"/>
      <c r="D10" s="19"/>
      <c r="E10" s="20"/>
      <c r="F10" s="3" t="s">
        <v>25</v>
      </c>
      <c r="G10" s="4"/>
      <c r="H10" s="4"/>
      <c r="I10" s="5"/>
      <c r="J10" s="3" t="s">
        <v>33</v>
      </c>
      <c r="K10" s="4"/>
      <c r="L10" s="4"/>
      <c r="M10" s="5"/>
    </row>
    <row r="11" spans="1:13">
      <c r="A11" s="1" t="s">
        <v>14</v>
      </c>
      <c r="B11" s="18" t="s">
        <v>15</v>
      </c>
      <c r="C11" s="19"/>
      <c r="D11" s="19"/>
      <c r="E11" s="20"/>
      <c r="F11" s="3" t="s">
        <v>26</v>
      </c>
      <c r="G11" s="4"/>
      <c r="H11" s="4"/>
      <c r="I11" s="5"/>
      <c r="J11" s="6"/>
      <c r="K11" s="7"/>
      <c r="L11" s="7"/>
      <c r="M11" s="8"/>
    </row>
    <row r="14" spans="1:13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  <c r="H14" s="1">
        <v>7</v>
      </c>
      <c r="I14" s="1">
        <v>8</v>
      </c>
      <c r="J14" s="1">
        <v>9</v>
      </c>
      <c r="K14" s="1">
        <v>10</v>
      </c>
      <c r="L14" s="1">
        <v>11</v>
      </c>
      <c r="M14" s="1">
        <v>12</v>
      </c>
    </row>
    <row r="15" spans="1:13">
      <c r="A15" s="1" t="s">
        <v>0</v>
      </c>
      <c r="B15" s="15" t="s">
        <v>1</v>
      </c>
      <c r="C15" s="16"/>
      <c r="D15" s="16"/>
      <c r="E15" s="17"/>
      <c r="F15" s="3" t="s">
        <v>34</v>
      </c>
      <c r="G15" s="4"/>
      <c r="H15" s="4"/>
      <c r="I15" s="5"/>
      <c r="J15" s="3" t="s">
        <v>42</v>
      </c>
      <c r="K15" s="4"/>
      <c r="L15" s="4"/>
      <c r="M15" s="5"/>
    </row>
    <row r="16" spans="1:13">
      <c r="A16" s="1" t="s">
        <v>2</v>
      </c>
      <c r="B16" s="9" t="s">
        <v>3</v>
      </c>
      <c r="C16" s="10"/>
      <c r="D16" s="10"/>
      <c r="E16" s="11"/>
      <c r="F16" s="3" t="s">
        <v>35</v>
      </c>
      <c r="G16" s="4"/>
      <c r="H16" s="4"/>
      <c r="I16" s="5"/>
      <c r="J16" s="3" t="s">
        <v>43</v>
      </c>
      <c r="K16" s="4"/>
      <c r="L16" s="4"/>
      <c r="M16" s="5"/>
    </row>
    <row r="17" spans="1:13">
      <c r="A17" s="1" t="s">
        <v>4</v>
      </c>
      <c r="B17" s="9" t="s">
        <v>5</v>
      </c>
      <c r="C17" s="10"/>
      <c r="D17" s="10"/>
      <c r="E17" s="11"/>
      <c r="F17" s="3" t="s">
        <v>36</v>
      </c>
      <c r="G17" s="4"/>
      <c r="H17" s="4"/>
      <c r="I17" s="5"/>
      <c r="J17" s="3" t="s">
        <v>44</v>
      </c>
      <c r="K17" s="4"/>
      <c r="L17" s="4"/>
      <c r="M17" s="5"/>
    </row>
    <row r="18" spans="1:13">
      <c r="A18" s="1" t="s">
        <v>6</v>
      </c>
      <c r="B18" s="9" t="s">
        <v>7</v>
      </c>
      <c r="C18" s="10"/>
      <c r="D18" s="10"/>
      <c r="E18" s="11"/>
      <c r="F18" s="3" t="s">
        <v>37</v>
      </c>
      <c r="G18" s="4"/>
      <c r="H18" s="4"/>
      <c r="I18" s="5"/>
      <c r="J18" s="3" t="s">
        <v>45</v>
      </c>
      <c r="K18" s="4"/>
      <c r="L18" s="4"/>
      <c r="M18" s="5"/>
    </row>
    <row r="19" spans="1:13">
      <c r="A19" s="1" t="s">
        <v>8</v>
      </c>
      <c r="B19" s="12" t="s">
        <v>9</v>
      </c>
      <c r="C19" s="13"/>
      <c r="D19" s="13"/>
      <c r="E19" s="14"/>
      <c r="F19" s="3" t="s">
        <v>38</v>
      </c>
      <c r="G19" s="4"/>
      <c r="H19" s="4"/>
      <c r="I19" s="5"/>
      <c r="J19" s="3" t="s">
        <v>46</v>
      </c>
      <c r="K19" s="4"/>
      <c r="L19" s="4"/>
      <c r="M19" s="5"/>
    </row>
    <row r="20" spans="1:13">
      <c r="A20" s="1" t="s">
        <v>10</v>
      </c>
      <c r="B20" s="18" t="s">
        <v>11</v>
      </c>
      <c r="C20" s="19"/>
      <c r="D20" s="19"/>
      <c r="E20" s="20"/>
      <c r="F20" s="3" t="s">
        <v>39</v>
      </c>
      <c r="G20" s="4"/>
      <c r="H20" s="4"/>
      <c r="I20" s="5"/>
      <c r="J20" s="3" t="s">
        <v>47</v>
      </c>
      <c r="K20" s="4"/>
      <c r="L20" s="4"/>
      <c r="M20" s="5"/>
    </row>
    <row r="21" spans="1:13">
      <c r="A21" s="1" t="s">
        <v>12</v>
      </c>
      <c r="B21" s="18" t="s">
        <v>13</v>
      </c>
      <c r="C21" s="19"/>
      <c r="D21" s="19"/>
      <c r="E21" s="20"/>
      <c r="F21" s="3" t="s">
        <v>40</v>
      </c>
      <c r="G21" s="4"/>
      <c r="H21" s="4"/>
      <c r="I21" s="5"/>
      <c r="J21" s="3" t="s">
        <v>48</v>
      </c>
      <c r="K21" s="4"/>
      <c r="L21" s="4"/>
      <c r="M21" s="5"/>
    </row>
    <row r="22" spans="1:13">
      <c r="A22" s="1" t="s">
        <v>14</v>
      </c>
      <c r="B22" s="18" t="s">
        <v>15</v>
      </c>
      <c r="C22" s="19"/>
      <c r="D22" s="19"/>
      <c r="E22" s="20"/>
      <c r="F22" s="3" t="s">
        <v>41</v>
      </c>
      <c r="G22" s="4"/>
      <c r="H22" s="4"/>
      <c r="I22" s="5"/>
      <c r="J22" s="6"/>
      <c r="K22" s="7"/>
      <c r="L22" s="7"/>
      <c r="M22" s="8"/>
    </row>
    <row r="23" spans="1:13">
      <c r="A23" s="2"/>
    </row>
    <row r="25" spans="1:13">
      <c r="A25" s="1"/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  <c r="L25" s="1">
        <v>11</v>
      </c>
      <c r="M25" s="1">
        <v>12</v>
      </c>
    </row>
    <row r="26" spans="1:13">
      <c r="A26" s="1" t="s">
        <v>0</v>
      </c>
      <c r="B26" s="15" t="s">
        <v>1</v>
      </c>
      <c r="C26" s="16"/>
      <c r="D26" s="16"/>
      <c r="E26" s="17"/>
      <c r="F26" s="3" t="s">
        <v>49</v>
      </c>
      <c r="G26" s="4"/>
      <c r="H26" s="4"/>
      <c r="I26" s="5"/>
      <c r="J26" s="3" t="s">
        <v>57</v>
      </c>
      <c r="K26" s="4"/>
      <c r="L26" s="4"/>
      <c r="M26" s="5"/>
    </row>
    <row r="27" spans="1:13">
      <c r="A27" s="1" t="s">
        <v>2</v>
      </c>
      <c r="B27" s="9" t="s">
        <v>3</v>
      </c>
      <c r="C27" s="10"/>
      <c r="D27" s="10"/>
      <c r="E27" s="11"/>
      <c r="F27" s="3" t="s">
        <v>50</v>
      </c>
      <c r="G27" s="4"/>
      <c r="H27" s="4"/>
      <c r="I27" s="5"/>
      <c r="J27" s="3" t="s">
        <v>58</v>
      </c>
      <c r="K27" s="4"/>
      <c r="L27" s="4"/>
      <c r="M27" s="5"/>
    </row>
    <row r="28" spans="1:13">
      <c r="A28" s="1" t="s">
        <v>4</v>
      </c>
      <c r="B28" s="9" t="s">
        <v>5</v>
      </c>
      <c r="C28" s="10"/>
      <c r="D28" s="10"/>
      <c r="E28" s="11"/>
      <c r="F28" s="3" t="s">
        <v>51</v>
      </c>
      <c r="G28" s="4"/>
      <c r="H28" s="4"/>
      <c r="I28" s="5"/>
      <c r="J28" s="3" t="s">
        <v>59</v>
      </c>
      <c r="K28" s="4"/>
      <c r="L28" s="4"/>
      <c r="M28" s="5"/>
    </row>
    <row r="29" spans="1:13">
      <c r="A29" s="1" t="s">
        <v>6</v>
      </c>
      <c r="B29" s="9" t="s">
        <v>7</v>
      </c>
      <c r="C29" s="10"/>
      <c r="D29" s="10"/>
      <c r="E29" s="11"/>
      <c r="F29" s="3" t="s">
        <v>52</v>
      </c>
      <c r="G29" s="4"/>
      <c r="H29" s="4"/>
      <c r="I29" s="5"/>
      <c r="J29" s="3" t="s">
        <v>60</v>
      </c>
      <c r="K29" s="4"/>
      <c r="L29" s="4"/>
      <c r="M29" s="5"/>
    </row>
    <row r="30" spans="1:13">
      <c r="A30" s="1" t="s">
        <v>8</v>
      </c>
      <c r="B30" s="12" t="s">
        <v>9</v>
      </c>
      <c r="C30" s="13"/>
      <c r="D30" s="13"/>
      <c r="E30" s="14"/>
      <c r="F30" s="3" t="s">
        <v>53</v>
      </c>
      <c r="G30" s="4"/>
      <c r="H30" s="4"/>
      <c r="I30" s="5"/>
      <c r="J30" s="3" t="s">
        <v>61</v>
      </c>
      <c r="K30" s="4"/>
      <c r="L30" s="4"/>
      <c r="M30" s="5"/>
    </row>
    <row r="31" spans="1:13">
      <c r="A31" s="1" t="s">
        <v>10</v>
      </c>
      <c r="B31" s="18" t="s">
        <v>11</v>
      </c>
      <c r="C31" s="19"/>
      <c r="D31" s="19"/>
      <c r="E31" s="20"/>
      <c r="F31" s="3" t="s">
        <v>54</v>
      </c>
      <c r="G31" s="4"/>
      <c r="H31" s="4"/>
      <c r="I31" s="5"/>
      <c r="J31" s="3" t="s">
        <v>62</v>
      </c>
      <c r="K31" s="4"/>
      <c r="L31" s="4"/>
      <c r="M31" s="5"/>
    </row>
    <row r="32" spans="1:13">
      <c r="A32" s="1" t="s">
        <v>12</v>
      </c>
      <c r="B32" s="18" t="s">
        <v>13</v>
      </c>
      <c r="C32" s="19"/>
      <c r="D32" s="19"/>
      <c r="E32" s="20"/>
      <c r="F32" s="3" t="s">
        <v>55</v>
      </c>
      <c r="G32" s="4"/>
      <c r="H32" s="4"/>
      <c r="I32" s="5"/>
      <c r="J32" s="3" t="s">
        <v>63</v>
      </c>
      <c r="K32" s="4"/>
      <c r="L32" s="4"/>
      <c r="M32" s="5"/>
    </row>
    <row r="33" spans="1:13">
      <c r="A33" s="1" t="s">
        <v>14</v>
      </c>
      <c r="B33" s="18" t="s">
        <v>15</v>
      </c>
      <c r="C33" s="19"/>
      <c r="D33" s="19"/>
      <c r="E33" s="20"/>
      <c r="F33" s="3" t="s">
        <v>56</v>
      </c>
      <c r="G33" s="4"/>
      <c r="H33" s="4"/>
      <c r="I33" s="5"/>
      <c r="J33" s="6"/>
      <c r="K33" s="7"/>
      <c r="L33" s="7"/>
      <c r="M33" s="8"/>
    </row>
    <row r="36" spans="1:13">
      <c r="A36" s="1"/>
      <c r="B36" s="1">
        <v>1</v>
      </c>
      <c r="C36" s="1">
        <v>2</v>
      </c>
      <c r="D36" s="1">
        <v>3</v>
      </c>
      <c r="E36" s="1">
        <v>4</v>
      </c>
      <c r="F36" s="1">
        <v>5</v>
      </c>
      <c r="G36" s="1">
        <v>6</v>
      </c>
      <c r="H36" s="1">
        <v>7</v>
      </c>
      <c r="I36" s="1">
        <v>8</v>
      </c>
      <c r="J36" s="1">
        <v>9</v>
      </c>
      <c r="K36" s="1">
        <v>10</v>
      </c>
      <c r="L36" s="1">
        <v>11</v>
      </c>
      <c r="M36" s="1">
        <v>12</v>
      </c>
    </row>
    <row r="37" spans="1:13">
      <c r="A37" s="1" t="s">
        <v>0</v>
      </c>
      <c r="B37" s="15" t="s">
        <v>1</v>
      </c>
      <c r="C37" s="16"/>
      <c r="D37" s="16"/>
      <c r="E37" s="17"/>
      <c r="F37" s="3" t="s">
        <v>64</v>
      </c>
      <c r="G37" s="4"/>
      <c r="H37" s="4"/>
      <c r="I37" s="5"/>
      <c r="J37" s="3" t="s">
        <v>72</v>
      </c>
      <c r="K37" s="4"/>
      <c r="L37" s="4"/>
      <c r="M37" s="5"/>
    </row>
    <row r="38" spans="1:13">
      <c r="A38" s="1" t="s">
        <v>2</v>
      </c>
      <c r="B38" s="9" t="s">
        <v>3</v>
      </c>
      <c r="C38" s="10"/>
      <c r="D38" s="10"/>
      <c r="E38" s="11"/>
      <c r="F38" s="3" t="s">
        <v>65</v>
      </c>
      <c r="G38" s="4"/>
      <c r="H38" s="4"/>
      <c r="I38" s="5"/>
      <c r="J38" s="3" t="s">
        <v>73</v>
      </c>
      <c r="K38" s="4"/>
      <c r="L38" s="4"/>
      <c r="M38" s="5"/>
    </row>
    <row r="39" spans="1:13">
      <c r="A39" s="1" t="s">
        <v>4</v>
      </c>
      <c r="B39" s="9" t="s">
        <v>5</v>
      </c>
      <c r="C39" s="10"/>
      <c r="D39" s="10"/>
      <c r="E39" s="11"/>
      <c r="F39" s="3" t="s">
        <v>66</v>
      </c>
      <c r="G39" s="4"/>
      <c r="H39" s="4"/>
      <c r="I39" s="5"/>
      <c r="J39" s="3" t="s">
        <v>74</v>
      </c>
      <c r="K39" s="4"/>
      <c r="L39" s="4"/>
      <c r="M39" s="5"/>
    </row>
    <row r="40" spans="1:13">
      <c r="A40" s="1" t="s">
        <v>6</v>
      </c>
      <c r="B40" s="9" t="s">
        <v>7</v>
      </c>
      <c r="C40" s="10"/>
      <c r="D40" s="10"/>
      <c r="E40" s="11"/>
      <c r="F40" s="3" t="s">
        <v>67</v>
      </c>
      <c r="G40" s="4"/>
      <c r="H40" s="4"/>
      <c r="I40" s="5"/>
      <c r="J40" s="3" t="s">
        <v>75</v>
      </c>
      <c r="K40" s="4"/>
      <c r="L40" s="4"/>
      <c r="M40" s="5"/>
    </row>
    <row r="41" spans="1:13">
      <c r="A41" s="1" t="s">
        <v>8</v>
      </c>
      <c r="B41" s="12" t="s">
        <v>9</v>
      </c>
      <c r="C41" s="13"/>
      <c r="D41" s="13"/>
      <c r="E41" s="14"/>
      <c r="F41" s="3" t="s">
        <v>68</v>
      </c>
      <c r="G41" s="4"/>
      <c r="H41" s="4"/>
      <c r="I41" s="5"/>
      <c r="J41" s="3" t="s">
        <v>76</v>
      </c>
      <c r="K41" s="4"/>
      <c r="L41" s="4"/>
      <c r="M41" s="5"/>
    </row>
    <row r="42" spans="1:13">
      <c r="A42" s="1" t="s">
        <v>10</v>
      </c>
      <c r="B42" s="18" t="s">
        <v>11</v>
      </c>
      <c r="C42" s="19"/>
      <c r="D42" s="19"/>
      <c r="E42" s="20"/>
      <c r="F42" s="3" t="s">
        <v>69</v>
      </c>
      <c r="G42" s="4"/>
      <c r="H42" s="4"/>
      <c r="I42" s="5"/>
      <c r="J42" s="3" t="s">
        <v>77</v>
      </c>
      <c r="K42" s="4"/>
      <c r="L42" s="4"/>
      <c r="M42" s="5"/>
    </row>
    <row r="43" spans="1:13">
      <c r="A43" s="1" t="s">
        <v>12</v>
      </c>
      <c r="B43" s="18" t="s">
        <v>13</v>
      </c>
      <c r="C43" s="19"/>
      <c r="D43" s="19"/>
      <c r="E43" s="20"/>
      <c r="F43" s="3" t="s">
        <v>70</v>
      </c>
      <c r="G43" s="4"/>
      <c r="H43" s="4"/>
      <c r="I43" s="5"/>
      <c r="J43" s="3" t="s">
        <v>78</v>
      </c>
      <c r="K43" s="4"/>
      <c r="L43" s="4"/>
      <c r="M43" s="5"/>
    </row>
    <row r="44" spans="1:13">
      <c r="A44" s="1" t="s">
        <v>14</v>
      </c>
      <c r="B44" s="18" t="s">
        <v>15</v>
      </c>
      <c r="C44" s="19"/>
      <c r="D44" s="19"/>
      <c r="E44" s="20"/>
      <c r="F44" s="3" t="s">
        <v>71</v>
      </c>
      <c r="G44" s="4"/>
      <c r="H44" s="4"/>
      <c r="I44" s="5"/>
      <c r="J44" s="6"/>
      <c r="K44" s="7"/>
      <c r="L44" s="7"/>
      <c r="M44" s="8"/>
    </row>
    <row r="47" spans="1:13">
      <c r="A47" s="1"/>
      <c r="B47" s="1">
        <v>1</v>
      </c>
      <c r="C47" s="1">
        <v>2</v>
      </c>
      <c r="D47" s="1">
        <v>3</v>
      </c>
      <c r="E47" s="1">
        <v>4</v>
      </c>
      <c r="F47" s="1">
        <v>5</v>
      </c>
      <c r="G47" s="1">
        <v>6</v>
      </c>
      <c r="H47" s="1">
        <v>7</v>
      </c>
      <c r="I47" s="1">
        <v>8</v>
      </c>
      <c r="J47" s="1">
        <v>9</v>
      </c>
      <c r="K47" s="1">
        <v>10</v>
      </c>
      <c r="L47" s="1">
        <v>11</v>
      </c>
      <c r="M47" s="1">
        <v>12</v>
      </c>
    </row>
    <row r="48" spans="1:13">
      <c r="A48" s="1" t="s">
        <v>0</v>
      </c>
      <c r="B48" s="15" t="s">
        <v>1</v>
      </c>
      <c r="C48" s="16"/>
      <c r="D48" s="16"/>
      <c r="E48" s="17"/>
      <c r="F48" s="3" t="s">
        <v>79</v>
      </c>
      <c r="G48" s="4"/>
      <c r="H48" s="4"/>
      <c r="I48" s="5"/>
      <c r="J48" s="3" t="s">
        <v>84</v>
      </c>
      <c r="K48" s="4"/>
      <c r="L48" s="4"/>
      <c r="M48" s="5"/>
    </row>
    <row r="49" spans="1:13">
      <c r="A49" s="1" t="s">
        <v>2</v>
      </c>
      <c r="B49" s="9" t="s">
        <v>3</v>
      </c>
      <c r="C49" s="10"/>
      <c r="D49" s="10"/>
      <c r="E49" s="11"/>
      <c r="F49" s="3" t="s">
        <v>80</v>
      </c>
      <c r="G49" s="4"/>
      <c r="H49" s="4"/>
      <c r="I49" s="5"/>
      <c r="J49" s="3" t="s">
        <v>85</v>
      </c>
      <c r="K49" s="4"/>
      <c r="L49" s="4"/>
      <c r="M49" s="5"/>
    </row>
    <row r="50" spans="1:13">
      <c r="A50" s="1" t="s">
        <v>4</v>
      </c>
      <c r="B50" s="9" t="s">
        <v>5</v>
      </c>
      <c r="C50" s="10"/>
      <c r="D50" s="10"/>
      <c r="E50" s="11"/>
      <c r="F50" s="3" t="s">
        <v>81</v>
      </c>
      <c r="G50" s="4"/>
      <c r="H50" s="4"/>
      <c r="I50" s="5"/>
      <c r="J50" s="3" t="s">
        <v>86</v>
      </c>
      <c r="K50" s="4"/>
      <c r="L50" s="4"/>
      <c r="M50" s="5"/>
    </row>
    <row r="51" spans="1:13">
      <c r="A51" s="1" t="s">
        <v>6</v>
      </c>
      <c r="B51" s="9" t="s">
        <v>7</v>
      </c>
      <c r="C51" s="10"/>
      <c r="D51" s="10"/>
      <c r="E51" s="11"/>
      <c r="F51" s="3" t="s">
        <v>82</v>
      </c>
      <c r="G51" s="4"/>
      <c r="H51" s="4"/>
      <c r="I51" s="5"/>
      <c r="J51" s="3" t="s">
        <v>87</v>
      </c>
      <c r="K51" s="4"/>
      <c r="L51" s="4"/>
      <c r="M51" s="5"/>
    </row>
    <row r="52" spans="1:13">
      <c r="A52" s="1" t="s">
        <v>8</v>
      </c>
      <c r="B52" s="12" t="s">
        <v>9</v>
      </c>
      <c r="C52" s="13"/>
      <c r="D52" s="13"/>
      <c r="E52" s="14"/>
      <c r="F52" s="3" t="s">
        <v>89</v>
      </c>
      <c r="G52" s="4"/>
      <c r="H52" s="4"/>
      <c r="I52" s="5"/>
      <c r="J52" s="3" t="s">
        <v>88</v>
      </c>
      <c r="K52" s="4"/>
      <c r="L52" s="4"/>
      <c r="M52" s="5"/>
    </row>
    <row r="53" spans="1:13">
      <c r="A53" s="1" t="s">
        <v>10</v>
      </c>
      <c r="B53" s="3" t="s">
        <v>16</v>
      </c>
      <c r="C53" s="4"/>
      <c r="D53" s="4"/>
      <c r="E53" s="5"/>
      <c r="F53" s="3" t="s">
        <v>90</v>
      </c>
      <c r="G53" s="4"/>
      <c r="H53" s="4"/>
      <c r="I53" s="5"/>
      <c r="J53" s="3" t="s">
        <v>92</v>
      </c>
      <c r="K53" s="4"/>
      <c r="L53" s="4"/>
      <c r="M53" s="5"/>
    </row>
    <row r="54" spans="1:13">
      <c r="A54" s="1" t="s">
        <v>12</v>
      </c>
      <c r="B54" s="3" t="s">
        <v>17</v>
      </c>
      <c r="C54" s="4"/>
      <c r="D54" s="4"/>
      <c r="E54" s="5"/>
      <c r="F54" s="3" t="s">
        <v>91</v>
      </c>
      <c r="G54" s="4"/>
      <c r="H54" s="4"/>
      <c r="I54" s="5"/>
      <c r="J54" s="3" t="s">
        <v>93</v>
      </c>
      <c r="K54" s="4"/>
      <c r="L54" s="4"/>
      <c r="M54" s="5"/>
    </row>
    <row r="55" spans="1:13">
      <c r="A55" s="1" t="s">
        <v>14</v>
      </c>
      <c r="B55" s="3" t="s">
        <v>18</v>
      </c>
      <c r="C55" s="4"/>
      <c r="D55" s="4"/>
      <c r="E55" s="5"/>
      <c r="F55" s="3" t="s">
        <v>83</v>
      </c>
      <c r="G55" s="4"/>
      <c r="H55" s="4"/>
      <c r="I55" s="5"/>
      <c r="J55" s="6"/>
      <c r="K55" s="7"/>
      <c r="L55" s="7"/>
      <c r="M55" s="8"/>
    </row>
    <row r="58" spans="1:13">
      <c r="A58" s="1"/>
      <c r="B58" s="1">
        <v>1</v>
      </c>
      <c r="C58" s="1">
        <v>2</v>
      </c>
      <c r="D58" s="1">
        <v>3</v>
      </c>
      <c r="E58" s="1">
        <v>4</v>
      </c>
      <c r="F58" s="1">
        <v>5</v>
      </c>
      <c r="G58" s="1">
        <v>6</v>
      </c>
      <c r="H58" s="1">
        <v>7</v>
      </c>
      <c r="I58" s="1">
        <v>8</v>
      </c>
      <c r="J58" s="1">
        <v>9</v>
      </c>
      <c r="K58" s="1">
        <v>10</v>
      </c>
      <c r="L58" s="1">
        <v>11</v>
      </c>
      <c r="M58" s="1">
        <v>12</v>
      </c>
    </row>
    <row r="59" spans="1:13">
      <c r="A59" s="1" t="s">
        <v>0</v>
      </c>
      <c r="B59" s="15" t="s">
        <v>1</v>
      </c>
      <c r="C59" s="16"/>
      <c r="D59" s="16"/>
      <c r="E59" s="17"/>
      <c r="F59" s="3" t="s">
        <v>94</v>
      </c>
      <c r="G59" s="4"/>
      <c r="H59" s="4"/>
      <c r="I59" s="5"/>
      <c r="J59" s="3" t="s">
        <v>102</v>
      </c>
      <c r="K59" s="4"/>
      <c r="L59" s="4"/>
      <c r="M59" s="5"/>
    </row>
    <row r="60" spans="1:13">
      <c r="A60" s="1" t="s">
        <v>2</v>
      </c>
      <c r="B60" s="9" t="s">
        <v>3</v>
      </c>
      <c r="C60" s="10"/>
      <c r="D60" s="10"/>
      <c r="E60" s="11"/>
      <c r="F60" s="3" t="s">
        <v>95</v>
      </c>
      <c r="G60" s="4"/>
      <c r="H60" s="4"/>
      <c r="I60" s="5"/>
      <c r="J60" s="3" t="s">
        <v>103</v>
      </c>
      <c r="K60" s="4"/>
      <c r="L60" s="4"/>
      <c r="M60" s="5"/>
    </row>
    <row r="61" spans="1:13">
      <c r="A61" s="1" t="s">
        <v>4</v>
      </c>
      <c r="B61" s="9" t="s">
        <v>5</v>
      </c>
      <c r="C61" s="10"/>
      <c r="D61" s="10"/>
      <c r="E61" s="11"/>
      <c r="F61" s="3" t="s">
        <v>96</v>
      </c>
      <c r="G61" s="4"/>
      <c r="H61" s="4"/>
      <c r="I61" s="5"/>
      <c r="J61" s="3" t="s">
        <v>104</v>
      </c>
      <c r="K61" s="4"/>
      <c r="L61" s="4"/>
      <c r="M61" s="5"/>
    </row>
    <row r="62" spans="1:13">
      <c r="A62" s="1" t="s">
        <v>6</v>
      </c>
      <c r="B62" s="9" t="s">
        <v>7</v>
      </c>
      <c r="C62" s="10"/>
      <c r="D62" s="10"/>
      <c r="E62" s="11"/>
      <c r="F62" s="3" t="s">
        <v>97</v>
      </c>
      <c r="G62" s="4"/>
      <c r="H62" s="4"/>
      <c r="I62" s="5"/>
      <c r="J62" s="3" t="s">
        <v>105</v>
      </c>
      <c r="K62" s="4"/>
      <c r="L62" s="4"/>
      <c r="M62" s="5"/>
    </row>
    <row r="63" spans="1:13">
      <c r="A63" s="1" t="s">
        <v>8</v>
      </c>
      <c r="B63" s="12" t="s">
        <v>9</v>
      </c>
      <c r="C63" s="13"/>
      <c r="D63" s="13"/>
      <c r="E63" s="14"/>
      <c r="F63" s="3" t="s">
        <v>98</v>
      </c>
      <c r="G63" s="4"/>
      <c r="H63" s="4"/>
      <c r="I63" s="5"/>
      <c r="J63" s="3" t="s">
        <v>106</v>
      </c>
      <c r="K63" s="4"/>
      <c r="L63" s="4"/>
      <c r="M63" s="5"/>
    </row>
    <row r="64" spans="1:13">
      <c r="A64" s="1" t="s">
        <v>10</v>
      </c>
      <c r="B64" s="3" t="s">
        <v>16</v>
      </c>
      <c r="C64" s="4"/>
      <c r="D64" s="4"/>
      <c r="E64" s="5"/>
      <c r="F64" s="3" t="s">
        <v>99</v>
      </c>
      <c r="G64" s="4"/>
      <c r="H64" s="4"/>
      <c r="I64" s="5"/>
      <c r="J64" s="3" t="s">
        <v>107</v>
      </c>
      <c r="K64" s="4"/>
      <c r="L64" s="4"/>
      <c r="M64" s="5"/>
    </row>
    <row r="65" spans="1:13">
      <c r="A65" s="1" t="s">
        <v>12</v>
      </c>
      <c r="B65" s="3" t="s">
        <v>17</v>
      </c>
      <c r="C65" s="4"/>
      <c r="D65" s="4"/>
      <c r="E65" s="5"/>
      <c r="F65" s="3" t="s">
        <v>100</v>
      </c>
      <c r="G65" s="4"/>
      <c r="H65" s="4"/>
      <c r="I65" s="5"/>
      <c r="J65" s="3" t="s">
        <v>108</v>
      </c>
      <c r="K65" s="4"/>
      <c r="L65" s="4"/>
      <c r="M65" s="5"/>
    </row>
    <row r="66" spans="1:13">
      <c r="A66" s="1" t="s">
        <v>14</v>
      </c>
      <c r="B66" s="3" t="s">
        <v>18</v>
      </c>
      <c r="C66" s="4"/>
      <c r="D66" s="4"/>
      <c r="E66" s="5"/>
      <c r="F66" s="3" t="s">
        <v>101</v>
      </c>
      <c r="G66" s="4"/>
      <c r="H66" s="4"/>
      <c r="I66" s="5"/>
      <c r="J66" s="6"/>
      <c r="K66" s="7"/>
      <c r="L66" s="7"/>
      <c r="M66" s="8"/>
    </row>
    <row r="69" spans="1:13">
      <c r="A69" s="1"/>
      <c r="B69" s="1">
        <v>1</v>
      </c>
      <c r="C69" s="1">
        <v>2</v>
      </c>
      <c r="D69" s="1">
        <v>3</v>
      </c>
      <c r="E69" s="1">
        <v>4</v>
      </c>
      <c r="F69" s="1">
        <v>5</v>
      </c>
      <c r="G69" s="1">
        <v>6</v>
      </c>
      <c r="H69" s="1">
        <v>7</v>
      </c>
      <c r="I69" s="1">
        <v>8</v>
      </c>
      <c r="J69" s="1">
        <v>9</v>
      </c>
      <c r="K69" s="1">
        <v>10</v>
      </c>
      <c r="L69" s="1">
        <v>11</v>
      </c>
      <c r="M69" s="1">
        <v>12</v>
      </c>
    </row>
    <row r="70" spans="1:13">
      <c r="A70" s="1" t="s">
        <v>0</v>
      </c>
      <c r="B70" s="15" t="s">
        <v>1</v>
      </c>
      <c r="C70" s="16"/>
      <c r="D70" s="16"/>
      <c r="E70" s="17"/>
      <c r="F70" s="3" t="s">
        <v>109</v>
      </c>
      <c r="G70" s="4"/>
      <c r="H70" s="4"/>
      <c r="I70" s="5"/>
      <c r="J70" s="3" t="s">
        <v>117</v>
      </c>
      <c r="K70" s="4"/>
      <c r="L70" s="4"/>
      <c r="M70" s="5"/>
    </row>
    <row r="71" spans="1:13">
      <c r="A71" s="1" t="s">
        <v>2</v>
      </c>
      <c r="B71" s="9" t="s">
        <v>3</v>
      </c>
      <c r="C71" s="10"/>
      <c r="D71" s="10"/>
      <c r="E71" s="11"/>
      <c r="F71" s="3" t="s">
        <v>110</v>
      </c>
      <c r="G71" s="4"/>
      <c r="H71" s="4"/>
      <c r="I71" s="5"/>
      <c r="J71" s="3" t="s">
        <v>118</v>
      </c>
      <c r="K71" s="4"/>
      <c r="L71" s="4"/>
      <c r="M71" s="5"/>
    </row>
    <row r="72" spans="1:13">
      <c r="A72" s="1" t="s">
        <v>4</v>
      </c>
      <c r="B72" s="9" t="s">
        <v>5</v>
      </c>
      <c r="C72" s="10"/>
      <c r="D72" s="10"/>
      <c r="E72" s="11"/>
      <c r="F72" s="3" t="s">
        <v>111</v>
      </c>
      <c r="G72" s="4"/>
      <c r="H72" s="4"/>
      <c r="I72" s="5"/>
      <c r="J72" s="3" t="s">
        <v>119</v>
      </c>
      <c r="K72" s="4"/>
      <c r="L72" s="4"/>
      <c r="M72" s="5"/>
    </row>
    <row r="73" spans="1:13">
      <c r="A73" s="1" t="s">
        <v>6</v>
      </c>
      <c r="B73" s="9" t="s">
        <v>7</v>
      </c>
      <c r="C73" s="10"/>
      <c r="D73" s="10"/>
      <c r="E73" s="11"/>
      <c r="F73" s="3" t="s">
        <v>112</v>
      </c>
      <c r="G73" s="4"/>
      <c r="H73" s="4"/>
      <c r="I73" s="5"/>
      <c r="J73" s="3" t="s">
        <v>120</v>
      </c>
      <c r="K73" s="4"/>
      <c r="L73" s="4"/>
      <c r="M73" s="5"/>
    </row>
    <row r="74" spans="1:13">
      <c r="A74" s="1" t="s">
        <v>8</v>
      </c>
      <c r="B74" s="12" t="s">
        <v>9</v>
      </c>
      <c r="C74" s="13"/>
      <c r="D74" s="13"/>
      <c r="E74" s="14"/>
      <c r="F74" s="3" t="s">
        <v>113</v>
      </c>
      <c r="G74" s="4"/>
      <c r="H74" s="4"/>
      <c r="I74" s="5"/>
      <c r="J74" s="3" t="s">
        <v>121</v>
      </c>
      <c r="K74" s="4"/>
      <c r="L74" s="4"/>
      <c r="M74" s="5"/>
    </row>
    <row r="75" spans="1:13">
      <c r="A75" s="1" t="s">
        <v>10</v>
      </c>
      <c r="B75" s="3" t="s">
        <v>16</v>
      </c>
      <c r="C75" s="4"/>
      <c r="D75" s="4"/>
      <c r="E75" s="5"/>
      <c r="F75" s="3" t="s">
        <v>114</v>
      </c>
      <c r="G75" s="4"/>
      <c r="H75" s="4"/>
      <c r="I75" s="5"/>
      <c r="J75" s="3" t="s">
        <v>122</v>
      </c>
      <c r="K75" s="4"/>
      <c r="L75" s="4"/>
      <c r="M75" s="5"/>
    </row>
    <row r="76" spans="1:13">
      <c r="A76" s="1" t="s">
        <v>12</v>
      </c>
      <c r="B76" s="3" t="s">
        <v>17</v>
      </c>
      <c r="C76" s="4"/>
      <c r="D76" s="4"/>
      <c r="E76" s="5"/>
      <c r="F76" s="3" t="s">
        <v>115</v>
      </c>
      <c r="G76" s="4"/>
      <c r="H76" s="4"/>
      <c r="I76" s="5"/>
      <c r="J76" s="3" t="s">
        <v>123</v>
      </c>
      <c r="K76" s="4"/>
      <c r="L76" s="4"/>
      <c r="M76" s="5"/>
    </row>
    <row r="77" spans="1:13">
      <c r="A77" s="1" t="s">
        <v>14</v>
      </c>
      <c r="B77" s="3" t="s">
        <v>18</v>
      </c>
      <c r="C77" s="4"/>
      <c r="D77" s="4"/>
      <c r="E77" s="5"/>
      <c r="F77" s="3" t="s">
        <v>116</v>
      </c>
      <c r="G77" s="4"/>
      <c r="H77" s="4"/>
      <c r="I77" s="5"/>
      <c r="J77" s="6"/>
      <c r="K77" s="7"/>
      <c r="L77" s="7"/>
      <c r="M77" s="8"/>
    </row>
    <row r="80" spans="1:13">
      <c r="A80" s="1"/>
      <c r="B80" s="1">
        <v>1</v>
      </c>
      <c r="C80" s="1">
        <v>2</v>
      </c>
      <c r="D80" s="1">
        <v>3</v>
      </c>
      <c r="E80" s="1">
        <v>4</v>
      </c>
      <c r="F80" s="1">
        <v>5</v>
      </c>
      <c r="G80" s="1">
        <v>6</v>
      </c>
      <c r="H80" s="1">
        <v>7</v>
      </c>
      <c r="I80" s="1">
        <v>8</v>
      </c>
      <c r="J80" s="1">
        <v>9</v>
      </c>
      <c r="K80" s="1">
        <v>10</v>
      </c>
      <c r="L80" s="1">
        <v>11</v>
      </c>
      <c r="M80" s="1">
        <v>12</v>
      </c>
    </row>
    <row r="81" spans="1:13">
      <c r="A81" s="1" t="s">
        <v>0</v>
      </c>
      <c r="B81" s="15" t="s">
        <v>1</v>
      </c>
      <c r="C81" s="16"/>
      <c r="D81" s="16"/>
      <c r="E81" s="17"/>
      <c r="F81" s="3" t="s">
        <v>124</v>
      </c>
      <c r="G81" s="4"/>
      <c r="H81" s="4"/>
      <c r="I81" s="5"/>
      <c r="J81" s="3" t="s">
        <v>132</v>
      </c>
      <c r="K81" s="4"/>
      <c r="L81" s="4"/>
      <c r="M81" s="5"/>
    </row>
    <row r="82" spans="1:13">
      <c r="A82" s="1" t="s">
        <v>2</v>
      </c>
      <c r="B82" s="9" t="s">
        <v>3</v>
      </c>
      <c r="C82" s="10"/>
      <c r="D82" s="10"/>
      <c r="E82" s="11"/>
      <c r="F82" s="3" t="s">
        <v>125</v>
      </c>
      <c r="G82" s="4"/>
      <c r="H82" s="4"/>
      <c r="I82" s="5"/>
      <c r="J82" s="3" t="s">
        <v>133</v>
      </c>
      <c r="K82" s="4"/>
      <c r="L82" s="4"/>
      <c r="M82" s="5"/>
    </row>
    <row r="83" spans="1:13">
      <c r="A83" s="1" t="s">
        <v>4</v>
      </c>
      <c r="B83" s="9" t="s">
        <v>5</v>
      </c>
      <c r="C83" s="10"/>
      <c r="D83" s="10"/>
      <c r="E83" s="11"/>
      <c r="F83" s="3" t="s">
        <v>126</v>
      </c>
      <c r="G83" s="4"/>
      <c r="H83" s="4"/>
      <c r="I83" s="5"/>
      <c r="J83" s="3" t="s">
        <v>134</v>
      </c>
      <c r="K83" s="4"/>
      <c r="L83" s="4"/>
      <c r="M83" s="5"/>
    </row>
    <row r="84" spans="1:13">
      <c r="A84" s="1" t="s">
        <v>6</v>
      </c>
      <c r="B84" s="9" t="s">
        <v>7</v>
      </c>
      <c r="C84" s="10"/>
      <c r="D84" s="10"/>
      <c r="E84" s="11"/>
      <c r="F84" s="3" t="s">
        <v>129</v>
      </c>
      <c r="G84" s="4"/>
      <c r="H84" s="4"/>
      <c r="I84" s="5"/>
      <c r="J84" s="3" t="s">
        <v>135</v>
      </c>
      <c r="K84" s="4"/>
      <c r="L84" s="4"/>
      <c r="M84" s="5"/>
    </row>
    <row r="85" spans="1:13">
      <c r="A85" s="1" t="s">
        <v>8</v>
      </c>
      <c r="B85" s="12" t="s">
        <v>9</v>
      </c>
      <c r="C85" s="13"/>
      <c r="D85" s="13"/>
      <c r="E85" s="14"/>
      <c r="F85" s="3" t="s">
        <v>127</v>
      </c>
      <c r="G85" s="4"/>
      <c r="H85" s="4"/>
      <c r="I85" s="5"/>
      <c r="J85" s="3" t="s">
        <v>136</v>
      </c>
      <c r="K85" s="4"/>
      <c r="L85" s="4"/>
      <c r="M85" s="5"/>
    </row>
    <row r="86" spans="1:13">
      <c r="A86" s="1" t="s">
        <v>10</v>
      </c>
      <c r="B86" s="3" t="s">
        <v>16</v>
      </c>
      <c r="C86" s="4"/>
      <c r="D86" s="4"/>
      <c r="E86" s="5"/>
      <c r="F86" s="3" t="s">
        <v>128</v>
      </c>
      <c r="G86" s="4"/>
      <c r="H86" s="4"/>
      <c r="I86" s="5"/>
      <c r="J86" s="3" t="s">
        <v>137</v>
      </c>
      <c r="K86" s="4"/>
      <c r="L86" s="4"/>
      <c r="M86" s="5"/>
    </row>
    <row r="87" spans="1:13">
      <c r="A87" s="1" t="s">
        <v>12</v>
      </c>
      <c r="B87" s="3" t="s">
        <v>17</v>
      </c>
      <c r="C87" s="4"/>
      <c r="D87" s="4"/>
      <c r="E87" s="5"/>
      <c r="F87" s="3" t="s">
        <v>131</v>
      </c>
      <c r="G87" s="4"/>
      <c r="H87" s="4"/>
      <c r="I87" s="5"/>
      <c r="J87" s="3" t="s">
        <v>138</v>
      </c>
      <c r="K87" s="4"/>
      <c r="L87" s="4"/>
      <c r="M87" s="5"/>
    </row>
    <row r="88" spans="1:13">
      <c r="A88" s="1" t="s">
        <v>14</v>
      </c>
      <c r="B88" s="3" t="s">
        <v>18</v>
      </c>
      <c r="C88" s="4"/>
      <c r="D88" s="4"/>
      <c r="E88" s="5"/>
      <c r="F88" s="3" t="s">
        <v>130</v>
      </c>
      <c r="G88" s="4"/>
      <c r="H88" s="4"/>
      <c r="I88" s="5"/>
      <c r="J88" s="6"/>
      <c r="K88" s="7"/>
      <c r="L88" s="7"/>
      <c r="M88" s="8"/>
    </row>
    <row r="91" spans="1:13">
      <c r="A91" s="1"/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>
        <v>6</v>
      </c>
      <c r="H91" s="1">
        <v>7</v>
      </c>
      <c r="I91" s="1">
        <v>8</v>
      </c>
      <c r="J91" s="1">
        <v>9</v>
      </c>
      <c r="K91" s="1">
        <v>10</v>
      </c>
      <c r="L91" s="1">
        <v>11</v>
      </c>
      <c r="M91" s="1">
        <v>12</v>
      </c>
    </row>
    <row r="92" spans="1:13">
      <c r="A92" s="1" t="s">
        <v>0</v>
      </c>
      <c r="B92" s="15" t="s">
        <v>1</v>
      </c>
      <c r="C92" s="16"/>
      <c r="D92" s="16"/>
      <c r="E92" s="17"/>
      <c r="F92" s="3" t="s">
        <v>139</v>
      </c>
      <c r="G92" s="4"/>
      <c r="H92" s="4"/>
      <c r="I92" s="5"/>
      <c r="J92" s="3" t="s">
        <v>147</v>
      </c>
      <c r="K92" s="4"/>
      <c r="L92" s="4"/>
      <c r="M92" s="5"/>
    </row>
    <row r="93" spans="1:13">
      <c r="A93" s="1" t="s">
        <v>2</v>
      </c>
      <c r="B93" s="9" t="s">
        <v>3</v>
      </c>
      <c r="C93" s="10"/>
      <c r="D93" s="10"/>
      <c r="E93" s="11"/>
      <c r="F93" s="3" t="s">
        <v>140</v>
      </c>
      <c r="G93" s="4"/>
      <c r="H93" s="4"/>
      <c r="I93" s="5"/>
      <c r="J93" s="3" t="s">
        <v>148</v>
      </c>
      <c r="K93" s="4"/>
      <c r="L93" s="4"/>
      <c r="M93" s="5"/>
    </row>
    <row r="94" spans="1:13">
      <c r="A94" s="1" t="s">
        <v>4</v>
      </c>
      <c r="B94" s="9" t="s">
        <v>5</v>
      </c>
      <c r="C94" s="10"/>
      <c r="D94" s="10"/>
      <c r="E94" s="11"/>
      <c r="F94" s="3" t="s">
        <v>141</v>
      </c>
      <c r="G94" s="4"/>
      <c r="H94" s="4"/>
      <c r="I94" s="5"/>
      <c r="J94" s="3" t="s">
        <v>149</v>
      </c>
      <c r="K94" s="4"/>
      <c r="L94" s="4"/>
      <c r="M94" s="5"/>
    </row>
    <row r="95" spans="1:13">
      <c r="A95" s="1" t="s">
        <v>6</v>
      </c>
      <c r="B95" s="9" t="s">
        <v>7</v>
      </c>
      <c r="C95" s="10"/>
      <c r="D95" s="10"/>
      <c r="E95" s="11"/>
      <c r="F95" s="3" t="s">
        <v>142</v>
      </c>
      <c r="G95" s="4"/>
      <c r="H95" s="4"/>
      <c r="I95" s="5"/>
      <c r="J95" s="3" t="s">
        <v>150</v>
      </c>
      <c r="K95" s="4"/>
      <c r="L95" s="4"/>
      <c r="M95" s="5"/>
    </row>
    <row r="96" spans="1:13">
      <c r="A96" s="1" t="s">
        <v>8</v>
      </c>
      <c r="B96" s="12" t="s">
        <v>9</v>
      </c>
      <c r="C96" s="13"/>
      <c r="D96" s="13"/>
      <c r="E96" s="14"/>
      <c r="F96" s="3" t="s">
        <v>143</v>
      </c>
      <c r="G96" s="4"/>
      <c r="H96" s="4"/>
      <c r="I96" s="5"/>
      <c r="J96" s="3" t="s">
        <v>151</v>
      </c>
      <c r="K96" s="4"/>
      <c r="L96" s="4"/>
      <c r="M96" s="5"/>
    </row>
    <row r="97" spans="1:13">
      <c r="A97" s="1" t="s">
        <v>10</v>
      </c>
      <c r="B97" s="3" t="s">
        <v>16</v>
      </c>
      <c r="C97" s="4"/>
      <c r="D97" s="4"/>
      <c r="E97" s="5"/>
      <c r="F97" s="3" t="s">
        <v>144</v>
      </c>
      <c r="G97" s="4"/>
      <c r="H97" s="4"/>
      <c r="I97" s="5"/>
      <c r="J97" s="3" t="s">
        <v>152</v>
      </c>
      <c r="K97" s="4"/>
      <c r="L97" s="4"/>
      <c r="M97" s="5"/>
    </row>
    <row r="98" spans="1:13">
      <c r="A98" s="1" t="s">
        <v>12</v>
      </c>
      <c r="B98" s="3" t="s">
        <v>17</v>
      </c>
      <c r="C98" s="4"/>
      <c r="D98" s="4"/>
      <c r="E98" s="5"/>
      <c r="F98" s="3" t="s">
        <v>145</v>
      </c>
      <c r="G98" s="4"/>
      <c r="H98" s="4"/>
      <c r="I98" s="5"/>
      <c r="J98" s="3" t="s">
        <v>153</v>
      </c>
      <c r="K98" s="4"/>
      <c r="L98" s="4"/>
      <c r="M98" s="5"/>
    </row>
    <row r="99" spans="1:13">
      <c r="A99" s="1" t="s">
        <v>14</v>
      </c>
      <c r="B99" s="3" t="s">
        <v>18</v>
      </c>
      <c r="C99" s="4"/>
      <c r="D99" s="4"/>
      <c r="E99" s="5"/>
      <c r="F99" s="3" t="s">
        <v>146</v>
      </c>
      <c r="G99" s="4"/>
      <c r="H99" s="4"/>
      <c r="I99" s="5"/>
      <c r="J99" s="6"/>
      <c r="K99" s="7"/>
      <c r="L99" s="7"/>
      <c r="M99" s="8"/>
    </row>
    <row r="102" spans="1:13">
      <c r="A102" s="1"/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  <c r="L102" s="1">
        <v>11</v>
      </c>
      <c r="M102" s="1">
        <v>12</v>
      </c>
    </row>
    <row r="103" spans="1:13">
      <c r="A103" s="1" t="s">
        <v>0</v>
      </c>
      <c r="B103" s="15" t="s">
        <v>1</v>
      </c>
      <c r="C103" s="16"/>
      <c r="D103" s="16"/>
      <c r="E103" s="17"/>
      <c r="F103" s="3" t="s">
        <v>154</v>
      </c>
      <c r="G103" s="4"/>
      <c r="H103" s="4"/>
      <c r="I103" s="5"/>
      <c r="J103" s="3" t="s">
        <v>162</v>
      </c>
      <c r="K103" s="4"/>
      <c r="L103" s="4"/>
      <c r="M103" s="5"/>
    </row>
    <row r="104" spans="1:13">
      <c r="A104" s="1" t="s">
        <v>2</v>
      </c>
      <c r="B104" s="9" t="s">
        <v>3</v>
      </c>
      <c r="C104" s="10"/>
      <c r="D104" s="10"/>
      <c r="E104" s="11"/>
      <c r="F104" s="3" t="s">
        <v>155</v>
      </c>
      <c r="G104" s="4"/>
      <c r="H104" s="4"/>
      <c r="I104" s="5"/>
      <c r="J104" s="3" t="s">
        <v>163</v>
      </c>
      <c r="K104" s="4"/>
      <c r="L104" s="4"/>
      <c r="M104" s="5"/>
    </row>
    <row r="105" spans="1:13">
      <c r="A105" s="1" t="s">
        <v>4</v>
      </c>
      <c r="B105" s="9" t="s">
        <v>5</v>
      </c>
      <c r="C105" s="10"/>
      <c r="D105" s="10"/>
      <c r="E105" s="11"/>
      <c r="F105" s="3" t="s">
        <v>156</v>
      </c>
      <c r="G105" s="4"/>
      <c r="H105" s="4"/>
      <c r="I105" s="5"/>
      <c r="J105" s="3" t="s">
        <v>164</v>
      </c>
      <c r="K105" s="4"/>
      <c r="L105" s="4"/>
      <c r="M105" s="5"/>
    </row>
    <row r="106" spans="1:13">
      <c r="A106" s="1" t="s">
        <v>6</v>
      </c>
      <c r="B106" s="9" t="s">
        <v>7</v>
      </c>
      <c r="C106" s="10"/>
      <c r="D106" s="10"/>
      <c r="E106" s="11"/>
      <c r="F106" s="3" t="s">
        <v>157</v>
      </c>
      <c r="G106" s="4"/>
      <c r="H106" s="4"/>
      <c r="I106" s="5"/>
      <c r="J106" s="3" t="s">
        <v>165</v>
      </c>
      <c r="K106" s="4"/>
      <c r="L106" s="4"/>
      <c r="M106" s="5"/>
    </row>
    <row r="107" spans="1:13">
      <c r="A107" s="1" t="s">
        <v>8</v>
      </c>
      <c r="B107" s="12" t="s">
        <v>9</v>
      </c>
      <c r="C107" s="13"/>
      <c r="D107" s="13"/>
      <c r="E107" s="14"/>
      <c r="F107" s="3" t="s">
        <v>158</v>
      </c>
      <c r="G107" s="4"/>
      <c r="H107" s="4"/>
      <c r="I107" s="5"/>
      <c r="J107" s="3" t="s">
        <v>166</v>
      </c>
      <c r="K107" s="4"/>
      <c r="L107" s="4"/>
      <c r="M107" s="5"/>
    </row>
    <row r="108" spans="1:13">
      <c r="A108" s="1" t="s">
        <v>10</v>
      </c>
      <c r="B108" s="3" t="s">
        <v>16</v>
      </c>
      <c r="C108" s="4"/>
      <c r="D108" s="4"/>
      <c r="E108" s="5"/>
      <c r="F108" s="3" t="s">
        <v>159</v>
      </c>
      <c r="G108" s="4"/>
      <c r="H108" s="4"/>
      <c r="I108" s="5"/>
      <c r="J108" s="3" t="s">
        <v>167</v>
      </c>
      <c r="K108" s="4"/>
      <c r="L108" s="4"/>
      <c r="M108" s="5"/>
    </row>
    <row r="109" spans="1:13">
      <c r="A109" s="1" t="s">
        <v>12</v>
      </c>
      <c r="B109" s="3" t="s">
        <v>17</v>
      </c>
      <c r="C109" s="4"/>
      <c r="D109" s="4"/>
      <c r="E109" s="5"/>
      <c r="F109" s="3" t="s">
        <v>160</v>
      </c>
      <c r="G109" s="4"/>
      <c r="H109" s="4"/>
      <c r="I109" s="5"/>
      <c r="J109" s="3" t="s">
        <v>168</v>
      </c>
      <c r="K109" s="4"/>
      <c r="L109" s="4"/>
      <c r="M109" s="5"/>
    </row>
    <row r="110" spans="1:13">
      <c r="A110" s="1" t="s">
        <v>14</v>
      </c>
      <c r="B110" s="3" t="s">
        <v>18</v>
      </c>
      <c r="C110" s="4"/>
      <c r="D110" s="4"/>
      <c r="E110" s="5"/>
      <c r="F110" s="3" t="s">
        <v>161</v>
      </c>
      <c r="G110" s="4"/>
      <c r="H110" s="4"/>
      <c r="I110" s="5"/>
      <c r="J110" s="6"/>
      <c r="K110" s="7"/>
      <c r="L110" s="7"/>
      <c r="M110" s="8"/>
    </row>
    <row r="113" spans="1:13">
      <c r="A113" s="1"/>
      <c r="B113" s="1">
        <v>1</v>
      </c>
      <c r="C113" s="1">
        <v>2</v>
      </c>
      <c r="D113" s="1">
        <v>3</v>
      </c>
      <c r="E113" s="1">
        <v>4</v>
      </c>
      <c r="F113" s="1">
        <v>5</v>
      </c>
      <c r="G113" s="1">
        <v>6</v>
      </c>
      <c r="H113" s="1">
        <v>7</v>
      </c>
      <c r="I113" s="1">
        <v>8</v>
      </c>
      <c r="J113" s="1">
        <v>9</v>
      </c>
      <c r="K113" s="1">
        <v>10</v>
      </c>
      <c r="L113" s="1">
        <v>11</v>
      </c>
      <c r="M113" s="1">
        <v>12</v>
      </c>
    </row>
    <row r="114" spans="1:13">
      <c r="A114" s="1" t="s">
        <v>0</v>
      </c>
      <c r="B114" s="15" t="s">
        <v>1</v>
      </c>
      <c r="C114" s="16"/>
      <c r="D114" s="16"/>
      <c r="E114" s="17"/>
      <c r="F114" s="3" t="s">
        <v>169</v>
      </c>
      <c r="G114" s="4"/>
      <c r="H114" s="4"/>
      <c r="I114" s="5"/>
      <c r="J114" s="3" t="s">
        <v>177</v>
      </c>
      <c r="K114" s="4"/>
      <c r="L114" s="4"/>
      <c r="M114" s="5"/>
    </row>
    <row r="115" spans="1:13">
      <c r="A115" s="1" t="s">
        <v>2</v>
      </c>
      <c r="B115" s="9" t="s">
        <v>3</v>
      </c>
      <c r="C115" s="10"/>
      <c r="D115" s="10"/>
      <c r="E115" s="11"/>
      <c r="F115" s="3" t="s">
        <v>170</v>
      </c>
      <c r="G115" s="4"/>
      <c r="H115" s="4"/>
      <c r="I115" s="5"/>
      <c r="J115" s="3"/>
      <c r="K115" s="4"/>
      <c r="L115" s="4"/>
      <c r="M115" s="5"/>
    </row>
    <row r="116" spans="1:13">
      <c r="A116" s="1" t="s">
        <v>4</v>
      </c>
      <c r="B116" s="9" t="s">
        <v>5</v>
      </c>
      <c r="C116" s="10"/>
      <c r="D116" s="10"/>
      <c r="E116" s="11"/>
      <c r="F116" s="3" t="s">
        <v>171</v>
      </c>
      <c r="G116" s="4"/>
      <c r="H116" s="4"/>
      <c r="I116" s="5"/>
      <c r="J116" s="3"/>
      <c r="K116" s="4"/>
      <c r="L116" s="4"/>
      <c r="M116" s="5"/>
    </row>
    <row r="117" spans="1:13">
      <c r="A117" s="1" t="s">
        <v>6</v>
      </c>
      <c r="B117" s="9" t="s">
        <v>7</v>
      </c>
      <c r="C117" s="10"/>
      <c r="D117" s="10"/>
      <c r="E117" s="11"/>
      <c r="F117" s="3" t="s">
        <v>172</v>
      </c>
      <c r="G117" s="4"/>
      <c r="H117" s="4"/>
      <c r="I117" s="5"/>
      <c r="J117" s="3"/>
      <c r="K117" s="4"/>
      <c r="L117" s="4"/>
      <c r="M117" s="5"/>
    </row>
    <row r="118" spans="1:13">
      <c r="A118" s="1" t="s">
        <v>8</v>
      </c>
      <c r="B118" s="12" t="s">
        <v>9</v>
      </c>
      <c r="C118" s="13"/>
      <c r="D118" s="13"/>
      <c r="E118" s="14"/>
      <c r="F118" s="3" t="s">
        <v>173</v>
      </c>
      <c r="G118" s="4"/>
      <c r="H118" s="4"/>
      <c r="I118" s="5"/>
      <c r="J118" s="3"/>
      <c r="K118" s="4"/>
      <c r="L118" s="4"/>
      <c r="M118" s="5"/>
    </row>
    <row r="119" spans="1:13">
      <c r="A119" s="1" t="s">
        <v>10</v>
      </c>
      <c r="B119" s="3" t="s">
        <v>16</v>
      </c>
      <c r="C119" s="4"/>
      <c r="D119" s="4"/>
      <c r="E119" s="5"/>
      <c r="F119" s="3" t="s">
        <v>174</v>
      </c>
      <c r="G119" s="4"/>
      <c r="H119" s="4"/>
      <c r="I119" s="5"/>
      <c r="J119" s="3"/>
      <c r="K119" s="4"/>
      <c r="L119" s="4"/>
      <c r="M119" s="5"/>
    </row>
    <row r="120" spans="1:13">
      <c r="A120" s="1" t="s">
        <v>12</v>
      </c>
      <c r="B120" s="3" t="s">
        <v>17</v>
      </c>
      <c r="C120" s="4"/>
      <c r="D120" s="4"/>
      <c r="E120" s="5"/>
      <c r="F120" s="3" t="s">
        <v>175</v>
      </c>
      <c r="G120" s="4"/>
      <c r="H120" s="4"/>
      <c r="I120" s="5"/>
      <c r="J120" s="3"/>
      <c r="K120" s="4"/>
      <c r="L120" s="4"/>
      <c r="M120" s="5"/>
    </row>
    <row r="121" spans="1:13">
      <c r="A121" s="1" t="s">
        <v>14</v>
      </c>
      <c r="B121" s="3" t="s">
        <v>18</v>
      </c>
      <c r="C121" s="4"/>
      <c r="D121" s="4"/>
      <c r="E121" s="5"/>
      <c r="F121" s="3" t="s">
        <v>176</v>
      </c>
      <c r="G121" s="4"/>
      <c r="H121" s="4"/>
      <c r="I121" s="5"/>
      <c r="J121" s="6"/>
      <c r="K121" s="7"/>
      <c r="L121" s="7"/>
      <c r="M121" s="8"/>
    </row>
  </sheetData>
  <mergeCells count="264">
    <mergeCell ref="B55:E55"/>
    <mergeCell ref="F55:I55"/>
    <mergeCell ref="J55:M55"/>
    <mergeCell ref="B33:E33"/>
    <mergeCell ref="F33:I33"/>
    <mergeCell ref="J33:M33"/>
    <mergeCell ref="B44:E44"/>
    <mergeCell ref="F44:I44"/>
    <mergeCell ref="J44:M44"/>
    <mergeCell ref="B54:E54"/>
    <mergeCell ref="F54:I54"/>
    <mergeCell ref="J54:M54"/>
    <mergeCell ref="B42:E42"/>
    <mergeCell ref="F42:I42"/>
    <mergeCell ref="J42:M42"/>
    <mergeCell ref="B43:E43"/>
    <mergeCell ref="F43:I43"/>
    <mergeCell ref="J43:M43"/>
    <mergeCell ref="B40:E40"/>
    <mergeCell ref="F40:I40"/>
    <mergeCell ref="J40:M40"/>
    <mergeCell ref="B41:E41"/>
    <mergeCell ref="F41:I41"/>
    <mergeCell ref="J41:M41"/>
    <mergeCell ref="B11:E11"/>
    <mergeCell ref="F11:I11"/>
    <mergeCell ref="J11:M11"/>
    <mergeCell ref="B22:E22"/>
    <mergeCell ref="F22:I22"/>
    <mergeCell ref="J22:M22"/>
    <mergeCell ref="B53:E53"/>
    <mergeCell ref="F53:I53"/>
    <mergeCell ref="J53:M53"/>
    <mergeCell ref="B51:E51"/>
    <mergeCell ref="F51:I51"/>
    <mergeCell ref="J51:M51"/>
    <mergeCell ref="B52:E52"/>
    <mergeCell ref="F52:I52"/>
    <mergeCell ref="J52:M52"/>
    <mergeCell ref="B49:E49"/>
    <mergeCell ref="F49:I49"/>
    <mergeCell ref="J49:M49"/>
    <mergeCell ref="B50:E50"/>
    <mergeCell ref="F50:I50"/>
    <mergeCell ref="J50:M50"/>
    <mergeCell ref="B48:E48"/>
    <mergeCell ref="F48:I48"/>
    <mergeCell ref="J48:M48"/>
    <mergeCell ref="B38:E38"/>
    <mergeCell ref="F38:I38"/>
    <mergeCell ref="J38:M38"/>
    <mergeCell ref="B39:E39"/>
    <mergeCell ref="F39:I39"/>
    <mergeCell ref="J39:M39"/>
    <mergeCell ref="B37:E37"/>
    <mergeCell ref="F37:I37"/>
    <mergeCell ref="J37:M37"/>
    <mergeCell ref="B31:E31"/>
    <mergeCell ref="F31:I31"/>
    <mergeCell ref="J31:M31"/>
    <mergeCell ref="B32:E32"/>
    <mergeCell ref="F32:I32"/>
    <mergeCell ref="J32:M32"/>
    <mergeCell ref="B29:E29"/>
    <mergeCell ref="F29:I29"/>
    <mergeCell ref="J29:M29"/>
    <mergeCell ref="B30:E30"/>
    <mergeCell ref="F30:I30"/>
    <mergeCell ref="J30:M30"/>
    <mergeCell ref="B27:E27"/>
    <mergeCell ref="F27:I27"/>
    <mergeCell ref="J27:M27"/>
    <mergeCell ref="B28:E28"/>
    <mergeCell ref="F28:I28"/>
    <mergeCell ref="J28:M28"/>
    <mergeCell ref="B26:E26"/>
    <mergeCell ref="F26:I26"/>
    <mergeCell ref="J26:M26"/>
    <mergeCell ref="B20:E20"/>
    <mergeCell ref="F20:I20"/>
    <mergeCell ref="J20:M20"/>
    <mergeCell ref="B21:E21"/>
    <mergeCell ref="F21:I21"/>
    <mergeCell ref="J21:M21"/>
    <mergeCell ref="B18:E18"/>
    <mergeCell ref="F18:I18"/>
    <mergeCell ref="J18:M18"/>
    <mergeCell ref="B19:E19"/>
    <mergeCell ref="F19:I19"/>
    <mergeCell ref="J19:M19"/>
    <mergeCell ref="B16:E16"/>
    <mergeCell ref="F16:I16"/>
    <mergeCell ref="J16:M16"/>
    <mergeCell ref="B17:E17"/>
    <mergeCell ref="F17:I17"/>
    <mergeCell ref="J17:M17"/>
    <mergeCell ref="B15:E15"/>
    <mergeCell ref="F15:I15"/>
    <mergeCell ref="J15:M15"/>
    <mergeCell ref="B9:E9"/>
    <mergeCell ref="F9:I9"/>
    <mergeCell ref="J9:M9"/>
    <mergeCell ref="B10:E10"/>
    <mergeCell ref="F10:I10"/>
    <mergeCell ref="J10:M10"/>
    <mergeCell ref="B7:E7"/>
    <mergeCell ref="F7:I7"/>
    <mergeCell ref="J7:M7"/>
    <mergeCell ref="B8:E8"/>
    <mergeCell ref="F8:I8"/>
    <mergeCell ref="J8:M8"/>
    <mergeCell ref="B5:E5"/>
    <mergeCell ref="F5:I5"/>
    <mergeCell ref="J5:M5"/>
    <mergeCell ref="B6:E6"/>
    <mergeCell ref="F6:I6"/>
    <mergeCell ref="J6:M6"/>
    <mergeCell ref="B4:E4"/>
    <mergeCell ref="F4:I4"/>
    <mergeCell ref="J4:M4"/>
    <mergeCell ref="B59:E59"/>
    <mergeCell ref="F59:I59"/>
    <mergeCell ref="J59:M59"/>
    <mergeCell ref="B60:E60"/>
    <mergeCell ref="F60:I60"/>
    <mergeCell ref="J60:M60"/>
    <mergeCell ref="B61:E61"/>
    <mergeCell ref="F61:I61"/>
    <mergeCell ref="J61:M61"/>
    <mergeCell ref="B62:E62"/>
    <mergeCell ref="F62:I62"/>
    <mergeCell ref="J62:M62"/>
    <mergeCell ref="B63:E63"/>
    <mergeCell ref="F63:I63"/>
    <mergeCell ref="J63:M63"/>
    <mergeCell ref="B64:E64"/>
    <mergeCell ref="F64:I64"/>
    <mergeCell ref="J64:M64"/>
    <mergeCell ref="B65:E65"/>
    <mergeCell ref="F65:I65"/>
    <mergeCell ref="J65:M65"/>
    <mergeCell ref="B66:E66"/>
    <mergeCell ref="F66:I66"/>
    <mergeCell ref="J66:M66"/>
    <mergeCell ref="B70:E70"/>
    <mergeCell ref="F70:I70"/>
    <mergeCell ref="J70:M70"/>
    <mergeCell ref="B71:E71"/>
    <mergeCell ref="F71:I71"/>
    <mergeCell ref="J71:M71"/>
    <mergeCell ref="B72:E72"/>
    <mergeCell ref="F72:I72"/>
    <mergeCell ref="J72:M72"/>
    <mergeCell ref="B73:E73"/>
    <mergeCell ref="F73:I73"/>
    <mergeCell ref="J73:M73"/>
    <mergeCell ref="B74:E74"/>
    <mergeCell ref="F74:I74"/>
    <mergeCell ref="J74:M74"/>
    <mergeCell ref="B75:E75"/>
    <mergeCell ref="F75:I75"/>
    <mergeCell ref="J75:M75"/>
    <mergeCell ref="B76:E76"/>
    <mergeCell ref="F76:I76"/>
    <mergeCell ref="J76:M76"/>
    <mergeCell ref="B77:E77"/>
    <mergeCell ref="F77:I77"/>
    <mergeCell ref="J77:M77"/>
    <mergeCell ref="B81:E81"/>
    <mergeCell ref="F81:I81"/>
    <mergeCell ref="J81:M81"/>
    <mergeCell ref="B82:E82"/>
    <mergeCell ref="F82:I82"/>
    <mergeCell ref="J82:M82"/>
    <mergeCell ref="B83:E83"/>
    <mergeCell ref="F83:I83"/>
    <mergeCell ref="J83:M83"/>
    <mergeCell ref="B84:E84"/>
    <mergeCell ref="F84:I84"/>
    <mergeCell ref="J84:M84"/>
    <mergeCell ref="B85:E85"/>
    <mergeCell ref="F85:I85"/>
    <mergeCell ref="J85:M85"/>
    <mergeCell ref="B86:E86"/>
    <mergeCell ref="F86:I86"/>
    <mergeCell ref="J86:M86"/>
    <mergeCell ref="B87:E87"/>
    <mergeCell ref="F87:I87"/>
    <mergeCell ref="J87:M87"/>
    <mergeCell ref="B88:E88"/>
    <mergeCell ref="F88:I88"/>
    <mergeCell ref="J88:M88"/>
    <mergeCell ref="B92:E92"/>
    <mergeCell ref="F92:I92"/>
    <mergeCell ref="J92:M92"/>
    <mergeCell ref="B93:E93"/>
    <mergeCell ref="F93:I93"/>
    <mergeCell ref="J93:M93"/>
    <mergeCell ref="B94:E94"/>
    <mergeCell ref="F94:I94"/>
    <mergeCell ref="J94:M94"/>
    <mergeCell ref="B95:E95"/>
    <mergeCell ref="F95:I95"/>
    <mergeCell ref="J95:M95"/>
    <mergeCell ref="B96:E96"/>
    <mergeCell ref="F96:I96"/>
    <mergeCell ref="J96:M96"/>
    <mergeCell ref="B97:E97"/>
    <mergeCell ref="F97:I97"/>
    <mergeCell ref="J97:M97"/>
    <mergeCell ref="B98:E98"/>
    <mergeCell ref="F98:I98"/>
    <mergeCell ref="J98:M98"/>
    <mergeCell ref="B99:E99"/>
    <mergeCell ref="F99:I99"/>
    <mergeCell ref="J99:M99"/>
    <mergeCell ref="B103:E103"/>
    <mergeCell ref="F103:I103"/>
    <mergeCell ref="J103:M103"/>
    <mergeCell ref="B104:E104"/>
    <mergeCell ref="F104:I104"/>
    <mergeCell ref="J104:M104"/>
    <mergeCell ref="B105:E105"/>
    <mergeCell ref="F105:I105"/>
    <mergeCell ref="J105:M105"/>
    <mergeCell ref="B106:E106"/>
    <mergeCell ref="F106:I106"/>
    <mergeCell ref="J106:M106"/>
    <mergeCell ref="B107:E107"/>
    <mergeCell ref="F107:I107"/>
    <mergeCell ref="J107:M107"/>
    <mergeCell ref="B108:E108"/>
    <mergeCell ref="F108:I108"/>
    <mergeCell ref="J108:M108"/>
    <mergeCell ref="B109:E109"/>
    <mergeCell ref="F109:I109"/>
    <mergeCell ref="J109:M109"/>
    <mergeCell ref="B110:E110"/>
    <mergeCell ref="F110:I110"/>
    <mergeCell ref="J110:M110"/>
    <mergeCell ref="B114:E114"/>
    <mergeCell ref="F114:I114"/>
    <mergeCell ref="J114:M114"/>
    <mergeCell ref="B115:E115"/>
    <mergeCell ref="F115:I115"/>
    <mergeCell ref="J115:M115"/>
    <mergeCell ref="B116:E116"/>
    <mergeCell ref="F116:I116"/>
    <mergeCell ref="J116:M116"/>
    <mergeCell ref="B117:E117"/>
    <mergeCell ref="F117:I117"/>
    <mergeCell ref="J117:M117"/>
    <mergeCell ref="B118:E118"/>
    <mergeCell ref="F118:I118"/>
    <mergeCell ref="J118:M118"/>
    <mergeCell ref="B119:E119"/>
    <mergeCell ref="F119:I119"/>
    <mergeCell ref="J119:M119"/>
    <mergeCell ref="B120:E120"/>
    <mergeCell ref="F120:I120"/>
    <mergeCell ref="J120:M120"/>
    <mergeCell ref="B121:E121"/>
    <mergeCell ref="F121:I121"/>
    <mergeCell ref="J121:M1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B901-74BA-ED43-B219-B1AD06D252BF}">
  <dimension ref="A2:FD24"/>
  <sheetViews>
    <sheetView topLeftCell="ED1" workbookViewId="0">
      <selection activeCell="EN18" sqref="EN18"/>
    </sheetView>
  </sheetViews>
  <sheetFormatPr baseColWidth="10" defaultRowHeight="16"/>
  <cols>
    <col min="1" max="161" width="5.83203125" customWidth="1"/>
  </cols>
  <sheetData>
    <row r="2" spans="1:160">
      <c r="B2" s="21">
        <v>42999</v>
      </c>
      <c r="C2" s="21"/>
      <c r="D2" s="21"/>
      <c r="O2" t="s">
        <v>178</v>
      </c>
      <c r="AC2" t="s">
        <v>179</v>
      </c>
      <c r="AX2" t="s">
        <v>180</v>
      </c>
      <c r="BL2" t="s">
        <v>181</v>
      </c>
      <c r="BZ2" t="s">
        <v>182</v>
      </c>
      <c r="CN2" t="s">
        <v>183</v>
      </c>
      <c r="DB2" t="s">
        <v>184</v>
      </c>
      <c r="DP2" t="s">
        <v>185</v>
      </c>
      <c r="ED2" t="s">
        <v>186</v>
      </c>
      <c r="ER2" t="s">
        <v>187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188</v>
      </c>
      <c r="AR3" s="22" t="s">
        <v>189</v>
      </c>
      <c r="AS3" s="22" t="s">
        <v>190</v>
      </c>
      <c r="AT3" s="22" t="s">
        <v>191</v>
      </c>
      <c r="AU3" s="22" t="s">
        <v>192</v>
      </c>
      <c r="AV3" s="22" t="s">
        <v>193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5" t="s">
        <v>1</v>
      </c>
      <c r="C4" s="16"/>
      <c r="D4" s="16"/>
      <c r="E4" s="17"/>
      <c r="F4" s="3" t="s">
        <v>19</v>
      </c>
      <c r="G4" s="4"/>
      <c r="H4" s="4"/>
      <c r="I4" s="5"/>
      <c r="J4" s="3" t="s">
        <v>27</v>
      </c>
      <c r="K4" s="4"/>
      <c r="L4" s="4"/>
      <c r="M4" s="5"/>
      <c r="O4" s="1" t="s">
        <v>0</v>
      </c>
      <c r="P4">
        <v>4.8099999999999997E-2</v>
      </c>
      <c r="Q4">
        <v>4.7300000000000002E-2</v>
      </c>
      <c r="R4">
        <v>5.5E-2</v>
      </c>
      <c r="S4">
        <v>4.8500000000000001E-2</v>
      </c>
      <c r="T4">
        <v>0.93059999999999998</v>
      </c>
      <c r="U4">
        <v>1.1211</v>
      </c>
      <c r="V4">
        <v>0.86019999999999996</v>
      </c>
      <c r="W4">
        <v>0.99229999999999996</v>
      </c>
      <c r="X4">
        <v>1.0112000000000001</v>
      </c>
      <c r="Y4">
        <v>1.0757000000000001</v>
      </c>
      <c r="Z4">
        <v>0.96760000000000002</v>
      </c>
      <c r="AA4">
        <v>1.1553</v>
      </c>
      <c r="AC4" s="1" t="s">
        <v>0</v>
      </c>
      <c r="AD4" s="23">
        <f>P4-(AVERAGE($P$4:$S$4))</f>
        <v>-1.6250000000000084E-3</v>
      </c>
      <c r="AE4" s="23">
        <f t="shared" ref="AE4:AG11" si="0">Q4-(AVERAGE($P$4:$S$4))</f>
        <v>-2.4250000000000035E-3</v>
      </c>
      <c r="AF4" s="23">
        <f t="shared" si="0"/>
        <v>5.274999999999995E-3</v>
      </c>
      <c r="AG4" s="23">
        <f>S4-(AVERAGE($P$4:$S$4))</f>
        <v>-1.2250000000000039E-3</v>
      </c>
      <c r="AH4" s="23">
        <f>T4-(AVERAGE($P$4:$S$4))</f>
        <v>0.88087499999999996</v>
      </c>
      <c r="AI4" s="23">
        <f t="shared" ref="AH4:AO11" si="1">U4-(AVERAGE($P$4:$S$4))</f>
        <v>1.071375</v>
      </c>
      <c r="AJ4" s="23">
        <f t="shared" si="1"/>
        <v>0.81047499999999995</v>
      </c>
      <c r="AK4" s="23">
        <f t="shared" si="1"/>
        <v>0.94257499999999994</v>
      </c>
      <c r="AL4" s="23">
        <f t="shared" si="1"/>
        <v>0.96147500000000008</v>
      </c>
      <c r="AM4" s="23">
        <f t="shared" si="1"/>
        <v>1.0259750000000001</v>
      </c>
      <c r="AN4" s="23">
        <f t="shared" si="1"/>
        <v>0.917875</v>
      </c>
      <c r="AO4" s="23">
        <f t="shared" si="1"/>
        <v>1.105575</v>
      </c>
      <c r="AQ4" s="22">
        <v>0</v>
      </c>
      <c r="AR4" s="23">
        <f>AD4</f>
        <v>-1.6250000000000084E-3</v>
      </c>
      <c r="AS4" s="23">
        <f t="shared" ref="AS4:AU7" si="2">AE4</f>
        <v>-2.4250000000000035E-3</v>
      </c>
      <c r="AT4" s="23">
        <f t="shared" si="2"/>
        <v>5.274999999999995E-3</v>
      </c>
      <c r="AU4" s="23">
        <f t="shared" si="2"/>
        <v>-1.2250000000000039E-3</v>
      </c>
      <c r="AV4" s="24">
        <f>AVERAGE(AR4:AU4)</f>
        <v>-5.2041704279304213E-18</v>
      </c>
      <c r="AX4" s="1" t="s">
        <v>0</v>
      </c>
      <c r="AY4" s="23">
        <f>(AD4-0.0023)/0.0488</f>
        <v>-8.0430327868852625E-2</v>
      </c>
      <c r="AZ4" s="23">
        <f t="shared" ref="AZ4:BJ11" si="3">(AE4-0.0023)/0.0488</f>
        <v>-9.6823770491803338E-2</v>
      </c>
      <c r="BA4" s="23">
        <f t="shared" si="3"/>
        <v>6.0963114754098255E-2</v>
      </c>
      <c r="BB4" s="23">
        <f t="shared" si="3"/>
        <v>-7.2233606557377122E-2</v>
      </c>
      <c r="BC4" s="23">
        <f t="shared" si="3"/>
        <v>18.003586065573771</v>
      </c>
      <c r="BD4" s="23">
        <f t="shared" si="3"/>
        <v>21.907274590163933</v>
      </c>
      <c r="BE4" s="23">
        <f t="shared" si="3"/>
        <v>16.560963114754095</v>
      </c>
      <c r="BF4" s="23">
        <f t="shared" si="3"/>
        <v>19.26793032786885</v>
      </c>
      <c r="BG4" s="23">
        <f t="shared" si="3"/>
        <v>19.655225409836067</v>
      </c>
      <c r="BH4" s="23">
        <f t="shared" si="3"/>
        <v>20.976946721311478</v>
      </c>
      <c r="BI4" s="23">
        <f t="shared" si="3"/>
        <v>18.761782786885245</v>
      </c>
      <c r="BJ4" s="23">
        <f t="shared" si="3"/>
        <v>22.608094262295079</v>
      </c>
      <c r="BL4" s="1" t="s">
        <v>0</v>
      </c>
      <c r="BM4" s="23"/>
      <c r="BN4" s="23"/>
      <c r="BO4" s="23"/>
      <c r="BP4" s="23"/>
      <c r="BQ4" s="23">
        <f t="shared" ref="BQ4:BQ7" si="4">BC4/(0.04*5)</f>
        <v>90.017930327868854</v>
      </c>
      <c r="BR4" s="23">
        <f t="shared" ref="BR4:BR7" si="5">BD4/(0.04*5)</f>
        <v>109.53637295081965</v>
      </c>
      <c r="BS4" s="23">
        <f t="shared" ref="BS4:BS7" si="6">BE4/(0.04*5)</f>
        <v>82.804815573770469</v>
      </c>
      <c r="BT4" s="23">
        <f t="shared" ref="BT4:BT7" si="7">BF4/(0.04*5)</f>
        <v>96.33965163934424</v>
      </c>
      <c r="BU4" s="23">
        <f t="shared" ref="BU4:BU7" si="8">BG4/(0.04*5)</f>
        <v>98.276127049180332</v>
      </c>
      <c r="BV4" s="23">
        <f t="shared" ref="BV4:BV7" si="9">BH4/(0.04*5)</f>
        <v>104.88473360655739</v>
      </c>
      <c r="BW4" s="23">
        <f t="shared" ref="BW4:BW7" si="10">BI4/(0.04*5)</f>
        <v>93.808913934426215</v>
      </c>
      <c r="BX4" s="23">
        <f t="shared" ref="BX4:BX7" si="11">BJ4/(0.04*5)</f>
        <v>113.04047131147539</v>
      </c>
      <c r="BZ4" s="1" t="s">
        <v>0</v>
      </c>
      <c r="CA4" s="23"/>
      <c r="CB4" s="23"/>
      <c r="CC4" s="23"/>
      <c r="CD4" s="23"/>
      <c r="CE4" s="25">
        <f t="shared" ref="CE4:CI11" si="12">AVERAGE(BQ4:BT4)</f>
        <v>94.674692622950815</v>
      </c>
      <c r="CF4" s="23"/>
      <c r="CG4" s="23"/>
      <c r="CH4" s="23"/>
      <c r="CI4" s="25">
        <f t="shared" ref="CI4:CI7" si="13">AVERAGE(BU4:BX4)</f>
        <v>102.50256147540983</v>
      </c>
      <c r="CJ4" s="23"/>
      <c r="CK4" s="23"/>
      <c r="CL4" s="23"/>
      <c r="CN4" s="1" t="s">
        <v>0</v>
      </c>
      <c r="CO4" s="23"/>
      <c r="CP4" s="23"/>
      <c r="CQ4" s="23"/>
      <c r="CR4" s="23"/>
      <c r="CS4" s="23">
        <f t="shared" ref="CS4:CZ7" si="14">(BQ4/$CA$8)*100</f>
        <v>84.710504748589898</v>
      </c>
      <c r="CT4" s="23">
        <f t="shared" si="14"/>
        <v>103.0781468447187</v>
      </c>
      <c r="CU4" s="23">
        <f t="shared" si="14"/>
        <v>77.922672708865619</v>
      </c>
      <c r="CV4" s="23">
        <f t="shared" si="14"/>
        <v>90.659499590223191</v>
      </c>
      <c r="CW4" s="23">
        <f t="shared" si="14"/>
        <v>92.481801089524183</v>
      </c>
      <c r="CX4" s="23">
        <f t="shared" si="14"/>
        <v>98.70076652364655</v>
      </c>
      <c r="CY4" s="23">
        <f t="shared" si="14"/>
        <v>88.277973292194957</v>
      </c>
      <c r="CZ4" s="23">
        <f t="shared" si="14"/>
        <v>106.37564479583472</v>
      </c>
      <c r="DB4" s="1" t="s">
        <v>0</v>
      </c>
      <c r="DC4" s="23"/>
      <c r="DD4" s="23"/>
      <c r="DE4" s="23"/>
      <c r="DF4" s="23"/>
      <c r="DG4" s="23">
        <f t="shared" ref="DG4:DK11" si="15">AVERAGE(CS4:CV4)</f>
        <v>89.092705973099356</v>
      </c>
      <c r="DH4" s="23"/>
      <c r="DI4" s="23"/>
      <c r="DJ4" s="23"/>
      <c r="DK4" s="23">
        <f t="shared" ref="DK4:DK7" si="16">AVERAGE(CW4:CZ4)</f>
        <v>96.459046425300102</v>
      </c>
      <c r="DL4" s="23"/>
      <c r="DM4" s="23"/>
      <c r="DN4" s="23"/>
      <c r="DP4" s="1" t="s">
        <v>0</v>
      </c>
      <c r="DQ4" s="23"/>
      <c r="DR4" s="23"/>
      <c r="DS4" s="23"/>
      <c r="DT4" s="23"/>
      <c r="DU4" s="23">
        <f t="shared" ref="DU4:EB7" si="17">$DC$8-CS4</f>
        <v>15.289495251410102</v>
      </c>
      <c r="DV4" s="23">
        <f t="shared" si="17"/>
        <v>-3.0781468447187024</v>
      </c>
      <c r="DW4" s="23">
        <f t="shared" si="17"/>
        <v>22.077327291134381</v>
      </c>
      <c r="DX4" s="23">
        <f t="shared" si="17"/>
        <v>9.3405004097768085</v>
      </c>
      <c r="DY4" s="23">
        <f t="shared" si="17"/>
        <v>7.5181989104758173</v>
      </c>
      <c r="DZ4" s="23">
        <f t="shared" si="17"/>
        <v>1.2992334763534501</v>
      </c>
      <c r="EA4" s="23">
        <f t="shared" si="17"/>
        <v>11.722026707805043</v>
      </c>
      <c r="EB4" s="23">
        <f>$DC$8-CZ4</f>
        <v>-6.3756447958347167</v>
      </c>
      <c r="ED4" s="1" t="s">
        <v>0</v>
      </c>
      <c r="EE4" s="23"/>
      <c r="EF4" s="23"/>
      <c r="EG4" s="23"/>
      <c r="EH4" s="23"/>
      <c r="EI4" s="25">
        <f t="shared" ref="EI4:EM11" si="18">AVERAGE(DU4:DX4)</f>
        <v>10.907294026900647</v>
      </c>
      <c r="EJ4" s="23"/>
      <c r="EK4" s="23"/>
      <c r="EL4" s="23"/>
      <c r="EM4" s="25">
        <f t="shared" ref="EM4:EM7" si="19">AVERAGE(DY4:EB4)</f>
        <v>3.5409535746998984</v>
      </c>
      <c r="EN4" s="23"/>
      <c r="EO4" s="23"/>
      <c r="EP4" s="23"/>
      <c r="ER4" s="1" t="s">
        <v>0</v>
      </c>
      <c r="ES4" s="23"/>
      <c r="ET4" s="23"/>
      <c r="EU4" s="23"/>
      <c r="EV4" s="23"/>
      <c r="EW4" s="25">
        <f t="shared" ref="EW4:FA11" si="20">STDEV(DU4:DX4)</f>
        <v>10.677401826730465</v>
      </c>
      <c r="EX4" s="23"/>
      <c r="EY4" s="23"/>
      <c r="EZ4" s="23"/>
      <c r="FA4" s="25">
        <f t="shared" ref="FA4:FA7" si="21">STDEV(DY4:EB4)</f>
        <v>7.876392370283626</v>
      </c>
      <c r="FB4" s="23"/>
      <c r="FC4" s="23"/>
      <c r="FD4" s="23"/>
    </row>
    <row r="5" spans="1:160">
      <c r="A5" s="1" t="s">
        <v>2</v>
      </c>
      <c r="B5" s="9" t="s">
        <v>3</v>
      </c>
      <c r="C5" s="10"/>
      <c r="D5" s="10"/>
      <c r="E5" s="11"/>
      <c r="F5" s="3" t="s">
        <v>20</v>
      </c>
      <c r="G5" s="4"/>
      <c r="H5" s="4"/>
      <c r="I5" s="5"/>
      <c r="J5" s="3" t="s">
        <v>28</v>
      </c>
      <c r="K5" s="4"/>
      <c r="L5" s="4"/>
      <c r="M5" s="5"/>
      <c r="O5" s="1" t="s">
        <v>2</v>
      </c>
      <c r="P5">
        <v>0.31090000000000001</v>
      </c>
      <c r="Q5">
        <v>0.30370000000000003</v>
      </c>
      <c r="R5">
        <v>0.30649999999999999</v>
      </c>
      <c r="S5">
        <v>0.30980000000000002</v>
      </c>
      <c r="T5">
        <v>1.0064</v>
      </c>
      <c r="U5">
        <v>1.1932</v>
      </c>
      <c r="V5">
        <v>1.1443000000000001</v>
      </c>
      <c r="W5">
        <v>1.081</v>
      </c>
      <c r="X5">
        <v>0.98629999999999995</v>
      </c>
      <c r="Y5">
        <v>1.0467</v>
      </c>
      <c r="Z5">
        <v>0.93869999999999998</v>
      </c>
      <c r="AA5">
        <v>1.1289</v>
      </c>
      <c r="AC5" s="1" t="s">
        <v>2</v>
      </c>
      <c r="AD5" s="23">
        <f t="shared" ref="AD5:AD11" si="22">P5-(AVERAGE($P$4:$S$4))</f>
        <v>0.26117499999999999</v>
      </c>
      <c r="AE5" s="23">
        <f t="shared" si="0"/>
        <v>0.25397500000000001</v>
      </c>
      <c r="AF5" s="23">
        <f t="shared" si="0"/>
        <v>0.25677499999999998</v>
      </c>
      <c r="AG5" s="23">
        <f t="shared" si="0"/>
        <v>0.260075</v>
      </c>
      <c r="AH5" s="23">
        <f>T5-(AVERAGE($P$4:$S$4))</f>
        <v>0.95667499999999994</v>
      </c>
      <c r="AI5" s="23">
        <f t="shared" si="1"/>
        <v>1.143475</v>
      </c>
      <c r="AJ5" s="23">
        <f t="shared" si="1"/>
        <v>1.0945750000000001</v>
      </c>
      <c r="AK5" s="23">
        <f t="shared" si="1"/>
        <v>1.0312749999999999</v>
      </c>
      <c r="AL5" s="23">
        <f t="shared" si="1"/>
        <v>0.93657499999999994</v>
      </c>
      <c r="AM5" s="23">
        <f t="shared" si="1"/>
        <v>0.99697499999999994</v>
      </c>
      <c r="AN5" s="23">
        <f t="shared" si="1"/>
        <v>0.88897499999999996</v>
      </c>
      <c r="AO5" s="23">
        <f t="shared" si="1"/>
        <v>1.079175</v>
      </c>
      <c r="AQ5" s="22">
        <v>2.5</v>
      </c>
      <c r="AR5" s="23">
        <f>AD5</f>
        <v>0.26117499999999999</v>
      </c>
      <c r="AS5" s="23">
        <f t="shared" si="2"/>
        <v>0.25397500000000001</v>
      </c>
      <c r="AT5" s="23">
        <f t="shared" si="2"/>
        <v>0.25677499999999998</v>
      </c>
      <c r="AU5" s="23">
        <f t="shared" si="2"/>
        <v>0.260075</v>
      </c>
      <c r="AV5" s="24">
        <f t="shared" ref="AV5:AV6" si="23">AVERAGE(AR5:AU5)</f>
        <v>0.25800000000000001</v>
      </c>
      <c r="AX5" s="1" t="s">
        <v>2</v>
      </c>
      <c r="AY5" s="23">
        <f t="shared" ref="AY5:AY11" si="24">(AD5-0.0023)/0.0488</f>
        <v>5.3048155737704912</v>
      </c>
      <c r="AZ5" s="23">
        <f t="shared" si="3"/>
        <v>5.1572745901639339</v>
      </c>
      <c r="BA5" s="23">
        <f t="shared" si="3"/>
        <v>5.214651639344261</v>
      </c>
      <c r="BB5" s="23">
        <f t="shared" si="3"/>
        <v>5.2822745901639339</v>
      </c>
      <c r="BC5" s="23">
        <f t="shared" si="3"/>
        <v>19.55686475409836</v>
      </c>
      <c r="BD5" s="23">
        <f t="shared" si="3"/>
        <v>23.384733606557376</v>
      </c>
      <c r="BE5" s="23">
        <f t="shared" si="3"/>
        <v>22.38268442622951</v>
      </c>
      <c r="BF5" s="23">
        <f t="shared" si="3"/>
        <v>21.085553278688522</v>
      </c>
      <c r="BG5" s="23">
        <f t="shared" si="3"/>
        <v>19.14497950819672</v>
      </c>
      <c r="BH5" s="23">
        <f t="shared" si="3"/>
        <v>20.382684426229506</v>
      </c>
      <c r="BI5" s="23">
        <f t="shared" si="3"/>
        <v>18.169569672131146</v>
      </c>
      <c r="BJ5" s="23">
        <f t="shared" si="3"/>
        <v>22.067110655737704</v>
      </c>
      <c r="BL5" s="1" t="s">
        <v>2</v>
      </c>
      <c r="BM5" s="23"/>
      <c r="BN5" s="23"/>
      <c r="BO5" s="23"/>
      <c r="BP5" s="23"/>
      <c r="BQ5" s="23">
        <f t="shared" si="4"/>
        <v>97.784323770491795</v>
      </c>
      <c r="BR5" s="23">
        <f t="shared" si="5"/>
        <v>116.92366803278688</v>
      </c>
      <c r="BS5" s="23">
        <f t="shared" si="6"/>
        <v>111.91342213114754</v>
      </c>
      <c r="BT5" s="23">
        <f t="shared" si="7"/>
        <v>105.42776639344261</v>
      </c>
      <c r="BU5" s="23">
        <f t="shared" si="8"/>
        <v>95.724897540983591</v>
      </c>
      <c r="BV5" s="23">
        <f t="shared" si="9"/>
        <v>101.91342213114753</v>
      </c>
      <c r="BW5" s="23">
        <f t="shared" si="10"/>
        <v>90.847848360655732</v>
      </c>
      <c r="BX5" s="23">
        <f t="shared" si="11"/>
        <v>110.33555327868851</v>
      </c>
      <c r="BZ5" s="1" t="s">
        <v>2</v>
      </c>
      <c r="CA5" s="23"/>
      <c r="CB5" s="23"/>
      <c r="CC5" s="23"/>
      <c r="CD5" s="23"/>
      <c r="CE5" s="25">
        <f t="shared" si="12"/>
        <v>108.0122950819672</v>
      </c>
      <c r="CF5" s="23"/>
      <c r="CG5" s="23"/>
      <c r="CH5" s="23"/>
      <c r="CI5" s="23">
        <f t="shared" si="13"/>
        <v>99.705430327868839</v>
      </c>
      <c r="CJ5" s="23"/>
      <c r="CK5" s="23"/>
      <c r="CL5" s="23"/>
      <c r="CN5" s="1" t="s">
        <v>2</v>
      </c>
      <c r="CO5" s="23"/>
      <c r="CP5" s="23"/>
      <c r="CQ5" s="23"/>
      <c r="CR5" s="23"/>
      <c r="CS5" s="23">
        <f t="shared" si="14"/>
        <v>92.018994359542987</v>
      </c>
      <c r="CT5" s="23">
        <f t="shared" si="14"/>
        <v>110.02988960131128</v>
      </c>
      <c r="CU5" s="23">
        <f t="shared" si="14"/>
        <v>105.31504603962784</v>
      </c>
      <c r="CV5" s="23">
        <f t="shared" si="14"/>
        <v>99.211782288000776</v>
      </c>
      <c r="CW5" s="23">
        <f t="shared" si="14"/>
        <v>90.080991177746711</v>
      </c>
      <c r="CX5" s="23">
        <f t="shared" si="14"/>
        <v>95.904642530010122</v>
      </c>
      <c r="CY5" s="23">
        <f t="shared" si="14"/>
        <v>85.491491105433155</v>
      </c>
      <c r="CZ5" s="23">
        <f t="shared" si="14"/>
        <v>103.83020778093814</v>
      </c>
      <c r="DB5" s="1" t="s">
        <v>2</v>
      </c>
      <c r="DC5" s="23"/>
      <c r="DD5" s="23"/>
      <c r="DE5" s="23"/>
      <c r="DF5" s="23"/>
      <c r="DG5" s="23">
        <f t="shared" si="15"/>
        <v>101.64392807212073</v>
      </c>
      <c r="DH5" s="23"/>
      <c r="DI5" s="23"/>
      <c r="DJ5" s="23"/>
      <c r="DK5" s="23">
        <f t="shared" si="16"/>
        <v>93.826833148532046</v>
      </c>
      <c r="DL5" s="23"/>
      <c r="DM5" s="23"/>
      <c r="DN5" s="23"/>
      <c r="DP5" s="1" t="s">
        <v>2</v>
      </c>
      <c r="DQ5" s="23"/>
      <c r="DR5" s="23"/>
      <c r="DS5" s="23"/>
      <c r="DT5" s="23"/>
      <c r="DU5" s="23">
        <f t="shared" si="17"/>
        <v>7.9810056404570133</v>
      </c>
      <c r="DV5" s="23">
        <f t="shared" si="17"/>
        <v>-10.029889601311282</v>
      </c>
      <c r="DW5" s="23">
        <f t="shared" si="17"/>
        <v>-5.3150460396278447</v>
      </c>
      <c r="DX5" s="23">
        <f t="shared" si="17"/>
        <v>0.78821771199922352</v>
      </c>
      <c r="DY5" s="23">
        <f t="shared" si="17"/>
        <v>9.9190088222532893</v>
      </c>
      <c r="DZ5" s="23">
        <f t="shared" si="17"/>
        <v>4.095357469989878</v>
      </c>
      <c r="EA5" s="23">
        <f t="shared" si="17"/>
        <v>14.508508894566845</v>
      </c>
      <c r="EB5" s="23">
        <f t="shared" si="17"/>
        <v>-3.8302077809381387</v>
      </c>
      <c r="ED5" s="1" t="s">
        <v>2</v>
      </c>
      <c r="EE5" s="23"/>
      <c r="EF5" s="23"/>
      <c r="EG5" s="23"/>
      <c r="EH5" s="23"/>
      <c r="EI5" s="25">
        <f t="shared" si="18"/>
        <v>-1.6439280721207226</v>
      </c>
      <c r="EJ5" s="23"/>
      <c r="EK5" s="23"/>
      <c r="EL5" s="23"/>
      <c r="EM5" s="23">
        <f t="shared" si="19"/>
        <v>6.1731668514679683</v>
      </c>
      <c r="EN5" s="23"/>
      <c r="EO5" s="23"/>
      <c r="EP5" s="23"/>
      <c r="ER5" s="1" t="s">
        <v>2</v>
      </c>
      <c r="ES5" s="23"/>
      <c r="ET5" s="23"/>
      <c r="EU5" s="23"/>
      <c r="EV5" s="23"/>
      <c r="EW5" s="25">
        <f t="shared" si="20"/>
        <v>7.7964979314891876</v>
      </c>
      <c r="EX5" s="23"/>
      <c r="EY5" s="23"/>
      <c r="EZ5" s="23"/>
      <c r="FA5" s="23">
        <f t="shared" si="21"/>
        <v>7.9139971971095413</v>
      </c>
      <c r="FB5" s="23"/>
      <c r="FC5" s="23"/>
      <c r="FD5" s="23"/>
    </row>
    <row r="6" spans="1:160">
      <c r="A6" s="1" t="s">
        <v>4</v>
      </c>
      <c r="B6" s="9" t="s">
        <v>5</v>
      </c>
      <c r="C6" s="10"/>
      <c r="D6" s="10"/>
      <c r="E6" s="11"/>
      <c r="F6" s="3" t="s">
        <v>21</v>
      </c>
      <c r="G6" s="4"/>
      <c r="H6" s="4"/>
      <c r="I6" s="5"/>
      <c r="J6" s="3" t="s">
        <v>29</v>
      </c>
      <c r="K6" s="4"/>
      <c r="L6" s="4"/>
      <c r="M6" s="5"/>
      <c r="O6" s="1" t="s">
        <v>4</v>
      </c>
      <c r="P6">
        <v>0.55400000000000005</v>
      </c>
      <c r="Q6">
        <v>0.55379999999999996</v>
      </c>
      <c r="R6">
        <v>0.55979999999999996</v>
      </c>
      <c r="S6">
        <v>0.55879999999999996</v>
      </c>
      <c r="T6">
        <v>1.0209999999999999</v>
      </c>
      <c r="U6">
        <v>1.1761999999999999</v>
      </c>
      <c r="V6">
        <v>1.1306</v>
      </c>
      <c r="W6">
        <v>1.1186</v>
      </c>
      <c r="X6">
        <v>1.0595000000000001</v>
      </c>
      <c r="Y6">
        <v>1.1194</v>
      </c>
      <c r="Z6">
        <v>1.0064</v>
      </c>
      <c r="AA6">
        <v>1.1742999999999999</v>
      </c>
      <c r="AC6" s="1" t="s">
        <v>4</v>
      </c>
      <c r="AD6" s="23">
        <f t="shared" si="22"/>
        <v>0.50427500000000003</v>
      </c>
      <c r="AE6" s="23">
        <f t="shared" si="0"/>
        <v>0.50407499999999994</v>
      </c>
      <c r="AF6" s="23">
        <f t="shared" si="0"/>
        <v>0.51007499999999995</v>
      </c>
      <c r="AG6" s="23">
        <f t="shared" si="0"/>
        <v>0.50907499999999994</v>
      </c>
      <c r="AH6" s="23">
        <f t="shared" si="1"/>
        <v>0.97127499999999989</v>
      </c>
      <c r="AI6" s="23">
        <f t="shared" si="1"/>
        <v>1.1264749999999999</v>
      </c>
      <c r="AJ6" s="23">
        <f t="shared" si="1"/>
        <v>1.080875</v>
      </c>
      <c r="AK6" s="23">
        <f t="shared" si="1"/>
        <v>1.068875</v>
      </c>
      <c r="AL6" s="23">
        <f t="shared" si="1"/>
        <v>1.0097750000000001</v>
      </c>
      <c r="AM6" s="23">
        <f t="shared" si="1"/>
        <v>1.0696749999999999</v>
      </c>
      <c r="AN6" s="23">
        <f t="shared" si="1"/>
        <v>0.95667499999999994</v>
      </c>
      <c r="AO6" s="23">
        <f t="shared" si="1"/>
        <v>1.1245749999999999</v>
      </c>
      <c r="AQ6" s="22">
        <v>10</v>
      </c>
      <c r="AR6" s="23">
        <f t="shared" ref="AR6:AR7" si="25">AD6</f>
        <v>0.50427500000000003</v>
      </c>
      <c r="AS6" s="23">
        <f t="shared" si="2"/>
        <v>0.50407499999999994</v>
      </c>
      <c r="AT6" s="23">
        <f t="shared" si="2"/>
        <v>0.51007499999999995</v>
      </c>
      <c r="AU6" s="23">
        <f t="shared" si="2"/>
        <v>0.50907499999999994</v>
      </c>
      <c r="AV6" s="24">
        <f t="shared" si="23"/>
        <v>0.50687499999999996</v>
      </c>
      <c r="AX6" s="1" t="s">
        <v>4</v>
      </c>
      <c r="AY6" s="23">
        <f t="shared" si="24"/>
        <v>10.286372950819672</v>
      </c>
      <c r="AZ6" s="23">
        <f t="shared" si="3"/>
        <v>10.282274590163933</v>
      </c>
      <c r="BA6" s="23">
        <f t="shared" si="3"/>
        <v>10.405225409836065</v>
      </c>
      <c r="BB6" s="23">
        <f t="shared" si="3"/>
        <v>10.384733606557376</v>
      </c>
      <c r="BC6" s="23">
        <f t="shared" si="3"/>
        <v>19.85604508196721</v>
      </c>
      <c r="BD6" s="23">
        <f t="shared" si="3"/>
        <v>23.036372950819668</v>
      </c>
      <c r="BE6" s="23">
        <f t="shared" si="3"/>
        <v>22.101946721311474</v>
      </c>
      <c r="BF6" s="23">
        <f t="shared" si="3"/>
        <v>21.856045081967213</v>
      </c>
      <c r="BG6" s="23">
        <f t="shared" si="3"/>
        <v>20.644979508196723</v>
      </c>
      <c r="BH6" s="23">
        <f t="shared" si="3"/>
        <v>21.872438524590162</v>
      </c>
      <c r="BI6" s="23">
        <f t="shared" si="3"/>
        <v>19.55686475409836</v>
      </c>
      <c r="BJ6" s="23">
        <f t="shared" si="3"/>
        <v>22.997438524590162</v>
      </c>
      <c r="BL6" s="1" t="s">
        <v>4</v>
      </c>
      <c r="BM6" s="23"/>
      <c r="BN6" s="23"/>
      <c r="BO6" s="23"/>
      <c r="BP6" s="23"/>
      <c r="BQ6" s="23">
        <f t="shared" si="4"/>
        <v>99.280225409836049</v>
      </c>
      <c r="BR6" s="23">
        <f t="shared" si="5"/>
        <v>115.18186475409834</v>
      </c>
      <c r="BS6" s="23">
        <f t="shared" si="6"/>
        <v>110.50973360655736</v>
      </c>
      <c r="BT6" s="23">
        <f t="shared" si="7"/>
        <v>109.28022540983606</v>
      </c>
      <c r="BU6" s="23">
        <f t="shared" si="8"/>
        <v>103.2248975409836</v>
      </c>
      <c r="BV6" s="23">
        <f t="shared" si="9"/>
        <v>109.3621926229508</v>
      </c>
      <c r="BW6" s="23">
        <f t="shared" si="10"/>
        <v>97.784323770491795</v>
      </c>
      <c r="BX6" s="23">
        <f t="shared" si="11"/>
        <v>114.9871926229508</v>
      </c>
      <c r="BZ6" s="1" t="s">
        <v>4</v>
      </c>
      <c r="CA6" s="23"/>
      <c r="CB6" s="23"/>
      <c r="CC6" s="23"/>
      <c r="CD6" s="23"/>
      <c r="CE6" s="25">
        <f t="shared" si="12"/>
        <v>108.56301229508196</v>
      </c>
      <c r="CF6" s="23"/>
      <c r="CG6" s="23"/>
      <c r="CH6" s="23"/>
      <c r="CI6" s="23">
        <f t="shared" si="13"/>
        <v>106.33965163934425</v>
      </c>
      <c r="CJ6" s="23"/>
      <c r="CK6" s="23"/>
      <c r="CL6" s="23"/>
      <c r="CN6" s="1" t="s">
        <v>4</v>
      </c>
      <c r="CO6" s="23"/>
      <c r="CP6" s="23"/>
      <c r="CQ6" s="23"/>
      <c r="CR6" s="23"/>
      <c r="CS6" s="23">
        <f t="shared" si="14"/>
        <v>93.426698163235784</v>
      </c>
      <c r="CT6" s="23">
        <f t="shared" si="14"/>
        <v>108.39078243262787</v>
      </c>
      <c r="CU6" s="23">
        <f t="shared" si="14"/>
        <v>103.99411849780648</v>
      </c>
      <c r="CV6" s="23">
        <f t="shared" si="14"/>
        <v>102.83710167285349</v>
      </c>
      <c r="CW6" s="23">
        <f t="shared" si="14"/>
        <v>97.138793809960006</v>
      </c>
      <c r="CX6" s="23">
        <f t="shared" si="14"/>
        <v>102.91423612785036</v>
      </c>
      <c r="CY6" s="23">
        <f t="shared" si="14"/>
        <v>92.018994359542987</v>
      </c>
      <c r="CZ6" s="23">
        <f t="shared" si="14"/>
        <v>108.20758810201031</v>
      </c>
      <c r="DB6" s="1" t="s">
        <v>4</v>
      </c>
      <c r="DC6" s="23"/>
      <c r="DD6" s="23"/>
      <c r="DE6" s="23"/>
      <c r="DF6" s="23"/>
      <c r="DG6" s="23">
        <f t="shared" si="15"/>
        <v>102.16217519163089</v>
      </c>
      <c r="DH6" s="23"/>
      <c r="DI6" s="23"/>
      <c r="DJ6" s="23"/>
      <c r="DK6" s="23">
        <f t="shared" si="16"/>
        <v>100.06990309984093</v>
      </c>
      <c r="DL6" s="23"/>
      <c r="DM6" s="23"/>
      <c r="DN6" s="23"/>
      <c r="DP6" s="1" t="s">
        <v>4</v>
      </c>
      <c r="DQ6" s="23"/>
      <c r="DR6" s="23"/>
      <c r="DS6" s="23"/>
      <c r="DT6" s="23"/>
      <c r="DU6" s="23">
        <f t="shared" si="17"/>
        <v>6.573301836764216</v>
      </c>
      <c r="DV6" s="23">
        <f t="shared" si="17"/>
        <v>-8.3907824326278728</v>
      </c>
      <c r="DW6" s="23">
        <f t="shared" si="17"/>
        <v>-3.9941184978064825</v>
      </c>
      <c r="DX6" s="23">
        <f t="shared" si="17"/>
        <v>-2.8371016728534926</v>
      </c>
      <c r="DY6" s="23">
        <f t="shared" si="17"/>
        <v>2.8612061900399937</v>
      </c>
      <c r="DZ6" s="23">
        <f t="shared" si="17"/>
        <v>-2.9142361278503586</v>
      </c>
      <c r="EA6" s="23">
        <f t="shared" si="17"/>
        <v>7.9810056404570133</v>
      </c>
      <c r="EB6" s="23">
        <f t="shared" si="17"/>
        <v>-8.2075881020103054</v>
      </c>
      <c r="ED6" s="1" t="s">
        <v>4</v>
      </c>
      <c r="EE6" s="23"/>
      <c r="EF6" s="23"/>
      <c r="EG6" s="23"/>
      <c r="EH6" s="23"/>
      <c r="EI6" s="25">
        <f t="shared" si="18"/>
        <v>-2.162175191630908</v>
      </c>
      <c r="EJ6" s="23"/>
      <c r="EK6" s="23"/>
      <c r="EL6" s="23"/>
      <c r="EM6" s="23">
        <f t="shared" si="19"/>
        <v>-6.9903099840914251E-2</v>
      </c>
      <c r="EN6" s="23"/>
      <c r="EO6" s="23"/>
      <c r="EP6" s="23"/>
      <c r="ER6" s="1" t="s">
        <v>4</v>
      </c>
      <c r="ES6" s="23"/>
      <c r="ET6" s="23"/>
      <c r="EU6" s="23"/>
      <c r="EV6" s="23"/>
      <c r="EW6" s="25">
        <f t="shared" si="20"/>
        <v>6.2959153189009704</v>
      </c>
      <c r="EX6" s="23"/>
      <c r="EY6" s="23"/>
      <c r="EZ6" s="23"/>
      <c r="FA6" s="23">
        <f t="shared" si="21"/>
        <v>7.0171380866796333</v>
      </c>
      <c r="FB6" s="23"/>
      <c r="FC6" s="23"/>
      <c r="FD6" s="23"/>
    </row>
    <row r="7" spans="1:160">
      <c r="A7" s="1" t="s">
        <v>6</v>
      </c>
      <c r="B7" s="9" t="s">
        <v>7</v>
      </c>
      <c r="C7" s="10"/>
      <c r="D7" s="10"/>
      <c r="E7" s="11"/>
      <c r="F7" s="3" t="s">
        <v>22</v>
      </c>
      <c r="G7" s="4"/>
      <c r="H7" s="4"/>
      <c r="I7" s="5"/>
      <c r="J7" s="3" t="s">
        <v>30</v>
      </c>
      <c r="K7" s="4"/>
      <c r="L7" s="4"/>
      <c r="M7" s="5"/>
      <c r="O7" s="1" t="s">
        <v>6</v>
      </c>
      <c r="P7">
        <v>1.0567</v>
      </c>
      <c r="Q7">
        <v>1.0536000000000001</v>
      </c>
      <c r="R7">
        <v>1.0616000000000001</v>
      </c>
      <c r="S7">
        <v>1.0647</v>
      </c>
      <c r="T7">
        <v>0.95469999999999999</v>
      </c>
      <c r="U7">
        <v>1.1385000000000001</v>
      </c>
      <c r="V7">
        <v>1.0313000000000001</v>
      </c>
      <c r="W7">
        <v>1.1082000000000001</v>
      </c>
      <c r="X7">
        <v>1.0815999999999999</v>
      </c>
      <c r="Y7">
        <v>1.1293</v>
      </c>
      <c r="Z7">
        <v>1.0212000000000001</v>
      </c>
      <c r="AA7">
        <v>1.1709000000000001</v>
      </c>
      <c r="AC7" s="1" t="s">
        <v>6</v>
      </c>
      <c r="AD7" s="23">
        <f t="shared" si="22"/>
        <v>1.006975</v>
      </c>
      <c r="AE7" s="23">
        <f t="shared" si="0"/>
        <v>1.0038750000000001</v>
      </c>
      <c r="AF7" s="23">
        <f t="shared" si="0"/>
        <v>1.0118750000000001</v>
      </c>
      <c r="AG7" s="23">
        <f t="shared" si="0"/>
        <v>1.014975</v>
      </c>
      <c r="AH7" s="23">
        <f t="shared" si="1"/>
        <v>0.90497499999999997</v>
      </c>
      <c r="AI7" s="23">
        <f t="shared" si="1"/>
        <v>1.088775</v>
      </c>
      <c r="AJ7" s="23">
        <f t="shared" si="1"/>
        <v>0.98157500000000009</v>
      </c>
      <c r="AK7" s="23">
        <f t="shared" si="1"/>
        <v>1.0584750000000001</v>
      </c>
      <c r="AL7" s="23">
        <f t="shared" si="1"/>
        <v>1.0318749999999999</v>
      </c>
      <c r="AM7" s="23">
        <f t="shared" si="1"/>
        <v>1.079575</v>
      </c>
      <c r="AN7" s="23">
        <f t="shared" si="1"/>
        <v>0.97147500000000009</v>
      </c>
      <c r="AO7" s="23">
        <f t="shared" si="1"/>
        <v>1.121175</v>
      </c>
      <c r="AQ7" s="22">
        <v>20</v>
      </c>
      <c r="AR7" s="23">
        <f t="shared" si="25"/>
        <v>1.006975</v>
      </c>
      <c r="AS7" s="23">
        <f t="shared" si="2"/>
        <v>1.0038750000000001</v>
      </c>
      <c r="AT7" s="23">
        <f t="shared" si="2"/>
        <v>1.0118750000000001</v>
      </c>
      <c r="AU7" s="23">
        <f t="shared" si="2"/>
        <v>1.014975</v>
      </c>
      <c r="AV7" s="24">
        <f>AVERAGE(AR7:AU7)</f>
        <v>1.009425</v>
      </c>
      <c r="AX7" s="1" t="s">
        <v>6</v>
      </c>
      <c r="AY7" s="23">
        <f t="shared" si="24"/>
        <v>20.587602459016392</v>
      </c>
      <c r="AZ7" s="23">
        <f t="shared" si="3"/>
        <v>20.524077868852459</v>
      </c>
      <c r="BA7" s="23">
        <f t="shared" si="3"/>
        <v>20.688012295081968</v>
      </c>
      <c r="BB7" s="23">
        <f t="shared" si="3"/>
        <v>20.751536885245901</v>
      </c>
      <c r="BC7" s="23">
        <f t="shared" si="3"/>
        <v>18.497438524590162</v>
      </c>
      <c r="BD7" s="23">
        <f t="shared" si="3"/>
        <v>22.263831967213115</v>
      </c>
      <c r="BE7" s="23">
        <f t="shared" si="3"/>
        <v>20.067110655737707</v>
      </c>
      <c r="BF7" s="23">
        <f t="shared" si="3"/>
        <v>21.642930327868854</v>
      </c>
      <c r="BG7" s="23">
        <f t="shared" si="3"/>
        <v>21.097848360655735</v>
      </c>
      <c r="BH7" s="23">
        <f t="shared" si="3"/>
        <v>22.075307377049178</v>
      </c>
      <c r="BI7" s="23">
        <f t="shared" si="3"/>
        <v>19.860143442622952</v>
      </c>
      <c r="BJ7" s="23">
        <f t="shared" si="3"/>
        <v>22.927766393442624</v>
      </c>
      <c r="BL7" s="1" t="s">
        <v>6</v>
      </c>
      <c r="BM7" s="23"/>
      <c r="BN7" s="23"/>
      <c r="BO7" s="23"/>
      <c r="BP7" s="23"/>
      <c r="BQ7" s="23">
        <f t="shared" si="4"/>
        <v>92.487192622950801</v>
      </c>
      <c r="BR7" s="23">
        <f t="shared" si="5"/>
        <v>111.31915983606557</v>
      </c>
      <c r="BS7" s="23">
        <f t="shared" si="6"/>
        <v>100.33555327868854</v>
      </c>
      <c r="BT7" s="23">
        <f t="shared" si="7"/>
        <v>108.21465163934427</v>
      </c>
      <c r="BU7" s="23">
        <f t="shared" si="8"/>
        <v>105.48924180327867</v>
      </c>
      <c r="BV7" s="23">
        <f t="shared" si="9"/>
        <v>110.37653688524588</v>
      </c>
      <c r="BW7" s="23">
        <f t="shared" si="10"/>
        <v>99.300717213114751</v>
      </c>
      <c r="BX7" s="23">
        <f t="shared" si="11"/>
        <v>114.63883196721312</v>
      </c>
      <c r="BZ7" s="1" t="s">
        <v>6</v>
      </c>
      <c r="CA7" s="23"/>
      <c r="CB7" s="23"/>
      <c r="CC7" s="23"/>
      <c r="CD7" s="23"/>
      <c r="CE7" s="23">
        <f t="shared" si="12"/>
        <v>103.08913934426228</v>
      </c>
      <c r="CF7" s="23"/>
      <c r="CG7" s="23"/>
      <c r="CH7" s="23"/>
      <c r="CI7" s="23">
        <f t="shared" si="13"/>
        <v>107.45133196721312</v>
      </c>
      <c r="CJ7" s="23"/>
      <c r="CK7" s="23"/>
      <c r="CL7" s="23"/>
      <c r="CN7" s="1" t="s">
        <v>6</v>
      </c>
      <c r="CO7" s="23"/>
      <c r="CP7" s="23"/>
      <c r="CQ7" s="23"/>
      <c r="CR7" s="23"/>
      <c r="CS7" s="23">
        <f t="shared" si="14"/>
        <v>87.034180205370475</v>
      </c>
      <c r="CT7" s="23">
        <f t="shared" si="14"/>
        <v>104.75582124090054</v>
      </c>
      <c r="CU7" s="23">
        <f t="shared" si="14"/>
        <v>94.419804271320459</v>
      </c>
      <c r="CV7" s="23">
        <f t="shared" si="14"/>
        <v>101.83435375789425</v>
      </c>
      <c r="CW7" s="23">
        <f t="shared" si="14"/>
        <v>99.269633129248419</v>
      </c>
      <c r="CX7" s="23">
        <f t="shared" si="14"/>
        <v>103.86877500843656</v>
      </c>
      <c r="CY7" s="23">
        <f t="shared" si="14"/>
        <v>93.445981776985008</v>
      </c>
      <c r="CZ7" s="23">
        <f t="shared" si="14"/>
        <v>107.87976666827366</v>
      </c>
      <c r="DB7" s="1" t="s">
        <v>6</v>
      </c>
      <c r="DC7" s="23"/>
      <c r="DD7" s="23"/>
      <c r="DE7" s="23"/>
      <c r="DF7" s="23"/>
      <c r="DG7" s="23">
        <f t="shared" si="15"/>
        <v>97.011039868871435</v>
      </c>
      <c r="DH7" s="23"/>
      <c r="DI7" s="23"/>
      <c r="DJ7" s="23"/>
      <c r="DK7" s="23">
        <f t="shared" si="16"/>
        <v>101.1160391457359</v>
      </c>
      <c r="DL7" s="23"/>
      <c r="DM7" s="23"/>
      <c r="DN7" s="23"/>
      <c r="DP7" s="1" t="s">
        <v>6</v>
      </c>
      <c r="DQ7" s="23"/>
      <c r="DR7" s="23"/>
      <c r="DS7" s="23"/>
      <c r="DT7" s="23"/>
      <c r="DU7" s="23">
        <f t="shared" si="17"/>
        <v>12.965819794629525</v>
      </c>
      <c r="DV7" s="23">
        <f t="shared" si="17"/>
        <v>-4.7558212409005449</v>
      </c>
      <c r="DW7" s="23">
        <f t="shared" si="17"/>
        <v>5.5801957286795414</v>
      </c>
      <c r="DX7" s="23">
        <f t="shared" si="17"/>
        <v>-1.8343537578942488</v>
      </c>
      <c r="DY7" s="23">
        <f t="shared" si="17"/>
        <v>0.73036687075158113</v>
      </c>
      <c r="DZ7" s="23">
        <f t="shared" si="17"/>
        <v>-3.8687750084365575</v>
      </c>
      <c r="EA7" s="23">
        <f t="shared" si="17"/>
        <v>6.5540182230149924</v>
      </c>
      <c r="EB7" s="23">
        <f t="shared" si="17"/>
        <v>-7.8797666682736605</v>
      </c>
      <c r="ED7" s="1" t="s">
        <v>6</v>
      </c>
      <c r="EE7" s="23"/>
      <c r="EF7" s="23"/>
      <c r="EG7" s="23"/>
      <c r="EH7" s="23"/>
      <c r="EI7" s="23">
        <f t="shared" si="18"/>
        <v>2.9889601311285681</v>
      </c>
      <c r="EJ7" s="23"/>
      <c r="EK7" s="23"/>
      <c r="EL7" s="23"/>
      <c r="EM7" s="23">
        <f t="shared" si="19"/>
        <v>-1.1160391457359111</v>
      </c>
      <c r="EN7" s="23"/>
      <c r="EO7" s="23"/>
      <c r="EP7" s="23"/>
      <c r="ER7" s="1" t="s">
        <v>6</v>
      </c>
      <c r="ES7" s="23"/>
      <c r="ET7" s="23"/>
      <c r="EU7" s="23"/>
      <c r="EV7" s="23"/>
      <c r="EW7" s="23">
        <f t="shared" si="20"/>
        <v>7.9477088111349703</v>
      </c>
      <c r="EX7" s="23"/>
      <c r="EY7" s="23"/>
      <c r="EZ7" s="23"/>
      <c r="FA7" s="23">
        <f t="shared" si="21"/>
        <v>6.2065707103194043</v>
      </c>
      <c r="FB7" s="23"/>
      <c r="FC7" s="23"/>
      <c r="FD7" s="23"/>
    </row>
    <row r="8" spans="1:160">
      <c r="A8" s="1" t="s">
        <v>8</v>
      </c>
      <c r="B8" s="12" t="s">
        <v>9</v>
      </c>
      <c r="C8" s="13"/>
      <c r="D8" s="13"/>
      <c r="E8" s="14"/>
      <c r="F8" s="3" t="s">
        <v>23</v>
      </c>
      <c r="G8" s="4"/>
      <c r="H8" s="4"/>
      <c r="I8" s="5"/>
      <c r="J8" s="3" t="s">
        <v>31</v>
      </c>
      <c r="K8" s="4"/>
      <c r="L8" s="4"/>
      <c r="M8" s="5"/>
      <c r="O8" s="1" t="s">
        <v>8</v>
      </c>
      <c r="P8">
        <v>1.0137</v>
      </c>
      <c r="Q8">
        <v>1.0678000000000001</v>
      </c>
      <c r="R8">
        <v>1.1596</v>
      </c>
      <c r="S8">
        <v>1.1155999999999999</v>
      </c>
      <c r="T8">
        <v>1.0018</v>
      </c>
      <c r="U8">
        <v>1.0044999999999999</v>
      </c>
      <c r="V8">
        <v>1.0125</v>
      </c>
      <c r="W8">
        <v>1.0676000000000001</v>
      </c>
      <c r="X8">
        <v>0.80259999999999998</v>
      </c>
      <c r="Y8">
        <v>0.75960000000000005</v>
      </c>
      <c r="Z8">
        <v>0.73380000000000001</v>
      </c>
      <c r="AA8">
        <v>0.87309999999999999</v>
      </c>
      <c r="AC8" s="1" t="s">
        <v>8</v>
      </c>
      <c r="AD8" s="23">
        <f t="shared" si="22"/>
        <v>0.96397500000000003</v>
      </c>
      <c r="AE8" s="23">
        <f t="shared" si="0"/>
        <v>1.0180750000000001</v>
      </c>
      <c r="AF8" s="23">
        <f t="shared" si="0"/>
        <v>1.1098749999999999</v>
      </c>
      <c r="AG8" s="23">
        <f t="shared" si="0"/>
        <v>1.0658749999999999</v>
      </c>
      <c r="AH8" s="23">
        <f t="shared" si="1"/>
        <v>0.952075</v>
      </c>
      <c r="AI8" s="23">
        <f t="shared" si="1"/>
        <v>0.95477499999999993</v>
      </c>
      <c r="AJ8" s="23">
        <f t="shared" si="1"/>
        <v>0.96277499999999994</v>
      </c>
      <c r="AK8" s="23">
        <f t="shared" si="1"/>
        <v>1.0178750000000001</v>
      </c>
      <c r="AL8" s="23">
        <f t="shared" si="1"/>
        <v>0.75287499999999996</v>
      </c>
      <c r="AM8" s="23">
        <f t="shared" si="1"/>
        <v>0.70987500000000003</v>
      </c>
      <c r="AN8" s="23">
        <f t="shared" si="1"/>
        <v>0.68407499999999999</v>
      </c>
      <c r="AO8" s="23">
        <f t="shared" si="1"/>
        <v>0.82337499999999997</v>
      </c>
      <c r="AX8" s="1" t="s">
        <v>8</v>
      </c>
      <c r="AY8" s="23">
        <f t="shared" si="24"/>
        <v>19.706454918032787</v>
      </c>
      <c r="AZ8" s="23">
        <f t="shared" si="3"/>
        <v>20.815061475409838</v>
      </c>
      <c r="BA8" s="23">
        <f t="shared" si="3"/>
        <v>22.696209016393439</v>
      </c>
      <c r="BB8" s="23">
        <f t="shared" si="3"/>
        <v>21.794569672131146</v>
      </c>
      <c r="BC8" s="23">
        <f t="shared" si="3"/>
        <v>19.462602459016392</v>
      </c>
      <c r="BD8" s="23">
        <f t="shared" si="3"/>
        <v>19.51793032786885</v>
      </c>
      <c r="BE8" s="23">
        <f t="shared" si="3"/>
        <v>19.68186475409836</v>
      </c>
      <c r="BF8" s="23">
        <f t="shared" si="3"/>
        <v>20.810963114754099</v>
      </c>
      <c r="BG8" s="23">
        <f t="shared" si="3"/>
        <v>15.380635245901638</v>
      </c>
      <c r="BH8" s="23">
        <f t="shared" si="3"/>
        <v>14.499487704918034</v>
      </c>
      <c r="BI8" s="23">
        <f t="shared" si="3"/>
        <v>13.970799180327868</v>
      </c>
      <c r="BJ8" s="23">
        <f t="shared" si="3"/>
        <v>16.825307377049178</v>
      </c>
      <c r="BL8" s="1" t="s">
        <v>8</v>
      </c>
      <c r="BM8" s="23">
        <f>AY8/(0.04*5)</f>
        <v>98.532274590163922</v>
      </c>
      <c r="BN8" s="23">
        <f t="shared" ref="BN8:BQ11" si="26">AZ8/(0.04*5)</f>
        <v>104.07530737704919</v>
      </c>
      <c r="BO8" s="23">
        <f t="shared" si="26"/>
        <v>113.4810450819672</v>
      </c>
      <c r="BP8" s="23">
        <f t="shared" si="26"/>
        <v>108.97284836065573</v>
      </c>
      <c r="BQ8" s="23">
        <f t="shared" si="26"/>
        <v>97.313012295081947</v>
      </c>
      <c r="BR8" s="23">
        <f t="shared" ref="BR8:BR11" si="27">BD8/(0.04*5)</f>
        <v>97.58965163934424</v>
      </c>
      <c r="BS8" s="23">
        <f t="shared" ref="BS8:BS11" si="28">BE8/(0.04*5)</f>
        <v>98.409323770491795</v>
      </c>
      <c r="BT8" s="23">
        <f t="shared" ref="BT8:BU11" si="29">BF8/(0.04*5)</f>
        <v>104.05481557377048</v>
      </c>
      <c r="BU8" s="23">
        <f t="shared" si="29"/>
        <v>76.90317622950819</v>
      </c>
      <c r="BV8" s="23">
        <f t="shared" ref="BV8:BV11" si="30">BH8/(0.04*5)</f>
        <v>72.497438524590166</v>
      </c>
      <c r="BW8" s="23">
        <f t="shared" ref="BW8:BW11" si="31">BI8/(0.04*5)</f>
        <v>69.853995901639337</v>
      </c>
      <c r="BX8" s="23">
        <f t="shared" ref="BX8:BX11" si="32">BJ8/(0.04*5)</f>
        <v>84.126536885245883</v>
      </c>
      <c r="BZ8" s="1" t="s">
        <v>8</v>
      </c>
      <c r="CA8" s="23">
        <f>AVERAGE(BM8:BP8)</f>
        <v>106.26536885245901</v>
      </c>
      <c r="CB8" s="23"/>
      <c r="CC8" s="23"/>
      <c r="CD8" s="23"/>
      <c r="CE8" s="23">
        <f>AVERAGE(BR8:BT8)</f>
        <v>100.01793032786884</v>
      </c>
      <c r="CF8" s="23"/>
      <c r="CG8" s="23"/>
      <c r="CH8" s="23"/>
      <c r="CI8" s="25">
        <f t="shared" si="12"/>
        <v>75.845286885245883</v>
      </c>
      <c r="CJ8" s="23"/>
      <c r="CK8" s="23"/>
      <c r="CL8" s="23"/>
      <c r="CN8" s="1" t="s">
        <v>8</v>
      </c>
      <c r="CO8" s="23">
        <f>(BM8/$CA$8)*100</f>
        <v>92.722846261389378</v>
      </c>
      <c r="CP8" s="23">
        <f t="shared" ref="CP8:CZ11" si="33">(BN8/$CA$8)*100</f>
        <v>97.939063780552488</v>
      </c>
      <c r="CQ8" s="23">
        <f t="shared" si="33"/>
        <v>106.79024249144288</v>
      </c>
      <c r="CR8" s="23">
        <f t="shared" si="33"/>
        <v>102.54784746661525</v>
      </c>
      <c r="CS8" s="23">
        <f t="shared" si="33"/>
        <v>91.575471243310986</v>
      </c>
      <c r="CT8" s="23">
        <f t="shared" si="33"/>
        <v>91.835800028925405</v>
      </c>
      <c r="CU8" s="23">
        <f t="shared" si="33"/>
        <v>92.607144578894079</v>
      </c>
      <c r="CV8" s="23">
        <f t="shared" si="33"/>
        <v>97.919780166803264</v>
      </c>
      <c r="CW8" s="23">
        <f t="shared" si="33"/>
        <v>72.368991949091267</v>
      </c>
      <c r="CX8" s="23">
        <f t="shared" si="33"/>
        <v>68.223014993009699</v>
      </c>
      <c r="CY8" s="23">
        <f t="shared" si="33"/>
        <v>65.735428819360749</v>
      </c>
      <c r="CZ8" s="23">
        <f t="shared" si="33"/>
        <v>79.166465795690101</v>
      </c>
      <c r="DB8" s="1" t="s">
        <v>8</v>
      </c>
      <c r="DC8" s="23">
        <f>AVERAGE(CO8:CR8)</f>
        <v>100</v>
      </c>
      <c r="DD8" s="23"/>
      <c r="DE8" s="23"/>
      <c r="DF8" s="23"/>
      <c r="DG8" s="23">
        <f>AVERAGE(CT8:CV8)</f>
        <v>94.120908258207578</v>
      </c>
      <c r="DH8" s="23"/>
      <c r="DI8" s="23"/>
      <c r="DJ8" s="23"/>
      <c r="DK8" s="23">
        <f t="shared" si="15"/>
        <v>71.373475389287961</v>
      </c>
      <c r="DL8" s="23"/>
      <c r="DM8" s="23"/>
      <c r="DN8" s="23"/>
      <c r="DP8" s="1" t="s">
        <v>8</v>
      </c>
      <c r="DQ8" s="23">
        <f>$DC$8-CO8</f>
        <v>7.2771537386106218</v>
      </c>
      <c r="DR8" s="23">
        <f t="shared" ref="DR8:EB11" si="34">$DC$8-CP8</f>
        <v>2.0609362194475125</v>
      </c>
      <c r="DS8" s="23">
        <f t="shared" si="34"/>
        <v>-6.7902424914428821</v>
      </c>
      <c r="DT8" s="23">
        <f t="shared" si="34"/>
        <v>-2.5478474666152522</v>
      </c>
      <c r="DU8" s="23">
        <f t="shared" si="34"/>
        <v>8.4245287566890141</v>
      </c>
      <c r="DV8" s="23">
        <f t="shared" si="34"/>
        <v>8.1641999710745949</v>
      </c>
      <c r="DW8" s="23">
        <f t="shared" si="34"/>
        <v>7.3928554211059208</v>
      </c>
      <c r="DX8" s="23">
        <f t="shared" si="34"/>
        <v>2.0802198331967361</v>
      </c>
      <c r="DY8" s="23">
        <f t="shared" si="34"/>
        <v>27.631008050908733</v>
      </c>
      <c r="DZ8" s="23">
        <f t="shared" si="34"/>
        <v>31.776985006990301</v>
      </c>
      <c r="EA8" s="23">
        <f t="shared" si="34"/>
        <v>34.264571180639251</v>
      </c>
      <c r="EB8" s="23">
        <f t="shared" si="34"/>
        <v>20.833534204309899</v>
      </c>
      <c r="ED8" s="1" t="s">
        <v>8</v>
      </c>
      <c r="EE8" s="23">
        <f>AVERAGE(DQ8:DT8)</f>
        <v>0</v>
      </c>
      <c r="EF8" s="23"/>
      <c r="EG8" s="23"/>
      <c r="EH8" s="23"/>
      <c r="EI8" s="23">
        <f>AVERAGE(DV8:DX8)</f>
        <v>5.8790917417924176</v>
      </c>
      <c r="EJ8" s="23"/>
      <c r="EK8" s="23"/>
      <c r="EL8" s="23"/>
      <c r="EM8" s="25">
        <f t="shared" si="18"/>
        <v>28.626524610712046</v>
      </c>
      <c r="EN8" s="23"/>
      <c r="EO8" s="23"/>
      <c r="EP8" s="23"/>
      <c r="ER8" s="1" t="s">
        <v>8</v>
      </c>
      <c r="ES8" s="23">
        <f>STDEV(DQ8:DT8)</f>
        <v>6.0498855207279023</v>
      </c>
      <c r="ET8" s="23"/>
      <c r="EU8" s="23"/>
      <c r="EV8" s="23"/>
      <c r="EW8" s="23">
        <f>STDEV(DV8:DX8)</f>
        <v>3.3124483297297838</v>
      </c>
      <c r="EX8" s="23"/>
      <c r="EY8" s="23"/>
      <c r="EZ8" s="23"/>
      <c r="FA8" s="25">
        <f t="shared" si="20"/>
        <v>5.8718175076179069</v>
      </c>
      <c r="FB8" s="23"/>
      <c r="FC8" s="23"/>
      <c r="FD8" s="23"/>
    </row>
    <row r="9" spans="1:160">
      <c r="A9" s="1" t="s">
        <v>10</v>
      </c>
      <c r="B9" s="18" t="s">
        <v>11</v>
      </c>
      <c r="C9" s="19"/>
      <c r="D9" s="19"/>
      <c r="E9" s="20"/>
      <c r="F9" s="3" t="s">
        <v>24</v>
      </c>
      <c r="G9" s="4"/>
      <c r="H9" s="4"/>
      <c r="I9" s="5"/>
      <c r="J9" s="3" t="s">
        <v>32</v>
      </c>
      <c r="K9" s="4"/>
      <c r="L9" s="4"/>
      <c r="M9" s="5"/>
      <c r="O9" s="1" t="s">
        <v>10</v>
      </c>
      <c r="P9">
        <v>0.58299999999999996</v>
      </c>
      <c r="Q9">
        <v>0.59009999999999996</v>
      </c>
      <c r="R9">
        <v>0.6048</v>
      </c>
      <c r="S9">
        <v>0.60389999999999999</v>
      </c>
      <c r="T9">
        <v>1.0347999999999999</v>
      </c>
      <c r="U9">
        <v>1.0197000000000001</v>
      </c>
      <c r="V9">
        <v>1.0668</v>
      </c>
      <c r="W9">
        <v>1.1259999999999999</v>
      </c>
      <c r="X9">
        <v>1.0491999999999999</v>
      </c>
      <c r="Y9">
        <v>1.0461</v>
      </c>
      <c r="Z9">
        <v>0.96430000000000005</v>
      </c>
      <c r="AA9">
        <v>1.1158999999999999</v>
      </c>
      <c r="AC9" s="1" t="s">
        <v>10</v>
      </c>
      <c r="AD9" s="23">
        <f t="shared" si="22"/>
        <v>0.53327499999999994</v>
      </c>
      <c r="AE9" s="23">
        <f t="shared" si="0"/>
        <v>0.54037499999999994</v>
      </c>
      <c r="AF9" s="23">
        <f t="shared" si="0"/>
        <v>0.55507499999999999</v>
      </c>
      <c r="AG9" s="23">
        <f t="shared" si="0"/>
        <v>0.55417499999999997</v>
      </c>
      <c r="AH9" s="23">
        <f t="shared" si="1"/>
        <v>0.98507499999999992</v>
      </c>
      <c r="AI9" s="23">
        <f t="shared" si="1"/>
        <v>0.96997500000000003</v>
      </c>
      <c r="AJ9" s="23">
        <f t="shared" si="1"/>
        <v>1.017075</v>
      </c>
      <c r="AK9" s="23">
        <f t="shared" si="1"/>
        <v>1.0762749999999999</v>
      </c>
      <c r="AL9" s="23">
        <f t="shared" si="1"/>
        <v>0.99947499999999989</v>
      </c>
      <c r="AM9" s="23">
        <f t="shared" si="1"/>
        <v>0.99637500000000001</v>
      </c>
      <c r="AN9" s="23">
        <f t="shared" si="1"/>
        <v>0.91457500000000003</v>
      </c>
      <c r="AO9" s="23">
        <f t="shared" si="1"/>
        <v>1.0661749999999999</v>
      </c>
      <c r="AX9" s="1" t="s">
        <v>10</v>
      </c>
      <c r="AY9" s="23">
        <f t="shared" si="24"/>
        <v>10.880635245901638</v>
      </c>
      <c r="AZ9" s="23">
        <f t="shared" si="3"/>
        <v>11.026127049180326</v>
      </c>
      <c r="BA9" s="23">
        <f t="shared" si="3"/>
        <v>11.327356557377049</v>
      </c>
      <c r="BB9" s="23">
        <f t="shared" si="3"/>
        <v>11.308913934426229</v>
      </c>
      <c r="BC9" s="23">
        <f t="shared" si="3"/>
        <v>20.138831967213111</v>
      </c>
      <c r="BD9" s="23">
        <f t="shared" si="3"/>
        <v>19.829405737704917</v>
      </c>
      <c r="BE9" s="23">
        <f t="shared" si="3"/>
        <v>20.794569672131146</v>
      </c>
      <c r="BF9" s="23">
        <f t="shared" si="3"/>
        <v>22.007684426229506</v>
      </c>
      <c r="BG9" s="23">
        <f t="shared" si="3"/>
        <v>20.433913934426226</v>
      </c>
      <c r="BH9" s="23">
        <f t="shared" si="3"/>
        <v>20.370389344262296</v>
      </c>
      <c r="BI9" s="23">
        <f t="shared" si="3"/>
        <v>18.694159836065573</v>
      </c>
      <c r="BJ9" s="23">
        <f t="shared" si="3"/>
        <v>21.800717213114751</v>
      </c>
      <c r="BL9" s="1" t="s">
        <v>10</v>
      </c>
      <c r="BM9" s="23">
        <f t="shared" ref="BM9:BM11" si="35">AY9/(0.04*5)</f>
        <v>54.40317622950819</v>
      </c>
      <c r="BN9" s="23">
        <f t="shared" ref="BN9:BN11" si="36">AZ9/(0.04*5)</f>
        <v>55.13063524590163</v>
      </c>
      <c r="BO9" s="23">
        <f t="shared" ref="BO9:BO11" si="37">BA9/(0.04*5)</f>
        <v>56.636782786885242</v>
      </c>
      <c r="BP9" s="23">
        <f t="shared" ref="BP9:BP11" si="38">BB9/(0.04*5)</f>
        <v>56.544569672131146</v>
      </c>
      <c r="BQ9" s="23">
        <f t="shared" si="26"/>
        <v>100.69415983606555</v>
      </c>
      <c r="BR9" s="23">
        <f t="shared" si="27"/>
        <v>99.147028688524586</v>
      </c>
      <c r="BS9" s="23">
        <f t="shared" si="28"/>
        <v>103.97284836065573</v>
      </c>
      <c r="BT9" s="23">
        <f t="shared" si="29"/>
        <v>110.03842213114753</v>
      </c>
      <c r="BU9" s="23">
        <f t="shared" si="29"/>
        <v>102.16956967213112</v>
      </c>
      <c r="BV9" s="23">
        <f t="shared" si="30"/>
        <v>101.85194672131148</v>
      </c>
      <c r="BW9" s="23">
        <f t="shared" si="31"/>
        <v>93.470799180327859</v>
      </c>
      <c r="BX9" s="23">
        <f t="shared" si="32"/>
        <v>109.00358606557376</v>
      </c>
      <c r="BZ9" s="1" t="s">
        <v>10</v>
      </c>
      <c r="CA9" s="23">
        <f t="shared" ref="CA9:CA11" si="39">AVERAGE(BM9:BP9)</f>
        <v>55.678790983606547</v>
      </c>
      <c r="CB9" s="23"/>
      <c r="CC9" s="23"/>
      <c r="CD9" s="23"/>
      <c r="CE9" s="23">
        <f t="shared" si="12"/>
        <v>103.46311475409834</v>
      </c>
      <c r="CF9" s="23"/>
      <c r="CG9" s="23"/>
      <c r="CH9" s="23"/>
      <c r="CI9" s="25">
        <f t="shared" si="12"/>
        <v>101.62397540983605</v>
      </c>
      <c r="CJ9" s="23"/>
      <c r="CK9" s="23"/>
      <c r="CL9" s="23"/>
      <c r="CN9" s="1" t="s">
        <v>10</v>
      </c>
      <c r="CO9" s="23">
        <f t="shared" ref="CO9:CO11" si="40">(BM9/$CA$8)*100</f>
        <v>51.195584052451423</v>
      </c>
      <c r="CP9" s="23">
        <f t="shared" si="33"/>
        <v>51.880152340548612</v>
      </c>
      <c r="CQ9" s="23">
        <f t="shared" si="33"/>
        <v>53.297497951116036</v>
      </c>
      <c r="CR9" s="23">
        <f t="shared" si="33"/>
        <v>53.210721689244565</v>
      </c>
      <c r="CS9" s="23">
        <f t="shared" si="33"/>
        <v>94.75726751193173</v>
      </c>
      <c r="CT9" s="23">
        <f t="shared" si="33"/>
        <v>93.301354673865887</v>
      </c>
      <c r="CU9" s="23">
        <f t="shared" si="33"/>
        <v>97.842645711806398</v>
      </c>
      <c r="CV9" s="23">
        <f t="shared" si="33"/>
        <v>103.5505953815745</v>
      </c>
      <c r="CW9" s="23">
        <f t="shared" si="33"/>
        <v>96.145687701875318</v>
      </c>
      <c r="CX9" s="23">
        <f t="shared" si="33"/>
        <v>95.846791688762494</v>
      </c>
      <c r="CY9" s="23">
        <f t="shared" si="33"/>
        <v>87.959793665332882</v>
      </c>
      <c r="CZ9" s="23">
        <f t="shared" si="33"/>
        <v>102.57677288723907</v>
      </c>
      <c r="DB9" s="1" t="s">
        <v>10</v>
      </c>
      <c r="DC9" s="23">
        <f t="shared" ref="DC9:DC11" si="41">AVERAGE(CO9:CR9)</f>
        <v>52.395989008340159</v>
      </c>
      <c r="DD9" s="23"/>
      <c r="DE9" s="23"/>
      <c r="DF9" s="23"/>
      <c r="DG9" s="23">
        <f t="shared" si="15"/>
        <v>97.362965819794638</v>
      </c>
      <c r="DH9" s="23"/>
      <c r="DI9" s="23"/>
      <c r="DJ9" s="23"/>
      <c r="DK9" s="23">
        <f t="shared" si="15"/>
        <v>95.632261485802445</v>
      </c>
      <c r="DL9" s="23"/>
      <c r="DM9" s="23"/>
      <c r="DN9" s="23"/>
      <c r="DP9" s="1" t="s">
        <v>10</v>
      </c>
      <c r="DQ9" s="23">
        <f t="shared" ref="DQ9:DQ11" si="42">$DC$8-CO9</f>
        <v>48.804415947548577</v>
      </c>
      <c r="DR9" s="23">
        <f t="shared" si="34"/>
        <v>48.119847659451388</v>
      </c>
      <c r="DS9" s="23">
        <f t="shared" si="34"/>
        <v>46.702502048883964</v>
      </c>
      <c r="DT9" s="23">
        <f t="shared" si="34"/>
        <v>46.789278310755435</v>
      </c>
      <c r="DU9" s="23">
        <f t="shared" si="34"/>
        <v>5.2427324880682704</v>
      </c>
      <c r="DV9" s="23">
        <f t="shared" si="34"/>
        <v>6.6986453261341126</v>
      </c>
      <c r="DW9" s="23">
        <f t="shared" si="34"/>
        <v>2.1573542881936021</v>
      </c>
      <c r="DX9" s="23">
        <f t="shared" si="34"/>
        <v>-3.5505953815744959</v>
      </c>
      <c r="DY9" s="23">
        <f t="shared" si="34"/>
        <v>3.8543122981246825</v>
      </c>
      <c r="DZ9" s="23">
        <f t="shared" si="34"/>
        <v>4.1532083112375062</v>
      </c>
      <c r="EA9" s="23">
        <f t="shared" si="34"/>
        <v>12.040206334667118</v>
      </c>
      <c r="EB9" s="23">
        <f t="shared" si="34"/>
        <v>-2.5767728872390734</v>
      </c>
      <c r="ED9" s="1" t="s">
        <v>10</v>
      </c>
      <c r="EE9" s="23">
        <f t="shared" ref="EE9:EE11" si="43">AVERAGE(DQ9:DT9)</f>
        <v>47.604010991659841</v>
      </c>
      <c r="EF9" s="23"/>
      <c r="EG9" s="23"/>
      <c r="EH9" s="23"/>
      <c r="EI9" s="23">
        <f t="shared" si="18"/>
        <v>2.6370341802053723</v>
      </c>
      <c r="EJ9" s="23"/>
      <c r="EK9" s="23"/>
      <c r="EL9" s="23"/>
      <c r="EM9" s="25">
        <f t="shared" si="18"/>
        <v>4.3677385141975584</v>
      </c>
      <c r="EN9" s="23"/>
      <c r="EO9" s="23"/>
      <c r="EP9" s="23"/>
      <c r="ER9" s="1" t="s">
        <v>10</v>
      </c>
      <c r="ES9" s="23">
        <f t="shared" ref="ES9:ES11" si="44">STDEV(DQ9:DT9)</f>
        <v>1.0301403207329061</v>
      </c>
      <c r="ET9" s="23"/>
      <c r="EU9" s="23"/>
      <c r="EV9" s="23"/>
      <c r="EW9" s="23">
        <f t="shared" si="20"/>
        <v>4.5388398357930155</v>
      </c>
      <c r="EX9" s="23"/>
      <c r="EY9" s="23"/>
      <c r="EZ9" s="23"/>
      <c r="FA9" s="25">
        <f t="shared" si="20"/>
        <v>5.9833834003891502</v>
      </c>
      <c r="FB9" s="23"/>
      <c r="FC9" s="23"/>
      <c r="FD9" s="23"/>
    </row>
    <row r="10" spans="1:160">
      <c r="A10" s="1" t="s">
        <v>12</v>
      </c>
      <c r="B10" s="18" t="s">
        <v>13</v>
      </c>
      <c r="C10" s="19"/>
      <c r="D10" s="19"/>
      <c r="E10" s="20"/>
      <c r="F10" s="3" t="s">
        <v>25</v>
      </c>
      <c r="G10" s="4"/>
      <c r="H10" s="4"/>
      <c r="I10" s="5"/>
      <c r="J10" s="3" t="s">
        <v>33</v>
      </c>
      <c r="K10" s="4"/>
      <c r="L10" s="4"/>
      <c r="M10" s="5"/>
      <c r="O10" s="1" t="s">
        <v>12</v>
      </c>
      <c r="P10">
        <v>0.189</v>
      </c>
      <c r="Q10">
        <v>0.1769</v>
      </c>
      <c r="R10">
        <v>0.221</v>
      </c>
      <c r="S10">
        <v>0.224</v>
      </c>
      <c r="T10">
        <v>0.89029999999999998</v>
      </c>
      <c r="U10">
        <v>0.90569999999999995</v>
      </c>
      <c r="V10">
        <v>0.98199999999999998</v>
      </c>
      <c r="W10">
        <v>1.0592999999999999</v>
      </c>
      <c r="X10">
        <v>1.0576000000000001</v>
      </c>
      <c r="Y10">
        <v>1.0903</v>
      </c>
      <c r="Z10">
        <v>0.96730000000000005</v>
      </c>
      <c r="AA10">
        <v>1.1076999999999999</v>
      </c>
      <c r="AC10" s="1" t="s">
        <v>12</v>
      </c>
      <c r="AD10" s="23">
        <f t="shared" si="22"/>
        <v>0.13927499999999998</v>
      </c>
      <c r="AE10" s="23">
        <f t="shared" si="0"/>
        <v>0.12717499999999998</v>
      </c>
      <c r="AF10" s="23">
        <f>R10-(AVERAGE($P$4:$S$4))</f>
        <v>0.17127500000000001</v>
      </c>
      <c r="AG10" s="23">
        <f t="shared" si="0"/>
        <v>0.17427500000000001</v>
      </c>
      <c r="AH10" s="23">
        <f t="shared" si="1"/>
        <v>0.84057499999999996</v>
      </c>
      <c r="AI10" s="23">
        <f t="shared" si="1"/>
        <v>0.85597499999999993</v>
      </c>
      <c r="AJ10" s="23">
        <f>V10-(AVERAGE($P$4:$S$4))</f>
        <v>0.93227499999999996</v>
      </c>
      <c r="AK10" s="23">
        <f>W10-(AVERAGE($P$4:$S$4))</f>
        <v>1.0095749999999999</v>
      </c>
      <c r="AL10" s="23">
        <f t="shared" si="1"/>
        <v>1.0078750000000001</v>
      </c>
      <c r="AM10" s="23">
        <f t="shared" si="1"/>
        <v>1.040575</v>
      </c>
      <c r="AN10" s="23">
        <f t="shared" si="1"/>
        <v>0.91757500000000003</v>
      </c>
      <c r="AO10" s="23">
        <f t="shared" si="1"/>
        <v>1.0579749999999999</v>
      </c>
      <c r="AX10" s="1" t="s">
        <v>12</v>
      </c>
      <c r="AY10" s="23">
        <f t="shared" si="24"/>
        <v>2.8068647540983602</v>
      </c>
      <c r="AZ10" s="23">
        <f t="shared" si="3"/>
        <v>2.5589139344262293</v>
      </c>
      <c r="BA10" s="23">
        <f t="shared" si="3"/>
        <v>3.4626024590163933</v>
      </c>
      <c r="BB10" s="23">
        <f t="shared" si="3"/>
        <v>3.524077868852459</v>
      </c>
      <c r="BC10" s="23">
        <f t="shared" si="3"/>
        <v>17.177766393442621</v>
      </c>
      <c r="BD10" s="23">
        <f t="shared" si="3"/>
        <v>17.493340163934423</v>
      </c>
      <c r="BE10" s="23">
        <f t="shared" si="3"/>
        <v>19.05686475409836</v>
      </c>
      <c r="BF10" s="23">
        <f t="shared" si="3"/>
        <v>20.640881147540981</v>
      </c>
      <c r="BG10" s="23">
        <f t="shared" si="3"/>
        <v>20.606045081967213</v>
      </c>
      <c r="BH10" s="23">
        <f t="shared" si="3"/>
        <v>21.276127049180328</v>
      </c>
      <c r="BI10" s="23">
        <f t="shared" si="3"/>
        <v>18.75563524590164</v>
      </c>
      <c r="BJ10" s="23">
        <f t="shared" si="3"/>
        <v>21.632684426229506</v>
      </c>
      <c r="BL10" s="1" t="s">
        <v>12</v>
      </c>
      <c r="BM10" s="23">
        <f t="shared" si="35"/>
        <v>14.034323770491801</v>
      </c>
      <c r="BN10" s="23">
        <f t="shared" si="36"/>
        <v>12.794569672131146</v>
      </c>
      <c r="BO10" s="23">
        <f t="shared" si="37"/>
        <v>17.313012295081965</v>
      </c>
      <c r="BP10" s="23">
        <f t="shared" si="38"/>
        <v>17.620389344262293</v>
      </c>
      <c r="BQ10" s="23">
        <f t="shared" si="26"/>
        <v>85.888831967213093</v>
      </c>
      <c r="BR10" s="23">
        <f t="shared" si="27"/>
        <v>87.466700819672113</v>
      </c>
      <c r="BS10" s="23">
        <f t="shared" si="28"/>
        <v>95.284323770491795</v>
      </c>
      <c r="BT10" s="23">
        <f t="shared" si="29"/>
        <v>103.2044057377049</v>
      </c>
      <c r="BU10" s="23">
        <f t="shared" si="29"/>
        <v>103.03022540983606</v>
      </c>
      <c r="BV10" s="23">
        <f t="shared" si="30"/>
        <v>106.38063524590163</v>
      </c>
      <c r="BW10" s="23">
        <f t="shared" si="31"/>
        <v>93.77817622950819</v>
      </c>
      <c r="BX10" s="23">
        <f t="shared" si="32"/>
        <v>108.16342213114753</v>
      </c>
      <c r="BZ10" s="1" t="s">
        <v>12</v>
      </c>
      <c r="CA10" s="23">
        <f t="shared" si="39"/>
        <v>15.440573770491802</v>
      </c>
      <c r="CB10" s="23"/>
      <c r="CC10" s="23"/>
      <c r="CD10" s="23"/>
      <c r="CE10" s="25">
        <f>AVERAGE(BQ10:BT10)</f>
        <v>92.961065573770483</v>
      </c>
      <c r="CF10" s="23"/>
      <c r="CG10" s="23"/>
      <c r="CH10" s="23"/>
      <c r="CI10" s="25">
        <f t="shared" si="12"/>
        <v>102.83811475409834</v>
      </c>
      <c r="CJ10" s="23"/>
      <c r="CK10" s="23"/>
      <c r="CL10" s="23"/>
      <c r="CN10" s="1" t="s">
        <v>12</v>
      </c>
      <c r="CO10" s="23">
        <f t="shared" si="40"/>
        <v>13.206864966494718</v>
      </c>
      <c r="CP10" s="23">
        <f t="shared" si="33"/>
        <v>12.040206334667117</v>
      </c>
      <c r="CQ10" s="23">
        <f t="shared" si="33"/>
        <v>16.292243166369378</v>
      </c>
      <c r="CR10" s="23">
        <f t="shared" si="33"/>
        <v>16.581497372607625</v>
      </c>
      <c r="CS10" s="23">
        <f t="shared" si="33"/>
        <v>80.824856578122734</v>
      </c>
      <c r="CT10" s="23">
        <f t="shared" si="33"/>
        <v>82.309694836812412</v>
      </c>
      <c r="CU10" s="23">
        <f t="shared" si="33"/>
        <v>89.666393482138545</v>
      </c>
      <c r="CV10" s="23">
        <f t="shared" si="33"/>
        <v>97.119510196210769</v>
      </c>
      <c r="CW10" s="23">
        <f t="shared" si="33"/>
        <v>96.955599479342439</v>
      </c>
      <c r="CX10" s="23">
        <f t="shared" si="33"/>
        <v>100.10847032733933</v>
      </c>
      <c r="CY10" s="23">
        <f t="shared" si="33"/>
        <v>88.249047871571136</v>
      </c>
      <c r="CZ10" s="23">
        <f t="shared" si="33"/>
        <v>101.78614472352119</v>
      </c>
      <c r="DB10" s="1" t="s">
        <v>12</v>
      </c>
      <c r="DC10" s="23">
        <f t="shared" si="41"/>
        <v>14.53020296003471</v>
      </c>
      <c r="DD10" s="23"/>
      <c r="DE10" s="23"/>
      <c r="DF10" s="23"/>
      <c r="DG10" s="23">
        <f>AVERAGE(CS10:CV10)</f>
        <v>87.480113773321108</v>
      </c>
      <c r="DH10" s="23"/>
      <c r="DI10" s="23"/>
      <c r="DJ10" s="23"/>
      <c r="DK10" s="23">
        <f t="shared" si="15"/>
        <v>96.774815600443532</v>
      </c>
      <c r="DL10" s="23"/>
      <c r="DM10" s="23"/>
      <c r="DN10" s="23"/>
      <c r="DP10" s="1" t="s">
        <v>12</v>
      </c>
      <c r="DQ10" s="23">
        <f t="shared" si="42"/>
        <v>86.79313503350528</v>
      </c>
      <c r="DR10" s="23">
        <f t="shared" si="34"/>
        <v>87.959793665332882</v>
      </c>
      <c r="DS10" s="23">
        <f t="shared" si="34"/>
        <v>83.707756833630626</v>
      </c>
      <c r="DT10" s="23">
        <f t="shared" si="34"/>
        <v>83.418502627392371</v>
      </c>
      <c r="DU10" s="23">
        <f t="shared" si="34"/>
        <v>19.175143421877266</v>
      </c>
      <c r="DV10" s="23">
        <f t="shared" si="34"/>
        <v>17.690305163187588</v>
      </c>
      <c r="DW10" s="23">
        <f t="shared" si="34"/>
        <v>10.333606517861455</v>
      </c>
      <c r="DX10" s="23">
        <f t="shared" si="34"/>
        <v>2.8804898037892315</v>
      </c>
      <c r="DY10" s="23">
        <f t="shared" si="34"/>
        <v>3.0444005206575611</v>
      </c>
      <c r="DZ10" s="23">
        <f t="shared" si="34"/>
        <v>-0.10847032733933304</v>
      </c>
      <c r="EA10" s="23">
        <f t="shared" si="34"/>
        <v>11.750952128428864</v>
      </c>
      <c r="EB10" s="23">
        <f t="shared" si="34"/>
        <v>-1.7861447235211898</v>
      </c>
      <c r="ED10" s="1" t="s">
        <v>12</v>
      </c>
      <c r="EE10" s="23">
        <f t="shared" si="43"/>
        <v>85.4697970399653</v>
      </c>
      <c r="EF10" s="23"/>
      <c r="EG10" s="23"/>
      <c r="EH10" s="23"/>
      <c r="EI10" s="25">
        <f>AVERAGE(DU10:DX10)</f>
        <v>12.519886226678885</v>
      </c>
      <c r="EJ10" s="23"/>
      <c r="EK10" s="23"/>
      <c r="EL10" s="23"/>
      <c r="EM10" s="25">
        <f t="shared" si="18"/>
        <v>3.2251843995564755</v>
      </c>
      <c r="EN10" s="23"/>
      <c r="EO10" s="23"/>
      <c r="EP10" s="23"/>
      <c r="ER10" s="1" t="s">
        <v>12</v>
      </c>
      <c r="ES10" s="23">
        <f t="shared" si="44"/>
        <v>2.2556522408741131</v>
      </c>
      <c r="ET10" s="23"/>
      <c r="EU10" s="23"/>
      <c r="EV10" s="23"/>
      <c r="EW10" s="25">
        <f>STDEV(DU10:DX10)</f>
        <v>7.4994102585037163</v>
      </c>
      <c r="EX10" s="23"/>
      <c r="EY10" s="23"/>
      <c r="EZ10" s="23"/>
      <c r="FA10" s="25">
        <f t="shared" si="20"/>
        <v>6.0262777786267785</v>
      </c>
      <c r="FB10" s="23"/>
      <c r="FC10" s="23"/>
      <c r="FD10" s="23"/>
    </row>
    <row r="11" spans="1:160">
      <c r="A11" s="1" t="s">
        <v>14</v>
      </c>
      <c r="B11" s="18" t="s">
        <v>15</v>
      </c>
      <c r="C11" s="19"/>
      <c r="D11" s="19"/>
      <c r="E11" s="20"/>
      <c r="F11" s="3" t="s">
        <v>26</v>
      </c>
      <c r="G11" s="4"/>
      <c r="H11" s="4"/>
      <c r="I11" s="5"/>
      <c r="J11" s="6"/>
      <c r="K11" s="7"/>
      <c r="L11" s="7"/>
      <c r="M11" s="8"/>
      <c r="O11" s="1" t="s">
        <v>14</v>
      </c>
      <c r="P11">
        <v>0.1331</v>
      </c>
      <c r="Q11">
        <v>0.1328</v>
      </c>
      <c r="R11">
        <v>0.15659999999999999</v>
      </c>
      <c r="S11">
        <v>0.14360000000000001</v>
      </c>
      <c r="T11">
        <v>0.94640000000000002</v>
      </c>
      <c r="U11">
        <v>0.92979999999999996</v>
      </c>
      <c r="V11">
        <v>1.0587</v>
      </c>
      <c r="W11">
        <v>1.0916999999999999</v>
      </c>
      <c r="AC11" s="1" t="s">
        <v>14</v>
      </c>
      <c r="AD11" s="23">
        <f t="shared" si="22"/>
        <v>8.3374999999999991E-2</v>
      </c>
      <c r="AE11" s="23">
        <f t="shared" si="0"/>
        <v>8.3074999999999996E-2</v>
      </c>
      <c r="AF11" s="23">
        <f t="shared" si="0"/>
        <v>0.10687499999999998</v>
      </c>
      <c r="AG11" s="23">
        <f t="shared" si="0"/>
        <v>9.3875E-2</v>
      </c>
      <c r="AH11" s="23">
        <f t="shared" si="1"/>
        <v>0.896675</v>
      </c>
      <c r="AI11" s="23">
        <f t="shared" si="1"/>
        <v>0.88007499999999994</v>
      </c>
      <c r="AJ11" s="23">
        <f t="shared" si="1"/>
        <v>1.008975</v>
      </c>
      <c r="AK11" s="23">
        <f t="shared" si="1"/>
        <v>1.0419749999999999</v>
      </c>
      <c r="AL11" s="23"/>
      <c r="AM11" s="23"/>
      <c r="AN11" s="23"/>
      <c r="AO11" s="23"/>
      <c r="AX11" s="1" t="s">
        <v>14</v>
      </c>
      <c r="AY11" s="23">
        <f t="shared" si="24"/>
        <v>1.661372950819672</v>
      </c>
      <c r="AZ11" s="23">
        <f t="shared" si="3"/>
        <v>1.6552254098360655</v>
      </c>
      <c r="BA11" s="23">
        <f t="shared" si="3"/>
        <v>2.1429303278688518</v>
      </c>
      <c r="BB11" s="23">
        <f t="shared" si="3"/>
        <v>1.8765368852459017</v>
      </c>
      <c r="BC11" s="23">
        <f t="shared" si="3"/>
        <v>18.327356557377048</v>
      </c>
      <c r="BD11" s="23">
        <f t="shared" si="3"/>
        <v>17.987192622950818</v>
      </c>
      <c r="BE11" s="23">
        <f t="shared" si="3"/>
        <v>20.628586065573767</v>
      </c>
      <c r="BF11" s="23">
        <f t="shared" si="3"/>
        <v>21.304815573770487</v>
      </c>
      <c r="BG11" s="23"/>
      <c r="BH11" s="23"/>
      <c r="BI11" s="23"/>
      <c r="BJ11" s="23"/>
      <c r="BL11" s="1" t="s">
        <v>14</v>
      </c>
      <c r="BM11" s="23">
        <f t="shared" si="35"/>
        <v>8.3068647540983598</v>
      </c>
      <c r="BN11" s="23">
        <f t="shared" si="36"/>
        <v>8.2761270491803263</v>
      </c>
      <c r="BO11" s="23">
        <f t="shared" si="37"/>
        <v>10.714651639344259</v>
      </c>
      <c r="BP11" s="23">
        <f t="shared" si="38"/>
        <v>9.3826844262295079</v>
      </c>
      <c r="BQ11" s="23">
        <f t="shared" si="26"/>
        <v>91.636782786885234</v>
      </c>
      <c r="BR11" s="23">
        <f t="shared" si="27"/>
        <v>89.935963114754088</v>
      </c>
      <c r="BS11" s="23">
        <f t="shared" si="28"/>
        <v>103.14293032786883</v>
      </c>
      <c r="BT11" s="23">
        <f t="shared" si="29"/>
        <v>106.52407786885243</v>
      </c>
      <c r="BU11" s="23"/>
      <c r="BV11" s="23"/>
      <c r="BW11" s="23"/>
      <c r="BX11" s="23"/>
      <c r="BZ11" s="1" t="s">
        <v>14</v>
      </c>
      <c r="CA11" s="23">
        <f t="shared" si="39"/>
        <v>9.1700819672131146</v>
      </c>
      <c r="CB11" s="23"/>
      <c r="CC11" s="23"/>
      <c r="CD11" s="23"/>
      <c r="CE11" s="25">
        <f t="shared" si="12"/>
        <v>97.809938524590152</v>
      </c>
      <c r="CF11" s="23"/>
      <c r="CG11" s="23"/>
      <c r="CH11" s="23"/>
      <c r="CI11" s="23"/>
      <c r="CJ11" s="23"/>
      <c r="CK11" s="23"/>
      <c r="CL11" s="23"/>
      <c r="CN11" s="1" t="s">
        <v>14</v>
      </c>
      <c r="CO11" s="23">
        <f t="shared" si="40"/>
        <v>7.8170949235886802</v>
      </c>
      <c r="CP11" s="23">
        <f t="shared" si="33"/>
        <v>7.7881695029648546</v>
      </c>
      <c r="CQ11" s="23">
        <f t="shared" si="33"/>
        <v>10.08291953912163</v>
      </c>
      <c r="CR11" s="23">
        <f t="shared" si="33"/>
        <v>8.8294846454225535</v>
      </c>
      <c r="CS11" s="23">
        <f t="shared" si="33"/>
        <v>86.233910234777994</v>
      </c>
      <c r="CT11" s="23">
        <f t="shared" si="33"/>
        <v>84.633370293593018</v>
      </c>
      <c r="CU11" s="23">
        <f t="shared" si="33"/>
        <v>97.061659354963098</v>
      </c>
      <c r="CV11" s="23">
        <f t="shared" si="33"/>
        <v>100.24345562358383</v>
      </c>
      <c r="CW11" s="23"/>
      <c r="CX11" s="23"/>
      <c r="CY11" s="23"/>
      <c r="CZ11" s="23"/>
      <c r="DB11" s="1" t="s">
        <v>14</v>
      </c>
      <c r="DC11" s="23">
        <f t="shared" si="41"/>
        <v>8.6294171527744297</v>
      </c>
      <c r="DD11" s="23"/>
      <c r="DE11" s="23"/>
      <c r="DF11" s="23"/>
      <c r="DG11" s="23">
        <f t="shared" si="15"/>
        <v>92.043098876729488</v>
      </c>
      <c r="DH11" s="23"/>
      <c r="DI11" s="23"/>
      <c r="DJ11" s="23"/>
      <c r="DK11" s="23"/>
      <c r="DL11" s="23"/>
      <c r="DM11" s="23"/>
      <c r="DN11" s="23"/>
      <c r="DP11" s="1" t="s">
        <v>14</v>
      </c>
      <c r="DQ11" s="23">
        <f t="shared" si="42"/>
        <v>92.182905076411316</v>
      </c>
      <c r="DR11" s="23">
        <f t="shared" si="34"/>
        <v>92.211830497035152</v>
      </c>
      <c r="DS11" s="23">
        <f t="shared" si="34"/>
        <v>89.917080460878367</v>
      </c>
      <c r="DT11" s="23">
        <f t="shared" si="34"/>
        <v>91.170515354577446</v>
      </c>
      <c r="DU11" s="23">
        <f t="shared" si="34"/>
        <v>13.766089765222006</v>
      </c>
      <c r="DV11" s="23">
        <f t="shared" si="34"/>
        <v>15.366629706406982</v>
      </c>
      <c r="DW11" s="23">
        <f t="shared" si="34"/>
        <v>2.9383406450369023</v>
      </c>
      <c r="DX11" s="23">
        <f t="shared" si="34"/>
        <v>-0.24345562358382722</v>
      </c>
      <c r="DY11" s="23"/>
      <c r="DZ11" s="23"/>
      <c r="EA11" s="23"/>
      <c r="EB11" s="23"/>
      <c r="ED11" s="1" t="s">
        <v>14</v>
      </c>
      <c r="EE11" s="23">
        <f t="shared" si="43"/>
        <v>91.370582847225563</v>
      </c>
      <c r="EF11" s="23"/>
      <c r="EG11" s="23"/>
      <c r="EH11" s="23"/>
      <c r="EI11" s="25">
        <f t="shared" si="18"/>
        <v>7.9569011232705158</v>
      </c>
      <c r="EJ11" s="23"/>
      <c r="EK11" s="23"/>
      <c r="EL11" s="23"/>
      <c r="EM11" s="23"/>
      <c r="EN11" s="23"/>
      <c r="EO11" s="23"/>
      <c r="EP11" s="23"/>
      <c r="ER11" s="1" t="s">
        <v>14</v>
      </c>
      <c r="ES11" s="23">
        <f t="shared" si="44"/>
        <v>1.0832453094091794</v>
      </c>
      <c r="ET11" s="23"/>
      <c r="EU11" s="23"/>
      <c r="EV11" s="23"/>
      <c r="EW11" s="25">
        <f t="shared" si="20"/>
        <v>7.769224551671714</v>
      </c>
      <c r="EX11" s="23"/>
      <c r="EY11" s="23"/>
      <c r="EZ11" s="23"/>
      <c r="FA11" s="23"/>
      <c r="FB11" s="23"/>
      <c r="FC11" s="23"/>
      <c r="FD11" s="23"/>
    </row>
    <row r="14" spans="1:160">
      <c r="EC14" s="26" t="s">
        <v>194</v>
      </c>
    </row>
    <row r="15" spans="1:160" ht="16" customHeight="1">
      <c r="EC15" s="27" t="s">
        <v>195</v>
      </c>
      <c r="ED15" s="27" t="s">
        <v>196</v>
      </c>
      <c r="EE15" s="27" t="s">
        <v>197</v>
      </c>
      <c r="EF15" s="27" t="s">
        <v>198</v>
      </c>
      <c r="EG15" s="27" t="s">
        <v>199</v>
      </c>
      <c r="EH15" s="27" t="s">
        <v>200</v>
      </c>
      <c r="EI15" s="27" t="s">
        <v>201</v>
      </c>
      <c r="EJ15" s="27" t="s">
        <v>202</v>
      </c>
      <c r="EK15" s="27" t="s">
        <v>203</v>
      </c>
      <c r="EL15" s="28" t="s">
        <v>204</v>
      </c>
      <c r="EM15" s="29"/>
    </row>
    <row r="16" spans="1:160">
      <c r="EC16" s="30" t="s">
        <v>205</v>
      </c>
      <c r="ED16" s="31"/>
      <c r="EE16" s="31"/>
      <c r="EF16" s="31"/>
      <c r="EG16" s="24">
        <f>EE8</f>
        <v>0</v>
      </c>
      <c r="EH16" s="24">
        <f>ES8</f>
        <v>6.0498855207279023</v>
      </c>
      <c r="EI16" s="24"/>
      <c r="EJ16" s="24"/>
      <c r="EK16" s="24"/>
      <c r="EL16" s="32"/>
      <c r="EM16" s="33"/>
    </row>
    <row r="17" spans="133:145">
      <c r="EC17" s="30" t="s">
        <v>206</v>
      </c>
      <c r="ED17" s="31">
        <v>50</v>
      </c>
      <c r="EE17" s="31"/>
      <c r="EF17" s="31"/>
      <c r="EG17" s="24">
        <f>EE9</f>
        <v>47.604010991659841</v>
      </c>
      <c r="EH17" s="24">
        <f>ES9</f>
        <v>1.0301403207329061</v>
      </c>
      <c r="EI17" s="24"/>
      <c r="EJ17" s="24"/>
      <c r="EK17" s="24"/>
      <c r="EL17" s="32"/>
      <c r="EM17" s="33"/>
    </row>
    <row r="18" spans="133:145">
      <c r="EC18" s="30" t="s">
        <v>207</v>
      </c>
      <c r="ED18" s="31">
        <v>50</v>
      </c>
      <c r="EE18" s="31"/>
      <c r="EF18" s="31"/>
      <c r="EG18" s="24">
        <f>EE10</f>
        <v>85.4697970399653</v>
      </c>
      <c r="EH18" s="24">
        <f>ES10</f>
        <v>2.2556522408741131</v>
      </c>
      <c r="EI18" s="24"/>
      <c r="EJ18" s="24"/>
      <c r="EK18" s="24"/>
      <c r="EL18" s="32"/>
      <c r="EM18" s="33"/>
    </row>
    <row r="19" spans="133:145">
      <c r="EC19" s="30" t="s">
        <v>208</v>
      </c>
      <c r="ED19" s="31">
        <v>5</v>
      </c>
      <c r="EE19" s="31"/>
      <c r="EF19" s="31"/>
      <c r="EG19" s="24">
        <f>EE11</f>
        <v>91.370582847225563</v>
      </c>
      <c r="EH19" s="24">
        <f>ES11</f>
        <v>1.0832453094091794</v>
      </c>
      <c r="EI19" s="24"/>
      <c r="EJ19" s="24"/>
      <c r="EK19" s="24"/>
      <c r="EL19" s="32"/>
      <c r="EM19" s="33"/>
    </row>
    <row r="20" spans="133:145">
      <c r="EC20" t="s">
        <v>209</v>
      </c>
      <c r="ED20" s="31">
        <v>50</v>
      </c>
      <c r="EE20" s="31">
        <v>5</v>
      </c>
      <c r="EF20" s="31">
        <v>1</v>
      </c>
      <c r="EG20" s="24">
        <f>EI4</f>
        <v>10.907294026900647</v>
      </c>
      <c r="EH20" s="24">
        <f>EW4</f>
        <v>10.677401826730465</v>
      </c>
      <c r="EI20" s="24">
        <f>EI5</f>
        <v>-1.6439280721207226</v>
      </c>
      <c r="EJ20" s="24">
        <f>EW5</f>
        <v>7.7964979314891876</v>
      </c>
      <c r="EK20" s="24">
        <f>EI6</f>
        <v>-2.162175191630908</v>
      </c>
      <c r="EL20" s="32">
        <f>EW6</f>
        <v>6.2959153189009704</v>
      </c>
      <c r="EM20" s="33"/>
    </row>
    <row r="21" spans="133:145">
      <c r="EC21" t="s">
        <v>210</v>
      </c>
      <c r="ED21" s="31">
        <v>50</v>
      </c>
      <c r="EE21" s="31">
        <v>5</v>
      </c>
      <c r="EF21" s="31">
        <v>1</v>
      </c>
      <c r="EG21" s="24">
        <f>EI7</f>
        <v>2.9889601311285681</v>
      </c>
      <c r="EH21" s="24">
        <f>EW7</f>
        <v>7.9477088111349703</v>
      </c>
      <c r="EI21" s="24">
        <f>EI8</f>
        <v>5.8790917417924176</v>
      </c>
      <c r="EJ21" s="24">
        <f>EW8</f>
        <v>3.3124483297297838</v>
      </c>
      <c r="EK21" s="24">
        <f>EI9</f>
        <v>2.6370341802053723</v>
      </c>
      <c r="EL21" s="32">
        <f>EW9</f>
        <v>4.5388398357930155</v>
      </c>
      <c r="EM21" s="33"/>
    </row>
    <row r="22" spans="133:145">
      <c r="EC22" t="s">
        <v>211</v>
      </c>
      <c r="ED22" s="31">
        <v>50</v>
      </c>
      <c r="EE22" s="31">
        <v>5</v>
      </c>
      <c r="EF22" s="31">
        <v>1</v>
      </c>
      <c r="EG22" s="24">
        <f>EI10</f>
        <v>12.519886226678885</v>
      </c>
      <c r="EH22" s="24">
        <f>EW10</f>
        <v>7.4994102585037163</v>
      </c>
      <c r="EI22" s="24">
        <f>EI11</f>
        <v>7.9569011232705158</v>
      </c>
      <c r="EJ22" s="24">
        <f>EW11</f>
        <v>7.769224551671714</v>
      </c>
      <c r="EK22" s="24">
        <f>EM4</f>
        <v>3.5409535746998984</v>
      </c>
      <c r="EL22" s="24">
        <f>FA4</f>
        <v>7.876392370283626</v>
      </c>
      <c r="EM22" s="34"/>
      <c r="EN22" s="34"/>
      <c r="EO22" s="34"/>
    </row>
    <row r="23" spans="133:145">
      <c r="EC23" t="s">
        <v>212</v>
      </c>
      <c r="ED23" s="31">
        <v>50</v>
      </c>
      <c r="EE23" s="31">
        <v>5</v>
      </c>
      <c r="EF23" s="31">
        <v>1</v>
      </c>
      <c r="EG23" s="24">
        <f>EM5</f>
        <v>6.1731668514679683</v>
      </c>
      <c r="EH23" s="24">
        <f>FA5</f>
        <v>7.9139971971095413</v>
      </c>
      <c r="EI23" s="24">
        <f>EM6</f>
        <v>-6.9903099840914251E-2</v>
      </c>
      <c r="EJ23" s="24">
        <f>FA6</f>
        <v>7.0171380866796333</v>
      </c>
      <c r="EK23" s="24">
        <f>EM7</f>
        <v>-1.1160391457359111</v>
      </c>
      <c r="EL23" s="32">
        <f>FA7</f>
        <v>6.2065707103194043</v>
      </c>
      <c r="EM23" s="33"/>
    </row>
    <row r="24" spans="133:145">
      <c r="EC24" t="s">
        <v>213</v>
      </c>
      <c r="ED24" s="31">
        <v>50</v>
      </c>
      <c r="EE24" s="31">
        <v>5</v>
      </c>
      <c r="EF24" s="31">
        <v>1</v>
      </c>
      <c r="EG24" s="24">
        <f>EM8</f>
        <v>28.626524610712046</v>
      </c>
      <c r="EH24" s="24">
        <f>FA8</f>
        <v>5.8718175076179069</v>
      </c>
      <c r="EI24" s="24">
        <f>EM9</f>
        <v>4.3677385141975584</v>
      </c>
      <c r="EJ24" s="24">
        <f>FA9</f>
        <v>5.9833834003891502</v>
      </c>
      <c r="EK24" s="24">
        <f>EM10</f>
        <v>3.2251843995564755</v>
      </c>
      <c r="EL24" s="32">
        <f>FA10</f>
        <v>6.0262777786267785</v>
      </c>
      <c r="EM24" s="33"/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4B8D6-EDC7-E044-A34F-5705AEF12925}">
  <dimension ref="A2:FD24"/>
  <sheetViews>
    <sheetView workbookViewId="0">
      <selection activeCell="CR26" sqref="CR26"/>
    </sheetView>
  </sheetViews>
  <sheetFormatPr baseColWidth="10" defaultRowHeight="16"/>
  <cols>
    <col min="1" max="162" width="5.83203125" customWidth="1"/>
  </cols>
  <sheetData>
    <row r="2" spans="1:160">
      <c r="B2" s="21">
        <v>42999</v>
      </c>
      <c r="C2" s="21"/>
      <c r="D2" s="21"/>
      <c r="O2" t="s">
        <v>178</v>
      </c>
      <c r="AC2" t="s">
        <v>179</v>
      </c>
      <c r="AX2" t="s">
        <v>180</v>
      </c>
      <c r="BL2" t="s">
        <v>181</v>
      </c>
      <c r="BZ2" t="s">
        <v>182</v>
      </c>
      <c r="CN2" t="s">
        <v>183</v>
      </c>
      <c r="DB2" t="s">
        <v>184</v>
      </c>
      <c r="DP2" t="s">
        <v>185</v>
      </c>
      <c r="ED2" t="s">
        <v>186</v>
      </c>
      <c r="ER2" t="s">
        <v>187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188</v>
      </c>
      <c r="AR3" s="22" t="s">
        <v>189</v>
      </c>
      <c r="AS3" s="22" t="s">
        <v>190</v>
      </c>
      <c r="AT3" s="22" t="s">
        <v>191</v>
      </c>
      <c r="AU3" s="22" t="s">
        <v>192</v>
      </c>
      <c r="AV3" s="22" t="s">
        <v>193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5" t="s">
        <v>1</v>
      </c>
      <c r="C4" s="16"/>
      <c r="D4" s="16"/>
      <c r="E4" s="17"/>
      <c r="F4" s="3" t="s">
        <v>34</v>
      </c>
      <c r="G4" s="4"/>
      <c r="H4" s="4"/>
      <c r="I4" s="5"/>
      <c r="J4" s="3" t="s">
        <v>42</v>
      </c>
      <c r="K4" s="4"/>
      <c r="L4" s="4"/>
      <c r="M4" s="5"/>
      <c r="O4" s="1" t="s">
        <v>0</v>
      </c>
      <c r="P4">
        <v>4.9099999999999998E-2</v>
      </c>
      <c r="Q4">
        <v>5.0599999999999999E-2</v>
      </c>
      <c r="R4">
        <v>5.1299999999999998E-2</v>
      </c>
      <c r="S4">
        <v>4.9500000000000002E-2</v>
      </c>
      <c r="T4">
        <v>0.97370000000000001</v>
      </c>
      <c r="U4">
        <v>1.0233000000000001</v>
      </c>
      <c r="V4">
        <v>0.90810000000000002</v>
      </c>
      <c r="W4">
        <v>1.0843</v>
      </c>
      <c r="X4">
        <v>0.60550000000000004</v>
      </c>
      <c r="Y4">
        <v>0.57030000000000003</v>
      </c>
      <c r="Z4">
        <v>0.50780000000000003</v>
      </c>
      <c r="AA4">
        <v>0.65229999999999999</v>
      </c>
      <c r="AC4" s="1" t="s">
        <v>0</v>
      </c>
      <c r="AD4" s="23">
        <f>P4-(AVERAGE($P$4:$S$4))</f>
        <v>-1.0250000000000051E-3</v>
      </c>
      <c r="AE4" s="23">
        <f t="shared" ref="AE4:AG11" si="0">Q4-(AVERAGE($P$4:$S$4))</f>
        <v>4.7499999999999626E-4</v>
      </c>
      <c r="AF4" s="23">
        <f t="shared" si="0"/>
        <v>1.1749999999999955E-3</v>
      </c>
      <c r="AG4" s="23">
        <f>S4-(AVERAGE($P$4:$S$4))</f>
        <v>-6.2500000000000056E-4</v>
      </c>
      <c r="AH4" s="23">
        <f>T4-(AVERAGE($P$4:$S$4))</f>
        <v>0.92357500000000003</v>
      </c>
      <c r="AI4" s="23">
        <f t="shared" ref="AH4:AO11" si="1">U4-(AVERAGE($P$4:$S$4))</f>
        <v>0.97317500000000012</v>
      </c>
      <c r="AJ4" s="23">
        <f t="shared" si="1"/>
        <v>0.85797500000000004</v>
      </c>
      <c r="AK4" s="23">
        <f t="shared" si="1"/>
        <v>1.0341750000000001</v>
      </c>
      <c r="AL4" s="23">
        <f t="shared" si="1"/>
        <v>0.55537500000000006</v>
      </c>
      <c r="AM4" s="23">
        <f t="shared" si="1"/>
        <v>0.52017500000000005</v>
      </c>
      <c r="AN4" s="23">
        <f t="shared" si="1"/>
        <v>0.45767500000000005</v>
      </c>
      <c r="AO4" s="23">
        <f t="shared" si="1"/>
        <v>0.60217500000000002</v>
      </c>
      <c r="AQ4" s="22">
        <v>0</v>
      </c>
      <c r="AR4" s="23">
        <f>AD4</f>
        <v>-1.0250000000000051E-3</v>
      </c>
      <c r="AS4" s="23">
        <f t="shared" ref="AS4:AU7" si="2">AE4</f>
        <v>4.7499999999999626E-4</v>
      </c>
      <c r="AT4" s="23">
        <f t="shared" si="2"/>
        <v>1.1749999999999955E-3</v>
      </c>
      <c r="AU4" s="23">
        <f t="shared" si="2"/>
        <v>-6.2500000000000056E-4</v>
      </c>
      <c r="AV4" s="24">
        <f>AVERAGE(AR4:AU4)</f>
        <v>-3.4694469519536142E-18</v>
      </c>
      <c r="AX4" s="1" t="s">
        <v>0</v>
      </c>
      <c r="AY4" s="23">
        <f>(AD4-0.0023)/0.0488</f>
        <v>-6.8135245901639441E-2</v>
      </c>
      <c r="AZ4" s="23">
        <f t="shared" ref="AZ4:BJ11" si="3">(AE4-0.0023)/0.0488</f>
        <v>-3.7397540983606634E-2</v>
      </c>
      <c r="BA4" s="23">
        <f t="shared" si="3"/>
        <v>-2.3053278688524682E-2</v>
      </c>
      <c r="BB4" s="23">
        <f t="shared" si="3"/>
        <v>-5.9938524590163939E-2</v>
      </c>
      <c r="BC4" s="23">
        <f t="shared" si="3"/>
        <v>18.878586065573771</v>
      </c>
      <c r="BD4" s="23">
        <f t="shared" si="3"/>
        <v>19.894979508196723</v>
      </c>
      <c r="BE4" s="23">
        <f t="shared" si="3"/>
        <v>17.534323770491802</v>
      </c>
      <c r="BF4" s="23">
        <f t="shared" si="3"/>
        <v>21.144979508196723</v>
      </c>
      <c r="BG4" s="23">
        <f t="shared" si="3"/>
        <v>11.333504098360656</v>
      </c>
      <c r="BH4" s="23">
        <f t="shared" si="3"/>
        <v>10.61219262295082</v>
      </c>
      <c r="BI4" s="23">
        <f t="shared" si="3"/>
        <v>9.3314549180327866</v>
      </c>
      <c r="BJ4" s="23">
        <f t="shared" si="3"/>
        <v>12.292520491803279</v>
      </c>
      <c r="BL4" s="1" t="s">
        <v>0</v>
      </c>
      <c r="BM4" s="23"/>
      <c r="BN4" s="23"/>
      <c r="BO4" s="23"/>
      <c r="BP4" s="23"/>
      <c r="BQ4" s="23">
        <f t="shared" ref="BQ4:BQ7" si="4">BC4/(0.04*5)</f>
        <v>94.392930327868854</v>
      </c>
      <c r="BR4" s="23">
        <f t="shared" ref="BR4:BR7" si="5">BD4/(0.04*5)</f>
        <v>99.474897540983605</v>
      </c>
      <c r="BS4" s="23">
        <f t="shared" ref="BS4:BS7" si="6">BE4/(0.04*5)</f>
        <v>87.671618852459005</v>
      </c>
      <c r="BT4" s="23">
        <f t="shared" ref="BT4:BT7" si="7">BF4/(0.04*5)</f>
        <v>105.7248975409836</v>
      </c>
      <c r="BU4" s="23">
        <f t="shared" ref="BU4:BU7" si="8">BG4/(0.04*5)</f>
        <v>56.66752049180328</v>
      </c>
      <c r="BV4" s="23">
        <f t="shared" ref="BV4:BV7" si="9">BH4/(0.04*5)</f>
        <v>53.060963114754095</v>
      </c>
      <c r="BW4" s="23">
        <f t="shared" ref="BW4:BW7" si="10">BI4/(0.04*5)</f>
        <v>46.657274590163929</v>
      </c>
      <c r="BX4" s="23">
        <f t="shared" ref="BX4:BX7" si="11">BJ4/(0.04*5)</f>
        <v>61.462602459016388</v>
      </c>
      <c r="BZ4" s="1" t="s">
        <v>0</v>
      </c>
      <c r="CA4" s="23"/>
      <c r="CB4" s="23"/>
      <c r="CC4" s="23"/>
      <c r="CD4" s="23"/>
      <c r="CE4" s="25">
        <f t="shared" ref="CE4:CI11" si="12">AVERAGE(BQ4:BT4)</f>
        <v>96.816086065573771</v>
      </c>
      <c r="CF4" s="23"/>
      <c r="CG4" s="23"/>
      <c r="CH4" s="23"/>
      <c r="CI4" s="25">
        <f t="shared" ref="CI4:CI7" si="13">AVERAGE(BU4:BX4)</f>
        <v>54.46209016393442</v>
      </c>
      <c r="CJ4" s="23"/>
      <c r="CK4" s="23"/>
      <c r="CL4" s="23"/>
      <c r="CN4" s="1" t="s">
        <v>0</v>
      </c>
      <c r="CO4" s="23"/>
      <c r="CP4" s="23"/>
      <c r="CQ4" s="23"/>
      <c r="CR4" s="23"/>
      <c r="CS4" s="23">
        <f t="shared" ref="CS4:CZ7" si="14">(BQ4/$CA$8)*100</f>
        <v>84.088627236217604</v>
      </c>
      <c r="CT4" s="23">
        <f t="shared" si="14"/>
        <v>88.615826944140196</v>
      </c>
      <c r="CU4" s="23">
        <f t="shared" si="14"/>
        <v>78.101040525739322</v>
      </c>
      <c r="CV4" s="23">
        <f t="shared" si="14"/>
        <v>94.183552391383714</v>
      </c>
      <c r="CW4" s="23">
        <f t="shared" si="14"/>
        <v>50.481471339905085</v>
      </c>
      <c r="CX4" s="23">
        <f t="shared" si="14"/>
        <v>47.268619934282583</v>
      </c>
      <c r="CY4" s="23">
        <f t="shared" si="14"/>
        <v>41.563983205549469</v>
      </c>
      <c r="CZ4" s="23">
        <f t="shared" si="14"/>
        <v>54.753103322380426</v>
      </c>
      <c r="DB4" s="1" t="s">
        <v>0</v>
      </c>
      <c r="DC4" s="23"/>
      <c r="DD4" s="23"/>
      <c r="DE4" s="23"/>
      <c r="DF4" s="23"/>
      <c r="DG4" s="23">
        <f t="shared" ref="DG4:DK11" si="15">AVERAGE(CS4:CV4)</f>
        <v>86.247261774370216</v>
      </c>
      <c r="DH4" s="23"/>
      <c r="DI4" s="23"/>
      <c r="DJ4" s="23"/>
      <c r="DK4" s="23">
        <f t="shared" ref="DK4:DK7" si="16">AVERAGE(CW4:CZ4)</f>
        <v>48.516794450529389</v>
      </c>
      <c r="DL4" s="23"/>
      <c r="DM4" s="23"/>
      <c r="DN4" s="23"/>
      <c r="DP4" s="1" t="s">
        <v>0</v>
      </c>
      <c r="DQ4" s="23"/>
      <c r="DR4" s="23"/>
      <c r="DS4" s="23"/>
      <c r="DT4" s="23"/>
      <c r="DU4" s="23">
        <f t="shared" ref="DU4:EB7" si="17">$DC$8-CS4</f>
        <v>15.911372763782381</v>
      </c>
      <c r="DV4" s="23">
        <f t="shared" si="17"/>
        <v>11.38417305585979</v>
      </c>
      <c r="DW4" s="23">
        <f t="shared" si="17"/>
        <v>21.898959474260664</v>
      </c>
      <c r="DX4" s="23">
        <f t="shared" si="17"/>
        <v>5.8164476086162722</v>
      </c>
      <c r="DY4" s="23">
        <f t="shared" si="17"/>
        <v>49.518528660094901</v>
      </c>
      <c r="DZ4" s="23">
        <f t="shared" si="17"/>
        <v>52.731380065717403</v>
      </c>
      <c r="EA4" s="23">
        <f t="shared" si="17"/>
        <v>58.436016794450516</v>
      </c>
      <c r="EB4" s="23">
        <f>$DC$8-CZ4</f>
        <v>45.24689667761956</v>
      </c>
      <c r="ED4" s="1" t="s">
        <v>0</v>
      </c>
      <c r="EE4" s="23"/>
      <c r="EF4" s="23"/>
      <c r="EG4" s="23"/>
      <c r="EH4" s="23"/>
      <c r="EI4" s="25">
        <f t="shared" ref="EI4:EM11" si="18">AVERAGE(DU4:DX4)</f>
        <v>13.752738225629777</v>
      </c>
      <c r="EJ4" s="23"/>
      <c r="EK4" s="23"/>
      <c r="EL4" s="23"/>
      <c r="EM4" s="25">
        <f t="shared" ref="EM4:EM7" si="19">AVERAGE(DY4:EB4)</f>
        <v>51.483205549470597</v>
      </c>
      <c r="EN4" s="23"/>
      <c r="EO4" s="23"/>
      <c r="EP4" s="23"/>
      <c r="ER4" s="1" t="s">
        <v>0</v>
      </c>
      <c r="ES4" s="23"/>
      <c r="ET4" s="23"/>
      <c r="EU4" s="23"/>
      <c r="EV4" s="23"/>
      <c r="EW4" s="25">
        <f t="shared" ref="EW4:FA11" si="20">STDEV(DU4:DX4)</f>
        <v>6.8219115948072027</v>
      </c>
      <c r="EX4" s="23"/>
      <c r="EY4" s="23"/>
      <c r="EZ4" s="23"/>
      <c r="FA4" s="25">
        <f t="shared" ref="FA4:FA7" si="21">STDEV(DY4:EB4)</f>
        <v>5.5573083249627864</v>
      </c>
      <c r="FB4" s="23"/>
      <c r="FC4" s="23"/>
      <c r="FD4" s="23"/>
    </row>
    <row r="5" spans="1:160">
      <c r="A5" s="1" t="s">
        <v>2</v>
      </c>
      <c r="B5" s="9" t="s">
        <v>3</v>
      </c>
      <c r="C5" s="10"/>
      <c r="D5" s="10"/>
      <c r="E5" s="11"/>
      <c r="F5" s="3" t="s">
        <v>35</v>
      </c>
      <c r="G5" s="4"/>
      <c r="H5" s="4"/>
      <c r="I5" s="5"/>
      <c r="J5" s="3" t="s">
        <v>43</v>
      </c>
      <c r="K5" s="4"/>
      <c r="L5" s="4"/>
      <c r="M5" s="5"/>
      <c r="O5" s="1" t="s">
        <v>2</v>
      </c>
      <c r="P5">
        <v>0.31840000000000002</v>
      </c>
      <c r="Q5">
        <v>0.30259999999999998</v>
      </c>
      <c r="R5">
        <v>0.314</v>
      </c>
      <c r="S5">
        <v>0.32250000000000001</v>
      </c>
      <c r="T5">
        <v>1.077</v>
      </c>
      <c r="U5">
        <v>1.0969</v>
      </c>
      <c r="V5">
        <v>0.97240000000000004</v>
      </c>
      <c r="W5">
        <v>1.1434</v>
      </c>
      <c r="X5">
        <v>1.0056</v>
      </c>
      <c r="Y5">
        <v>0.97740000000000005</v>
      </c>
      <c r="Z5">
        <v>1.0024999999999999</v>
      </c>
      <c r="AA5">
        <v>1.02</v>
      </c>
      <c r="AC5" s="1" t="s">
        <v>2</v>
      </c>
      <c r="AD5" s="23">
        <f t="shared" ref="AD5:AD11" si="22">P5-(AVERAGE($P$4:$S$4))</f>
        <v>0.26827500000000004</v>
      </c>
      <c r="AE5" s="23">
        <f t="shared" si="0"/>
        <v>0.252475</v>
      </c>
      <c r="AF5" s="23">
        <f t="shared" si="0"/>
        <v>0.26387499999999997</v>
      </c>
      <c r="AG5" s="23">
        <f t="shared" si="0"/>
        <v>0.27237500000000003</v>
      </c>
      <c r="AH5" s="23">
        <f>T5-(AVERAGE($P$4:$S$4))</f>
        <v>1.026875</v>
      </c>
      <c r="AI5" s="23">
        <f t="shared" si="1"/>
        <v>1.046775</v>
      </c>
      <c r="AJ5" s="23">
        <f t="shared" si="1"/>
        <v>0.92227500000000007</v>
      </c>
      <c r="AK5" s="23">
        <f t="shared" si="1"/>
        <v>1.093275</v>
      </c>
      <c r="AL5" s="23">
        <f t="shared" si="1"/>
        <v>0.95547500000000007</v>
      </c>
      <c r="AM5" s="23">
        <f t="shared" si="1"/>
        <v>0.92727500000000007</v>
      </c>
      <c r="AN5" s="23">
        <f t="shared" si="1"/>
        <v>0.95237499999999997</v>
      </c>
      <c r="AO5" s="23">
        <f t="shared" si="1"/>
        <v>0.96987500000000004</v>
      </c>
      <c r="AQ5" s="22">
        <v>2.5</v>
      </c>
      <c r="AR5" s="23">
        <f>AD5</f>
        <v>0.26827500000000004</v>
      </c>
      <c r="AS5" s="23">
        <f t="shared" si="2"/>
        <v>0.252475</v>
      </c>
      <c r="AT5" s="23">
        <f t="shared" si="2"/>
        <v>0.26387499999999997</v>
      </c>
      <c r="AU5" s="23">
        <f t="shared" si="2"/>
        <v>0.27237500000000003</v>
      </c>
      <c r="AV5" s="24">
        <f t="shared" ref="AV5:AV6" si="23">AVERAGE(AR5:AU5)</f>
        <v>0.26424999999999998</v>
      </c>
      <c r="AX5" s="1" t="s">
        <v>2</v>
      </c>
      <c r="AY5" s="23">
        <f t="shared" ref="AY5:AY11" si="24">(AD5-0.0023)/0.0488</f>
        <v>5.4503073770491799</v>
      </c>
      <c r="AZ5" s="23">
        <f t="shared" si="3"/>
        <v>5.1265368852459012</v>
      </c>
      <c r="BA5" s="23">
        <f t="shared" si="3"/>
        <v>5.3601434426229497</v>
      </c>
      <c r="BB5" s="23">
        <f t="shared" si="3"/>
        <v>5.5343237704918034</v>
      </c>
      <c r="BC5" s="23">
        <f t="shared" si="3"/>
        <v>20.995389344262293</v>
      </c>
      <c r="BD5" s="23">
        <f t="shared" si="3"/>
        <v>21.403176229508198</v>
      </c>
      <c r="BE5" s="23">
        <f t="shared" si="3"/>
        <v>18.851946721311478</v>
      </c>
      <c r="BF5" s="23">
        <f t="shared" si="3"/>
        <v>22.356045081967213</v>
      </c>
      <c r="BG5" s="23">
        <f t="shared" si="3"/>
        <v>19.532274590163937</v>
      </c>
      <c r="BH5" s="23">
        <f t="shared" si="3"/>
        <v>18.954405737704921</v>
      </c>
      <c r="BI5" s="23">
        <f t="shared" si="3"/>
        <v>19.46875</v>
      </c>
      <c r="BJ5" s="23">
        <f t="shared" si="3"/>
        <v>19.827356557377051</v>
      </c>
      <c r="BL5" s="1" t="s">
        <v>2</v>
      </c>
      <c r="BM5" s="23"/>
      <c r="BN5" s="23"/>
      <c r="BO5" s="23"/>
      <c r="BP5" s="23"/>
      <c r="BQ5" s="23">
        <f t="shared" si="4"/>
        <v>104.97694672131146</v>
      </c>
      <c r="BR5" s="23">
        <f t="shared" si="5"/>
        <v>107.01588114754098</v>
      </c>
      <c r="BS5" s="23">
        <f t="shared" si="6"/>
        <v>94.25973360655739</v>
      </c>
      <c r="BT5" s="23">
        <f t="shared" si="7"/>
        <v>111.78022540983606</v>
      </c>
      <c r="BU5" s="23">
        <f t="shared" si="8"/>
        <v>97.661372950819683</v>
      </c>
      <c r="BV5" s="23">
        <f t="shared" si="9"/>
        <v>94.7720286885246</v>
      </c>
      <c r="BW5" s="23">
        <f t="shared" si="10"/>
        <v>97.34375</v>
      </c>
      <c r="BX5" s="23">
        <f t="shared" si="11"/>
        <v>99.136782786885249</v>
      </c>
      <c r="BZ5" s="1" t="s">
        <v>2</v>
      </c>
      <c r="CA5" s="23"/>
      <c r="CB5" s="23"/>
      <c r="CC5" s="23"/>
      <c r="CD5" s="23"/>
      <c r="CE5" s="25">
        <f t="shared" si="12"/>
        <v>104.50819672131148</v>
      </c>
      <c r="CF5" s="23"/>
      <c r="CG5" s="23"/>
      <c r="CH5" s="23"/>
      <c r="CI5" s="23">
        <f t="shared" si="13"/>
        <v>97.22848360655739</v>
      </c>
      <c r="CJ5" s="23"/>
      <c r="CK5" s="23"/>
      <c r="CL5" s="23"/>
      <c r="CN5" s="1" t="s">
        <v>2</v>
      </c>
      <c r="CO5" s="23"/>
      <c r="CP5" s="23"/>
      <c r="CQ5" s="23"/>
      <c r="CR5" s="23"/>
      <c r="CS5" s="23">
        <f t="shared" si="14"/>
        <v>93.517250821467684</v>
      </c>
      <c r="CT5" s="23">
        <f t="shared" si="14"/>
        <v>95.333607155896317</v>
      </c>
      <c r="CU5" s="23">
        <f t="shared" si="14"/>
        <v>83.969970792259957</v>
      </c>
      <c r="CV5" s="23">
        <f t="shared" si="14"/>
        <v>99.57785688207376</v>
      </c>
      <c r="CW5" s="23">
        <f t="shared" si="14"/>
        <v>87.000273822562988</v>
      </c>
      <c r="CX5" s="23">
        <f t="shared" si="14"/>
        <v>84.426341730558605</v>
      </c>
      <c r="CY5" s="23">
        <f t="shared" si="14"/>
        <v>86.717323840817812</v>
      </c>
      <c r="CZ5" s="23">
        <f t="shared" si="14"/>
        <v>88.314622124863092</v>
      </c>
      <c r="DB5" s="1" t="s">
        <v>2</v>
      </c>
      <c r="DC5" s="23"/>
      <c r="DD5" s="23"/>
      <c r="DE5" s="23"/>
      <c r="DF5" s="23"/>
      <c r="DG5" s="23">
        <f t="shared" si="15"/>
        <v>93.099671412924437</v>
      </c>
      <c r="DH5" s="23"/>
      <c r="DI5" s="23"/>
      <c r="DJ5" s="23"/>
      <c r="DK5" s="23">
        <f t="shared" si="16"/>
        <v>86.614640379700617</v>
      </c>
      <c r="DL5" s="23"/>
      <c r="DM5" s="23"/>
      <c r="DN5" s="23"/>
      <c r="DP5" s="1" t="s">
        <v>2</v>
      </c>
      <c r="DQ5" s="23"/>
      <c r="DR5" s="23"/>
      <c r="DS5" s="23"/>
      <c r="DT5" s="23"/>
      <c r="DU5" s="23">
        <f t="shared" si="17"/>
        <v>6.4827491785323019</v>
      </c>
      <c r="DV5" s="23">
        <f t="shared" si="17"/>
        <v>4.6663928441036688</v>
      </c>
      <c r="DW5" s="23">
        <f t="shared" si="17"/>
        <v>16.030029207740029</v>
      </c>
      <c r="DX5" s="23">
        <f t="shared" si="17"/>
        <v>0.42214311792622539</v>
      </c>
      <c r="DY5" s="23">
        <f t="shared" si="17"/>
        <v>12.999726177436997</v>
      </c>
      <c r="DZ5" s="23">
        <f t="shared" si="17"/>
        <v>15.573658269441381</v>
      </c>
      <c r="EA5" s="23">
        <f t="shared" si="17"/>
        <v>13.282676159182174</v>
      </c>
      <c r="EB5" s="23">
        <f t="shared" si="17"/>
        <v>11.685377875136894</v>
      </c>
      <c r="ED5" s="1" t="s">
        <v>2</v>
      </c>
      <c r="EE5" s="23"/>
      <c r="EF5" s="23"/>
      <c r="EG5" s="23"/>
      <c r="EH5" s="23"/>
      <c r="EI5" s="25">
        <f t="shared" si="18"/>
        <v>6.9003285870755562</v>
      </c>
      <c r="EJ5" s="23"/>
      <c r="EK5" s="23"/>
      <c r="EL5" s="23"/>
      <c r="EM5" s="23">
        <f t="shared" si="19"/>
        <v>13.385359620299361</v>
      </c>
      <c r="EN5" s="23"/>
      <c r="EO5" s="23"/>
      <c r="EP5" s="23"/>
      <c r="ER5" s="1" t="s">
        <v>2</v>
      </c>
      <c r="ES5" s="23"/>
      <c r="ET5" s="23"/>
      <c r="EU5" s="23"/>
      <c r="EV5" s="23"/>
      <c r="EW5" s="25">
        <f t="shared" si="20"/>
        <v>6.5950274667566902</v>
      </c>
      <c r="EX5" s="23"/>
      <c r="EY5" s="23"/>
      <c r="EZ5" s="23"/>
      <c r="FA5" s="23">
        <f t="shared" si="21"/>
        <v>1.6163586604013542</v>
      </c>
      <c r="FB5" s="23"/>
      <c r="FC5" s="23"/>
      <c r="FD5" s="23"/>
    </row>
    <row r="6" spans="1:160">
      <c r="A6" s="1" t="s">
        <v>4</v>
      </c>
      <c r="B6" s="9" t="s">
        <v>5</v>
      </c>
      <c r="C6" s="10"/>
      <c r="D6" s="10"/>
      <c r="E6" s="11"/>
      <c r="F6" s="3" t="s">
        <v>36</v>
      </c>
      <c r="G6" s="4"/>
      <c r="H6" s="4"/>
      <c r="I6" s="5"/>
      <c r="J6" s="3" t="s">
        <v>44</v>
      </c>
      <c r="K6" s="4"/>
      <c r="L6" s="4"/>
      <c r="M6" s="5"/>
      <c r="O6" s="1" t="s">
        <v>4</v>
      </c>
      <c r="P6">
        <v>0.58360000000000001</v>
      </c>
      <c r="Q6">
        <v>0.55600000000000005</v>
      </c>
      <c r="R6">
        <v>0.57699999999999996</v>
      </c>
      <c r="S6">
        <v>0.59179999999999999</v>
      </c>
      <c r="T6">
        <v>1.0875999999999999</v>
      </c>
      <c r="U6">
        <v>1.0454000000000001</v>
      </c>
      <c r="V6">
        <v>1.0869</v>
      </c>
      <c r="W6">
        <v>1.1573</v>
      </c>
      <c r="X6">
        <v>1.1205000000000001</v>
      </c>
      <c r="Y6">
        <v>1.0941000000000001</v>
      </c>
      <c r="Z6">
        <v>1.0868</v>
      </c>
      <c r="AA6">
        <v>1.1400999999999999</v>
      </c>
      <c r="AC6" s="1" t="s">
        <v>4</v>
      </c>
      <c r="AD6" s="23">
        <f t="shared" si="22"/>
        <v>0.53347500000000003</v>
      </c>
      <c r="AE6" s="23">
        <f t="shared" si="0"/>
        <v>0.50587500000000007</v>
      </c>
      <c r="AF6" s="23">
        <f t="shared" si="0"/>
        <v>0.52687499999999998</v>
      </c>
      <c r="AG6" s="23">
        <f t="shared" si="0"/>
        <v>0.54167500000000002</v>
      </c>
      <c r="AH6" s="23">
        <f t="shared" si="1"/>
        <v>1.0374749999999999</v>
      </c>
      <c r="AI6" s="23">
        <f t="shared" si="1"/>
        <v>0.99527500000000013</v>
      </c>
      <c r="AJ6" s="23">
        <f t="shared" si="1"/>
        <v>1.036775</v>
      </c>
      <c r="AK6" s="23">
        <f t="shared" si="1"/>
        <v>1.107175</v>
      </c>
      <c r="AL6" s="23">
        <f t="shared" si="1"/>
        <v>1.0703750000000001</v>
      </c>
      <c r="AM6" s="23">
        <f t="shared" si="1"/>
        <v>1.0439750000000001</v>
      </c>
      <c r="AN6" s="23">
        <f t="shared" si="1"/>
        <v>1.036675</v>
      </c>
      <c r="AO6" s="23">
        <f t="shared" si="1"/>
        <v>1.0899749999999999</v>
      </c>
      <c r="AQ6" s="22">
        <v>10</v>
      </c>
      <c r="AR6" s="23">
        <f t="shared" ref="AR6:AR7" si="25">AD6</f>
        <v>0.53347500000000003</v>
      </c>
      <c r="AS6" s="23">
        <f t="shared" si="2"/>
        <v>0.50587500000000007</v>
      </c>
      <c r="AT6" s="23">
        <f t="shared" si="2"/>
        <v>0.52687499999999998</v>
      </c>
      <c r="AU6" s="23">
        <f t="shared" si="2"/>
        <v>0.54167500000000002</v>
      </c>
      <c r="AV6" s="24">
        <f t="shared" si="23"/>
        <v>0.52697500000000008</v>
      </c>
      <c r="AX6" s="1" t="s">
        <v>4</v>
      </c>
      <c r="AY6" s="23">
        <f t="shared" si="24"/>
        <v>10.884733606557377</v>
      </c>
      <c r="AZ6" s="23">
        <f t="shared" si="3"/>
        <v>10.319159836065575</v>
      </c>
      <c r="BA6" s="23">
        <f t="shared" si="3"/>
        <v>10.749487704918032</v>
      </c>
      <c r="BB6" s="23">
        <f t="shared" si="3"/>
        <v>11.052766393442623</v>
      </c>
      <c r="BC6" s="23">
        <f t="shared" si="3"/>
        <v>21.212602459016392</v>
      </c>
      <c r="BD6" s="23">
        <f t="shared" si="3"/>
        <v>20.347848360655739</v>
      </c>
      <c r="BE6" s="23">
        <f t="shared" si="3"/>
        <v>21.198258196721312</v>
      </c>
      <c r="BF6" s="23">
        <f t="shared" si="3"/>
        <v>22.640881147540984</v>
      </c>
      <c r="BG6" s="23">
        <f t="shared" si="3"/>
        <v>21.886782786885245</v>
      </c>
      <c r="BH6" s="23">
        <f t="shared" si="3"/>
        <v>21.345799180327869</v>
      </c>
      <c r="BI6" s="23">
        <f t="shared" si="3"/>
        <v>21.196209016393443</v>
      </c>
      <c r="BJ6" s="23">
        <f t="shared" si="3"/>
        <v>22.288422131147538</v>
      </c>
      <c r="BL6" s="1" t="s">
        <v>4</v>
      </c>
      <c r="BM6" s="23"/>
      <c r="BN6" s="23"/>
      <c r="BO6" s="23"/>
      <c r="BP6" s="23"/>
      <c r="BQ6" s="23">
        <f t="shared" si="4"/>
        <v>106.06301229508195</v>
      </c>
      <c r="BR6" s="23">
        <f t="shared" si="5"/>
        <v>101.73924180327869</v>
      </c>
      <c r="BS6" s="23">
        <f t="shared" si="6"/>
        <v>105.99129098360656</v>
      </c>
      <c r="BT6" s="23">
        <f t="shared" si="7"/>
        <v>113.20440573770492</v>
      </c>
      <c r="BU6" s="23">
        <f t="shared" si="8"/>
        <v>109.43391393442622</v>
      </c>
      <c r="BV6" s="23">
        <f t="shared" si="9"/>
        <v>106.72899590163934</v>
      </c>
      <c r="BW6" s="23">
        <f t="shared" si="10"/>
        <v>105.98104508196721</v>
      </c>
      <c r="BX6" s="23">
        <f t="shared" si="11"/>
        <v>111.44211065573768</v>
      </c>
      <c r="BZ6" s="1" t="s">
        <v>4</v>
      </c>
      <c r="CA6" s="23"/>
      <c r="CB6" s="23"/>
      <c r="CC6" s="23"/>
      <c r="CD6" s="23"/>
      <c r="CE6" s="25">
        <f t="shared" si="12"/>
        <v>106.74948770491802</v>
      </c>
      <c r="CF6" s="23"/>
      <c r="CG6" s="23"/>
      <c r="CH6" s="23"/>
      <c r="CI6" s="23">
        <f t="shared" si="13"/>
        <v>108.39651639344261</v>
      </c>
      <c r="CJ6" s="23"/>
      <c r="CK6" s="23"/>
      <c r="CL6" s="23"/>
      <c r="CN6" s="1" t="s">
        <v>4</v>
      </c>
      <c r="CO6" s="23"/>
      <c r="CP6" s="23"/>
      <c r="CQ6" s="23"/>
      <c r="CR6" s="23"/>
      <c r="CS6" s="23">
        <f t="shared" si="14"/>
        <v>94.484757210660803</v>
      </c>
      <c r="CT6" s="23">
        <f t="shared" si="14"/>
        <v>90.632986491420226</v>
      </c>
      <c r="CU6" s="23">
        <f t="shared" si="14"/>
        <v>94.420865279299022</v>
      </c>
      <c r="CV6" s="23">
        <f t="shared" si="14"/>
        <v>100.846568090544</v>
      </c>
      <c r="CW6" s="23">
        <f t="shared" si="14"/>
        <v>97.487677984665936</v>
      </c>
      <c r="CX6" s="23">
        <f t="shared" si="14"/>
        <v>95.078039430449067</v>
      </c>
      <c r="CY6" s="23">
        <f t="shared" si="14"/>
        <v>94.411737860533037</v>
      </c>
      <c r="CZ6" s="23">
        <f t="shared" si="14"/>
        <v>99.276652062796629</v>
      </c>
      <c r="DB6" s="1" t="s">
        <v>4</v>
      </c>
      <c r="DC6" s="23"/>
      <c r="DD6" s="23"/>
      <c r="DE6" s="23"/>
      <c r="DF6" s="23"/>
      <c r="DG6" s="23">
        <f t="shared" si="15"/>
        <v>95.096294267981023</v>
      </c>
      <c r="DH6" s="23"/>
      <c r="DI6" s="23"/>
      <c r="DJ6" s="23"/>
      <c r="DK6" s="23">
        <f t="shared" si="16"/>
        <v>96.563526834611167</v>
      </c>
      <c r="DL6" s="23"/>
      <c r="DM6" s="23"/>
      <c r="DN6" s="23"/>
      <c r="DP6" s="1" t="s">
        <v>4</v>
      </c>
      <c r="DQ6" s="23"/>
      <c r="DR6" s="23"/>
      <c r="DS6" s="23"/>
      <c r="DT6" s="23"/>
      <c r="DU6" s="23">
        <f t="shared" si="17"/>
        <v>5.5152427893391831</v>
      </c>
      <c r="DV6" s="23">
        <f t="shared" si="17"/>
        <v>9.3670135085797597</v>
      </c>
      <c r="DW6" s="23">
        <f t="shared" si="17"/>
        <v>5.5791347207009636</v>
      </c>
      <c r="DX6" s="23">
        <f t="shared" si="17"/>
        <v>-0.84656809054401094</v>
      </c>
      <c r="DY6" s="23">
        <f t="shared" si="17"/>
        <v>2.5123220153340498</v>
      </c>
      <c r="DZ6" s="23">
        <f t="shared" si="17"/>
        <v>4.9219605695509188</v>
      </c>
      <c r="EA6" s="23">
        <f t="shared" si="17"/>
        <v>5.5882621394669485</v>
      </c>
      <c r="EB6" s="23">
        <f t="shared" si="17"/>
        <v>0.72334793720335711</v>
      </c>
      <c r="ED6" s="1" t="s">
        <v>4</v>
      </c>
      <c r="EE6" s="23"/>
      <c r="EF6" s="23"/>
      <c r="EG6" s="23"/>
      <c r="EH6" s="23"/>
      <c r="EI6" s="25">
        <f t="shared" si="18"/>
        <v>4.9037057320189739</v>
      </c>
      <c r="EJ6" s="23"/>
      <c r="EK6" s="23"/>
      <c r="EL6" s="23"/>
      <c r="EM6" s="23">
        <f t="shared" si="19"/>
        <v>3.4364731653888185</v>
      </c>
      <c r="EN6" s="23"/>
      <c r="EO6" s="23"/>
      <c r="EP6" s="23"/>
      <c r="ER6" s="1" t="s">
        <v>4</v>
      </c>
      <c r="ES6" s="23"/>
      <c r="ET6" s="23"/>
      <c r="EU6" s="23"/>
      <c r="EV6" s="23"/>
      <c r="EW6" s="25">
        <f t="shared" si="20"/>
        <v>4.2354435908567645</v>
      </c>
      <c r="EX6" s="23"/>
      <c r="EY6" s="23"/>
      <c r="EZ6" s="23"/>
      <c r="FA6" s="23">
        <f t="shared" si="21"/>
        <v>2.2399384268957361</v>
      </c>
      <c r="FB6" s="23"/>
      <c r="FC6" s="23"/>
      <c r="FD6" s="23"/>
    </row>
    <row r="7" spans="1:160">
      <c r="A7" s="1" t="s">
        <v>6</v>
      </c>
      <c r="B7" s="9" t="s">
        <v>7</v>
      </c>
      <c r="C7" s="10"/>
      <c r="D7" s="10"/>
      <c r="E7" s="11"/>
      <c r="F7" s="3" t="s">
        <v>37</v>
      </c>
      <c r="G7" s="4"/>
      <c r="H7" s="4"/>
      <c r="I7" s="5"/>
      <c r="J7" s="3" t="s">
        <v>45</v>
      </c>
      <c r="K7" s="4"/>
      <c r="L7" s="4"/>
      <c r="M7" s="5"/>
      <c r="O7" s="1" t="s">
        <v>6</v>
      </c>
      <c r="P7">
        <v>1.1138999999999999</v>
      </c>
      <c r="Q7">
        <v>1.0844</v>
      </c>
      <c r="R7">
        <v>1.1093999999999999</v>
      </c>
      <c r="S7">
        <v>1.1185</v>
      </c>
      <c r="T7">
        <v>1.0078</v>
      </c>
      <c r="U7">
        <v>0.97829999999999995</v>
      </c>
      <c r="V7">
        <v>1.0549999999999999</v>
      </c>
      <c r="W7">
        <v>1.044</v>
      </c>
      <c r="X7">
        <v>1.1486000000000001</v>
      </c>
      <c r="Y7">
        <v>1.0645</v>
      </c>
      <c r="Z7">
        <v>1.0605</v>
      </c>
      <c r="AA7">
        <v>1.0721000000000001</v>
      </c>
      <c r="AC7" s="1" t="s">
        <v>6</v>
      </c>
      <c r="AD7" s="23">
        <f t="shared" si="22"/>
        <v>1.0637749999999999</v>
      </c>
      <c r="AE7" s="23">
        <f t="shared" si="0"/>
        <v>1.0342750000000001</v>
      </c>
      <c r="AF7" s="23">
        <f t="shared" si="0"/>
        <v>1.059275</v>
      </c>
      <c r="AG7" s="23">
        <f t="shared" si="0"/>
        <v>1.0683750000000001</v>
      </c>
      <c r="AH7" s="23">
        <f t="shared" si="1"/>
        <v>0.95767500000000005</v>
      </c>
      <c r="AI7" s="23">
        <f t="shared" si="1"/>
        <v>0.92817499999999997</v>
      </c>
      <c r="AJ7" s="23">
        <f t="shared" si="1"/>
        <v>1.004875</v>
      </c>
      <c r="AK7" s="23">
        <f t="shared" si="1"/>
        <v>0.99387500000000006</v>
      </c>
      <c r="AL7" s="23">
        <f t="shared" si="1"/>
        <v>1.0984750000000001</v>
      </c>
      <c r="AM7" s="23">
        <f t="shared" si="1"/>
        <v>1.014375</v>
      </c>
      <c r="AN7" s="23">
        <f t="shared" si="1"/>
        <v>1.010375</v>
      </c>
      <c r="AO7" s="23">
        <f t="shared" si="1"/>
        <v>1.0219750000000001</v>
      </c>
      <c r="AQ7" s="22">
        <v>20</v>
      </c>
      <c r="AR7" s="23">
        <f t="shared" si="25"/>
        <v>1.0637749999999999</v>
      </c>
      <c r="AS7" s="23">
        <f t="shared" si="2"/>
        <v>1.0342750000000001</v>
      </c>
      <c r="AT7" s="23">
        <f t="shared" si="2"/>
        <v>1.059275</v>
      </c>
      <c r="AU7" s="23">
        <f t="shared" si="2"/>
        <v>1.0683750000000001</v>
      </c>
      <c r="AV7" s="24">
        <f>AVERAGE(AR7:AU7)</f>
        <v>1.0564249999999999</v>
      </c>
      <c r="AX7" s="1" t="s">
        <v>6</v>
      </c>
      <c r="AY7" s="23">
        <f t="shared" si="24"/>
        <v>21.751536885245898</v>
      </c>
      <c r="AZ7" s="23">
        <f t="shared" si="3"/>
        <v>21.147028688524589</v>
      </c>
      <c r="BA7" s="23">
        <f t="shared" si="3"/>
        <v>21.659323770491802</v>
      </c>
      <c r="BB7" s="23">
        <f t="shared" si="3"/>
        <v>21.845799180327869</v>
      </c>
      <c r="BC7" s="23">
        <f t="shared" si="3"/>
        <v>19.577356557377051</v>
      </c>
      <c r="BD7" s="23">
        <f t="shared" si="3"/>
        <v>18.972848360655735</v>
      </c>
      <c r="BE7" s="23">
        <f t="shared" si="3"/>
        <v>20.544569672131146</v>
      </c>
      <c r="BF7" s="23">
        <f t="shared" si="3"/>
        <v>20.319159836065573</v>
      </c>
      <c r="BG7" s="23">
        <f t="shared" si="3"/>
        <v>22.462602459016395</v>
      </c>
      <c r="BH7" s="23">
        <f t="shared" si="3"/>
        <v>20.739241803278688</v>
      </c>
      <c r="BI7" s="23">
        <f t="shared" si="3"/>
        <v>20.657274590163933</v>
      </c>
      <c r="BJ7" s="23">
        <f t="shared" si="3"/>
        <v>20.894979508196723</v>
      </c>
      <c r="BL7" s="1" t="s">
        <v>6</v>
      </c>
      <c r="BM7" s="23"/>
      <c r="BN7" s="23"/>
      <c r="BO7" s="23"/>
      <c r="BP7" s="23"/>
      <c r="BQ7" s="23">
        <f t="shared" si="4"/>
        <v>97.886782786885249</v>
      </c>
      <c r="BR7" s="23">
        <f t="shared" si="5"/>
        <v>94.864241803278674</v>
      </c>
      <c r="BS7" s="23">
        <f t="shared" si="6"/>
        <v>102.72284836065573</v>
      </c>
      <c r="BT7" s="23">
        <f t="shared" si="7"/>
        <v>101.59579918032786</v>
      </c>
      <c r="BU7" s="23">
        <f t="shared" si="8"/>
        <v>112.31301229508198</v>
      </c>
      <c r="BV7" s="23">
        <f t="shared" si="9"/>
        <v>103.69620901639344</v>
      </c>
      <c r="BW7" s="23">
        <f t="shared" si="10"/>
        <v>103.28637295081965</v>
      </c>
      <c r="BX7" s="23">
        <f t="shared" si="11"/>
        <v>104.4748975409836</v>
      </c>
      <c r="BZ7" s="1" t="s">
        <v>6</v>
      </c>
      <c r="CA7" s="23"/>
      <c r="CB7" s="23"/>
      <c r="CC7" s="23"/>
      <c r="CD7" s="23"/>
      <c r="CE7" s="23">
        <f t="shared" si="12"/>
        <v>99.267418032786878</v>
      </c>
      <c r="CF7" s="23"/>
      <c r="CG7" s="23"/>
      <c r="CH7" s="23"/>
      <c r="CI7" s="23">
        <f t="shared" si="13"/>
        <v>105.94262295081967</v>
      </c>
      <c r="CJ7" s="23"/>
      <c r="CK7" s="23"/>
      <c r="CL7" s="23"/>
      <c r="CN7" s="1" t="s">
        <v>6</v>
      </c>
      <c r="CO7" s="23"/>
      <c r="CP7" s="23"/>
      <c r="CQ7" s="23"/>
      <c r="CR7" s="23"/>
      <c r="CS7" s="23">
        <f t="shared" si="14"/>
        <v>87.201077035414386</v>
      </c>
      <c r="CT7" s="23">
        <f t="shared" si="14"/>
        <v>84.508488499452355</v>
      </c>
      <c r="CU7" s="23">
        <f t="shared" si="14"/>
        <v>91.509218692953624</v>
      </c>
      <c r="CV7" s="23">
        <f t="shared" si="14"/>
        <v>90.505202628696608</v>
      </c>
      <c r="CW7" s="23">
        <f t="shared" si="14"/>
        <v>100.05248265790436</v>
      </c>
      <c r="CX7" s="23">
        <f t="shared" si="14"/>
        <v>92.376323475721065</v>
      </c>
      <c r="CY7" s="23">
        <f t="shared" si="14"/>
        <v>92.011226725082139</v>
      </c>
      <c r="CZ7" s="23">
        <f t="shared" si="14"/>
        <v>93.070007301935021</v>
      </c>
      <c r="DB7" s="1" t="s">
        <v>6</v>
      </c>
      <c r="DC7" s="23"/>
      <c r="DD7" s="23"/>
      <c r="DE7" s="23"/>
      <c r="DF7" s="23"/>
      <c r="DG7" s="23">
        <f t="shared" si="15"/>
        <v>88.43099671412925</v>
      </c>
      <c r="DH7" s="23"/>
      <c r="DI7" s="23"/>
      <c r="DJ7" s="23"/>
      <c r="DK7" s="23">
        <f t="shared" si="16"/>
        <v>94.377510040160644</v>
      </c>
      <c r="DL7" s="23"/>
      <c r="DM7" s="23"/>
      <c r="DN7" s="23"/>
      <c r="DP7" s="1" t="s">
        <v>6</v>
      </c>
      <c r="DQ7" s="23"/>
      <c r="DR7" s="23"/>
      <c r="DS7" s="23"/>
      <c r="DT7" s="23"/>
      <c r="DU7" s="23">
        <f t="shared" si="17"/>
        <v>12.7989229645856</v>
      </c>
      <c r="DV7" s="23">
        <f t="shared" si="17"/>
        <v>15.491511500547631</v>
      </c>
      <c r="DW7" s="23">
        <f t="shared" si="17"/>
        <v>8.4907813070463618</v>
      </c>
      <c r="DX7" s="23">
        <f t="shared" si="17"/>
        <v>9.4947973713033775</v>
      </c>
      <c r="DY7" s="23">
        <f t="shared" si="17"/>
        <v>-5.2482657904377561E-2</v>
      </c>
      <c r="DZ7" s="23">
        <f t="shared" si="17"/>
        <v>7.6236765242789204</v>
      </c>
      <c r="EA7" s="23">
        <f t="shared" si="17"/>
        <v>7.9887732749178468</v>
      </c>
      <c r="EB7" s="23">
        <f t="shared" si="17"/>
        <v>6.9299926980649644</v>
      </c>
      <c r="ED7" s="1" t="s">
        <v>6</v>
      </c>
      <c r="EE7" s="23"/>
      <c r="EF7" s="23"/>
      <c r="EG7" s="23"/>
      <c r="EH7" s="23"/>
      <c r="EI7" s="23">
        <f t="shared" si="18"/>
        <v>11.569003285870743</v>
      </c>
      <c r="EJ7" s="23"/>
      <c r="EK7" s="23"/>
      <c r="EL7" s="23"/>
      <c r="EM7" s="23">
        <f t="shared" si="19"/>
        <v>5.6224899598393385</v>
      </c>
      <c r="EN7" s="23"/>
      <c r="EO7" s="23"/>
      <c r="EP7" s="23"/>
      <c r="ER7" s="1" t="s">
        <v>6</v>
      </c>
      <c r="ES7" s="23"/>
      <c r="ET7" s="23"/>
      <c r="EU7" s="23"/>
      <c r="EV7" s="23"/>
      <c r="EW7" s="23">
        <f t="shared" si="20"/>
        <v>3.1977363784006907</v>
      </c>
      <c r="EX7" s="23"/>
      <c r="EY7" s="23"/>
      <c r="EZ7" s="23"/>
      <c r="FA7" s="23">
        <f t="shared" si="21"/>
        <v>3.8087146570079211</v>
      </c>
      <c r="FB7" s="23"/>
      <c r="FC7" s="23"/>
      <c r="FD7" s="23"/>
    </row>
    <row r="8" spans="1:160">
      <c r="A8" s="1" t="s">
        <v>8</v>
      </c>
      <c r="B8" s="12" t="s">
        <v>9</v>
      </c>
      <c r="C8" s="13"/>
      <c r="D8" s="13"/>
      <c r="E8" s="14"/>
      <c r="F8" s="3" t="s">
        <v>38</v>
      </c>
      <c r="G8" s="4"/>
      <c r="H8" s="4"/>
      <c r="I8" s="5"/>
      <c r="J8" s="3" t="s">
        <v>46</v>
      </c>
      <c r="K8" s="4"/>
      <c r="L8" s="4"/>
      <c r="M8" s="5"/>
      <c r="O8" s="1" t="s">
        <v>8</v>
      </c>
      <c r="P8">
        <v>1.1720999999999999</v>
      </c>
      <c r="Q8">
        <v>1.1365000000000001</v>
      </c>
      <c r="R8">
        <v>1.1527000000000001</v>
      </c>
      <c r="S8">
        <v>1.1308</v>
      </c>
      <c r="T8">
        <v>1.0818000000000001</v>
      </c>
      <c r="U8">
        <v>1.1818</v>
      </c>
      <c r="V8">
        <v>1.1577999999999999</v>
      </c>
      <c r="W8">
        <v>1.1608000000000001</v>
      </c>
      <c r="X8">
        <v>1.1096999999999999</v>
      </c>
      <c r="Y8">
        <v>0.96950000000000003</v>
      </c>
      <c r="Z8">
        <v>0.92500000000000004</v>
      </c>
      <c r="AA8">
        <v>1.0692999999999999</v>
      </c>
      <c r="AC8" s="1" t="s">
        <v>8</v>
      </c>
      <c r="AD8" s="23">
        <f t="shared" si="22"/>
        <v>1.1219749999999999</v>
      </c>
      <c r="AE8" s="23">
        <f t="shared" si="0"/>
        <v>1.0863750000000001</v>
      </c>
      <c r="AF8" s="23">
        <f t="shared" si="0"/>
        <v>1.1025750000000001</v>
      </c>
      <c r="AG8" s="23">
        <f t="shared" si="0"/>
        <v>1.0806750000000001</v>
      </c>
      <c r="AH8" s="23">
        <f t="shared" si="1"/>
        <v>1.0316750000000001</v>
      </c>
      <c r="AI8" s="23">
        <f t="shared" si="1"/>
        <v>1.131675</v>
      </c>
      <c r="AJ8" s="23">
        <f t="shared" si="1"/>
        <v>1.107675</v>
      </c>
      <c r="AK8" s="23">
        <f t="shared" si="1"/>
        <v>1.1106750000000001</v>
      </c>
      <c r="AL8" s="23">
        <f t="shared" si="1"/>
        <v>1.0595749999999999</v>
      </c>
      <c r="AM8" s="23">
        <f t="shared" si="1"/>
        <v>0.91937500000000005</v>
      </c>
      <c r="AN8" s="23">
        <f t="shared" si="1"/>
        <v>0.87487500000000007</v>
      </c>
      <c r="AO8" s="23">
        <f t="shared" si="1"/>
        <v>1.0191749999999999</v>
      </c>
      <c r="AX8" s="1" t="s">
        <v>8</v>
      </c>
      <c r="AY8" s="23">
        <f t="shared" si="24"/>
        <v>22.944159836065573</v>
      </c>
      <c r="AZ8" s="23">
        <f t="shared" si="3"/>
        <v>22.214651639344265</v>
      </c>
      <c r="BA8" s="23">
        <f t="shared" si="3"/>
        <v>22.546618852459016</v>
      </c>
      <c r="BB8" s="23">
        <f t="shared" si="3"/>
        <v>22.097848360655739</v>
      </c>
      <c r="BC8" s="23">
        <f t="shared" si="3"/>
        <v>21.09375</v>
      </c>
      <c r="BD8" s="23">
        <f t="shared" si="3"/>
        <v>23.14293032786885</v>
      </c>
      <c r="BE8" s="23">
        <f t="shared" si="3"/>
        <v>22.651127049180328</v>
      </c>
      <c r="BF8" s="23">
        <f t="shared" si="3"/>
        <v>22.712602459016395</v>
      </c>
      <c r="BG8" s="23">
        <f t="shared" si="3"/>
        <v>21.665471311475407</v>
      </c>
      <c r="BH8" s="23">
        <f t="shared" si="3"/>
        <v>18.79252049180328</v>
      </c>
      <c r="BI8" s="23">
        <f t="shared" si="3"/>
        <v>17.88063524590164</v>
      </c>
      <c r="BJ8" s="23">
        <f t="shared" si="3"/>
        <v>20.837602459016392</v>
      </c>
      <c r="BL8" s="1" t="s">
        <v>8</v>
      </c>
      <c r="BM8" s="23">
        <f>AY8/(0.04*5)</f>
        <v>114.72079918032786</v>
      </c>
      <c r="BN8" s="23">
        <f t="shared" ref="BN8:BQ11" si="26">AZ8/(0.04*5)</f>
        <v>111.07325819672131</v>
      </c>
      <c r="BO8" s="23">
        <f t="shared" si="26"/>
        <v>112.73309426229507</v>
      </c>
      <c r="BP8" s="23">
        <f t="shared" si="26"/>
        <v>110.48924180327869</v>
      </c>
      <c r="BQ8" s="23">
        <f t="shared" si="26"/>
        <v>105.46875</v>
      </c>
      <c r="BR8" s="23">
        <f t="shared" ref="BR8:BR11" si="27">BD8/(0.04*5)</f>
        <v>115.71465163934424</v>
      </c>
      <c r="BS8" s="23">
        <f t="shared" ref="BS8:BS11" si="28">BE8/(0.04*5)</f>
        <v>113.25563524590163</v>
      </c>
      <c r="BT8" s="23">
        <f t="shared" ref="BT8:BU11" si="29">BF8/(0.04*5)</f>
        <v>113.56301229508198</v>
      </c>
      <c r="BU8" s="23">
        <f t="shared" si="29"/>
        <v>108.32735655737703</v>
      </c>
      <c r="BV8" s="23">
        <f t="shared" ref="BV8:BV11" si="30">BH8/(0.04*5)</f>
        <v>93.962602459016395</v>
      </c>
      <c r="BW8" s="23">
        <f t="shared" ref="BW8:BW11" si="31">BI8/(0.04*5)</f>
        <v>89.40317622950819</v>
      </c>
      <c r="BX8" s="23">
        <f t="shared" ref="BX8:BX11" si="32">BJ8/(0.04*5)</f>
        <v>104.18801229508195</v>
      </c>
      <c r="BZ8" s="1" t="s">
        <v>8</v>
      </c>
      <c r="CA8" s="23">
        <f>AVERAGE(BM8:BP8)</f>
        <v>112.25409836065573</v>
      </c>
      <c r="CB8" s="23"/>
      <c r="CC8" s="23"/>
      <c r="CD8" s="23"/>
      <c r="CE8" s="23">
        <f>AVERAGE(BR8:BT8)</f>
        <v>114.17776639344261</v>
      </c>
      <c r="CF8" s="23"/>
      <c r="CG8" s="23"/>
      <c r="CH8" s="23"/>
      <c r="CI8" s="25">
        <f t="shared" si="12"/>
        <v>98.970286885245883</v>
      </c>
      <c r="CJ8" s="23"/>
      <c r="CK8" s="23"/>
      <c r="CL8" s="23"/>
      <c r="CN8" s="1" t="s">
        <v>8</v>
      </c>
      <c r="CO8" s="23">
        <f>(BM8/$CA$8)*100</f>
        <v>102.19742606790798</v>
      </c>
      <c r="CP8" s="23">
        <f t="shared" ref="CP8:CZ11" si="33">(BN8/$CA$8)*100</f>
        <v>98.948064987221613</v>
      </c>
      <c r="CQ8" s="23">
        <f t="shared" si="33"/>
        <v>100.42670682730923</v>
      </c>
      <c r="CR8" s="23">
        <f t="shared" si="33"/>
        <v>98.427802117561157</v>
      </c>
      <c r="CS8" s="23">
        <f t="shared" si="33"/>
        <v>93.95536692223439</v>
      </c>
      <c r="CT8" s="23">
        <f t="shared" si="33"/>
        <v>103.08278568820737</v>
      </c>
      <c r="CU8" s="23">
        <f t="shared" si="33"/>
        <v>100.89220518437385</v>
      </c>
      <c r="CV8" s="23">
        <f t="shared" si="33"/>
        <v>101.16602774735306</v>
      </c>
      <c r="CW8" s="23">
        <f t="shared" si="33"/>
        <v>96.501916757940847</v>
      </c>
      <c r="CX8" s="23">
        <f t="shared" si="33"/>
        <v>83.705275648046737</v>
      </c>
      <c r="CY8" s="23">
        <f t="shared" si="33"/>
        <v>79.643574297188763</v>
      </c>
      <c r="CZ8" s="23">
        <f t="shared" si="33"/>
        <v>92.814439576487757</v>
      </c>
      <c r="DB8" s="1" t="s">
        <v>8</v>
      </c>
      <c r="DC8" s="23">
        <f>AVERAGE(CO8:CR8)</f>
        <v>99.999999999999986</v>
      </c>
      <c r="DD8" s="23"/>
      <c r="DE8" s="23"/>
      <c r="DF8" s="23"/>
      <c r="DG8" s="23">
        <f>AVERAGE(CT8:CV8)</f>
        <v>101.71367287331141</v>
      </c>
      <c r="DH8" s="23"/>
      <c r="DI8" s="23"/>
      <c r="DJ8" s="23"/>
      <c r="DK8" s="23">
        <f t="shared" si="15"/>
        <v>88.16630156991603</v>
      </c>
      <c r="DL8" s="23"/>
      <c r="DM8" s="23"/>
      <c r="DN8" s="23"/>
      <c r="DP8" s="1" t="s">
        <v>8</v>
      </c>
      <c r="DQ8" s="23">
        <f>$DC$8-CO8</f>
        <v>-2.1974260679079975</v>
      </c>
      <c r="DR8" s="23">
        <f t="shared" ref="DR8:EB11" si="34">$DC$8-CP8</f>
        <v>1.0519350127783724</v>
      </c>
      <c r="DS8" s="23">
        <f t="shared" si="34"/>
        <v>-0.42670682730924625</v>
      </c>
      <c r="DT8" s="23">
        <f t="shared" si="34"/>
        <v>1.5721978824388287</v>
      </c>
      <c r="DU8" s="23">
        <f t="shared" si="34"/>
        <v>6.0446330777655959</v>
      </c>
      <c r="DV8" s="23">
        <f t="shared" si="34"/>
        <v>-3.0827856882073803</v>
      </c>
      <c r="DW8" s="23">
        <f t="shared" si="34"/>
        <v>-0.89220518437386431</v>
      </c>
      <c r="DX8" s="23">
        <f t="shared" si="34"/>
        <v>-1.1660277473530698</v>
      </c>
      <c r="DY8" s="23">
        <f t="shared" si="34"/>
        <v>3.4980832420591383</v>
      </c>
      <c r="DZ8" s="23">
        <f t="shared" si="34"/>
        <v>16.294724351953249</v>
      </c>
      <c r="EA8" s="23">
        <f t="shared" si="34"/>
        <v>20.356425702811222</v>
      </c>
      <c r="EB8" s="23">
        <f t="shared" si="34"/>
        <v>7.1855604235122286</v>
      </c>
      <c r="ED8" s="1" t="s">
        <v>8</v>
      </c>
      <c r="EE8" s="23">
        <f>AVERAGE(DQ8:DT8)</f>
        <v>-1.0658141036401503E-14</v>
      </c>
      <c r="EF8" s="23"/>
      <c r="EG8" s="23"/>
      <c r="EH8" s="23"/>
      <c r="EI8" s="23">
        <f>AVERAGE(DV8:DX8)</f>
        <v>-1.7136728733114381</v>
      </c>
      <c r="EJ8" s="23"/>
      <c r="EK8" s="23"/>
      <c r="EL8" s="23"/>
      <c r="EM8" s="25">
        <f t="shared" si="18"/>
        <v>11.83369843008396</v>
      </c>
      <c r="EN8" s="23"/>
      <c r="EO8" s="23"/>
      <c r="EP8" s="23"/>
      <c r="ER8" s="1" t="s">
        <v>8</v>
      </c>
      <c r="ES8" s="23">
        <f>STDEV(DQ8:DT8)</f>
        <v>1.6920533377180222</v>
      </c>
      <c r="ET8" s="23"/>
      <c r="EU8" s="23"/>
      <c r="EV8" s="23"/>
      <c r="EW8" s="23">
        <f>STDEV(DV8:DX8)</f>
        <v>1.1935648804875854</v>
      </c>
      <c r="EX8" s="23"/>
      <c r="EY8" s="23"/>
      <c r="EZ8" s="23"/>
      <c r="FA8" s="25">
        <f t="shared" si="20"/>
        <v>7.8235818721743557</v>
      </c>
      <c r="FB8" s="23"/>
      <c r="FC8" s="23"/>
      <c r="FD8" s="23"/>
    </row>
    <row r="9" spans="1:160">
      <c r="A9" s="1" t="s">
        <v>10</v>
      </c>
      <c r="B9" s="18" t="s">
        <v>11</v>
      </c>
      <c r="C9" s="19"/>
      <c r="D9" s="19"/>
      <c r="E9" s="20"/>
      <c r="F9" s="3" t="s">
        <v>39</v>
      </c>
      <c r="G9" s="4"/>
      <c r="H9" s="4"/>
      <c r="I9" s="5"/>
      <c r="J9" s="3" t="s">
        <v>47</v>
      </c>
      <c r="K9" s="4"/>
      <c r="L9" s="4"/>
      <c r="M9" s="5"/>
      <c r="O9" s="1" t="s">
        <v>10</v>
      </c>
      <c r="P9">
        <v>0.6381</v>
      </c>
      <c r="Q9">
        <v>0.62739999999999996</v>
      </c>
      <c r="R9">
        <v>0.65610000000000002</v>
      </c>
      <c r="S9">
        <v>0.65039999999999998</v>
      </c>
      <c r="T9">
        <v>1.0282</v>
      </c>
      <c r="U9">
        <v>1.1587000000000001</v>
      </c>
      <c r="V9">
        <v>1.131</v>
      </c>
      <c r="W9">
        <v>1.1513</v>
      </c>
      <c r="X9">
        <v>1.1323000000000001</v>
      </c>
      <c r="Y9">
        <v>1.0032000000000001</v>
      </c>
      <c r="Z9">
        <v>1.0258</v>
      </c>
      <c r="AA9">
        <v>1.0649999999999999</v>
      </c>
      <c r="AC9" s="1" t="s">
        <v>10</v>
      </c>
      <c r="AD9" s="23">
        <f t="shared" si="22"/>
        <v>0.58797500000000003</v>
      </c>
      <c r="AE9" s="23">
        <f t="shared" si="0"/>
        <v>0.57727499999999998</v>
      </c>
      <c r="AF9" s="23">
        <f t="shared" si="0"/>
        <v>0.60597500000000004</v>
      </c>
      <c r="AG9" s="23">
        <f t="shared" si="0"/>
        <v>0.600275</v>
      </c>
      <c r="AH9" s="23">
        <f t="shared" si="1"/>
        <v>0.97807500000000003</v>
      </c>
      <c r="AI9" s="23">
        <f t="shared" si="1"/>
        <v>1.1085750000000001</v>
      </c>
      <c r="AJ9" s="23">
        <f t="shared" si="1"/>
        <v>1.080875</v>
      </c>
      <c r="AK9" s="23">
        <f t="shared" si="1"/>
        <v>1.101175</v>
      </c>
      <c r="AL9" s="23">
        <f t="shared" si="1"/>
        <v>1.0821750000000001</v>
      </c>
      <c r="AM9" s="23">
        <f t="shared" si="1"/>
        <v>0.95307500000000012</v>
      </c>
      <c r="AN9" s="23">
        <f t="shared" si="1"/>
        <v>0.97567500000000007</v>
      </c>
      <c r="AO9" s="23">
        <f t="shared" si="1"/>
        <v>1.014875</v>
      </c>
      <c r="AX9" s="1" t="s">
        <v>10</v>
      </c>
      <c r="AY9" s="23">
        <f t="shared" si="24"/>
        <v>12.001536885245901</v>
      </c>
      <c r="AZ9" s="23">
        <f t="shared" si="3"/>
        <v>11.782274590163935</v>
      </c>
      <c r="BA9" s="23">
        <f t="shared" si="3"/>
        <v>12.370389344262296</v>
      </c>
      <c r="BB9" s="23">
        <f t="shared" si="3"/>
        <v>12.253586065573771</v>
      </c>
      <c r="BC9" s="23">
        <f t="shared" si="3"/>
        <v>19.995389344262296</v>
      </c>
      <c r="BD9" s="23">
        <f t="shared" si="3"/>
        <v>22.66956967213115</v>
      </c>
      <c r="BE9" s="23">
        <f t="shared" si="3"/>
        <v>22.101946721311474</v>
      </c>
      <c r="BF9" s="23">
        <f t="shared" si="3"/>
        <v>22.517930327868854</v>
      </c>
      <c r="BG9" s="23">
        <f t="shared" si="3"/>
        <v>22.128586065573771</v>
      </c>
      <c r="BH9" s="23">
        <f t="shared" si="3"/>
        <v>19.483094262295083</v>
      </c>
      <c r="BI9" s="23">
        <f t="shared" si="3"/>
        <v>19.946209016393443</v>
      </c>
      <c r="BJ9" s="23">
        <f t="shared" si="3"/>
        <v>20.749487704918032</v>
      </c>
      <c r="BL9" s="1" t="s">
        <v>10</v>
      </c>
      <c r="BM9" s="23">
        <f t="shared" ref="BM9:BM11" si="35">AY9/(0.04*5)</f>
        <v>60.007684426229503</v>
      </c>
      <c r="BN9" s="23">
        <f t="shared" ref="BN9:BN11" si="36">AZ9/(0.04*5)</f>
        <v>58.911372950819668</v>
      </c>
      <c r="BO9" s="23">
        <f t="shared" ref="BO9:BO11" si="37">BA9/(0.04*5)</f>
        <v>61.851946721311478</v>
      </c>
      <c r="BP9" s="23">
        <f t="shared" ref="BP9:BP11" si="38">BB9/(0.04*5)</f>
        <v>61.267930327868854</v>
      </c>
      <c r="BQ9" s="23">
        <f t="shared" si="26"/>
        <v>99.976946721311478</v>
      </c>
      <c r="BR9" s="23">
        <f t="shared" si="27"/>
        <v>113.34784836065575</v>
      </c>
      <c r="BS9" s="23">
        <f t="shared" si="28"/>
        <v>110.50973360655736</v>
      </c>
      <c r="BT9" s="23">
        <f t="shared" si="29"/>
        <v>112.58965163934427</v>
      </c>
      <c r="BU9" s="23">
        <f t="shared" si="29"/>
        <v>110.64293032786885</v>
      </c>
      <c r="BV9" s="23">
        <f t="shared" si="30"/>
        <v>97.415471311475414</v>
      </c>
      <c r="BW9" s="23">
        <f t="shared" si="31"/>
        <v>99.73104508196721</v>
      </c>
      <c r="BX9" s="23">
        <f t="shared" si="32"/>
        <v>103.74743852459015</v>
      </c>
      <c r="BZ9" s="1" t="s">
        <v>10</v>
      </c>
      <c r="CA9" s="23">
        <f t="shared" ref="CA9:CA11" si="39">AVERAGE(BM9:BP9)</f>
        <v>60.509733606557376</v>
      </c>
      <c r="CB9" s="23"/>
      <c r="CC9" s="23"/>
      <c r="CD9" s="23"/>
      <c r="CE9" s="23">
        <f t="shared" si="12"/>
        <v>109.10604508196721</v>
      </c>
      <c r="CF9" s="23"/>
      <c r="CG9" s="23"/>
      <c r="CH9" s="23"/>
      <c r="CI9" s="25">
        <f t="shared" si="12"/>
        <v>102.88422131147541</v>
      </c>
      <c r="CJ9" s="23"/>
      <c r="CK9" s="23"/>
      <c r="CL9" s="23"/>
      <c r="CN9" s="1" t="s">
        <v>10</v>
      </c>
      <c r="CO9" s="23">
        <f t="shared" ref="CO9:CO11" si="40">(BM9/$CA$8)*100</f>
        <v>53.45700985761227</v>
      </c>
      <c r="CP9" s="23">
        <f t="shared" si="33"/>
        <v>52.480376049653152</v>
      </c>
      <c r="CQ9" s="23">
        <f t="shared" si="33"/>
        <v>55.099945235487411</v>
      </c>
      <c r="CR9" s="23">
        <f t="shared" si="33"/>
        <v>54.57968236582694</v>
      </c>
      <c r="CS9" s="23">
        <f t="shared" si="33"/>
        <v>89.063070463672872</v>
      </c>
      <c r="CT9" s="23">
        <f t="shared" si="33"/>
        <v>100.97435195326763</v>
      </c>
      <c r="CU9" s="23">
        <f t="shared" si="33"/>
        <v>98.446056955093084</v>
      </c>
      <c r="CV9" s="23">
        <f t="shared" si="33"/>
        <v>100.29892296458563</v>
      </c>
      <c r="CW9" s="23">
        <f t="shared" si="33"/>
        <v>98.564713399050746</v>
      </c>
      <c r="CX9" s="23">
        <f t="shared" si="33"/>
        <v>86.781215772179635</v>
      </c>
      <c r="CY9" s="23">
        <f t="shared" si="33"/>
        <v>88.844012413289519</v>
      </c>
      <c r="CZ9" s="23">
        <f t="shared" si="33"/>
        <v>92.421960569550919</v>
      </c>
      <c r="DB9" s="1" t="s">
        <v>10</v>
      </c>
      <c r="DC9" s="23">
        <f t="shared" ref="DC9:DC11" si="41">AVERAGE(CO9:CR9)</f>
        <v>53.90425337714494</v>
      </c>
      <c r="DD9" s="23"/>
      <c r="DE9" s="23"/>
      <c r="DF9" s="23"/>
      <c r="DG9" s="23">
        <f t="shared" si="15"/>
        <v>97.195600584154803</v>
      </c>
      <c r="DH9" s="23"/>
      <c r="DI9" s="23"/>
      <c r="DJ9" s="23"/>
      <c r="DK9" s="23">
        <f t="shared" si="15"/>
        <v>91.652975538517694</v>
      </c>
      <c r="DL9" s="23"/>
      <c r="DM9" s="23"/>
      <c r="DN9" s="23"/>
      <c r="DP9" s="1" t="s">
        <v>10</v>
      </c>
      <c r="DQ9" s="23">
        <f t="shared" ref="DQ9:DQ11" si="42">$DC$8-CO9</f>
        <v>46.542990142387715</v>
      </c>
      <c r="DR9" s="23">
        <f t="shared" si="34"/>
        <v>47.519623950346833</v>
      </c>
      <c r="DS9" s="23">
        <f t="shared" si="34"/>
        <v>44.900054764512575</v>
      </c>
      <c r="DT9" s="23">
        <f t="shared" si="34"/>
        <v>45.420317634173045</v>
      </c>
      <c r="DU9" s="23">
        <f t="shared" si="34"/>
        <v>10.936929536327114</v>
      </c>
      <c r="DV9" s="23">
        <f t="shared" si="34"/>
        <v>-0.97435195326764301</v>
      </c>
      <c r="DW9" s="23">
        <f t="shared" si="34"/>
        <v>1.5539430449069016</v>
      </c>
      <c r="DX9" s="23">
        <f t="shared" si="34"/>
        <v>-0.2989229645856426</v>
      </c>
      <c r="DY9" s="23">
        <f t="shared" si="34"/>
        <v>1.4352866009492402</v>
      </c>
      <c r="DZ9" s="23">
        <f t="shared" si="34"/>
        <v>13.21878422782035</v>
      </c>
      <c r="EA9" s="23">
        <f t="shared" si="34"/>
        <v>11.155987586710467</v>
      </c>
      <c r="EB9" s="23">
        <f t="shared" si="34"/>
        <v>7.578039430449067</v>
      </c>
      <c r="ED9" s="1" t="s">
        <v>10</v>
      </c>
      <c r="EE9" s="23">
        <f t="shared" ref="EE9:EE11" si="43">AVERAGE(DQ9:DT9)</f>
        <v>46.095746622855046</v>
      </c>
      <c r="EF9" s="23"/>
      <c r="EG9" s="23"/>
      <c r="EH9" s="23"/>
      <c r="EI9" s="23">
        <f t="shared" si="18"/>
        <v>2.8043994158451824</v>
      </c>
      <c r="EJ9" s="23"/>
      <c r="EK9" s="23"/>
      <c r="EL9" s="23"/>
      <c r="EM9" s="25">
        <f t="shared" si="18"/>
        <v>8.3470244614822811</v>
      </c>
      <c r="EN9" s="23"/>
      <c r="EO9" s="23"/>
      <c r="EP9" s="23"/>
      <c r="ER9" s="1" t="s">
        <v>10</v>
      </c>
      <c r="ES9" s="23">
        <f t="shared" ref="ES9:ES11" si="44">STDEV(DQ9:DT9)</f>
        <v>1.1709450240962904</v>
      </c>
      <c r="ET9" s="23"/>
      <c r="EU9" s="23"/>
      <c r="EV9" s="23"/>
      <c r="EW9" s="23">
        <f t="shared" si="20"/>
        <v>5.5260371274727209</v>
      </c>
      <c r="EX9" s="23"/>
      <c r="EY9" s="23"/>
      <c r="EZ9" s="23"/>
      <c r="FA9" s="25">
        <f t="shared" si="20"/>
        <v>5.1635832290661963</v>
      </c>
      <c r="FB9" s="23"/>
      <c r="FC9" s="23"/>
      <c r="FD9" s="23"/>
    </row>
    <row r="10" spans="1:160">
      <c r="A10" s="1" t="s">
        <v>12</v>
      </c>
      <c r="B10" s="18" t="s">
        <v>13</v>
      </c>
      <c r="C10" s="19"/>
      <c r="D10" s="19"/>
      <c r="E10" s="20"/>
      <c r="F10" s="3" t="s">
        <v>40</v>
      </c>
      <c r="G10" s="4"/>
      <c r="H10" s="4"/>
      <c r="I10" s="5"/>
      <c r="J10" s="3" t="s">
        <v>48</v>
      </c>
      <c r="K10" s="4"/>
      <c r="L10" s="4"/>
      <c r="M10" s="5"/>
      <c r="O10" s="1" t="s">
        <v>12</v>
      </c>
      <c r="P10">
        <v>0.26200000000000001</v>
      </c>
      <c r="Q10">
        <v>0.27550000000000002</v>
      </c>
      <c r="R10">
        <v>0.30640000000000001</v>
      </c>
      <c r="S10">
        <v>0.2571</v>
      </c>
      <c r="T10">
        <v>5.3199999999999997E-2</v>
      </c>
      <c r="U10">
        <v>5.1700000000000003E-2</v>
      </c>
      <c r="V10">
        <v>5.0700000000000002E-2</v>
      </c>
      <c r="W10">
        <v>5.4100000000000002E-2</v>
      </c>
      <c r="X10">
        <v>1.1927000000000001</v>
      </c>
      <c r="Y10">
        <v>0.98419999999999996</v>
      </c>
      <c r="Z10">
        <v>1.5255000000000001</v>
      </c>
      <c r="AA10">
        <v>1.1679999999999999</v>
      </c>
      <c r="AC10" s="1" t="s">
        <v>12</v>
      </c>
      <c r="AD10" s="23">
        <f t="shared" si="22"/>
        <v>0.21187500000000001</v>
      </c>
      <c r="AE10" s="23">
        <f t="shared" si="0"/>
        <v>0.22537500000000002</v>
      </c>
      <c r="AF10" s="23">
        <f>R10-(AVERAGE($P$4:$S$4))</f>
        <v>0.25627500000000003</v>
      </c>
      <c r="AG10" s="23">
        <f t="shared" si="0"/>
        <v>0.20697499999999999</v>
      </c>
      <c r="AH10" s="23">
        <f t="shared" si="1"/>
        <v>3.0749999999999944E-3</v>
      </c>
      <c r="AI10" s="23">
        <f t="shared" si="1"/>
        <v>1.575E-3</v>
      </c>
      <c r="AJ10" s="23">
        <f>V10-(AVERAGE($P$4:$S$4))</f>
        <v>5.7499999999999912E-4</v>
      </c>
      <c r="AK10" s="23">
        <f>W10-(AVERAGE($P$4:$S$4))</f>
        <v>3.9749999999999994E-3</v>
      </c>
      <c r="AL10" s="23">
        <f t="shared" si="1"/>
        <v>1.1425750000000001</v>
      </c>
      <c r="AM10" s="23">
        <f t="shared" si="1"/>
        <v>0.93407499999999999</v>
      </c>
      <c r="AN10" s="23">
        <f t="shared" si="1"/>
        <v>1.4753750000000001</v>
      </c>
      <c r="AO10" s="23">
        <f t="shared" si="1"/>
        <v>1.117875</v>
      </c>
      <c r="AX10" s="1" t="s">
        <v>12</v>
      </c>
      <c r="AY10" s="23">
        <f t="shared" si="24"/>
        <v>4.2945696721311473</v>
      </c>
      <c r="AZ10" s="23">
        <f t="shared" si="3"/>
        <v>4.5712090163934427</v>
      </c>
      <c r="BA10" s="23">
        <f t="shared" si="3"/>
        <v>5.204405737704918</v>
      </c>
      <c r="BB10" s="23">
        <f t="shared" si="3"/>
        <v>4.1941598360655732</v>
      </c>
      <c r="BC10" s="23">
        <f t="shared" si="3"/>
        <v>1.5881147540983492E-2</v>
      </c>
      <c r="BD10" s="23">
        <f t="shared" si="3"/>
        <v>-1.4856557377049178E-2</v>
      </c>
      <c r="BE10" s="23">
        <f t="shared" si="3"/>
        <v>-3.5348360655737716E-2</v>
      </c>
      <c r="BF10" s="23">
        <f t="shared" si="3"/>
        <v>3.4323770491803261E-2</v>
      </c>
      <c r="BG10" s="23">
        <f t="shared" si="3"/>
        <v>23.366290983606557</v>
      </c>
      <c r="BH10" s="23">
        <f t="shared" si="3"/>
        <v>19.09375</v>
      </c>
      <c r="BI10" s="23">
        <f t="shared" si="3"/>
        <v>30.185963114754099</v>
      </c>
      <c r="BJ10" s="23">
        <f t="shared" si="3"/>
        <v>22.860143442622949</v>
      </c>
      <c r="BL10" s="1" t="s">
        <v>12</v>
      </c>
      <c r="BM10" s="23">
        <f t="shared" si="35"/>
        <v>21.472848360655735</v>
      </c>
      <c r="BN10" s="23">
        <f t="shared" si="36"/>
        <v>22.856045081967213</v>
      </c>
      <c r="BO10" s="23">
        <f t="shared" si="37"/>
        <v>26.022028688524589</v>
      </c>
      <c r="BP10" s="23">
        <f t="shared" si="38"/>
        <v>20.970799180327866</v>
      </c>
      <c r="BQ10" s="23">
        <f t="shared" si="26"/>
        <v>7.9405737704917462E-2</v>
      </c>
      <c r="BR10" s="23">
        <f t="shared" si="27"/>
        <v>-7.428278688524588E-2</v>
      </c>
      <c r="BS10" s="23">
        <f t="shared" si="28"/>
        <v>-0.17674180327868858</v>
      </c>
      <c r="BT10" s="23">
        <f t="shared" si="29"/>
        <v>0.17161885245901629</v>
      </c>
      <c r="BU10" s="23">
        <f t="shared" si="29"/>
        <v>116.83145491803278</v>
      </c>
      <c r="BV10" s="23">
        <f t="shared" si="30"/>
        <v>95.46875</v>
      </c>
      <c r="BW10" s="23">
        <f t="shared" si="31"/>
        <v>150.9298155737705</v>
      </c>
      <c r="BX10" s="23">
        <f t="shared" si="32"/>
        <v>114.30071721311474</v>
      </c>
      <c r="BZ10" s="1" t="s">
        <v>12</v>
      </c>
      <c r="CA10" s="23">
        <f t="shared" si="39"/>
        <v>22.830430327868854</v>
      </c>
      <c r="CB10" s="23"/>
      <c r="CC10" s="23"/>
      <c r="CD10" s="23"/>
      <c r="CE10" s="25">
        <f>AVERAGE(BQ10:BT10)</f>
        <v>-1.7347234759768071E-16</v>
      </c>
      <c r="CF10" s="23"/>
      <c r="CG10" s="23"/>
      <c r="CH10" s="23"/>
      <c r="CI10" s="25">
        <f t="shared" si="12"/>
        <v>119.3826844262295</v>
      </c>
      <c r="CJ10" s="23"/>
      <c r="CK10" s="23"/>
      <c r="CL10" s="23"/>
      <c r="CN10" s="1" t="s">
        <v>12</v>
      </c>
      <c r="CO10" s="23">
        <f t="shared" si="40"/>
        <v>19.128787878787879</v>
      </c>
      <c r="CP10" s="23">
        <f t="shared" si="33"/>
        <v>20.360989412194233</v>
      </c>
      <c r="CQ10" s="23">
        <f t="shared" si="33"/>
        <v>23.181361810879881</v>
      </c>
      <c r="CR10" s="23">
        <f t="shared" si="33"/>
        <v>18.681544359255202</v>
      </c>
      <c r="CS10" s="23">
        <f t="shared" si="33"/>
        <v>7.0737495436290113E-2</v>
      </c>
      <c r="CT10" s="23">
        <f t="shared" si="33"/>
        <v>-6.6173786053304109E-2</v>
      </c>
      <c r="CU10" s="23">
        <f t="shared" si="33"/>
        <v>-0.15744797371303401</v>
      </c>
      <c r="CV10" s="23">
        <f t="shared" si="33"/>
        <v>0.15288426433004737</v>
      </c>
      <c r="CW10" s="23">
        <f t="shared" si="33"/>
        <v>104.07767433369844</v>
      </c>
      <c r="CX10" s="23">
        <f t="shared" si="33"/>
        <v>85.047006206644767</v>
      </c>
      <c r="CY10" s="23">
        <f t="shared" si="33"/>
        <v>134.45372398685655</v>
      </c>
      <c r="CZ10" s="23">
        <f t="shared" si="33"/>
        <v>101.82320189850309</v>
      </c>
      <c r="DB10" s="1" t="s">
        <v>12</v>
      </c>
      <c r="DC10" s="23">
        <f t="shared" si="41"/>
        <v>20.338170865279299</v>
      </c>
      <c r="DD10" s="23"/>
      <c r="DE10" s="23"/>
      <c r="DF10" s="23"/>
      <c r="DG10" s="23">
        <f>AVERAGE(CS10:CV10)</f>
        <v>-1.5959455978986625E-16</v>
      </c>
      <c r="DH10" s="23"/>
      <c r="DI10" s="23"/>
      <c r="DJ10" s="23"/>
      <c r="DK10" s="23">
        <f t="shared" si="15"/>
        <v>106.35040160642571</v>
      </c>
      <c r="DL10" s="23"/>
      <c r="DM10" s="23"/>
      <c r="DN10" s="23"/>
      <c r="DP10" s="1" t="s">
        <v>12</v>
      </c>
      <c r="DQ10" s="23">
        <f t="shared" si="42"/>
        <v>80.87121212121211</v>
      </c>
      <c r="DR10" s="23">
        <f t="shared" si="34"/>
        <v>79.639010587805757</v>
      </c>
      <c r="DS10" s="23">
        <f t="shared" si="34"/>
        <v>76.818638189120108</v>
      </c>
      <c r="DT10" s="23">
        <f t="shared" si="34"/>
        <v>81.318455640744787</v>
      </c>
      <c r="DU10" s="23">
        <f t="shared" si="34"/>
        <v>99.929262504563695</v>
      </c>
      <c r="DV10" s="23">
        <f t="shared" si="34"/>
        <v>100.06617378605328</v>
      </c>
      <c r="DW10" s="23">
        <f t="shared" si="34"/>
        <v>100.15744797371302</v>
      </c>
      <c r="DX10" s="23">
        <f t="shared" si="34"/>
        <v>99.847115735669945</v>
      </c>
      <c r="DY10" s="23">
        <f t="shared" si="34"/>
        <v>-4.0776743336984538</v>
      </c>
      <c r="DZ10" s="23">
        <f t="shared" si="34"/>
        <v>14.952993793355219</v>
      </c>
      <c r="EA10" s="23">
        <f t="shared" si="34"/>
        <v>-34.453723986856559</v>
      </c>
      <c r="EB10" s="23">
        <f t="shared" si="34"/>
        <v>-1.8232018985031004</v>
      </c>
      <c r="ED10" s="1" t="s">
        <v>12</v>
      </c>
      <c r="EE10" s="23">
        <f t="shared" si="43"/>
        <v>79.661829134720691</v>
      </c>
      <c r="EF10" s="23"/>
      <c r="EG10" s="23"/>
      <c r="EH10" s="23"/>
      <c r="EI10" s="25">
        <f>AVERAGE(DU10:DX10)</f>
        <v>99.999999999999986</v>
      </c>
      <c r="EJ10" s="23"/>
      <c r="EK10" s="23"/>
      <c r="EL10" s="23"/>
      <c r="EM10" s="25">
        <f t="shared" si="18"/>
        <v>-6.3504016064257236</v>
      </c>
      <c r="EN10" s="23"/>
      <c r="EO10" s="23"/>
      <c r="EP10" s="23"/>
      <c r="ER10" s="1" t="s">
        <v>12</v>
      </c>
      <c r="ES10" s="23">
        <f t="shared" si="44"/>
        <v>2.024127303943188</v>
      </c>
      <c r="ET10" s="23"/>
      <c r="EU10" s="23"/>
      <c r="EV10" s="23"/>
      <c r="EW10" s="25">
        <f>STDEV(DU10:DX10)</f>
        <v>0.13849936934550117</v>
      </c>
      <c r="EX10" s="23"/>
      <c r="EY10" s="23"/>
      <c r="EZ10" s="23"/>
      <c r="FA10" s="25">
        <f t="shared" si="20"/>
        <v>20.569331627688229</v>
      </c>
      <c r="FB10" s="23"/>
      <c r="FC10" s="23"/>
      <c r="FD10" s="23"/>
    </row>
    <row r="11" spans="1:160">
      <c r="A11" s="1" t="s">
        <v>14</v>
      </c>
      <c r="B11" s="18" t="s">
        <v>15</v>
      </c>
      <c r="C11" s="19"/>
      <c r="D11" s="19"/>
      <c r="E11" s="20"/>
      <c r="F11" s="3" t="s">
        <v>41</v>
      </c>
      <c r="G11" s="4"/>
      <c r="H11" s="4"/>
      <c r="I11" s="5"/>
      <c r="J11" s="6"/>
      <c r="K11" s="7"/>
      <c r="L11" s="7"/>
      <c r="M11" s="8"/>
      <c r="O11" s="1" t="s">
        <v>14</v>
      </c>
      <c r="P11">
        <v>0.13150000000000001</v>
      </c>
      <c r="Q11">
        <v>0.12559999999999999</v>
      </c>
      <c r="R11">
        <v>0.14580000000000001</v>
      </c>
      <c r="S11">
        <v>0.14030000000000001</v>
      </c>
      <c r="T11">
        <v>0.50309999999999999</v>
      </c>
      <c r="U11">
        <v>0.6552</v>
      </c>
      <c r="V11">
        <v>0.60799999999999998</v>
      </c>
      <c r="W11">
        <v>0.57889999999999997</v>
      </c>
      <c r="AC11" s="1" t="s">
        <v>14</v>
      </c>
      <c r="AD11" s="23">
        <f t="shared" si="22"/>
        <v>8.1375000000000003E-2</v>
      </c>
      <c r="AE11" s="23">
        <f t="shared" si="0"/>
        <v>7.5474999999999987E-2</v>
      </c>
      <c r="AF11" s="23">
        <f t="shared" si="0"/>
        <v>9.567500000000001E-2</v>
      </c>
      <c r="AG11" s="23">
        <f t="shared" si="0"/>
        <v>9.0175000000000005E-2</v>
      </c>
      <c r="AH11" s="23">
        <f t="shared" si="1"/>
        <v>0.45297500000000002</v>
      </c>
      <c r="AI11" s="23">
        <f t="shared" si="1"/>
        <v>0.60507500000000003</v>
      </c>
      <c r="AJ11" s="23">
        <f t="shared" si="1"/>
        <v>0.55787500000000001</v>
      </c>
      <c r="AK11" s="23">
        <f t="shared" si="1"/>
        <v>0.528775</v>
      </c>
      <c r="AL11" s="23"/>
      <c r="AM11" s="23"/>
      <c r="AN11" s="23"/>
      <c r="AO11" s="23"/>
      <c r="AX11" s="1" t="s">
        <v>14</v>
      </c>
      <c r="AY11" s="23">
        <f t="shared" si="24"/>
        <v>1.6203893442622952</v>
      </c>
      <c r="AZ11" s="23">
        <f t="shared" si="3"/>
        <v>1.4994877049180324</v>
      </c>
      <c r="BA11" s="23">
        <f t="shared" si="3"/>
        <v>1.9134221311475412</v>
      </c>
      <c r="BB11" s="23">
        <f t="shared" si="3"/>
        <v>1.8007172131147542</v>
      </c>
      <c r="BC11" s="23">
        <f t="shared" si="3"/>
        <v>9.2351434426229506</v>
      </c>
      <c r="BD11" s="23">
        <f t="shared" si="3"/>
        <v>12.351946721311476</v>
      </c>
      <c r="BE11" s="23">
        <f t="shared" si="3"/>
        <v>11.384733606557377</v>
      </c>
      <c r="BF11" s="23">
        <f t="shared" si="3"/>
        <v>10.788422131147541</v>
      </c>
      <c r="BG11" s="23"/>
      <c r="BH11" s="23"/>
      <c r="BI11" s="23"/>
      <c r="BJ11" s="23"/>
      <c r="BL11" s="1" t="s">
        <v>14</v>
      </c>
      <c r="BM11" s="23">
        <f t="shared" si="35"/>
        <v>8.1019467213114762</v>
      </c>
      <c r="BN11" s="23">
        <f t="shared" si="36"/>
        <v>7.4974385245901614</v>
      </c>
      <c r="BO11" s="23">
        <f t="shared" si="37"/>
        <v>9.5671106557377055</v>
      </c>
      <c r="BP11" s="23">
        <f t="shared" si="38"/>
        <v>9.0035860655737707</v>
      </c>
      <c r="BQ11" s="23">
        <f t="shared" si="26"/>
        <v>46.175717213114751</v>
      </c>
      <c r="BR11" s="23">
        <f t="shared" si="27"/>
        <v>61.759733606557376</v>
      </c>
      <c r="BS11" s="23">
        <f t="shared" si="28"/>
        <v>56.923668032786885</v>
      </c>
      <c r="BT11" s="23">
        <f t="shared" si="29"/>
        <v>53.942110655737707</v>
      </c>
      <c r="BU11" s="23">
        <f t="shared" si="29"/>
        <v>0</v>
      </c>
      <c r="BV11" s="23">
        <f t="shared" si="30"/>
        <v>0</v>
      </c>
      <c r="BW11" s="23">
        <f t="shared" si="31"/>
        <v>0</v>
      </c>
      <c r="BX11" s="23">
        <f t="shared" si="32"/>
        <v>0</v>
      </c>
      <c r="BZ11" s="1" t="s">
        <v>14</v>
      </c>
      <c r="CA11" s="23">
        <f t="shared" si="39"/>
        <v>8.5425204918032787</v>
      </c>
      <c r="CB11" s="23"/>
      <c r="CC11" s="23"/>
      <c r="CD11" s="23"/>
      <c r="CE11" s="25">
        <f t="shared" si="12"/>
        <v>54.700307377049178</v>
      </c>
      <c r="CF11" s="23"/>
      <c r="CG11" s="23"/>
      <c r="CH11" s="23"/>
      <c r="CI11" s="23"/>
      <c r="CJ11" s="23"/>
      <c r="CK11" s="23"/>
      <c r="CL11" s="23"/>
      <c r="CN11" s="1" t="s">
        <v>14</v>
      </c>
      <c r="CO11" s="23">
        <f t="shared" si="40"/>
        <v>7.2175063891931375</v>
      </c>
      <c r="CP11" s="23">
        <f t="shared" si="33"/>
        <v>6.6789886820007274</v>
      </c>
      <c r="CQ11" s="23">
        <f t="shared" si="33"/>
        <v>8.5227272727272734</v>
      </c>
      <c r="CR11" s="23">
        <f t="shared" si="33"/>
        <v>8.0207192405987584</v>
      </c>
      <c r="CS11" s="23">
        <f t="shared" si="33"/>
        <v>41.134994523548741</v>
      </c>
      <c r="CT11" s="23">
        <f t="shared" si="33"/>
        <v>55.017798466593646</v>
      </c>
      <c r="CU11" s="23">
        <f t="shared" si="33"/>
        <v>50.709656809054401</v>
      </c>
      <c r="CV11" s="23">
        <f t="shared" si="33"/>
        <v>48.053577948156267</v>
      </c>
      <c r="CW11" s="23"/>
      <c r="CX11" s="23"/>
      <c r="CY11" s="23"/>
      <c r="CZ11" s="23"/>
      <c r="DB11" s="1" t="s">
        <v>14</v>
      </c>
      <c r="DC11" s="23">
        <f t="shared" si="41"/>
        <v>7.6099853961299742</v>
      </c>
      <c r="DD11" s="23"/>
      <c r="DE11" s="23"/>
      <c r="DF11" s="23"/>
      <c r="DG11" s="23">
        <f t="shared" si="15"/>
        <v>48.72900693683826</v>
      </c>
      <c r="DH11" s="23"/>
      <c r="DI11" s="23"/>
      <c r="DJ11" s="23"/>
      <c r="DK11" s="23"/>
      <c r="DL11" s="23"/>
      <c r="DM11" s="23"/>
      <c r="DN11" s="23"/>
      <c r="DP11" s="1" t="s">
        <v>14</v>
      </c>
      <c r="DQ11" s="23">
        <f t="shared" si="42"/>
        <v>92.782493610806853</v>
      </c>
      <c r="DR11" s="23">
        <f t="shared" si="34"/>
        <v>93.321011317999265</v>
      </c>
      <c r="DS11" s="23">
        <f t="shared" si="34"/>
        <v>91.47727272727272</v>
      </c>
      <c r="DT11" s="23">
        <f t="shared" si="34"/>
        <v>91.979280759401234</v>
      </c>
      <c r="DU11" s="23">
        <f t="shared" si="34"/>
        <v>58.865005476451245</v>
      </c>
      <c r="DV11" s="23">
        <f t="shared" si="34"/>
        <v>44.982201533406339</v>
      </c>
      <c r="DW11" s="23">
        <f t="shared" si="34"/>
        <v>49.290343190945585</v>
      </c>
      <c r="DX11" s="23">
        <f t="shared" si="34"/>
        <v>51.946422051843719</v>
      </c>
      <c r="DY11" s="23"/>
      <c r="DZ11" s="23"/>
      <c r="EA11" s="23"/>
      <c r="EB11" s="23"/>
      <c r="ED11" s="1" t="s">
        <v>14</v>
      </c>
      <c r="EE11" s="23">
        <f t="shared" si="43"/>
        <v>92.390014603870014</v>
      </c>
      <c r="EF11" s="23"/>
      <c r="EG11" s="23"/>
      <c r="EH11" s="23"/>
      <c r="EI11" s="25">
        <f t="shared" si="18"/>
        <v>51.270993063161718</v>
      </c>
      <c r="EJ11" s="23"/>
      <c r="EK11" s="23"/>
      <c r="EL11" s="23"/>
      <c r="EM11" s="23"/>
      <c r="EN11" s="23"/>
      <c r="EO11" s="23"/>
      <c r="EP11" s="23"/>
      <c r="ER11" s="1" t="s">
        <v>14</v>
      </c>
      <c r="ES11" s="23">
        <f t="shared" si="44"/>
        <v>0.82109574693252496</v>
      </c>
      <c r="ET11" s="23"/>
      <c r="EU11" s="23"/>
      <c r="EV11" s="23"/>
      <c r="EW11" s="25">
        <f t="shared" si="20"/>
        <v>5.8194244180726384</v>
      </c>
      <c r="EX11" s="23"/>
      <c r="EY11" s="23"/>
      <c r="EZ11" s="23"/>
      <c r="FA11" s="23"/>
      <c r="FB11" s="23"/>
      <c r="FC11" s="23"/>
      <c r="FD11" s="23"/>
    </row>
    <row r="14" spans="1:160">
      <c r="EC14" s="26" t="s">
        <v>194</v>
      </c>
    </row>
    <row r="15" spans="1:160" ht="16" customHeight="1">
      <c r="EC15" s="27" t="s">
        <v>195</v>
      </c>
      <c r="ED15" s="27" t="s">
        <v>196</v>
      </c>
      <c r="EE15" s="27" t="s">
        <v>197</v>
      </c>
      <c r="EF15" s="27" t="s">
        <v>198</v>
      </c>
      <c r="EG15" s="27" t="s">
        <v>199</v>
      </c>
      <c r="EH15" s="27" t="s">
        <v>200</v>
      </c>
      <c r="EI15" s="27" t="s">
        <v>201</v>
      </c>
      <c r="EJ15" s="27" t="s">
        <v>202</v>
      </c>
      <c r="EK15" s="27" t="s">
        <v>203</v>
      </c>
      <c r="EL15" s="28" t="s">
        <v>204</v>
      </c>
      <c r="EM15" s="29"/>
    </row>
    <row r="16" spans="1:160">
      <c r="EC16" s="30" t="s">
        <v>205</v>
      </c>
      <c r="ED16" s="31"/>
      <c r="EE16" s="31"/>
      <c r="EF16" s="31"/>
      <c r="EG16" s="24">
        <f>EE8</f>
        <v>-1.0658141036401503E-14</v>
      </c>
      <c r="EH16" s="24">
        <f>ES8</f>
        <v>1.6920533377180222</v>
      </c>
      <c r="EI16" s="24"/>
      <c r="EJ16" s="24"/>
      <c r="EK16" s="24"/>
      <c r="EL16" s="32"/>
      <c r="EM16" s="33"/>
    </row>
    <row r="17" spans="133:145">
      <c r="EC17" s="30" t="s">
        <v>206</v>
      </c>
      <c r="ED17" s="31">
        <v>50</v>
      </c>
      <c r="EE17" s="31"/>
      <c r="EF17" s="31"/>
      <c r="EG17" s="24">
        <f>EE9</f>
        <v>46.095746622855046</v>
      </c>
      <c r="EH17" s="24">
        <f>ES9</f>
        <v>1.1709450240962904</v>
      </c>
      <c r="EI17" s="24"/>
      <c r="EJ17" s="24"/>
      <c r="EK17" s="24"/>
      <c r="EL17" s="32"/>
      <c r="EM17" s="33"/>
    </row>
    <row r="18" spans="133:145">
      <c r="EC18" s="30" t="s">
        <v>207</v>
      </c>
      <c r="ED18" s="31">
        <v>50</v>
      </c>
      <c r="EE18" s="31"/>
      <c r="EF18" s="31"/>
      <c r="EG18" s="24">
        <f>EE10</f>
        <v>79.661829134720691</v>
      </c>
      <c r="EH18" s="24">
        <f>ES10</f>
        <v>2.024127303943188</v>
      </c>
      <c r="EI18" s="24"/>
      <c r="EJ18" s="24"/>
      <c r="EK18" s="24"/>
      <c r="EL18" s="32"/>
      <c r="EM18" s="33"/>
    </row>
    <row r="19" spans="133:145">
      <c r="EC19" s="30" t="s">
        <v>208</v>
      </c>
      <c r="ED19" s="31">
        <v>5</v>
      </c>
      <c r="EE19" s="31"/>
      <c r="EF19" s="31"/>
      <c r="EG19" s="24">
        <f>EE11</f>
        <v>92.390014603870014</v>
      </c>
      <c r="EH19" s="24">
        <f>ES11</f>
        <v>0.82109574693252496</v>
      </c>
      <c r="EI19" s="24"/>
      <c r="EJ19" s="24"/>
      <c r="EK19" s="24"/>
      <c r="EL19" s="32"/>
      <c r="EM19" s="33"/>
    </row>
    <row r="20" spans="133:145">
      <c r="EC20" t="s">
        <v>214</v>
      </c>
      <c r="ED20" s="31">
        <v>50</v>
      </c>
      <c r="EE20" s="31">
        <v>5</v>
      </c>
      <c r="EF20" s="31">
        <v>1</v>
      </c>
      <c r="EG20" s="24">
        <f>EI4</f>
        <v>13.752738225629777</v>
      </c>
      <c r="EH20" s="24">
        <f>EW4</f>
        <v>6.8219115948072027</v>
      </c>
      <c r="EI20" s="24">
        <f>EI5</f>
        <v>6.9003285870755562</v>
      </c>
      <c r="EJ20" s="24">
        <f>EW5</f>
        <v>6.5950274667566902</v>
      </c>
      <c r="EK20" s="24">
        <f>EI6</f>
        <v>4.9037057320189739</v>
      </c>
      <c r="EL20" s="32">
        <f>EW6</f>
        <v>4.2354435908567645</v>
      </c>
      <c r="EM20" s="33"/>
    </row>
    <row r="21" spans="133:145">
      <c r="EC21" t="s">
        <v>215</v>
      </c>
      <c r="ED21" s="31">
        <v>50</v>
      </c>
      <c r="EE21" s="31">
        <v>5</v>
      </c>
      <c r="EF21" s="31">
        <v>1</v>
      </c>
      <c r="EG21" s="24">
        <f>EI7</f>
        <v>11.569003285870743</v>
      </c>
      <c r="EH21" s="24">
        <f>EW7</f>
        <v>3.1977363784006907</v>
      </c>
      <c r="EI21" s="24">
        <f>EI8</f>
        <v>-1.7136728733114381</v>
      </c>
      <c r="EJ21" s="24">
        <f>EW8</f>
        <v>1.1935648804875854</v>
      </c>
      <c r="EK21" s="24">
        <f>EI9</f>
        <v>2.8043994158451824</v>
      </c>
      <c r="EL21" s="32">
        <f>EW9</f>
        <v>5.5260371274727209</v>
      </c>
      <c r="EM21" s="33"/>
    </row>
    <row r="22" spans="133:145">
      <c r="EC22" t="s">
        <v>216</v>
      </c>
      <c r="ED22" s="31">
        <v>50</v>
      </c>
      <c r="EE22" s="31">
        <v>5</v>
      </c>
      <c r="EF22" s="31">
        <v>1</v>
      </c>
      <c r="EG22" s="24">
        <f>EI10</f>
        <v>99.999999999999986</v>
      </c>
      <c r="EH22" s="24">
        <f>EW10</f>
        <v>0.13849936934550117</v>
      </c>
      <c r="EI22" s="24">
        <f>EI11</f>
        <v>51.270993063161718</v>
      </c>
      <c r="EJ22" s="24">
        <f>EW11</f>
        <v>5.8194244180726384</v>
      </c>
      <c r="EK22" s="24">
        <f>EM4</f>
        <v>51.483205549470597</v>
      </c>
      <c r="EL22" s="24">
        <f>FA4</f>
        <v>5.5573083249627864</v>
      </c>
      <c r="EM22" s="34"/>
      <c r="EN22" s="34"/>
      <c r="EO22" s="34"/>
    </row>
    <row r="23" spans="133:145">
      <c r="EC23" t="s">
        <v>217</v>
      </c>
      <c r="ED23" s="31">
        <v>50</v>
      </c>
      <c r="EE23" s="31">
        <v>5</v>
      </c>
      <c r="EF23" s="31">
        <v>1</v>
      </c>
      <c r="EG23" s="24">
        <f>EM5</f>
        <v>13.385359620299361</v>
      </c>
      <c r="EH23" s="24">
        <f>FA5</f>
        <v>1.6163586604013542</v>
      </c>
      <c r="EI23" s="24">
        <f>EM6</f>
        <v>3.4364731653888185</v>
      </c>
      <c r="EJ23" s="24">
        <f>FA6</f>
        <v>2.2399384268957361</v>
      </c>
      <c r="EK23" s="24">
        <f>EM7</f>
        <v>5.6224899598393385</v>
      </c>
      <c r="EL23" s="32">
        <f>FA7</f>
        <v>3.8087146570079211</v>
      </c>
      <c r="EM23" s="33"/>
    </row>
    <row r="24" spans="133:145">
      <c r="EC24" t="s">
        <v>218</v>
      </c>
      <c r="ED24" s="31">
        <v>50</v>
      </c>
      <c r="EE24" s="31">
        <v>5</v>
      </c>
      <c r="EF24" s="31">
        <v>1</v>
      </c>
      <c r="EG24" s="24">
        <f>EM8</f>
        <v>11.83369843008396</v>
      </c>
      <c r="EH24" s="24">
        <f>FA8</f>
        <v>7.8235818721743557</v>
      </c>
      <c r="EI24" s="24">
        <f>EM9</f>
        <v>8.3470244614822811</v>
      </c>
      <c r="EJ24" s="24">
        <f>FA9</f>
        <v>5.1635832290661963</v>
      </c>
      <c r="EK24" s="24">
        <f>EM10</f>
        <v>-6.3504016064257236</v>
      </c>
      <c r="EL24" s="32">
        <f>FA10</f>
        <v>20.569331627688229</v>
      </c>
      <c r="EM24" s="33"/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01BDC-3669-2F4F-9E8E-341180B1CBEA}">
  <dimension ref="A2:FD24"/>
  <sheetViews>
    <sheetView topLeftCell="EF1" workbookViewId="0">
      <selection activeCell="EL32" sqref="EL32"/>
    </sheetView>
  </sheetViews>
  <sheetFormatPr baseColWidth="10" defaultRowHeight="16"/>
  <cols>
    <col min="1" max="162" width="5.83203125" customWidth="1"/>
  </cols>
  <sheetData>
    <row r="2" spans="1:160">
      <c r="B2" s="21">
        <v>42999</v>
      </c>
      <c r="C2" s="21"/>
      <c r="D2" s="21"/>
      <c r="O2" t="s">
        <v>178</v>
      </c>
      <c r="AC2" t="s">
        <v>179</v>
      </c>
      <c r="AX2" t="s">
        <v>180</v>
      </c>
      <c r="BL2" t="s">
        <v>181</v>
      </c>
      <c r="BZ2" t="s">
        <v>182</v>
      </c>
      <c r="CN2" t="s">
        <v>183</v>
      </c>
      <c r="DB2" t="s">
        <v>184</v>
      </c>
      <c r="DP2" t="s">
        <v>185</v>
      </c>
      <c r="ED2" t="s">
        <v>186</v>
      </c>
      <c r="ER2" t="s">
        <v>187</v>
      </c>
    </row>
    <row r="3" spans="1:160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O3" s="1"/>
      <c r="P3" s="1">
        <v>1</v>
      </c>
      <c r="Q3" s="1">
        <v>2</v>
      </c>
      <c r="R3" s="1">
        <v>3</v>
      </c>
      <c r="S3" s="1">
        <v>4</v>
      </c>
      <c r="T3" s="1">
        <v>5</v>
      </c>
      <c r="U3" s="1">
        <v>6</v>
      </c>
      <c r="V3" s="1">
        <v>7</v>
      </c>
      <c r="W3" s="1">
        <v>8</v>
      </c>
      <c r="X3" s="1">
        <v>9</v>
      </c>
      <c r="Y3" s="1">
        <v>10</v>
      </c>
      <c r="Z3" s="1">
        <v>11</v>
      </c>
      <c r="AA3" s="1">
        <v>12</v>
      </c>
      <c r="AC3" s="1"/>
      <c r="AD3" s="1">
        <v>1</v>
      </c>
      <c r="AE3" s="1">
        <v>2</v>
      </c>
      <c r="AF3" s="1">
        <v>3</v>
      </c>
      <c r="AG3" s="1">
        <v>4</v>
      </c>
      <c r="AH3" s="1">
        <v>5</v>
      </c>
      <c r="AI3" s="1">
        <v>6</v>
      </c>
      <c r="AJ3" s="1">
        <v>7</v>
      </c>
      <c r="AK3" s="1">
        <v>8</v>
      </c>
      <c r="AL3" s="1">
        <v>9</v>
      </c>
      <c r="AM3" s="1">
        <v>10</v>
      </c>
      <c r="AN3" s="1">
        <v>11</v>
      </c>
      <c r="AO3" s="1">
        <v>12</v>
      </c>
      <c r="AQ3" s="22" t="s">
        <v>188</v>
      </c>
      <c r="AR3" s="22" t="s">
        <v>189</v>
      </c>
      <c r="AS3" s="22" t="s">
        <v>190</v>
      </c>
      <c r="AT3" s="22" t="s">
        <v>191</v>
      </c>
      <c r="AU3" s="22" t="s">
        <v>192</v>
      </c>
      <c r="AV3" s="22" t="s">
        <v>193</v>
      </c>
      <c r="AX3" s="1"/>
      <c r="AY3" s="1">
        <v>1</v>
      </c>
      <c r="AZ3" s="1">
        <v>2</v>
      </c>
      <c r="BA3" s="1">
        <v>3</v>
      </c>
      <c r="BB3" s="1">
        <v>4</v>
      </c>
      <c r="BC3" s="1">
        <v>5</v>
      </c>
      <c r="BD3" s="1">
        <v>6</v>
      </c>
      <c r="BE3" s="1">
        <v>7</v>
      </c>
      <c r="BF3" s="1">
        <v>8</v>
      </c>
      <c r="BG3" s="1">
        <v>9</v>
      </c>
      <c r="BH3" s="1">
        <v>10</v>
      </c>
      <c r="BI3" s="1">
        <v>11</v>
      </c>
      <c r="BJ3" s="1">
        <v>12</v>
      </c>
      <c r="BL3" s="1"/>
      <c r="BM3" s="1">
        <v>1</v>
      </c>
      <c r="BN3" s="1">
        <v>2</v>
      </c>
      <c r="BO3" s="1">
        <v>3</v>
      </c>
      <c r="BP3" s="1">
        <v>4</v>
      </c>
      <c r="BQ3" s="1">
        <v>5</v>
      </c>
      <c r="BR3" s="1">
        <v>6</v>
      </c>
      <c r="BS3" s="1">
        <v>7</v>
      </c>
      <c r="BT3" s="1">
        <v>8</v>
      </c>
      <c r="BU3" s="1">
        <v>9</v>
      </c>
      <c r="BV3" s="1">
        <v>10</v>
      </c>
      <c r="BW3" s="1">
        <v>11</v>
      </c>
      <c r="BX3" s="1">
        <v>12</v>
      </c>
      <c r="BZ3" s="1"/>
      <c r="CA3" s="1">
        <v>1</v>
      </c>
      <c r="CB3" s="1">
        <v>2</v>
      </c>
      <c r="CC3" s="1">
        <v>3</v>
      </c>
      <c r="CD3" s="1">
        <v>4</v>
      </c>
      <c r="CE3" s="1">
        <v>5</v>
      </c>
      <c r="CF3" s="1">
        <v>6</v>
      </c>
      <c r="CG3" s="1">
        <v>7</v>
      </c>
      <c r="CH3" s="1">
        <v>8</v>
      </c>
      <c r="CI3" s="1">
        <v>9</v>
      </c>
      <c r="CJ3" s="1">
        <v>10</v>
      </c>
      <c r="CK3" s="1">
        <v>11</v>
      </c>
      <c r="CL3" s="1">
        <v>12</v>
      </c>
      <c r="CN3" s="1"/>
      <c r="CO3" s="1">
        <v>1</v>
      </c>
      <c r="CP3" s="1">
        <v>2</v>
      </c>
      <c r="CQ3" s="1">
        <v>3</v>
      </c>
      <c r="CR3" s="1">
        <v>4</v>
      </c>
      <c r="CS3" s="1">
        <v>5</v>
      </c>
      <c r="CT3" s="1">
        <v>6</v>
      </c>
      <c r="CU3" s="1">
        <v>7</v>
      </c>
      <c r="CV3" s="1">
        <v>8</v>
      </c>
      <c r="CW3" s="1">
        <v>9</v>
      </c>
      <c r="CX3" s="1">
        <v>10</v>
      </c>
      <c r="CY3" s="1">
        <v>11</v>
      </c>
      <c r="CZ3" s="1">
        <v>12</v>
      </c>
      <c r="DB3" s="1"/>
      <c r="DC3" s="1">
        <v>1</v>
      </c>
      <c r="DD3" s="1">
        <v>2</v>
      </c>
      <c r="DE3" s="1">
        <v>3</v>
      </c>
      <c r="DF3" s="1">
        <v>4</v>
      </c>
      <c r="DG3" s="1">
        <v>5</v>
      </c>
      <c r="DH3" s="1">
        <v>6</v>
      </c>
      <c r="DI3" s="1">
        <v>7</v>
      </c>
      <c r="DJ3" s="1">
        <v>8</v>
      </c>
      <c r="DK3" s="1">
        <v>9</v>
      </c>
      <c r="DL3" s="1">
        <v>10</v>
      </c>
      <c r="DM3" s="1">
        <v>11</v>
      </c>
      <c r="DN3" s="1">
        <v>12</v>
      </c>
      <c r="DP3" s="1"/>
      <c r="DQ3" s="1">
        <v>1</v>
      </c>
      <c r="DR3" s="1">
        <v>2</v>
      </c>
      <c r="DS3" s="1">
        <v>3</v>
      </c>
      <c r="DT3" s="1">
        <v>4</v>
      </c>
      <c r="DU3" s="1">
        <v>5</v>
      </c>
      <c r="DV3" s="1">
        <v>6</v>
      </c>
      <c r="DW3" s="1">
        <v>7</v>
      </c>
      <c r="DX3" s="1">
        <v>8</v>
      </c>
      <c r="DY3" s="1">
        <v>9</v>
      </c>
      <c r="DZ3" s="1">
        <v>10</v>
      </c>
      <c r="EA3" s="1">
        <v>11</v>
      </c>
      <c r="EB3" s="1">
        <v>12</v>
      </c>
      <c r="ED3" s="1"/>
      <c r="EE3" s="1">
        <v>1</v>
      </c>
      <c r="EF3" s="1">
        <v>2</v>
      </c>
      <c r="EG3" s="1">
        <v>3</v>
      </c>
      <c r="EH3" s="1">
        <v>4</v>
      </c>
      <c r="EI3" s="1">
        <v>5</v>
      </c>
      <c r="EJ3" s="1">
        <v>6</v>
      </c>
      <c r="EK3" s="1">
        <v>7</v>
      </c>
      <c r="EL3" s="1">
        <v>8</v>
      </c>
      <c r="EM3" s="1">
        <v>9</v>
      </c>
      <c r="EN3" s="1">
        <v>10</v>
      </c>
      <c r="EO3" s="1">
        <v>11</v>
      </c>
      <c r="EP3" s="1">
        <v>12</v>
      </c>
      <c r="ER3" s="1"/>
      <c r="ES3" s="1">
        <v>1</v>
      </c>
      <c r="ET3" s="1">
        <v>2</v>
      </c>
      <c r="EU3" s="1">
        <v>3</v>
      </c>
      <c r="EV3" s="1">
        <v>4</v>
      </c>
      <c r="EW3" s="1">
        <v>5</v>
      </c>
      <c r="EX3" s="1">
        <v>6</v>
      </c>
      <c r="EY3" s="1">
        <v>7</v>
      </c>
      <c r="EZ3" s="1">
        <v>8</v>
      </c>
      <c r="FA3" s="1">
        <v>9</v>
      </c>
      <c r="FB3" s="1">
        <v>10</v>
      </c>
      <c r="FC3" s="1">
        <v>11</v>
      </c>
      <c r="FD3" s="1">
        <v>12</v>
      </c>
    </row>
    <row r="4" spans="1:160">
      <c r="A4" s="1" t="s">
        <v>0</v>
      </c>
      <c r="B4" s="15" t="s">
        <v>1</v>
      </c>
      <c r="C4" s="16"/>
      <c r="D4" s="16"/>
      <c r="E4" s="17"/>
      <c r="F4" s="3" t="s">
        <v>49</v>
      </c>
      <c r="G4" s="4"/>
      <c r="H4" s="4"/>
      <c r="I4" s="5"/>
      <c r="J4" s="3" t="s">
        <v>57</v>
      </c>
      <c r="K4" s="4"/>
      <c r="L4" s="4"/>
      <c r="M4" s="5"/>
      <c r="O4" s="1" t="s">
        <v>0</v>
      </c>
      <c r="P4">
        <v>5.4800000000000001E-2</v>
      </c>
      <c r="Q4">
        <v>5.4199999999999998E-2</v>
      </c>
      <c r="R4">
        <v>5.4699999999999999E-2</v>
      </c>
      <c r="S4">
        <v>5.2299999999999999E-2</v>
      </c>
      <c r="T4">
        <v>0.70420000000000005</v>
      </c>
      <c r="U4">
        <v>0.68140000000000001</v>
      </c>
      <c r="V4">
        <v>0.70469999999999999</v>
      </c>
      <c r="W4">
        <v>0.72799999999999998</v>
      </c>
      <c r="X4">
        <v>0.70379999999999998</v>
      </c>
      <c r="Y4">
        <v>0.56020000000000003</v>
      </c>
      <c r="Z4">
        <v>0.66879999999999995</v>
      </c>
      <c r="AA4">
        <v>0.78239999999999998</v>
      </c>
      <c r="AC4" s="1" t="s">
        <v>0</v>
      </c>
      <c r="AD4" s="23">
        <f>P4-(AVERAGE($P$4:$S$4))</f>
        <v>7.9999999999999516E-4</v>
      </c>
      <c r="AE4" s="23">
        <f t="shared" ref="AE4:AG11" si="0">Q4-(AVERAGE($P$4:$S$4))</f>
        <v>1.9999999999999185E-4</v>
      </c>
      <c r="AF4" s="23">
        <f t="shared" si="0"/>
        <v>6.999999999999923E-4</v>
      </c>
      <c r="AG4" s="23">
        <f>S4-(AVERAGE($P$4:$S$4))</f>
        <v>-1.7000000000000071E-3</v>
      </c>
      <c r="AH4" s="23">
        <f>T4-(AVERAGE($P$4:$S$4))</f>
        <v>0.6502</v>
      </c>
      <c r="AI4" s="23">
        <f t="shared" ref="AH4:AO11" si="1">U4-(AVERAGE($P$4:$S$4))</f>
        <v>0.62739999999999996</v>
      </c>
      <c r="AJ4" s="23">
        <f t="shared" si="1"/>
        <v>0.65069999999999995</v>
      </c>
      <c r="AK4" s="23">
        <f t="shared" si="1"/>
        <v>0.67399999999999993</v>
      </c>
      <c r="AL4" s="23">
        <f t="shared" si="1"/>
        <v>0.64979999999999993</v>
      </c>
      <c r="AM4" s="23">
        <f t="shared" si="1"/>
        <v>0.50619999999999998</v>
      </c>
      <c r="AN4" s="23">
        <f t="shared" si="1"/>
        <v>0.6147999999999999</v>
      </c>
      <c r="AO4" s="23">
        <f t="shared" si="1"/>
        <v>0.72839999999999994</v>
      </c>
      <c r="AQ4" s="22">
        <v>0</v>
      </c>
      <c r="AR4" s="23">
        <f>AD4</f>
        <v>7.9999999999999516E-4</v>
      </c>
      <c r="AS4" s="23">
        <f t="shared" ref="AS4:AU7" si="2">AE4</f>
        <v>1.9999999999999185E-4</v>
      </c>
      <c r="AT4" s="23">
        <f t="shared" si="2"/>
        <v>6.999999999999923E-4</v>
      </c>
      <c r="AU4" s="23">
        <f t="shared" si="2"/>
        <v>-1.7000000000000071E-3</v>
      </c>
      <c r="AV4" s="24">
        <f>AVERAGE(AR4:AU4)</f>
        <v>-6.9388939039072284E-18</v>
      </c>
      <c r="AX4" s="1" t="s">
        <v>0</v>
      </c>
      <c r="AY4" s="23">
        <f>(AD4-0.0023)/0.0488</f>
        <v>-3.0737704918032883E-2</v>
      </c>
      <c r="AZ4" s="23">
        <f t="shared" ref="AZ4:BJ11" si="3">(AE4-0.0023)/0.0488</f>
        <v>-4.3032786885246067E-2</v>
      </c>
      <c r="BA4" s="23">
        <f t="shared" si="3"/>
        <v>-3.2786885245901794E-2</v>
      </c>
      <c r="BB4" s="23">
        <f t="shared" si="3"/>
        <v>-8.1967213114754231E-2</v>
      </c>
      <c r="BC4" s="23">
        <f t="shared" si="3"/>
        <v>13.276639344262295</v>
      </c>
      <c r="BD4" s="23">
        <f t="shared" si="3"/>
        <v>12.809426229508196</v>
      </c>
      <c r="BE4" s="23">
        <f t="shared" si="3"/>
        <v>13.286885245901638</v>
      </c>
      <c r="BF4" s="23">
        <f t="shared" si="3"/>
        <v>13.764344262295081</v>
      </c>
      <c r="BG4" s="23">
        <f t="shared" si="3"/>
        <v>13.268442622950818</v>
      </c>
      <c r="BH4" s="23">
        <f t="shared" si="3"/>
        <v>10.325819672131146</v>
      </c>
      <c r="BI4" s="23">
        <f t="shared" si="3"/>
        <v>12.55122950819672</v>
      </c>
      <c r="BJ4" s="23">
        <f t="shared" si="3"/>
        <v>14.879098360655735</v>
      </c>
      <c r="BL4" s="1" t="s">
        <v>0</v>
      </c>
      <c r="BM4" s="23"/>
      <c r="BN4" s="23"/>
      <c r="BO4" s="23"/>
      <c r="BP4" s="23"/>
      <c r="BQ4" s="23">
        <f t="shared" ref="BQ4:BX7" si="4">BC4/(0.024*5)</f>
        <v>110.63866120218579</v>
      </c>
      <c r="BR4" s="23">
        <f t="shared" si="4"/>
        <v>106.74521857923497</v>
      </c>
      <c r="BS4" s="23">
        <f t="shared" si="4"/>
        <v>110.72404371584699</v>
      </c>
      <c r="BT4" s="23">
        <f t="shared" si="4"/>
        <v>114.70286885245902</v>
      </c>
      <c r="BU4" s="23">
        <f t="shared" si="4"/>
        <v>110.57035519125682</v>
      </c>
      <c r="BV4" s="23">
        <f t="shared" si="4"/>
        <v>86.048497267759558</v>
      </c>
      <c r="BW4" s="23">
        <f t="shared" si="4"/>
        <v>104.59357923497267</v>
      </c>
      <c r="BX4" s="23">
        <f t="shared" si="4"/>
        <v>123.9924863387978</v>
      </c>
      <c r="BZ4" s="1" t="s">
        <v>0</v>
      </c>
      <c r="CA4" s="23"/>
      <c r="CB4" s="23"/>
      <c r="CC4" s="23"/>
      <c r="CD4" s="23"/>
      <c r="CE4" s="25">
        <f t="shared" ref="CE4:CI11" si="5">AVERAGE(BQ4:BT4)</f>
        <v>110.70269808743168</v>
      </c>
      <c r="CF4" s="23"/>
      <c r="CG4" s="23"/>
      <c r="CH4" s="23"/>
      <c r="CI4" s="25">
        <f t="shared" ref="CI4:CI7" si="6">AVERAGE(BU4:BX4)</f>
        <v>106.30122950819671</v>
      </c>
      <c r="CJ4" s="23"/>
      <c r="CK4" s="23"/>
      <c r="CL4" s="23"/>
      <c r="CN4" s="1" t="s">
        <v>0</v>
      </c>
      <c r="CO4" s="23"/>
      <c r="CP4" s="23"/>
      <c r="CQ4" s="23"/>
      <c r="CR4" s="23"/>
      <c r="CS4" s="23">
        <f t="shared" ref="CS4:CZ7" si="7">(BQ4/$CA$8)*100</f>
        <v>99.600307455803232</v>
      </c>
      <c r="CT4" s="23">
        <f t="shared" si="7"/>
        <v>96.09531129900077</v>
      </c>
      <c r="CU4" s="23">
        <f t="shared" si="7"/>
        <v>99.677171406610313</v>
      </c>
      <c r="CV4" s="23">
        <f t="shared" si="7"/>
        <v>103.25903151421984</v>
      </c>
      <c r="CW4" s="23">
        <f t="shared" si="7"/>
        <v>99.538816295157574</v>
      </c>
      <c r="CX4" s="23">
        <f t="shared" si="7"/>
        <v>77.463489623366641</v>
      </c>
      <c r="CY4" s="23">
        <f t="shared" si="7"/>
        <v>94.158339738662562</v>
      </c>
      <c r="CZ4" s="23">
        <f t="shared" si="7"/>
        <v>111.6218293620292</v>
      </c>
      <c r="DB4" s="1" t="s">
        <v>0</v>
      </c>
      <c r="DC4" s="23"/>
      <c r="DD4" s="23"/>
      <c r="DE4" s="23"/>
      <c r="DF4" s="23"/>
      <c r="DG4" s="23">
        <f t="shared" ref="DG4:DK11" si="8">AVERAGE(CS4:CV4)</f>
        <v>99.657955418908529</v>
      </c>
      <c r="DH4" s="23"/>
      <c r="DI4" s="23"/>
      <c r="DJ4" s="23"/>
      <c r="DK4" s="23">
        <f t="shared" ref="DK4:DK7" si="9">AVERAGE(CW4:CZ4)</f>
        <v>95.695618754803988</v>
      </c>
      <c r="DL4" s="23"/>
      <c r="DM4" s="23"/>
      <c r="DN4" s="23"/>
      <c r="DP4" s="1" t="s">
        <v>0</v>
      </c>
      <c r="DQ4" s="23"/>
      <c r="DR4" s="23"/>
      <c r="DS4" s="23"/>
      <c r="DT4" s="23"/>
      <c r="DU4" s="23">
        <f t="shared" ref="DU4:EB7" si="10">$DC$8-CS4</f>
        <v>0.3996925441967818</v>
      </c>
      <c r="DV4" s="23">
        <f t="shared" si="10"/>
        <v>3.9046887009992446</v>
      </c>
      <c r="DW4" s="23">
        <f t="shared" si="10"/>
        <v>0.32282859338970127</v>
      </c>
      <c r="DX4" s="23">
        <f t="shared" si="10"/>
        <v>-3.2590315142198278</v>
      </c>
      <c r="DY4" s="23">
        <f t="shared" si="10"/>
        <v>0.46118370484244053</v>
      </c>
      <c r="DZ4" s="23">
        <f t="shared" si="10"/>
        <v>22.536510376633373</v>
      </c>
      <c r="EA4" s="23">
        <f t="shared" si="10"/>
        <v>5.8416602613374522</v>
      </c>
      <c r="EB4" s="23">
        <f>$DC$8-CZ4</f>
        <v>-11.621829362029189</v>
      </c>
      <c r="ED4" s="1" t="s">
        <v>0</v>
      </c>
      <c r="EE4" s="23"/>
      <c r="EF4" s="23"/>
      <c r="EG4" s="23"/>
      <c r="EH4" s="23"/>
      <c r="EI4" s="25">
        <f t="shared" ref="EI4:EM11" si="11">AVERAGE(DU4:DX4)</f>
        <v>0.34204458109147495</v>
      </c>
      <c r="EJ4" s="23"/>
      <c r="EK4" s="23"/>
      <c r="EL4" s="23"/>
      <c r="EM4" s="25">
        <f t="shared" ref="EM4:EM7" si="12">AVERAGE(DY4:EB4)</f>
        <v>4.3043812451960193</v>
      </c>
      <c r="EN4" s="23"/>
      <c r="EO4" s="23"/>
      <c r="EP4" s="23"/>
      <c r="ER4" s="1" t="s">
        <v>0</v>
      </c>
      <c r="ES4" s="23"/>
      <c r="ET4" s="23"/>
      <c r="EU4" s="23"/>
      <c r="EV4" s="23"/>
      <c r="EW4" s="25">
        <f t="shared" ref="EW4:FA11" si="13">STDEV(DU4:DX4)</f>
        <v>2.9248290383752602</v>
      </c>
      <c r="EX4" s="23"/>
      <c r="EY4" s="23"/>
      <c r="EZ4" s="23"/>
      <c r="FA4" s="25">
        <f t="shared" ref="FA4:FA7" si="14">STDEV(DY4:EB4)</f>
        <v>14.179658095064068</v>
      </c>
      <c r="FB4" s="23"/>
      <c r="FC4" s="23"/>
      <c r="FD4" s="23"/>
    </row>
    <row r="5" spans="1:160">
      <c r="A5" s="1" t="s">
        <v>2</v>
      </c>
      <c r="B5" s="9" t="s">
        <v>3</v>
      </c>
      <c r="C5" s="10"/>
      <c r="D5" s="10"/>
      <c r="E5" s="11"/>
      <c r="F5" s="3" t="s">
        <v>50</v>
      </c>
      <c r="G5" s="4"/>
      <c r="H5" s="4"/>
      <c r="I5" s="5"/>
      <c r="J5" s="3" t="s">
        <v>58</v>
      </c>
      <c r="K5" s="4"/>
      <c r="L5" s="4"/>
      <c r="M5" s="5"/>
      <c r="O5" s="1" t="s">
        <v>2</v>
      </c>
      <c r="P5">
        <v>0.33729999999999999</v>
      </c>
      <c r="Q5">
        <v>0.33479999999999999</v>
      </c>
      <c r="R5">
        <v>0.33489999999999998</v>
      </c>
      <c r="S5">
        <v>0.33539999999999998</v>
      </c>
      <c r="T5">
        <v>0.76919999999999999</v>
      </c>
      <c r="U5">
        <v>0.71870000000000001</v>
      </c>
      <c r="V5">
        <v>0.73419999999999996</v>
      </c>
      <c r="W5">
        <v>0.79369999999999996</v>
      </c>
      <c r="X5">
        <v>0.70050000000000001</v>
      </c>
      <c r="Y5">
        <v>0.59970000000000001</v>
      </c>
      <c r="Z5">
        <v>0.66549999999999998</v>
      </c>
      <c r="AA5">
        <v>0.78320000000000001</v>
      </c>
      <c r="AC5" s="1" t="s">
        <v>2</v>
      </c>
      <c r="AD5" s="23">
        <f t="shared" ref="AD5:AD11" si="15">P5-(AVERAGE($P$4:$S$4))</f>
        <v>0.2833</v>
      </c>
      <c r="AE5" s="23">
        <f t="shared" si="0"/>
        <v>0.28079999999999999</v>
      </c>
      <c r="AF5" s="23">
        <f t="shared" si="0"/>
        <v>0.28089999999999998</v>
      </c>
      <c r="AG5" s="23">
        <f t="shared" si="0"/>
        <v>0.28139999999999998</v>
      </c>
      <c r="AH5" s="23">
        <f>T5-(AVERAGE($P$4:$S$4))</f>
        <v>0.71519999999999995</v>
      </c>
      <c r="AI5" s="23">
        <f t="shared" si="1"/>
        <v>0.66469999999999996</v>
      </c>
      <c r="AJ5" s="23">
        <f t="shared" si="1"/>
        <v>0.68019999999999992</v>
      </c>
      <c r="AK5" s="23">
        <f t="shared" si="1"/>
        <v>0.73969999999999991</v>
      </c>
      <c r="AL5" s="23">
        <f t="shared" si="1"/>
        <v>0.64649999999999996</v>
      </c>
      <c r="AM5" s="23">
        <f t="shared" si="1"/>
        <v>0.54569999999999996</v>
      </c>
      <c r="AN5" s="23">
        <f t="shared" si="1"/>
        <v>0.61149999999999993</v>
      </c>
      <c r="AO5" s="23">
        <f t="shared" si="1"/>
        <v>0.72919999999999996</v>
      </c>
      <c r="AQ5" s="22">
        <v>2.5</v>
      </c>
      <c r="AR5" s="23">
        <f>AD5</f>
        <v>0.2833</v>
      </c>
      <c r="AS5" s="23">
        <f t="shared" si="2"/>
        <v>0.28079999999999999</v>
      </c>
      <c r="AT5" s="23">
        <f t="shared" si="2"/>
        <v>0.28089999999999998</v>
      </c>
      <c r="AU5" s="23">
        <f t="shared" si="2"/>
        <v>0.28139999999999998</v>
      </c>
      <c r="AV5" s="24">
        <f t="shared" ref="AV5:AV6" si="16">AVERAGE(AR5:AU5)</f>
        <v>0.28159999999999996</v>
      </c>
      <c r="AX5" s="1" t="s">
        <v>2</v>
      </c>
      <c r="AY5" s="23">
        <f t="shared" ref="AY5:AY11" si="17">(AD5-0.0023)/0.0488</f>
        <v>5.7581967213114744</v>
      </c>
      <c r="AZ5" s="23">
        <f t="shared" si="3"/>
        <v>5.7069672131147531</v>
      </c>
      <c r="BA5" s="23">
        <f t="shared" si="3"/>
        <v>5.7090163934426217</v>
      </c>
      <c r="BB5" s="23">
        <f t="shared" si="3"/>
        <v>5.7192622950819656</v>
      </c>
      <c r="BC5" s="23">
        <f t="shared" si="3"/>
        <v>14.608606557377048</v>
      </c>
      <c r="BD5" s="23">
        <f t="shared" si="3"/>
        <v>13.573770491803277</v>
      </c>
      <c r="BE5" s="23">
        <f t="shared" si="3"/>
        <v>13.891393442622949</v>
      </c>
      <c r="BF5" s="23">
        <f t="shared" si="3"/>
        <v>15.110655737704915</v>
      </c>
      <c r="BG5" s="23">
        <f t="shared" si="3"/>
        <v>13.200819672131146</v>
      </c>
      <c r="BH5" s="23">
        <f t="shared" si="3"/>
        <v>11.135245901639344</v>
      </c>
      <c r="BI5" s="23">
        <f t="shared" si="3"/>
        <v>12.483606557377048</v>
      </c>
      <c r="BJ5" s="23">
        <f t="shared" si="3"/>
        <v>14.895491803278688</v>
      </c>
      <c r="BL5" s="1" t="s">
        <v>2</v>
      </c>
      <c r="BM5" s="23"/>
      <c r="BN5" s="23"/>
      <c r="BO5" s="23"/>
      <c r="BP5" s="23"/>
      <c r="BQ5" s="23">
        <f t="shared" si="4"/>
        <v>121.73838797814207</v>
      </c>
      <c r="BR5" s="23">
        <f t="shared" si="4"/>
        <v>113.11475409836065</v>
      </c>
      <c r="BS5" s="23">
        <f t="shared" si="4"/>
        <v>115.76161202185791</v>
      </c>
      <c r="BT5" s="23">
        <f t="shared" si="4"/>
        <v>125.92213114754097</v>
      </c>
      <c r="BU5" s="23">
        <f t="shared" si="4"/>
        <v>110.00683060109289</v>
      </c>
      <c r="BV5" s="23">
        <f t="shared" si="4"/>
        <v>92.79371584699453</v>
      </c>
      <c r="BW5" s="23">
        <f t="shared" si="4"/>
        <v>104.03005464480873</v>
      </c>
      <c r="BX5" s="23">
        <f t="shared" si="4"/>
        <v>124.12909836065573</v>
      </c>
      <c r="BZ5" s="1" t="s">
        <v>2</v>
      </c>
      <c r="CA5" s="23"/>
      <c r="CB5" s="23"/>
      <c r="CC5" s="23"/>
      <c r="CD5" s="23"/>
      <c r="CE5" s="25">
        <f t="shared" si="5"/>
        <v>119.13422131147539</v>
      </c>
      <c r="CF5" s="23"/>
      <c r="CG5" s="23"/>
      <c r="CH5" s="23"/>
      <c r="CI5" s="23">
        <f t="shared" si="6"/>
        <v>107.73992486338797</v>
      </c>
      <c r="CJ5" s="23"/>
      <c r="CK5" s="23"/>
      <c r="CL5" s="23"/>
      <c r="CN5" s="1" t="s">
        <v>2</v>
      </c>
      <c r="CO5" s="23"/>
      <c r="CP5" s="23"/>
      <c r="CQ5" s="23"/>
      <c r="CR5" s="23"/>
      <c r="CS5" s="23">
        <f t="shared" si="7"/>
        <v>109.59262106072252</v>
      </c>
      <c r="CT5" s="23">
        <f t="shared" si="7"/>
        <v>101.82936202920831</v>
      </c>
      <c r="CU5" s="23">
        <f t="shared" si="7"/>
        <v>104.21214450422751</v>
      </c>
      <c r="CV5" s="23">
        <f t="shared" si="7"/>
        <v>113.35895465026901</v>
      </c>
      <c r="CW5" s="23">
        <f t="shared" si="7"/>
        <v>99.031514219830896</v>
      </c>
      <c r="CX5" s="23">
        <f t="shared" si="7"/>
        <v>83.535741737125292</v>
      </c>
      <c r="CY5" s="23">
        <f t="shared" si="7"/>
        <v>93.651037663335885</v>
      </c>
      <c r="CZ5" s="23">
        <f t="shared" si="7"/>
        <v>111.74481168332053</v>
      </c>
      <c r="DB5" s="1" t="s">
        <v>2</v>
      </c>
      <c r="DC5" s="23"/>
      <c r="DD5" s="23"/>
      <c r="DE5" s="23"/>
      <c r="DF5" s="23"/>
      <c r="DG5" s="23">
        <f t="shared" si="8"/>
        <v>107.24827056110685</v>
      </c>
      <c r="DH5" s="23"/>
      <c r="DI5" s="23"/>
      <c r="DJ5" s="23"/>
      <c r="DK5" s="23">
        <f t="shared" si="9"/>
        <v>96.990776325903141</v>
      </c>
      <c r="DL5" s="23"/>
      <c r="DM5" s="23"/>
      <c r="DN5" s="23"/>
      <c r="DP5" s="1" t="s">
        <v>2</v>
      </c>
      <c r="DQ5" s="23"/>
      <c r="DR5" s="23"/>
      <c r="DS5" s="23"/>
      <c r="DT5" s="23"/>
      <c r="DU5" s="23">
        <f t="shared" si="10"/>
        <v>-9.5926210607225073</v>
      </c>
      <c r="DV5" s="23">
        <f t="shared" si="10"/>
        <v>-1.8293620292082977</v>
      </c>
      <c r="DW5" s="23">
        <f t="shared" si="10"/>
        <v>-4.2121445042274956</v>
      </c>
      <c r="DX5" s="23">
        <f t="shared" si="10"/>
        <v>-13.358954650268998</v>
      </c>
      <c r="DY5" s="23">
        <f t="shared" si="10"/>
        <v>0.96848578016911802</v>
      </c>
      <c r="DZ5" s="23">
        <f t="shared" si="10"/>
        <v>16.464258262874722</v>
      </c>
      <c r="EA5" s="23">
        <f t="shared" si="10"/>
        <v>6.3489623366641297</v>
      </c>
      <c r="EB5" s="23">
        <f t="shared" si="10"/>
        <v>-11.744811683320521</v>
      </c>
      <c r="ED5" s="1" t="s">
        <v>2</v>
      </c>
      <c r="EE5" s="23"/>
      <c r="EF5" s="23"/>
      <c r="EG5" s="23"/>
      <c r="EH5" s="23"/>
      <c r="EI5" s="25">
        <f t="shared" si="11"/>
        <v>-7.2482705611068248</v>
      </c>
      <c r="EJ5" s="23"/>
      <c r="EK5" s="23"/>
      <c r="EL5" s="23"/>
      <c r="EM5" s="23">
        <f t="shared" si="12"/>
        <v>3.0092236740968623</v>
      </c>
      <c r="EN5" s="23"/>
      <c r="EO5" s="23"/>
      <c r="EP5" s="23"/>
      <c r="ER5" s="1" t="s">
        <v>2</v>
      </c>
      <c r="ES5" s="23"/>
      <c r="ET5" s="23"/>
      <c r="EU5" s="23"/>
      <c r="EV5" s="23"/>
      <c r="EW5" s="25">
        <f t="shared" si="13"/>
        <v>5.2095767714512196</v>
      </c>
      <c r="EX5" s="23"/>
      <c r="EY5" s="23"/>
      <c r="EZ5" s="23"/>
      <c r="FA5" s="23">
        <f t="shared" si="14"/>
        <v>11.747878965996231</v>
      </c>
      <c r="FB5" s="23"/>
      <c r="FC5" s="23"/>
      <c r="FD5" s="23"/>
    </row>
    <row r="6" spans="1:160">
      <c r="A6" s="1" t="s">
        <v>4</v>
      </c>
      <c r="B6" s="9" t="s">
        <v>5</v>
      </c>
      <c r="C6" s="10"/>
      <c r="D6" s="10"/>
      <c r="E6" s="11"/>
      <c r="F6" s="3" t="s">
        <v>51</v>
      </c>
      <c r="G6" s="4"/>
      <c r="H6" s="4"/>
      <c r="I6" s="5"/>
      <c r="J6" s="3" t="s">
        <v>59</v>
      </c>
      <c r="K6" s="4"/>
      <c r="L6" s="4"/>
      <c r="M6" s="5"/>
      <c r="O6" s="1" t="s">
        <v>4</v>
      </c>
      <c r="P6">
        <v>0.61660000000000004</v>
      </c>
      <c r="Q6">
        <v>0.61029999999999995</v>
      </c>
      <c r="R6">
        <v>0.6038</v>
      </c>
      <c r="S6">
        <v>0.61199999999999999</v>
      </c>
      <c r="T6">
        <v>0.80479999999999996</v>
      </c>
      <c r="U6">
        <v>0.77769999999999995</v>
      </c>
      <c r="V6">
        <v>0.73240000000000005</v>
      </c>
      <c r="W6">
        <v>0.77659999999999996</v>
      </c>
      <c r="X6">
        <v>0.73740000000000006</v>
      </c>
      <c r="Y6">
        <v>0.64680000000000004</v>
      </c>
      <c r="Z6">
        <v>0.7056</v>
      </c>
      <c r="AA6">
        <v>0.8004</v>
      </c>
      <c r="AC6" s="1" t="s">
        <v>4</v>
      </c>
      <c r="AD6" s="23">
        <f t="shared" si="15"/>
        <v>0.56259999999999999</v>
      </c>
      <c r="AE6" s="23">
        <f t="shared" si="0"/>
        <v>0.55629999999999991</v>
      </c>
      <c r="AF6" s="23">
        <f t="shared" si="0"/>
        <v>0.54979999999999996</v>
      </c>
      <c r="AG6" s="23">
        <f t="shared" si="0"/>
        <v>0.55799999999999994</v>
      </c>
      <c r="AH6" s="23">
        <f t="shared" si="1"/>
        <v>0.75079999999999991</v>
      </c>
      <c r="AI6" s="23">
        <f t="shared" si="1"/>
        <v>0.7236999999999999</v>
      </c>
      <c r="AJ6" s="23">
        <f t="shared" si="1"/>
        <v>0.6784</v>
      </c>
      <c r="AK6" s="23">
        <f t="shared" si="1"/>
        <v>0.72259999999999991</v>
      </c>
      <c r="AL6" s="23">
        <f t="shared" si="1"/>
        <v>0.68340000000000001</v>
      </c>
      <c r="AM6" s="23">
        <f t="shared" si="1"/>
        <v>0.59279999999999999</v>
      </c>
      <c r="AN6" s="23">
        <f t="shared" si="1"/>
        <v>0.65159999999999996</v>
      </c>
      <c r="AO6" s="23">
        <f t="shared" si="1"/>
        <v>0.74639999999999995</v>
      </c>
      <c r="AQ6" s="22">
        <v>10</v>
      </c>
      <c r="AR6" s="23">
        <f t="shared" ref="AR6:AR7" si="18">AD6</f>
        <v>0.56259999999999999</v>
      </c>
      <c r="AS6" s="23">
        <f t="shared" si="2"/>
        <v>0.55629999999999991</v>
      </c>
      <c r="AT6" s="23">
        <f t="shared" si="2"/>
        <v>0.54979999999999996</v>
      </c>
      <c r="AU6" s="23">
        <f t="shared" si="2"/>
        <v>0.55799999999999994</v>
      </c>
      <c r="AV6" s="24">
        <f t="shared" si="16"/>
        <v>0.55667499999999992</v>
      </c>
      <c r="AX6" s="1" t="s">
        <v>4</v>
      </c>
      <c r="AY6" s="23">
        <f t="shared" si="17"/>
        <v>11.48155737704918</v>
      </c>
      <c r="AZ6" s="23">
        <f t="shared" si="3"/>
        <v>11.352459016393441</v>
      </c>
      <c r="BA6" s="23">
        <f t="shared" si="3"/>
        <v>11.219262295081966</v>
      </c>
      <c r="BB6" s="23">
        <f t="shared" si="3"/>
        <v>11.387295081967212</v>
      </c>
      <c r="BC6" s="23">
        <f t="shared" si="3"/>
        <v>15.338114754098358</v>
      </c>
      <c r="BD6" s="23">
        <f t="shared" si="3"/>
        <v>14.782786885245899</v>
      </c>
      <c r="BE6" s="23">
        <f t="shared" si="3"/>
        <v>13.854508196721312</v>
      </c>
      <c r="BF6" s="23">
        <f t="shared" si="3"/>
        <v>14.760245901639342</v>
      </c>
      <c r="BG6" s="23">
        <f t="shared" si="3"/>
        <v>13.956967213114755</v>
      </c>
      <c r="BH6" s="23">
        <f t="shared" si="3"/>
        <v>12.100409836065573</v>
      </c>
      <c r="BI6" s="23">
        <f t="shared" si="3"/>
        <v>13.305327868852459</v>
      </c>
      <c r="BJ6" s="23">
        <f t="shared" si="3"/>
        <v>15.247950819672131</v>
      </c>
      <c r="BL6" s="1" t="s">
        <v>4</v>
      </c>
      <c r="BM6" s="23"/>
      <c r="BN6" s="23"/>
      <c r="BO6" s="23"/>
      <c r="BP6" s="23"/>
      <c r="BQ6" s="23">
        <f t="shared" si="4"/>
        <v>127.81762295081965</v>
      </c>
      <c r="BR6" s="23">
        <f t="shared" si="4"/>
        <v>123.1898907103825</v>
      </c>
      <c r="BS6" s="23">
        <f t="shared" si="4"/>
        <v>115.45423497267761</v>
      </c>
      <c r="BT6" s="23">
        <f t="shared" si="4"/>
        <v>123.00204918032786</v>
      </c>
      <c r="BU6" s="23">
        <f t="shared" si="4"/>
        <v>116.30806010928963</v>
      </c>
      <c r="BV6" s="23">
        <f t="shared" si="4"/>
        <v>100.83674863387978</v>
      </c>
      <c r="BW6" s="23">
        <f t="shared" si="4"/>
        <v>110.87773224043715</v>
      </c>
      <c r="BX6" s="23">
        <f t="shared" si="4"/>
        <v>127.06625683060109</v>
      </c>
      <c r="BZ6" s="1" t="s">
        <v>4</v>
      </c>
      <c r="CA6" s="23"/>
      <c r="CB6" s="23"/>
      <c r="CC6" s="23"/>
      <c r="CD6" s="23"/>
      <c r="CE6" s="25">
        <f t="shared" si="5"/>
        <v>122.36594945355191</v>
      </c>
      <c r="CF6" s="23"/>
      <c r="CG6" s="23"/>
      <c r="CH6" s="23"/>
      <c r="CI6" s="23">
        <f t="shared" si="6"/>
        <v>113.77219945355191</v>
      </c>
      <c r="CJ6" s="23"/>
      <c r="CK6" s="23"/>
      <c r="CL6" s="23"/>
      <c r="CN6" s="1" t="s">
        <v>4</v>
      </c>
      <c r="CO6" s="23"/>
      <c r="CP6" s="23"/>
      <c r="CQ6" s="23"/>
      <c r="CR6" s="23"/>
      <c r="CS6" s="23">
        <f t="shared" si="7"/>
        <v>115.06533435818599</v>
      </c>
      <c r="CT6" s="23">
        <f t="shared" si="7"/>
        <v>110.89930822444273</v>
      </c>
      <c r="CU6" s="23">
        <f t="shared" si="7"/>
        <v>103.93543428132207</v>
      </c>
      <c r="CV6" s="23">
        <f t="shared" si="7"/>
        <v>110.73020753266718</v>
      </c>
      <c r="CW6" s="23">
        <f t="shared" si="7"/>
        <v>104.70407378939279</v>
      </c>
      <c r="CX6" s="23">
        <f t="shared" si="7"/>
        <v>90.776325903151431</v>
      </c>
      <c r="CY6" s="23">
        <f t="shared" si="7"/>
        <v>99.815526518063038</v>
      </c>
      <c r="CZ6" s="23">
        <f t="shared" si="7"/>
        <v>114.38893159108379</v>
      </c>
      <c r="DB6" s="1" t="s">
        <v>4</v>
      </c>
      <c r="DC6" s="23"/>
      <c r="DD6" s="23"/>
      <c r="DE6" s="23"/>
      <c r="DF6" s="23"/>
      <c r="DG6" s="23">
        <f t="shared" si="8"/>
        <v>110.1575710991545</v>
      </c>
      <c r="DH6" s="23"/>
      <c r="DI6" s="23"/>
      <c r="DJ6" s="23"/>
      <c r="DK6" s="23">
        <f t="shared" si="9"/>
        <v>102.42121445042277</v>
      </c>
      <c r="DL6" s="23"/>
      <c r="DM6" s="23"/>
      <c r="DN6" s="23"/>
      <c r="DP6" s="1" t="s">
        <v>4</v>
      </c>
      <c r="DQ6" s="23"/>
      <c r="DR6" s="23"/>
      <c r="DS6" s="23"/>
      <c r="DT6" s="23"/>
      <c r="DU6" s="23">
        <f t="shared" si="10"/>
        <v>-15.065334358185979</v>
      </c>
      <c r="DV6" s="23">
        <f t="shared" si="10"/>
        <v>-10.89930822444272</v>
      </c>
      <c r="DW6" s="23">
        <f t="shared" si="10"/>
        <v>-3.9354342813220597</v>
      </c>
      <c r="DX6" s="23">
        <f t="shared" si="10"/>
        <v>-10.730207532667166</v>
      </c>
      <c r="DY6" s="23">
        <f t="shared" si="10"/>
        <v>-4.7040737893927798</v>
      </c>
      <c r="DZ6" s="23">
        <f t="shared" si="10"/>
        <v>9.2236740968485833</v>
      </c>
      <c r="EA6" s="23">
        <f t="shared" si="10"/>
        <v>0.18447348193697621</v>
      </c>
      <c r="EB6" s="23">
        <f t="shared" si="10"/>
        <v>-14.388931591083775</v>
      </c>
      <c r="ED6" s="1" t="s">
        <v>4</v>
      </c>
      <c r="EE6" s="23"/>
      <c r="EF6" s="23"/>
      <c r="EG6" s="23"/>
      <c r="EH6" s="23"/>
      <c r="EI6" s="25">
        <f t="shared" si="11"/>
        <v>-10.157571099154481</v>
      </c>
      <c r="EJ6" s="23"/>
      <c r="EK6" s="23"/>
      <c r="EL6" s="23"/>
      <c r="EM6" s="23">
        <f t="shared" si="12"/>
        <v>-2.4212144504227489</v>
      </c>
      <c r="EN6" s="23"/>
      <c r="EO6" s="23"/>
      <c r="EP6" s="23"/>
      <c r="ER6" s="1" t="s">
        <v>4</v>
      </c>
      <c r="ES6" s="23"/>
      <c r="ET6" s="23"/>
      <c r="EU6" s="23"/>
      <c r="EV6" s="23"/>
      <c r="EW6" s="25">
        <f t="shared" si="13"/>
        <v>4.6072122168958165</v>
      </c>
      <c r="EX6" s="23"/>
      <c r="EY6" s="23"/>
      <c r="EZ6" s="23"/>
      <c r="FA6" s="23">
        <f t="shared" si="14"/>
        <v>9.8459930800911852</v>
      </c>
      <c r="FB6" s="23"/>
      <c r="FC6" s="23"/>
      <c r="FD6" s="23"/>
    </row>
    <row r="7" spans="1:160">
      <c r="A7" s="1" t="s">
        <v>6</v>
      </c>
      <c r="B7" s="9" t="s">
        <v>7</v>
      </c>
      <c r="C7" s="10"/>
      <c r="D7" s="10"/>
      <c r="E7" s="11"/>
      <c r="F7" s="3" t="s">
        <v>52</v>
      </c>
      <c r="G7" s="4"/>
      <c r="H7" s="4"/>
      <c r="I7" s="5"/>
      <c r="J7" s="3" t="s">
        <v>60</v>
      </c>
      <c r="K7" s="4"/>
      <c r="L7" s="4"/>
      <c r="M7" s="5"/>
      <c r="O7" s="1" t="s">
        <v>6</v>
      </c>
      <c r="P7">
        <v>1.1495</v>
      </c>
      <c r="Q7">
        <v>1.1373</v>
      </c>
      <c r="R7">
        <v>1.1323000000000001</v>
      </c>
      <c r="S7">
        <v>1.1394</v>
      </c>
      <c r="T7">
        <v>0.42720000000000002</v>
      </c>
      <c r="U7">
        <v>0.41789999999999999</v>
      </c>
      <c r="V7">
        <v>0.4047</v>
      </c>
      <c r="W7">
        <v>0.4108</v>
      </c>
      <c r="X7">
        <v>0.71040000000000003</v>
      </c>
      <c r="Y7">
        <v>0.63800000000000001</v>
      </c>
      <c r="Z7">
        <v>0.68820000000000003</v>
      </c>
      <c r="AA7">
        <v>0.78249999999999997</v>
      </c>
      <c r="AC7" s="1" t="s">
        <v>6</v>
      </c>
      <c r="AD7" s="23">
        <f t="shared" si="15"/>
        <v>1.0954999999999999</v>
      </c>
      <c r="AE7" s="23">
        <f t="shared" si="0"/>
        <v>1.0832999999999999</v>
      </c>
      <c r="AF7" s="23">
        <f t="shared" si="0"/>
        <v>1.0783</v>
      </c>
      <c r="AG7" s="23">
        <f t="shared" si="0"/>
        <v>1.0853999999999999</v>
      </c>
      <c r="AH7" s="23">
        <f t="shared" si="1"/>
        <v>0.37320000000000003</v>
      </c>
      <c r="AI7" s="23">
        <f t="shared" si="1"/>
        <v>0.3639</v>
      </c>
      <c r="AJ7" s="23">
        <f t="shared" si="1"/>
        <v>0.35070000000000001</v>
      </c>
      <c r="AK7" s="23">
        <f t="shared" si="1"/>
        <v>0.35680000000000001</v>
      </c>
      <c r="AL7" s="23">
        <f t="shared" si="1"/>
        <v>0.65639999999999998</v>
      </c>
      <c r="AM7" s="23">
        <f t="shared" si="1"/>
        <v>0.58399999999999996</v>
      </c>
      <c r="AN7" s="23">
        <f t="shared" si="1"/>
        <v>0.63419999999999999</v>
      </c>
      <c r="AO7" s="23">
        <f t="shared" si="1"/>
        <v>0.72849999999999993</v>
      </c>
      <c r="AQ7" s="22">
        <v>20</v>
      </c>
      <c r="AR7" s="23">
        <f t="shared" si="18"/>
        <v>1.0954999999999999</v>
      </c>
      <c r="AS7" s="23">
        <f t="shared" si="2"/>
        <v>1.0832999999999999</v>
      </c>
      <c r="AT7" s="23">
        <f t="shared" si="2"/>
        <v>1.0783</v>
      </c>
      <c r="AU7" s="23">
        <f t="shared" si="2"/>
        <v>1.0853999999999999</v>
      </c>
      <c r="AV7" s="24">
        <f>AVERAGE(AR7:AU7)</f>
        <v>1.0856249999999998</v>
      </c>
      <c r="AX7" s="1" t="s">
        <v>6</v>
      </c>
      <c r="AY7" s="23">
        <f t="shared" si="17"/>
        <v>22.401639344262293</v>
      </c>
      <c r="AZ7" s="23">
        <f t="shared" si="3"/>
        <v>22.151639344262293</v>
      </c>
      <c r="BA7" s="23">
        <f t="shared" si="3"/>
        <v>22.049180327868854</v>
      </c>
      <c r="BB7" s="23">
        <f t="shared" si="3"/>
        <v>22.194672131147538</v>
      </c>
      <c r="BC7" s="23">
        <f t="shared" si="3"/>
        <v>7.6004098360655732</v>
      </c>
      <c r="BD7" s="23">
        <f t="shared" si="3"/>
        <v>7.4098360655737698</v>
      </c>
      <c r="BE7" s="23">
        <f t="shared" si="3"/>
        <v>7.1393442622950811</v>
      </c>
      <c r="BF7" s="23">
        <f t="shared" si="3"/>
        <v>7.2643442622950811</v>
      </c>
      <c r="BG7" s="23">
        <f t="shared" si="3"/>
        <v>13.403688524590164</v>
      </c>
      <c r="BH7" s="23">
        <f t="shared" si="3"/>
        <v>11.920081967213115</v>
      </c>
      <c r="BI7" s="23">
        <f t="shared" si="3"/>
        <v>12.948770491803279</v>
      </c>
      <c r="BJ7" s="23">
        <f t="shared" si="3"/>
        <v>14.881147540983605</v>
      </c>
      <c r="BL7" s="1" t="s">
        <v>6</v>
      </c>
      <c r="BM7" s="23"/>
      <c r="BN7" s="23"/>
      <c r="BO7" s="23"/>
      <c r="BP7" s="23"/>
      <c r="BQ7" s="23">
        <f t="shared" si="4"/>
        <v>63.336748633879779</v>
      </c>
      <c r="BR7" s="23">
        <f t="shared" si="4"/>
        <v>61.748633879781416</v>
      </c>
      <c r="BS7" s="23">
        <f t="shared" si="4"/>
        <v>59.494535519125677</v>
      </c>
      <c r="BT7" s="23">
        <f t="shared" si="4"/>
        <v>60.536202185792348</v>
      </c>
      <c r="BU7" s="23">
        <f t="shared" si="4"/>
        <v>111.69740437158471</v>
      </c>
      <c r="BV7" s="23">
        <f t="shared" si="4"/>
        <v>99.334016393442624</v>
      </c>
      <c r="BW7" s="23">
        <f t="shared" si="4"/>
        <v>107.90642076502732</v>
      </c>
      <c r="BX7" s="23">
        <f t="shared" si="4"/>
        <v>124.00956284153004</v>
      </c>
      <c r="BZ7" s="1" t="s">
        <v>6</v>
      </c>
      <c r="CA7" s="23"/>
      <c r="CB7" s="23"/>
      <c r="CC7" s="23"/>
      <c r="CD7" s="23"/>
      <c r="CE7" s="23">
        <f t="shared" si="5"/>
        <v>61.279030054644799</v>
      </c>
      <c r="CF7" s="23"/>
      <c r="CG7" s="23"/>
      <c r="CH7" s="23"/>
      <c r="CI7" s="23">
        <f t="shared" si="6"/>
        <v>110.73685109289619</v>
      </c>
      <c r="CJ7" s="23"/>
      <c r="CK7" s="23"/>
      <c r="CL7" s="23"/>
      <c r="CN7" s="1" t="s">
        <v>6</v>
      </c>
      <c r="CO7" s="23"/>
      <c r="CP7" s="23"/>
      <c r="CQ7" s="23"/>
      <c r="CR7" s="23"/>
      <c r="CS7" s="23">
        <f t="shared" si="7"/>
        <v>57.017678708685629</v>
      </c>
      <c r="CT7" s="23">
        <f t="shared" si="7"/>
        <v>55.588009223674092</v>
      </c>
      <c r="CU7" s="23">
        <f t="shared" si="7"/>
        <v>53.558800922367411</v>
      </c>
      <c r="CV7" s="23">
        <f t="shared" si="7"/>
        <v>54.496541122213685</v>
      </c>
      <c r="CW7" s="23">
        <f t="shared" si="7"/>
        <v>100.55342044581093</v>
      </c>
      <c r="CX7" s="23">
        <f t="shared" si="7"/>
        <v>89.423520368946967</v>
      </c>
      <c r="CY7" s="23">
        <f t="shared" si="7"/>
        <v>97.140661029976954</v>
      </c>
      <c r="CZ7" s="23">
        <f t="shared" si="7"/>
        <v>111.63720215219061</v>
      </c>
      <c r="DB7" s="1" t="s">
        <v>6</v>
      </c>
      <c r="DC7" s="23"/>
      <c r="DD7" s="23"/>
      <c r="DE7" s="23"/>
      <c r="DF7" s="23"/>
      <c r="DG7" s="23">
        <f t="shared" si="8"/>
        <v>55.165257494235206</v>
      </c>
      <c r="DH7" s="23"/>
      <c r="DI7" s="23"/>
      <c r="DJ7" s="23"/>
      <c r="DK7" s="23">
        <f t="shared" si="9"/>
        <v>99.688700999231372</v>
      </c>
      <c r="DL7" s="23"/>
      <c r="DM7" s="23"/>
      <c r="DN7" s="23"/>
      <c r="DP7" s="1" t="s">
        <v>6</v>
      </c>
      <c r="DQ7" s="23"/>
      <c r="DR7" s="23"/>
      <c r="DS7" s="23"/>
      <c r="DT7" s="23"/>
      <c r="DU7" s="23">
        <f t="shared" si="10"/>
        <v>42.982321291314385</v>
      </c>
      <c r="DV7" s="23">
        <f t="shared" si="10"/>
        <v>44.411990776325922</v>
      </c>
      <c r="DW7" s="23">
        <f t="shared" si="10"/>
        <v>46.441199077632604</v>
      </c>
      <c r="DX7" s="23">
        <f t="shared" si="10"/>
        <v>45.503458877786329</v>
      </c>
      <c r="DY7" s="23">
        <f t="shared" si="10"/>
        <v>-0.55342044581091443</v>
      </c>
      <c r="DZ7" s="23">
        <f t="shared" si="10"/>
        <v>10.576479631053047</v>
      </c>
      <c r="EA7" s="23">
        <f t="shared" si="10"/>
        <v>2.8593389700230603</v>
      </c>
      <c r="EB7" s="23">
        <f t="shared" si="10"/>
        <v>-11.637202152190596</v>
      </c>
      <c r="ED7" s="1" t="s">
        <v>6</v>
      </c>
      <c r="EE7" s="23"/>
      <c r="EF7" s="23"/>
      <c r="EG7" s="23"/>
      <c r="EH7" s="23"/>
      <c r="EI7" s="23">
        <f t="shared" si="11"/>
        <v>44.834742505764808</v>
      </c>
      <c r="EJ7" s="23"/>
      <c r="EK7" s="23"/>
      <c r="EL7" s="23"/>
      <c r="EM7" s="23">
        <f t="shared" si="12"/>
        <v>0.31129900076864914</v>
      </c>
      <c r="EN7" s="23"/>
      <c r="EO7" s="23"/>
      <c r="EP7" s="23"/>
      <c r="ER7" s="1" t="s">
        <v>6</v>
      </c>
      <c r="ES7" s="23"/>
      <c r="ET7" s="23"/>
      <c r="EU7" s="23"/>
      <c r="EV7" s="23"/>
      <c r="EW7" s="23">
        <f t="shared" si="13"/>
        <v>1.4875110850003108</v>
      </c>
      <c r="EX7" s="23"/>
      <c r="EY7" s="23"/>
      <c r="EZ7" s="23"/>
      <c r="FA7" s="23">
        <f t="shared" si="14"/>
        <v>9.2264269100745846</v>
      </c>
      <c r="FB7" s="23"/>
      <c r="FC7" s="23"/>
      <c r="FD7" s="23"/>
    </row>
    <row r="8" spans="1:160">
      <c r="A8" s="1" t="s">
        <v>8</v>
      </c>
      <c r="B8" s="12" t="s">
        <v>9</v>
      </c>
      <c r="C8" s="13"/>
      <c r="D8" s="13"/>
      <c r="E8" s="14"/>
      <c r="F8" s="3" t="s">
        <v>53</v>
      </c>
      <c r="G8" s="4"/>
      <c r="H8" s="4"/>
      <c r="I8" s="5"/>
      <c r="J8" s="3" t="s">
        <v>61</v>
      </c>
      <c r="K8" s="4"/>
      <c r="L8" s="4"/>
      <c r="M8" s="5"/>
      <c r="O8" s="1" t="s">
        <v>8</v>
      </c>
      <c r="P8">
        <v>0.73899999999999999</v>
      </c>
      <c r="Q8">
        <v>0.72209999999999996</v>
      </c>
      <c r="R8">
        <v>0.62960000000000005</v>
      </c>
      <c r="S8">
        <v>0.73650000000000004</v>
      </c>
      <c r="T8">
        <v>0.74850000000000005</v>
      </c>
      <c r="U8">
        <v>0.75170000000000003</v>
      </c>
      <c r="V8">
        <v>0.7127</v>
      </c>
      <c r="W8">
        <v>0.69789999999999996</v>
      </c>
      <c r="X8">
        <v>0.68330000000000002</v>
      </c>
      <c r="Y8">
        <v>0.64949999999999997</v>
      </c>
      <c r="Z8">
        <v>0.67400000000000004</v>
      </c>
      <c r="AA8">
        <v>0.7651</v>
      </c>
      <c r="AC8" s="1" t="s">
        <v>8</v>
      </c>
      <c r="AD8" s="23">
        <f t="shared" si="15"/>
        <v>0.68499999999999994</v>
      </c>
      <c r="AE8" s="23">
        <f t="shared" si="0"/>
        <v>0.66809999999999992</v>
      </c>
      <c r="AF8" s="23">
        <f t="shared" si="0"/>
        <v>0.5756</v>
      </c>
      <c r="AG8" s="23">
        <f t="shared" si="0"/>
        <v>0.6825</v>
      </c>
      <c r="AH8" s="23">
        <f t="shared" si="1"/>
        <v>0.69450000000000001</v>
      </c>
      <c r="AI8" s="23">
        <f t="shared" si="1"/>
        <v>0.69769999999999999</v>
      </c>
      <c r="AJ8" s="23">
        <f t="shared" si="1"/>
        <v>0.65869999999999995</v>
      </c>
      <c r="AK8" s="23">
        <f t="shared" si="1"/>
        <v>0.64389999999999992</v>
      </c>
      <c r="AL8" s="23">
        <f t="shared" si="1"/>
        <v>0.62929999999999997</v>
      </c>
      <c r="AM8" s="23">
        <f t="shared" si="1"/>
        <v>0.59549999999999992</v>
      </c>
      <c r="AN8" s="23">
        <f t="shared" si="1"/>
        <v>0.62</v>
      </c>
      <c r="AO8" s="23">
        <f t="shared" si="1"/>
        <v>0.71109999999999995</v>
      </c>
      <c r="AX8" s="1" t="s">
        <v>8</v>
      </c>
      <c r="AY8" s="23">
        <f t="shared" si="17"/>
        <v>13.989754098360654</v>
      </c>
      <c r="AZ8" s="23">
        <f t="shared" si="3"/>
        <v>13.643442622950818</v>
      </c>
      <c r="BA8" s="23">
        <f t="shared" si="3"/>
        <v>11.747950819672131</v>
      </c>
      <c r="BB8" s="23">
        <f t="shared" si="3"/>
        <v>13.938524590163935</v>
      </c>
      <c r="BC8" s="23">
        <f t="shared" si="3"/>
        <v>14.184426229508196</v>
      </c>
      <c r="BD8" s="23">
        <f t="shared" si="3"/>
        <v>14.25</v>
      </c>
      <c r="BE8" s="23">
        <f t="shared" si="3"/>
        <v>13.450819672131146</v>
      </c>
      <c r="BF8" s="23">
        <f t="shared" si="3"/>
        <v>13.147540983606556</v>
      </c>
      <c r="BG8" s="23">
        <f t="shared" si="3"/>
        <v>12.848360655737704</v>
      </c>
      <c r="BH8" s="23">
        <f t="shared" si="3"/>
        <v>12.155737704918032</v>
      </c>
      <c r="BI8" s="23">
        <f t="shared" si="3"/>
        <v>12.657786885245901</v>
      </c>
      <c r="BJ8" s="23">
        <f t="shared" si="3"/>
        <v>14.524590163934425</v>
      </c>
      <c r="BL8" s="1" t="s">
        <v>8</v>
      </c>
      <c r="BM8" s="23">
        <f>AY8/(0.024*5)</f>
        <v>116.58128415300546</v>
      </c>
      <c r="BN8" s="23">
        <f t="shared" ref="BN8:BX11" si="19">AZ8/(0.024*5)</f>
        <v>113.69535519125682</v>
      </c>
      <c r="BO8" s="23">
        <f t="shared" si="19"/>
        <v>97.89959016393442</v>
      </c>
      <c r="BP8" s="23">
        <f t="shared" si="19"/>
        <v>116.15437158469946</v>
      </c>
      <c r="BQ8" s="23">
        <f t="shared" si="19"/>
        <v>118.2035519125683</v>
      </c>
      <c r="BR8" s="23">
        <f t="shared" si="19"/>
        <v>118.75</v>
      </c>
      <c r="BS8" s="23">
        <f t="shared" si="19"/>
        <v>112.09016393442623</v>
      </c>
      <c r="BT8" s="23">
        <f t="shared" si="19"/>
        <v>109.56284153005463</v>
      </c>
      <c r="BU8" s="23">
        <f t="shared" si="19"/>
        <v>107.06967213114754</v>
      </c>
      <c r="BV8" s="23">
        <f t="shared" si="19"/>
        <v>101.29781420765026</v>
      </c>
      <c r="BW8" s="23">
        <f t="shared" si="19"/>
        <v>105.48155737704919</v>
      </c>
      <c r="BX8" s="23">
        <f t="shared" si="19"/>
        <v>121.03825136612021</v>
      </c>
      <c r="BZ8" s="1" t="s">
        <v>8</v>
      </c>
      <c r="CA8" s="23">
        <f>AVERAGE(BM8:BP8)</f>
        <v>111.08265027322403</v>
      </c>
      <c r="CB8" s="23"/>
      <c r="CC8" s="23"/>
      <c r="CD8" s="23"/>
      <c r="CE8" s="23">
        <f>AVERAGE(BR8:BT8)</f>
        <v>113.4676684881603</v>
      </c>
      <c r="CF8" s="23"/>
      <c r="CG8" s="23"/>
      <c r="CH8" s="23"/>
      <c r="CI8" s="25">
        <f t="shared" si="5"/>
        <v>108.7218237704918</v>
      </c>
      <c r="CJ8" s="23"/>
      <c r="CK8" s="23"/>
      <c r="CL8" s="23"/>
      <c r="CN8" s="1" t="s">
        <v>8</v>
      </c>
      <c r="CO8" s="23">
        <f>(BM8/$CA$8)*100</f>
        <v>104.95003843197541</v>
      </c>
      <c r="CP8" s="23">
        <f t="shared" ref="CP8:CZ11" si="20">(BN8/$CA$8)*100</f>
        <v>102.35203689469638</v>
      </c>
      <c r="CQ8" s="23">
        <f t="shared" si="20"/>
        <v>88.132205995388162</v>
      </c>
      <c r="CR8" s="23">
        <f t="shared" si="20"/>
        <v>104.56571867794007</v>
      </c>
      <c r="CS8" s="23">
        <f t="shared" si="20"/>
        <v>106.41045349730977</v>
      </c>
      <c r="CT8" s="23">
        <f t="shared" si="20"/>
        <v>106.90238278247503</v>
      </c>
      <c r="CU8" s="23">
        <f t="shared" si="20"/>
        <v>100.90699461952346</v>
      </c>
      <c r="CV8" s="23">
        <f t="shared" si="20"/>
        <v>98.631821675634129</v>
      </c>
      <c r="CW8" s="23">
        <f t="shared" si="20"/>
        <v>96.387394312067656</v>
      </c>
      <c r="CX8" s="23">
        <f t="shared" si="20"/>
        <v>91.191391237509606</v>
      </c>
      <c r="CY8" s="23">
        <f t="shared" si="20"/>
        <v>94.957724827056126</v>
      </c>
      <c r="CZ8" s="23">
        <f t="shared" si="20"/>
        <v>108.96233666410453</v>
      </c>
      <c r="DB8" s="1" t="s">
        <v>8</v>
      </c>
      <c r="DC8" s="23">
        <f>AVERAGE(CO8:CR8)</f>
        <v>100.00000000000001</v>
      </c>
      <c r="DD8" s="23"/>
      <c r="DE8" s="23"/>
      <c r="DF8" s="23"/>
      <c r="DG8" s="23">
        <f>AVERAGE(CT8:CV8)</f>
        <v>102.14706635921088</v>
      </c>
      <c r="DH8" s="23"/>
      <c r="DI8" s="23"/>
      <c r="DJ8" s="23"/>
      <c r="DK8" s="23">
        <f t="shared" si="8"/>
        <v>97.874711760184482</v>
      </c>
      <c r="DL8" s="23"/>
      <c r="DM8" s="23"/>
      <c r="DN8" s="23"/>
      <c r="DP8" s="1" t="s">
        <v>8</v>
      </c>
      <c r="DQ8" s="23">
        <f>$DC$8-CO8</f>
        <v>-4.9500384319754005</v>
      </c>
      <c r="DR8" s="23">
        <f t="shared" ref="DR8:EB11" si="21">$DC$8-CP8</f>
        <v>-2.3520368946963686</v>
      </c>
      <c r="DS8" s="23">
        <f t="shared" si="21"/>
        <v>11.867794004611852</v>
      </c>
      <c r="DT8" s="23">
        <f t="shared" si="21"/>
        <v>-4.5657186779400547</v>
      </c>
      <c r="DU8" s="23">
        <f t="shared" si="21"/>
        <v>-6.41045349730976</v>
      </c>
      <c r="DV8" s="23">
        <f t="shared" si="21"/>
        <v>-6.9023827824750157</v>
      </c>
      <c r="DW8" s="23">
        <f t="shared" si="21"/>
        <v>-0.90699461952344507</v>
      </c>
      <c r="DX8" s="23">
        <f t="shared" si="21"/>
        <v>1.3681783243658856</v>
      </c>
      <c r="DY8" s="23">
        <f t="shared" si="21"/>
        <v>3.6126056879323585</v>
      </c>
      <c r="DZ8" s="23">
        <f t="shared" si="21"/>
        <v>8.8086087624904081</v>
      </c>
      <c r="EA8" s="23">
        <f t="shared" si="21"/>
        <v>5.0422751729438886</v>
      </c>
      <c r="EB8" s="23">
        <f t="shared" si="21"/>
        <v>-8.9623366641045124</v>
      </c>
      <c r="ED8" s="1" t="s">
        <v>8</v>
      </c>
      <c r="EE8" s="23">
        <f>AVERAGE(DQ8:DT8)</f>
        <v>7.1054273576010019E-15</v>
      </c>
      <c r="EF8" s="23"/>
      <c r="EG8" s="23"/>
      <c r="EH8" s="23"/>
      <c r="EI8" s="23">
        <f>AVERAGE(DV8:DX8)</f>
        <v>-2.1470663592108585</v>
      </c>
      <c r="EJ8" s="23"/>
      <c r="EK8" s="23"/>
      <c r="EL8" s="23"/>
      <c r="EM8" s="25">
        <f t="shared" si="11"/>
        <v>2.1252882398155357</v>
      </c>
      <c r="EN8" s="23"/>
      <c r="EO8" s="23"/>
      <c r="EP8" s="23"/>
      <c r="ER8" s="1" t="s">
        <v>8</v>
      </c>
      <c r="ES8" s="23">
        <f>STDEV(DQ8:DT8)</f>
        <v>7.9942746098700361</v>
      </c>
      <c r="ET8" s="23"/>
      <c r="EU8" s="23"/>
      <c r="EV8" s="23"/>
      <c r="EW8" s="23">
        <f>STDEV(DV8:DX8)</f>
        <v>4.2724558154737977</v>
      </c>
      <c r="EX8" s="23"/>
      <c r="EY8" s="23"/>
      <c r="EZ8" s="23"/>
      <c r="FA8" s="25">
        <f t="shared" si="13"/>
        <v>7.7098016658093407</v>
      </c>
      <c r="FB8" s="23"/>
      <c r="FC8" s="23"/>
      <c r="FD8" s="23"/>
    </row>
    <row r="9" spans="1:160">
      <c r="A9" s="1" t="s">
        <v>10</v>
      </c>
      <c r="B9" s="18" t="s">
        <v>11</v>
      </c>
      <c r="C9" s="19"/>
      <c r="D9" s="19"/>
      <c r="E9" s="20"/>
      <c r="F9" s="3" t="s">
        <v>54</v>
      </c>
      <c r="G9" s="4"/>
      <c r="H9" s="4"/>
      <c r="I9" s="5"/>
      <c r="J9" s="3" t="s">
        <v>62</v>
      </c>
      <c r="K9" s="4"/>
      <c r="L9" s="4"/>
      <c r="M9" s="5"/>
      <c r="O9" s="1" t="s">
        <v>10</v>
      </c>
      <c r="P9">
        <v>0.6381</v>
      </c>
      <c r="Q9">
        <v>0.62739999999999996</v>
      </c>
      <c r="R9">
        <v>0.65610000000000002</v>
      </c>
      <c r="S9">
        <v>0.65039999999999998</v>
      </c>
      <c r="T9">
        <v>0.76739999999999997</v>
      </c>
      <c r="U9">
        <v>0.77090000000000003</v>
      </c>
      <c r="V9">
        <v>0.70909999999999995</v>
      </c>
      <c r="W9">
        <v>0.72850000000000004</v>
      </c>
      <c r="X9">
        <v>0.68030000000000002</v>
      </c>
      <c r="Y9">
        <v>0.66220000000000001</v>
      </c>
      <c r="Z9">
        <v>0.67879999999999996</v>
      </c>
      <c r="AA9">
        <v>0.79190000000000005</v>
      </c>
      <c r="AC9" s="1" t="s">
        <v>10</v>
      </c>
      <c r="AD9" s="23">
        <f t="shared" si="15"/>
        <v>0.58409999999999995</v>
      </c>
      <c r="AE9" s="23">
        <f t="shared" si="0"/>
        <v>0.57339999999999991</v>
      </c>
      <c r="AF9" s="23">
        <f t="shared" si="0"/>
        <v>0.60209999999999997</v>
      </c>
      <c r="AG9" s="23">
        <f t="shared" si="0"/>
        <v>0.59639999999999993</v>
      </c>
      <c r="AH9" s="23">
        <f t="shared" si="1"/>
        <v>0.71339999999999992</v>
      </c>
      <c r="AI9" s="23">
        <f t="shared" si="1"/>
        <v>0.71689999999999998</v>
      </c>
      <c r="AJ9" s="23">
        <f t="shared" si="1"/>
        <v>0.6550999999999999</v>
      </c>
      <c r="AK9" s="23">
        <f t="shared" si="1"/>
        <v>0.67449999999999999</v>
      </c>
      <c r="AL9" s="23">
        <f t="shared" si="1"/>
        <v>0.62629999999999997</v>
      </c>
      <c r="AM9" s="23">
        <f t="shared" si="1"/>
        <v>0.60819999999999996</v>
      </c>
      <c r="AN9" s="23">
        <f t="shared" si="1"/>
        <v>0.62479999999999991</v>
      </c>
      <c r="AO9" s="23">
        <f t="shared" si="1"/>
        <v>0.7379</v>
      </c>
      <c r="AX9" s="1" t="s">
        <v>10</v>
      </c>
      <c r="AY9" s="23">
        <f t="shared" si="17"/>
        <v>11.922131147540982</v>
      </c>
      <c r="AZ9" s="23">
        <f t="shared" si="3"/>
        <v>11.702868852459014</v>
      </c>
      <c r="BA9" s="23">
        <f t="shared" si="3"/>
        <v>12.290983606557376</v>
      </c>
      <c r="BB9" s="23">
        <f t="shared" si="3"/>
        <v>12.17418032786885</v>
      </c>
      <c r="BC9" s="23">
        <f t="shared" si="3"/>
        <v>14.571721311475407</v>
      </c>
      <c r="BD9" s="23">
        <f t="shared" si="3"/>
        <v>14.643442622950818</v>
      </c>
      <c r="BE9" s="23">
        <f t="shared" si="3"/>
        <v>13.377049180327866</v>
      </c>
      <c r="BF9" s="23">
        <f t="shared" si="3"/>
        <v>13.774590163934425</v>
      </c>
      <c r="BG9" s="23">
        <f t="shared" si="3"/>
        <v>12.786885245901638</v>
      </c>
      <c r="BH9" s="23">
        <f t="shared" si="3"/>
        <v>12.415983606557376</v>
      </c>
      <c r="BI9" s="23">
        <f t="shared" si="3"/>
        <v>12.756147540983605</v>
      </c>
      <c r="BJ9" s="23">
        <f t="shared" si="3"/>
        <v>15.073770491803279</v>
      </c>
      <c r="BL9" s="1" t="s">
        <v>10</v>
      </c>
      <c r="BM9" s="23">
        <f t="shared" ref="BM9:BM11" si="22">AY9/(0.024*5)</f>
        <v>99.351092896174862</v>
      </c>
      <c r="BN9" s="23">
        <f t="shared" ref="BN9:BN11" si="23">AZ9/(0.024*5)</f>
        <v>97.523907103825124</v>
      </c>
      <c r="BO9" s="23">
        <f t="shared" ref="BO9:BO11" si="24">BA9/(0.024*5)</f>
        <v>102.42486338797814</v>
      </c>
      <c r="BP9" s="23">
        <f t="shared" ref="BP9:BP11" si="25">BB9/(0.024*5)</f>
        <v>101.45150273224043</v>
      </c>
      <c r="BQ9" s="23">
        <f t="shared" si="19"/>
        <v>121.43101092896173</v>
      </c>
      <c r="BR9" s="23">
        <f t="shared" si="19"/>
        <v>122.02868852459015</v>
      </c>
      <c r="BS9" s="23">
        <f t="shared" si="19"/>
        <v>111.47540983606555</v>
      </c>
      <c r="BT9" s="23">
        <f t="shared" si="19"/>
        <v>114.78825136612021</v>
      </c>
      <c r="BU9" s="23">
        <f t="shared" si="19"/>
        <v>106.55737704918032</v>
      </c>
      <c r="BV9" s="23">
        <f t="shared" si="19"/>
        <v>103.46653005464481</v>
      </c>
      <c r="BW9" s="23">
        <f t="shared" si="19"/>
        <v>106.30122950819671</v>
      </c>
      <c r="BX9" s="23">
        <f t="shared" si="19"/>
        <v>125.61475409836066</v>
      </c>
      <c r="BZ9" s="1" t="s">
        <v>10</v>
      </c>
      <c r="CA9" s="23">
        <f t="shared" ref="CA9:CA11" si="26">AVERAGE(BM9:BP9)</f>
        <v>100.18784153005464</v>
      </c>
      <c r="CB9" s="23"/>
      <c r="CC9" s="23"/>
      <c r="CD9" s="23"/>
      <c r="CE9" s="23">
        <f t="shared" si="5"/>
        <v>117.43084016393442</v>
      </c>
      <c r="CF9" s="23"/>
      <c r="CG9" s="23"/>
      <c r="CH9" s="23"/>
      <c r="CI9" s="25">
        <f t="shared" si="5"/>
        <v>110.48497267759564</v>
      </c>
      <c r="CJ9" s="23"/>
      <c r="CK9" s="23"/>
      <c r="CL9" s="23"/>
      <c r="CN9" s="1" t="s">
        <v>10</v>
      </c>
      <c r="CO9" s="23">
        <f t="shared" ref="CO9:CO11" si="27">(BM9/$CA$8)*100</f>
        <v>89.438893159108389</v>
      </c>
      <c r="CP9" s="23">
        <f t="shared" si="20"/>
        <v>87.794004611837053</v>
      </c>
      <c r="CQ9" s="23">
        <f t="shared" si="20"/>
        <v>92.205995388162947</v>
      </c>
      <c r="CR9" s="23">
        <f t="shared" si="20"/>
        <v>91.329746348962331</v>
      </c>
      <c r="CS9" s="23">
        <f t="shared" si="20"/>
        <v>109.31591083781704</v>
      </c>
      <c r="CT9" s="23">
        <f t="shared" si="20"/>
        <v>109.85395849346658</v>
      </c>
      <c r="CU9" s="23">
        <f t="shared" si="20"/>
        <v>100.35357417371252</v>
      </c>
      <c r="CV9" s="23">
        <f t="shared" si="20"/>
        <v>103.33589546502691</v>
      </c>
      <c r="CW9" s="23">
        <f t="shared" si="20"/>
        <v>95.926210607225215</v>
      </c>
      <c r="CX9" s="23">
        <f t="shared" si="20"/>
        <v>93.143735588009235</v>
      </c>
      <c r="CY9" s="23">
        <f t="shared" si="20"/>
        <v>95.695618754804002</v>
      </c>
      <c r="CZ9" s="23">
        <f t="shared" si="20"/>
        <v>113.08224442736359</v>
      </c>
      <c r="DB9" s="1" t="s">
        <v>10</v>
      </c>
      <c r="DC9" s="23">
        <f t="shared" ref="DC9:DC11" si="28">AVERAGE(CO9:CR9)</f>
        <v>90.192159877017673</v>
      </c>
      <c r="DD9" s="23"/>
      <c r="DE9" s="23"/>
      <c r="DF9" s="23"/>
      <c r="DG9" s="23">
        <f t="shared" si="8"/>
        <v>105.71483474250576</v>
      </c>
      <c r="DH9" s="23"/>
      <c r="DI9" s="23"/>
      <c r="DJ9" s="23"/>
      <c r="DK9" s="23">
        <f t="shared" si="8"/>
        <v>99.461952344350507</v>
      </c>
      <c r="DL9" s="23"/>
      <c r="DM9" s="23"/>
      <c r="DN9" s="23"/>
      <c r="DP9" s="1" t="s">
        <v>10</v>
      </c>
      <c r="DQ9" s="23">
        <f t="shared" ref="DQ9:DQ11" si="29">$DC$8-CO9</f>
        <v>10.561106840891625</v>
      </c>
      <c r="DR9" s="23">
        <f t="shared" si="21"/>
        <v>12.205995388162961</v>
      </c>
      <c r="DS9" s="23">
        <f t="shared" si="21"/>
        <v>7.7940046118370674</v>
      </c>
      <c r="DT9" s="23">
        <f t="shared" si="21"/>
        <v>8.6702536510376831</v>
      </c>
      <c r="DU9" s="23">
        <f t="shared" si="21"/>
        <v>-9.3159108378170288</v>
      </c>
      <c r="DV9" s="23">
        <f t="shared" si="21"/>
        <v>-9.8539584934665641</v>
      </c>
      <c r="DW9" s="23">
        <f t="shared" si="21"/>
        <v>-0.35357417371250222</v>
      </c>
      <c r="DX9" s="23">
        <f t="shared" si="21"/>
        <v>-3.3358954650268942</v>
      </c>
      <c r="DY9" s="23">
        <f t="shared" si="21"/>
        <v>4.073789392774799</v>
      </c>
      <c r="DZ9" s="23">
        <f t="shared" si="21"/>
        <v>6.8562644119907787</v>
      </c>
      <c r="EA9" s="23">
        <f t="shared" si="21"/>
        <v>4.3043812451960122</v>
      </c>
      <c r="EB9" s="23">
        <f t="shared" si="21"/>
        <v>-13.082244427363577</v>
      </c>
      <c r="ED9" s="1" t="s">
        <v>10</v>
      </c>
      <c r="EE9" s="23">
        <f t="shared" ref="EE9:EE11" si="30">AVERAGE(DQ9:DT9)</f>
        <v>9.8078401229823342</v>
      </c>
      <c r="EF9" s="23"/>
      <c r="EG9" s="23"/>
      <c r="EH9" s="23"/>
      <c r="EI9" s="23">
        <f t="shared" si="11"/>
        <v>-5.7148347425057473</v>
      </c>
      <c r="EJ9" s="23"/>
      <c r="EK9" s="23"/>
      <c r="EL9" s="23"/>
      <c r="EM9" s="25">
        <f t="shared" si="11"/>
        <v>0.5380476556495033</v>
      </c>
      <c r="EN9" s="23"/>
      <c r="EO9" s="23"/>
      <c r="EP9" s="23"/>
      <c r="ER9" s="1" t="s">
        <v>10</v>
      </c>
      <c r="ES9" s="23">
        <f t="shared" ref="ES9:ES11" si="31">STDEV(DQ9:DT9)</f>
        <v>1.9721558315140482</v>
      </c>
      <c r="ET9" s="23"/>
      <c r="EU9" s="23"/>
      <c r="EV9" s="23"/>
      <c r="EW9" s="23">
        <f t="shared" si="13"/>
        <v>4.6369013159802881</v>
      </c>
      <c r="EX9" s="23"/>
      <c r="EY9" s="23"/>
      <c r="EZ9" s="23"/>
      <c r="FA9" s="25">
        <f t="shared" si="13"/>
        <v>9.1673143603801535</v>
      </c>
      <c r="FB9" s="23"/>
      <c r="FC9" s="23"/>
      <c r="FD9" s="23"/>
    </row>
    <row r="10" spans="1:160">
      <c r="A10" s="1" t="s">
        <v>12</v>
      </c>
      <c r="B10" s="18" t="s">
        <v>13</v>
      </c>
      <c r="C10" s="19"/>
      <c r="D10" s="19"/>
      <c r="E10" s="20"/>
      <c r="F10" s="3" t="s">
        <v>55</v>
      </c>
      <c r="G10" s="4"/>
      <c r="H10" s="4"/>
      <c r="I10" s="5"/>
      <c r="J10" s="3" t="s">
        <v>63</v>
      </c>
      <c r="K10" s="4"/>
      <c r="L10" s="4"/>
      <c r="M10" s="5"/>
      <c r="O10" s="1" t="s">
        <v>12</v>
      </c>
      <c r="P10">
        <v>0.26200000000000001</v>
      </c>
      <c r="Q10">
        <v>0.27550000000000002</v>
      </c>
      <c r="R10">
        <v>0.30640000000000001</v>
      </c>
      <c r="S10">
        <v>0.2571</v>
      </c>
      <c r="T10">
        <v>0.74160000000000004</v>
      </c>
      <c r="U10">
        <v>0.70809999999999995</v>
      </c>
      <c r="V10">
        <v>0.6744</v>
      </c>
      <c r="W10">
        <v>0.65039999999999998</v>
      </c>
      <c r="X10">
        <v>0.64890000000000003</v>
      </c>
      <c r="Y10">
        <v>0.69589999999999996</v>
      </c>
      <c r="Z10">
        <v>0.65469999999999995</v>
      </c>
      <c r="AA10">
        <v>0.76729999999999998</v>
      </c>
      <c r="AC10" s="1" t="s">
        <v>12</v>
      </c>
      <c r="AD10" s="23">
        <f t="shared" si="15"/>
        <v>0.20800000000000002</v>
      </c>
      <c r="AE10" s="23">
        <f t="shared" si="0"/>
        <v>0.22150000000000003</v>
      </c>
      <c r="AF10" s="23">
        <f>R10-(AVERAGE($P$4:$S$4))</f>
        <v>0.25240000000000001</v>
      </c>
      <c r="AG10" s="23">
        <f t="shared" si="0"/>
        <v>0.2031</v>
      </c>
      <c r="AH10" s="23">
        <f t="shared" si="1"/>
        <v>0.68759999999999999</v>
      </c>
      <c r="AI10" s="23">
        <f t="shared" si="1"/>
        <v>0.6540999999999999</v>
      </c>
      <c r="AJ10" s="23">
        <f>V10-(AVERAGE($P$4:$S$4))</f>
        <v>0.62039999999999995</v>
      </c>
      <c r="AK10" s="23">
        <f>W10-(AVERAGE($P$4:$S$4))</f>
        <v>0.59639999999999993</v>
      </c>
      <c r="AL10" s="23">
        <f t="shared" si="1"/>
        <v>0.59489999999999998</v>
      </c>
      <c r="AM10" s="23">
        <f t="shared" si="1"/>
        <v>0.64189999999999992</v>
      </c>
      <c r="AN10" s="23">
        <f t="shared" si="1"/>
        <v>0.6006999999999999</v>
      </c>
      <c r="AO10" s="23">
        <f t="shared" si="1"/>
        <v>0.71329999999999993</v>
      </c>
      <c r="AX10" s="1" t="s">
        <v>12</v>
      </c>
      <c r="AY10" s="23">
        <f t="shared" si="17"/>
        <v>4.2151639344262293</v>
      </c>
      <c r="AZ10" s="23">
        <f t="shared" si="3"/>
        <v>4.4918032786885247</v>
      </c>
      <c r="BA10" s="23">
        <f t="shared" si="3"/>
        <v>5.1249999999999991</v>
      </c>
      <c r="BB10" s="23">
        <f t="shared" si="3"/>
        <v>4.1147540983606552</v>
      </c>
      <c r="BC10" s="23">
        <f t="shared" si="3"/>
        <v>14.043032786885245</v>
      </c>
      <c r="BD10" s="23">
        <f t="shared" si="3"/>
        <v>13.356557377049178</v>
      </c>
      <c r="BE10" s="23">
        <f t="shared" si="3"/>
        <v>12.665983606557376</v>
      </c>
      <c r="BF10" s="23">
        <f t="shared" si="3"/>
        <v>12.17418032786885</v>
      </c>
      <c r="BG10" s="23">
        <f t="shared" si="3"/>
        <v>12.14344262295082</v>
      </c>
      <c r="BH10" s="23">
        <f t="shared" si="3"/>
        <v>13.106557377049178</v>
      </c>
      <c r="BI10" s="23">
        <f t="shared" si="3"/>
        <v>12.262295081967212</v>
      </c>
      <c r="BJ10" s="23">
        <f t="shared" si="3"/>
        <v>14.56967213114754</v>
      </c>
      <c r="BL10" s="1" t="s">
        <v>12</v>
      </c>
      <c r="BM10" s="23">
        <f t="shared" si="22"/>
        <v>35.126366120218577</v>
      </c>
      <c r="BN10" s="23">
        <f t="shared" si="23"/>
        <v>37.431693989071043</v>
      </c>
      <c r="BO10" s="23">
        <f t="shared" si="24"/>
        <v>42.708333333333329</v>
      </c>
      <c r="BP10" s="23">
        <f t="shared" si="25"/>
        <v>34.289617486338791</v>
      </c>
      <c r="BQ10" s="23">
        <f t="shared" si="19"/>
        <v>117.02527322404372</v>
      </c>
      <c r="BR10" s="23">
        <f t="shared" si="19"/>
        <v>111.30464480874315</v>
      </c>
      <c r="BS10" s="23">
        <f t="shared" si="19"/>
        <v>105.54986338797814</v>
      </c>
      <c r="BT10" s="23">
        <f>BF10/(0.024*5)</f>
        <v>101.45150273224043</v>
      </c>
      <c r="BU10" s="23">
        <f t="shared" si="19"/>
        <v>101.19535519125684</v>
      </c>
      <c r="BV10" s="23">
        <f t="shared" si="19"/>
        <v>109.22131147540982</v>
      </c>
      <c r="BW10" s="23">
        <f t="shared" si="19"/>
        <v>102.18579234972677</v>
      </c>
      <c r="BX10" s="23">
        <f t="shared" si="19"/>
        <v>121.4139344262295</v>
      </c>
      <c r="BZ10" s="1" t="s">
        <v>12</v>
      </c>
      <c r="CA10" s="23">
        <f t="shared" si="26"/>
        <v>37.389002732240435</v>
      </c>
      <c r="CB10" s="23"/>
      <c r="CC10" s="23"/>
      <c r="CD10" s="23"/>
      <c r="CE10" s="25">
        <f>AVERAGE(BQ10:BT10)</f>
        <v>108.83282103825135</v>
      </c>
      <c r="CF10" s="23"/>
      <c r="CG10" s="23"/>
      <c r="CH10" s="23"/>
      <c r="CI10" s="25">
        <f t="shared" si="5"/>
        <v>108.50409836065573</v>
      </c>
      <c r="CJ10" s="23"/>
      <c r="CK10" s="23"/>
      <c r="CL10" s="23"/>
      <c r="CN10" s="1" t="s">
        <v>12</v>
      </c>
      <c r="CO10" s="23">
        <f t="shared" si="27"/>
        <v>31.621829362029207</v>
      </c>
      <c r="CP10" s="23">
        <f t="shared" si="20"/>
        <v>33.69715603382015</v>
      </c>
      <c r="CQ10" s="23">
        <f t="shared" si="20"/>
        <v>38.44734819369716</v>
      </c>
      <c r="CR10" s="23">
        <f t="shared" si="20"/>
        <v>30.868562644119908</v>
      </c>
      <c r="CS10" s="23">
        <f t="shared" si="20"/>
        <v>105.3497309761722</v>
      </c>
      <c r="CT10" s="23">
        <f t="shared" si="20"/>
        <v>100.19984627209837</v>
      </c>
      <c r="CU10" s="23">
        <f t="shared" si="20"/>
        <v>95.01921598770177</v>
      </c>
      <c r="CV10" s="23">
        <f t="shared" si="20"/>
        <v>91.329746348962331</v>
      </c>
      <c r="CW10" s="23">
        <f t="shared" si="20"/>
        <v>91.099154496541132</v>
      </c>
      <c r="CX10" s="23">
        <f t="shared" si="20"/>
        <v>98.324365872405835</v>
      </c>
      <c r="CY10" s="23">
        <f t="shared" si="20"/>
        <v>91.990776325903155</v>
      </c>
      <c r="CZ10" s="23">
        <f t="shared" si="20"/>
        <v>109.30053804765565</v>
      </c>
      <c r="DB10" s="1" t="s">
        <v>12</v>
      </c>
      <c r="DC10" s="23">
        <f t="shared" si="28"/>
        <v>33.65872405841661</v>
      </c>
      <c r="DD10" s="23"/>
      <c r="DE10" s="23"/>
      <c r="DF10" s="23"/>
      <c r="DG10" s="23">
        <f>AVERAGE(CS10:CV10)</f>
        <v>97.974634896233667</v>
      </c>
      <c r="DH10" s="23"/>
      <c r="DI10" s="23"/>
      <c r="DJ10" s="23"/>
      <c r="DK10" s="23">
        <f t="shared" si="8"/>
        <v>97.678708685626447</v>
      </c>
      <c r="DL10" s="23"/>
      <c r="DM10" s="23"/>
      <c r="DN10" s="23"/>
      <c r="DP10" s="1" t="s">
        <v>12</v>
      </c>
      <c r="DQ10" s="23">
        <f t="shared" si="29"/>
        <v>68.378170637970811</v>
      </c>
      <c r="DR10" s="23">
        <f t="shared" si="21"/>
        <v>66.302843966179864</v>
      </c>
      <c r="DS10" s="23">
        <f t="shared" si="21"/>
        <v>61.552651806302855</v>
      </c>
      <c r="DT10" s="23">
        <f t="shared" si="21"/>
        <v>69.131437355880109</v>
      </c>
      <c r="DU10" s="23">
        <f t="shared" si="21"/>
        <v>-5.3497309761721823</v>
      </c>
      <c r="DV10" s="23">
        <f t="shared" si="21"/>
        <v>-0.19984627209835537</v>
      </c>
      <c r="DW10" s="23">
        <f t="shared" si="21"/>
        <v>4.9807840122982441</v>
      </c>
      <c r="DX10" s="23">
        <f t="shared" si="21"/>
        <v>8.6702536510376831</v>
      </c>
      <c r="DY10" s="23">
        <f t="shared" si="21"/>
        <v>8.900845503458882</v>
      </c>
      <c r="DZ10" s="23">
        <f t="shared" si="21"/>
        <v>1.6756341275941793</v>
      </c>
      <c r="EA10" s="23">
        <f t="shared" si="21"/>
        <v>8.0092236740968588</v>
      </c>
      <c r="EB10" s="23">
        <f t="shared" si="21"/>
        <v>-9.3005380476556354</v>
      </c>
      <c r="ED10" s="1" t="s">
        <v>12</v>
      </c>
      <c r="EE10" s="23">
        <f t="shared" si="30"/>
        <v>66.341275941583405</v>
      </c>
      <c r="EF10" s="23"/>
      <c r="EG10" s="23"/>
      <c r="EH10" s="23"/>
      <c r="EI10" s="25">
        <f>AVERAGE(DU10:DX10)</f>
        <v>2.0253651037663474</v>
      </c>
      <c r="EJ10" s="23"/>
      <c r="EK10" s="23"/>
      <c r="EL10" s="23"/>
      <c r="EM10" s="25">
        <f t="shared" si="11"/>
        <v>2.3212913143735712</v>
      </c>
      <c r="EN10" s="23"/>
      <c r="EO10" s="23"/>
      <c r="EP10" s="23"/>
      <c r="ER10" s="1" t="s">
        <v>12</v>
      </c>
      <c r="ES10" s="23">
        <f t="shared" si="31"/>
        <v>3.4091220202923287</v>
      </c>
      <c r="ET10" s="23"/>
      <c r="EU10" s="23"/>
      <c r="EV10" s="23"/>
      <c r="EW10" s="25">
        <f>STDEV(DU10:DX10)</f>
        <v>6.1164437539627006</v>
      </c>
      <c r="EX10" s="23"/>
      <c r="EY10" s="23"/>
      <c r="EZ10" s="23"/>
      <c r="FA10" s="25">
        <f t="shared" si="13"/>
        <v>8.389018591366165</v>
      </c>
      <c r="FB10" s="23"/>
      <c r="FC10" s="23"/>
      <c r="FD10" s="23"/>
    </row>
    <row r="11" spans="1:160">
      <c r="A11" s="1" t="s">
        <v>14</v>
      </c>
      <c r="B11" s="18" t="s">
        <v>15</v>
      </c>
      <c r="C11" s="19"/>
      <c r="D11" s="19"/>
      <c r="E11" s="20"/>
      <c r="F11" s="3" t="s">
        <v>56</v>
      </c>
      <c r="G11" s="4"/>
      <c r="H11" s="4"/>
      <c r="I11" s="5"/>
      <c r="J11" s="6"/>
      <c r="K11" s="7"/>
      <c r="L11" s="7"/>
      <c r="M11" s="8"/>
      <c r="O11" s="1" t="s">
        <v>14</v>
      </c>
      <c r="P11">
        <v>0.13150000000000001</v>
      </c>
      <c r="Q11">
        <v>0.12559999999999999</v>
      </c>
      <c r="R11">
        <v>0.14580000000000001</v>
      </c>
      <c r="S11">
        <v>0.14030000000000001</v>
      </c>
      <c r="T11">
        <v>0.77639999999999998</v>
      </c>
      <c r="U11">
        <v>0.79359999999999997</v>
      </c>
      <c r="V11">
        <v>0.66810000000000003</v>
      </c>
      <c r="W11">
        <v>0.67789999999999995</v>
      </c>
      <c r="AC11" s="1" t="s">
        <v>14</v>
      </c>
      <c r="AD11" s="23">
        <f t="shared" si="15"/>
        <v>7.7499999999999999E-2</v>
      </c>
      <c r="AE11" s="23">
        <f t="shared" si="0"/>
        <v>7.1599999999999983E-2</v>
      </c>
      <c r="AF11" s="23">
        <f t="shared" si="0"/>
        <v>9.1800000000000007E-2</v>
      </c>
      <c r="AG11" s="23">
        <f t="shared" si="0"/>
        <v>8.6300000000000002E-2</v>
      </c>
      <c r="AH11" s="23">
        <f t="shared" si="1"/>
        <v>0.72239999999999993</v>
      </c>
      <c r="AI11" s="23">
        <f t="shared" si="1"/>
        <v>0.73959999999999992</v>
      </c>
      <c r="AJ11" s="23">
        <f t="shared" si="1"/>
        <v>0.61409999999999998</v>
      </c>
      <c r="AK11" s="23">
        <f t="shared" si="1"/>
        <v>0.6238999999999999</v>
      </c>
      <c r="AL11" s="23"/>
      <c r="AM11" s="23"/>
      <c r="AN11" s="23"/>
      <c r="AO11" s="23"/>
      <c r="AX11" s="1" t="s">
        <v>14</v>
      </c>
      <c r="AY11" s="23">
        <f t="shared" si="17"/>
        <v>1.540983606557377</v>
      </c>
      <c r="AZ11" s="23">
        <f t="shared" si="3"/>
        <v>1.4200819672131144</v>
      </c>
      <c r="BA11" s="23">
        <f t="shared" si="3"/>
        <v>1.834016393442623</v>
      </c>
      <c r="BB11" s="23">
        <f t="shared" si="3"/>
        <v>1.721311475409836</v>
      </c>
      <c r="BC11" s="23">
        <f t="shared" si="3"/>
        <v>14.756147540983605</v>
      </c>
      <c r="BD11" s="23">
        <f t="shared" si="3"/>
        <v>15.108606557377048</v>
      </c>
      <c r="BE11" s="23">
        <f t="shared" si="3"/>
        <v>12.536885245901638</v>
      </c>
      <c r="BF11" s="23">
        <f t="shared" si="3"/>
        <v>12.737704918032785</v>
      </c>
      <c r="BG11" s="23"/>
      <c r="BH11" s="23"/>
      <c r="BI11" s="23"/>
      <c r="BJ11" s="23"/>
      <c r="BL11" s="1" t="s">
        <v>14</v>
      </c>
      <c r="BM11" s="23">
        <f t="shared" si="22"/>
        <v>12.841530054644808</v>
      </c>
      <c r="BN11" s="23">
        <f t="shared" si="23"/>
        <v>11.834016393442621</v>
      </c>
      <c r="BO11" s="23">
        <f t="shared" si="24"/>
        <v>15.283469945355192</v>
      </c>
      <c r="BP11" s="23">
        <f t="shared" si="25"/>
        <v>14.344262295081966</v>
      </c>
      <c r="BQ11" s="23">
        <f t="shared" si="19"/>
        <v>122.96789617486338</v>
      </c>
      <c r="BR11" s="23">
        <f t="shared" si="19"/>
        <v>125.90505464480873</v>
      </c>
      <c r="BS11" s="23">
        <f t="shared" si="19"/>
        <v>104.47404371584699</v>
      </c>
      <c r="BT11" s="23">
        <f t="shared" si="19"/>
        <v>106.14754098360655</v>
      </c>
      <c r="BU11" s="23"/>
      <c r="BV11" s="23"/>
      <c r="BW11" s="23"/>
      <c r="BX11" s="23"/>
      <c r="BZ11" s="1" t="s">
        <v>14</v>
      </c>
      <c r="CA11" s="23">
        <f t="shared" si="26"/>
        <v>13.575819672131148</v>
      </c>
      <c r="CB11" s="23"/>
      <c r="CC11" s="23"/>
      <c r="CD11" s="23"/>
      <c r="CE11" s="25">
        <f t="shared" si="5"/>
        <v>114.87363387978141</v>
      </c>
      <c r="CF11" s="23"/>
      <c r="CG11" s="23"/>
      <c r="CH11" s="23"/>
      <c r="CI11" s="23"/>
      <c r="CJ11" s="23"/>
      <c r="CK11" s="23"/>
      <c r="CL11" s="23"/>
      <c r="CN11" s="1" t="s">
        <v>14</v>
      </c>
      <c r="CO11" s="23">
        <f t="shared" si="27"/>
        <v>11.560338201383551</v>
      </c>
      <c r="CP11" s="23">
        <f t="shared" si="20"/>
        <v>10.653343581860106</v>
      </c>
      <c r="CQ11" s="23">
        <f t="shared" si="20"/>
        <v>13.758647194465798</v>
      </c>
      <c r="CR11" s="23">
        <f t="shared" si="20"/>
        <v>12.91314373558801</v>
      </c>
      <c r="CS11" s="23">
        <f t="shared" si="20"/>
        <v>110.69946195234435</v>
      </c>
      <c r="CT11" s="23">
        <f t="shared" si="20"/>
        <v>113.34358186010761</v>
      </c>
      <c r="CU11" s="23">
        <f t="shared" si="20"/>
        <v>94.050730207532666</v>
      </c>
      <c r="CV11" s="23">
        <f t="shared" si="20"/>
        <v>95.557263643351263</v>
      </c>
      <c r="CW11" s="23"/>
      <c r="CX11" s="23"/>
      <c r="CY11" s="23"/>
      <c r="CZ11" s="23"/>
      <c r="DB11" s="1" t="s">
        <v>14</v>
      </c>
      <c r="DC11" s="23">
        <f t="shared" si="28"/>
        <v>12.221368178324365</v>
      </c>
      <c r="DD11" s="23"/>
      <c r="DE11" s="23"/>
      <c r="DF11" s="23"/>
      <c r="DG11" s="23">
        <f t="shared" si="8"/>
        <v>103.41275941583396</v>
      </c>
      <c r="DH11" s="23"/>
      <c r="DI11" s="23"/>
      <c r="DJ11" s="23"/>
      <c r="DK11" s="23"/>
      <c r="DL11" s="23"/>
      <c r="DM11" s="23"/>
      <c r="DN11" s="23"/>
      <c r="DP11" s="1" t="s">
        <v>14</v>
      </c>
      <c r="DQ11" s="23">
        <f t="shared" si="29"/>
        <v>88.43966179861647</v>
      </c>
      <c r="DR11" s="23">
        <f t="shared" si="21"/>
        <v>89.346656418139901</v>
      </c>
      <c r="DS11" s="23">
        <f t="shared" si="21"/>
        <v>86.24135280553422</v>
      </c>
      <c r="DT11" s="23">
        <f t="shared" si="21"/>
        <v>87.086856264412006</v>
      </c>
      <c r="DU11" s="23">
        <f t="shared" si="21"/>
        <v>-10.699461952344336</v>
      </c>
      <c r="DV11" s="23">
        <f t="shared" si="21"/>
        <v>-13.343581860107591</v>
      </c>
      <c r="DW11" s="23">
        <f t="shared" si="21"/>
        <v>5.9492697924673479</v>
      </c>
      <c r="DX11" s="23">
        <f t="shared" si="21"/>
        <v>4.4427363566487514</v>
      </c>
      <c r="DY11" s="23"/>
      <c r="DZ11" s="23"/>
      <c r="EA11" s="23"/>
      <c r="EB11" s="23"/>
      <c r="ED11" s="1" t="s">
        <v>14</v>
      </c>
      <c r="EE11" s="23">
        <f t="shared" si="30"/>
        <v>87.778631821675646</v>
      </c>
      <c r="EF11" s="23"/>
      <c r="EG11" s="23"/>
      <c r="EH11" s="23"/>
      <c r="EI11" s="25">
        <f t="shared" si="11"/>
        <v>-3.4127594158339569</v>
      </c>
      <c r="EJ11" s="23"/>
      <c r="EK11" s="23"/>
      <c r="EL11" s="23"/>
      <c r="EM11" s="23"/>
      <c r="EN11" s="23"/>
      <c r="EO11" s="23"/>
      <c r="EP11" s="23"/>
      <c r="ER11" s="1" t="s">
        <v>14</v>
      </c>
      <c r="ES11" s="23">
        <f t="shared" si="31"/>
        <v>1.3829246738497663</v>
      </c>
      <c r="ET11" s="23"/>
      <c r="EU11" s="23"/>
      <c r="EV11" s="23"/>
      <c r="EW11" s="25">
        <f t="shared" si="13"/>
        <v>10.017878567904754</v>
      </c>
      <c r="EX11" s="23"/>
      <c r="EY11" s="23"/>
      <c r="EZ11" s="23"/>
      <c r="FA11" s="23"/>
      <c r="FB11" s="23"/>
      <c r="FC11" s="23"/>
      <c r="FD11" s="23"/>
    </row>
    <row r="14" spans="1:160">
      <c r="EC14" s="26" t="s">
        <v>194</v>
      </c>
    </row>
    <row r="15" spans="1:160" ht="16" customHeight="1">
      <c r="EC15" s="27" t="s">
        <v>195</v>
      </c>
      <c r="ED15" s="27" t="s">
        <v>196</v>
      </c>
      <c r="EE15" s="27" t="s">
        <v>197</v>
      </c>
      <c r="EF15" s="27" t="s">
        <v>198</v>
      </c>
      <c r="EG15" s="27" t="s">
        <v>199</v>
      </c>
      <c r="EH15" s="27" t="s">
        <v>200</v>
      </c>
      <c r="EI15" s="27" t="s">
        <v>201</v>
      </c>
      <c r="EJ15" s="27" t="s">
        <v>202</v>
      </c>
      <c r="EK15" s="27" t="s">
        <v>203</v>
      </c>
      <c r="EL15" s="28" t="s">
        <v>204</v>
      </c>
      <c r="EM15" s="29"/>
    </row>
    <row r="16" spans="1:160">
      <c r="EC16" s="30" t="s">
        <v>205</v>
      </c>
      <c r="ED16" s="31"/>
      <c r="EE16" s="31"/>
      <c r="EF16" s="31"/>
      <c r="EG16" s="24">
        <f>EE8</f>
        <v>7.1054273576010019E-15</v>
      </c>
      <c r="EH16" s="24">
        <f>ES8</f>
        <v>7.9942746098700361</v>
      </c>
      <c r="EI16" s="24"/>
      <c r="EJ16" s="24"/>
      <c r="EK16" s="24"/>
      <c r="EL16" s="32"/>
      <c r="EM16" s="33"/>
    </row>
    <row r="17" spans="133:145">
      <c r="EC17" s="30" t="s">
        <v>206</v>
      </c>
      <c r="ED17" s="31">
        <v>50</v>
      </c>
      <c r="EE17" s="31"/>
      <c r="EF17" s="31"/>
      <c r="EG17" s="24">
        <f>EE9</f>
        <v>9.8078401229823342</v>
      </c>
      <c r="EH17" s="24">
        <f>ES9</f>
        <v>1.9721558315140482</v>
      </c>
      <c r="EI17" s="24"/>
      <c r="EJ17" s="24"/>
      <c r="EK17" s="24"/>
      <c r="EL17" s="32"/>
      <c r="EM17" s="33"/>
    </row>
    <row r="18" spans="133:145">
      <c r="EC18" s="30" t="s">
        <v>207</v>
      </c>
      <c r="ED18" s="31">
        <v>50</v>
      </c>
      <c r="EE18" s="31"/>
      <c r="EF18" s="31"/>
      <c r="EG18" s="24">
        <f>EE10</f>
        <v>66.341275941583405</v>
      </c>
      <c r="EH18" s="24">
        <f>ES10</f>
        <v>3.4091220202923287</v>
      </c>
      <c r="EI18" s="24"/>
      <c r="EJ18" s="24"/>
      <c r="EK18" s="24"/>
      <c r="EL18" s="32"/>
      <c r="EM18" s="33"/>
    </row>
    <row r="19" spans="133:145">
      <c r="EC19" s="30" t="s">
        <v>208</v>
      </c>
      <c r="ED19" s="31">
        <v>5</v>
      </c>
      <c r="EE19" s="31"/>
      <c r="EF19" s="31"/>
      <c r="EG19" s="24">
        <f>EE11</f>
        <v>87.778631821675646</v>
      </c>
      <c r="EH19" s="24">
        <f>ES11</f>
        <v>1.3829246738497663</v>
      </c>
      <c r="EI19" s="24"/>
      <c r="EJ19" s="24"/>
      <c r="EK19" s="24"/>
      <c r="EL19" s="32"/>
      <c r="EM19" s="33"/>
    </row>
    <row r="20" spans="133:145">
      <c r="EC20" t="s">
        <v>219</v>
      </c>
      <c r="ED20" s="31">
        <v>50</v>
      </c>
      <c r="EE20" s="31">
        <v>5</v>
      </c>
      <c r="EF20" s="31">
        <v>1</v>
      </c>
      <c r="EG20" s="24">
        <f>EI4</f>
        <v>0.34204458109147495</v>
      </c>
      <c r="EH20" s="24">
        <f>EW4</f>
        <v>2.9248290383752602</v>
      </c>
      <c r="EI20" s="24">
        <f>EI5</f>
        <v>-7.2482705611068248</v>
      </c>
      <c r="EJ20" s="24">
        <f>EW5</f>
        <v>5.2095767714512196</v>
      </c>
      <c r="EK20" s="24">
        <f>EI6</f>
        <v>-10.157571099154481</v>
      </c>
      <c r="EL20" s="32">
        <f>EW6</f>
        <v>4.6072122168958165</v>
      </c>
      <c r="EM20" s="33"/>
    </row>
    <row r="21" spans="133:145">
      <c r="EC21" t="s">
        <v>220</v>
      </c>
      <c r="ED21" s="31">
        <v>50</v>
      </c>
      <c r="EE21" s="31">
        <v>5</v>
      </c>
      <c r="EF21" s="31">
        <v>1</v>
      </c>
      <c r="EG21" s="24">
        <f>EI7</f>
        <v>44.834742505764808</v>
      </c>
      <c r="EH21" s="24">
        <f>EW7</f>
        <v>1.4875110850003108</v>
      </c>
      <c r="EI21" s="24">
        <f>EI8</f>
        <v>-2.1470663592108585</v>
      </c>
      <c r="EJ21" s="24">
        <f>EW8</f>
        <v>4.2724558154737977</v>
      </c>
      <c r="EK21" s="24">
        <f>EI9</f>
        <v>-5.7148347425057473</v>
      </c>
      <c r="EL21" s="32">
        <f>EW9</f>
        <v>4.6369013159802881</v>
      </c>
      <c r="EM21" s="33"/>
    </row>
    <row r="22" spans="133:145">
      <c r="EC22" t="s">
        <v>221</v>
      </c>
      <c r="ED22" s="31">
        <v>50</v>
      </c>
      <c r="EE22" s="31">
        <v>5</v>
      </c>
      <c r="EF22" s="31">
        <v>1</v>
      </c>
      <c r="EG22" s="24">
        <f>EI10</f>
        <v>2.0253651037663474</v>
      </c>
      <c r="EH22" s="24">
        <f>EW10</f>
        <v>6.1164437539627006</v>
      </c>
      <c r="EI22" s="24">
        <f>EI11</f>
        <v>-3.4127594158339569</v>
      </c>
      <c r="EJ22" s="24">
        <f>EW11</f>
        <v>10.017878567904754</v>
      </c>
      <c r="EK22" s="24">
        <f>EM4</f>
        <v>4.3043812451960193</v>
      </c>
      <c r="EL22" s="24">
        <f>FA4</f>
        <v>14.179658095064068</v>
      </c>
      <c r="EM22" s="34"/>
      <c r="EN22" s="34"/>
      <c r="EO22" s="34"/>
    </row>
    <row r="23" spans="133:145">
      <c r="EC23" t="s">
        <v>222</v>
      </c>
      <c r="ED23" s="31">
        <v>50</v>
      </c>
      <c r="EE23" s="31">
        <v>5</v>
      </c>
      <c r="EF23" s="31">
        <v>1</v>
      </c>
      <c r="EG23" s="24">
        <f>EM5</f>
        <v>3.0092236740968623</v>
      </c>
      <c r="EH23" s="24">
        <f>FA5</f>
        <v>11.747878965996231</v>
      </c>
      <c r="EI23" s="24">
        <f>EM6</f>
        <v>-2.4212144504227489</v>
      </c>
      <c r="EJ23" s="24">
        <f>FA6</f>
        <v>9.8459930800911852</v>
      </c>
      <c r="EK23" s="24">
        <f>EM7</f>
        <v>0.31129900076864914</v>
      </c>
      <c r="EL23" s="32">
        <f>FA7</f>
        <v>9.2264269100745846</v>
      </c>
      <c r="EM23" s="33"/>
    </row>
    <row r="24" spans="133:145">
      <c r="EC24" t="s">
        <v>223</v>
      </c>
      <c r="ED24" s="31">
        <v>50</v>
      </c>
      <c r="EE24" s="31">
        <v>5</v>
      </c>
      <c r="EF24" s="31">
        <v>1</v>
      </c>
      <c r="EG24" s="24">
        <f>EM8</f>
        <v>2.1252882398155357</v>
      </c>
      <c r="EH24" s="24">
        <f>FA8</f>
        <v>7.7098016658093407</v>
      </c>
      <c r="EI24" s="24">
        <f>EM9</f>
        <v>0.5380476556495033</v>
      </c>
      <c r="EJ24" s="24">
        <f>FA9</f>
        <v>9.1673143603801535</v>
      </c>
      <c r="EK24" s="24">
        <f>EM10</f>
        <v>2.3212913143735712</v>
      </c>
      <c r="EL24" s="32">
        <f>FA10</f>
        <v>8.389018591366165</v>
      </c>
      <c r="EM24" s="33"/>
    </row>
  </sheetData>
  <mergeCells count="25">
    <mergeCell ref="B10:E10"/>
    <mergeCell ref="F10:I10"/>
    <mergeCell ref="J10:M10"/>
    <mergeCell ref="B11:E11"/>
    <mergeCell ref="F11:I11"/>
    <mergeCell ref="J11:M11"/>
    <mergeCell ref="B8:E8"/>
    <mergeCell ref="F8:I8"/>
    <mergeCell ref="J8:M8"/>
    <mergeCell ref="B9:E9"/>
    <mergeCell ref="F9:I9"/>
    <mergeCell ref="J9:M9"/>
    <mergeCell ref="B6:E6"/>
    <mergeCell ref="F6:I6"/>
    <mergeCell ref="J6:M6"/>
    <mergeCell ref="B7:E7"/>
    <mergeCell ref="F7:I7"/>
    <mergeCell ref="J7:M7"/>
    <mergeCell ref="B2:D2"/>
    <mergeCell ref="B4:E4"/>
    <mergeCell ref="F4:I4"/>
    <mergeCell ref="J4:M4"/>
    <mergeCell ref="B5:E5"/>
    <mergeCell ref="F5:I5"/>
    <mergeCell ref="J5:M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</dc:creator>
  <cp:lastModifiedBy>kv</cp:lastModifiedBy>
  <dcterms:created xsi:type="dcterms:W3CDTF">2019-11-11T13:24:21Z</dcterms:created>
  <dcterms:modified xsi:type="dcterms:W3CDTF">2019-11-18T09:41:29Z</dcterms:modified>
</cp:coreProperties>
</file>