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</sheets>
  <definedNames>
    <definedName function="false" hidden="false" localSheetId="0" name="_xlnm.Print_Area" vbProcedure="false">Sheet1!$A$24:$M$45</definedName>
    <definedName function="false" hidden="false" localSheetId="2" name="_GoBack" vbProcedure="false">Sheet3!$DR$18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<sst xmlns="http://schemas.openxmlformats.org/spreadsheetml/2006/main" count="1061" uniqueCount="175">
  <si>
    <t xml:space="preserve">*170119</t>
  </si>
  <si>
    <t xml:space="preserve">raw data</t>
  </si>
  <si>
    <t xml:space="preserve">raw data - blank</t>
  </si>
  <si>
    <t xml:space="preserve">Pi amount (nmol)</t>
  </si>
  <si>
    <t xml:space="preserve">Specific activity (umol/mg/min)</t>
  </si>
  <si>
    <t xml:space="preserve">Average Specific activity (umol/mg/min)</t>
  </si>
  <si>
    <t xml:space="preserve">% Activity</t>
  </si>
  <si>
    <t xml:space="preserve">Average % activity</t>
  </si>
  <si>
    <t xml:space="preserve">% of inhibition</t>
  </si>
  <si>
    <t xml:space="preserve">Average % of inhibition</t>
  </si>
  <si>
    <t xml:space="preserve">Standard deviation</t>
  </si>
  <si>
    <t xml:space="preserve">Pi (nmol)</t>
  </si>
  <si>
    <t xml:space="preserve">A1</t>
  </si>
  <si>
    <t xml:space="preserve">A2</t>
  </si>
  <si>
    <t xml:space="preserve">A3</t>
  </si>
  <si>
    <t xml:space="preserve">A4</t>
  </si>
  <si>
    <t xml:space="preserve">Average</t>
  </si>
  <si>
    <t xml:space="preserve">A</t>
  </si>
  <si>
    <t xml:space="preserve">No Pi</t>
  </si>
  <si>
    <t xml:space="preserve">NJ1-98 50uM</t>
  </si>
  <si>
    <t xml:space="preserve">NJ2-4 1uM</t>
  </si>
  <si>
    <t xml:space="preserve">B</t>
  </si>
  <si>
    <t xml:space="preserve">Pi 2,5 uM</t>
  </si>
  <si>
    <t xml:space="preserve">NJ1-98 5uM</t>
  </si>
  <si>
    <t xml:space="preserve">NJ2-6 50uM</t>
  </si>
  <si>
    <t xml:space="preserve">C</t>
  </si>
  <si>
    <t xml:space="preserve">Pi 10 uM</t>
  </si>
  <si>
    <t xml:space="preserve">NJ1-98 1uM</t>
  </si>
  <si>
    <t xml:space="preserve">NJ2-6 5uM</t>
  </si>
  <si>
    <t xml:space="preserve">D</t>
  </si>
  <si>
    <t xml:space="preserve">Pi 20 uM</t>
  </si>
  <si>
    <t xml:space="preserve">NJ1-53 50uM</t>
  </si>
  <si>
    <t xml:space="preserve">NJ2-6 1uM</t>
  </si>
  <si>
    <t xml:space="preserve">E</t>
  </si>
  <si>
    <t xml:space="preserve">TVP no inhibitor</t>
  </si>
  <si>
    <t xml:space="preserve">NJ1-53 5uM</t>
  </si>
  <si>
    <t xml:space="preserve">NJ1-87cont 50uM</t>
  </si>
  <si>
    <t xml:space="preserve">F</t>
  </si>
  <si>
    <t xml:space="preserve">IDP 50uM</t>
  </si>
  <si>
    <t xml:space="preserve">NJ1-53 1uM</t>
  </si>
  <si>
    <t xml:space="preserve">NJ1-87cont 5uM</t>
  </si>
  <si>
    <t xml:space="preserve">G</t>
  </si>
  <si>
    <t xml:space="preserve">MTI61 50 uM</t>
  </si>
  <si>
    <t xml:space="preserve">NJ2-4 50uM</t>
  </si>
  <si>
    <t xml:space="preserve">NJ1-87cont 1uM</t>
  </si>
  <si>
    <t xml:space="preserve">H</t>
  </si>
  <si>
    <t xml:space="preserve">AKI XVII103 5uM</t>
  </si>
  <si>
    <t xml:space="preserve">NJ2-4 5uM</t>
  </si>
  <si>
    <t xml:space="preserve">log(uM)</t>
  </si>
  <si>
    <t xml:space="preserve">uM</t>
  </si>
  <si>
    <t xml:space="preserve">NJ2-6</t>
  </si>
  <si>
    <t xml:space="preserve">Results summary</t>
  </si>
  <si>
    <t xml:space="preserve">NJ1-76 50uM</t>
  </si>
  <si>
    <t xml:space="preserve">NJ1-89 1uM</t>
  </si>
  <si>
    <t xml:space="preserve">Sample</t>
  </si>
  <si>
    <t xml:space="preserve">Conc1 (uM)</t>
  </si>
  <si>
    <t xml:space="preserve">Conc2 (uM)</t>
  </si>
  <si>
    <t xml:space="preserve">Conc3 (uM)</t>
  </si>
  <si>
    <t xml:space="preserve">Conc1</t>
  </si>
  <si>
    <t xml:space="preserve">STDEVc1</t>
  </si>
  <si>
    <t xml:space="preserve">Conc2</t>
  </si>
  <si>
    <t xml:space="preserve">STDEVc2</t>
  </si>
  <si>
    <t xml:space="preserve">Conc3</t>
  </si>
  <si>
    <t xml:space="preserve">STDEVconc3</t>
  </si>
  <si>
    <t xml:space="preserve">NJ1-76 5uM</t>
  </si>
  <si>
    <t xml:space="preserve">NJ1-78 50uM</t>
  </si>
  <si>
    <t xml:space="preserve">No Inhibitor</t>
  </si>
  <si>
    <t xml:space="preserve">NJ1-76 1uM</t>
  </si>
  <si>
    <t xml:space="preserve">NJ1-78 5uM</t>
  </si>
  <si>
    <t xml:space="preserve">IDP</t>
  </si>
  <si>
    <t xml:space="preserve">NJ1-90-93rc 50uM</t>
  </si>
  <si>
    <t xml:space="preserve">NJ1-78 1uM</t>
  </si>
  <si>
    <t xml:space="preserve">MTI61</t>
  </si>
  <si>
    <t xml:space="preserve">NJ1-90-93rc 5uM</t>
  </si>
  <si>
    <t xml:space="preserve">NJ1-49 50uM</t>
  </si>
  <si>
    <t xml:space="preserve">AKI XVII103</t>
  </si>
  <si>
    <t xml:space="preserve">IC50 (uM)</t>
  </si>
  <si>
    <t xml:space="preserve">NJ1-90-93rc 1uM</t>
  </si>
  <si>
    <t xml:space="preserve">NJ1-49 5uM</t>
  </si>
  <si>
    <t xml:space="preserve">NJ1-98</t>
  </si>
  <si>
    <t xml:space="preserve">NJ1-89 50uM</t>
  </si>
  <si>
    <t xml:space="preserve">NJ1-49 1uM</t>
  </si>
  <si>
    <t xml:space="preserve"> </t>
  </si>
  <si>
    <t xml:space="preserve">NJ1-53</t>
  </si>
  <si>
    <t xml:space="preserve">NJ1-89 5uM</t>
  </si>
  <si>
    <t xml:space="preserve">NJ2-4</t>
  </si>
  <si>
    <t xml:space="preserve">Stock solution: 50mM</t>
  </si>
  <si>
    <t xml:space="preserve">NJ1-87cont</t>
  </si>
  <si>
    <t xml:space="preserve">NJ2-3 50uM</t>
  </si>
  <si>
    <t xml:space="preserve">NJ1-77 1uM</t>
  </si>
  <si>
    <t xml:space="preserve">NJ2-3 5uM</t>
  </si>
  <si>
    <t xml:space="preserve">NJ2-2 50uM</t>
  </si>
  <si>
    <t xml:space="preserve">NJ2-3 1uM</t>
  </si>
  <si>
    <t xml:space="preserve">NJ2-2 5uM</t>
  </si>
  <si>
    <t xml:space="preserve">NJ1-88 50uM</t>
  </si>
  <si>
    <t xml:space="preserve">NJ2-2 1uM</t>
  </si>
  <si>
    <t xml:space="preserve">NJ1-88 5uM</t>
  </si>
  <si>
    <t xml:space="preserve">NJ2-7 50uM</t>
  </si>
  <si>
    <t xml:space="preserve">NJ1-88 1uM</t>
  </si>
  <si>
    <t xml:space="preserve">NJ2-7 5uM</t>
  </si>
  <si>
    <t xml:space="preserve">NJ1-77 50uM</t>
  </si>
  <si>
    <t xml:space="preserve">NJ2-7 1uM</t>
  </si>
  <si>
    <t xml:space="preserve">NJ1-77 5uM</t>
  </si>
  <si>
    <t xml:space="preserve">OL-2 50uM</t>
  </si>
  <si>
    <t xml:space="preserve">LOF-2 1uM</t>
  </si>
  <si>
    <t xml:space="preserve">OL-2 5uM</t>
  </si>
  <si>
    <t xml:space="preserve">LOF-5 50uM</t>
  </si>
  <si>
    <t xml:space="preserve">OL-2 1uM</t>
  </si>
  <si>
    <t xml:space="preserve">LOF-5 5uM</t>
  </si>
  <si>
    <t xml:space="preserve">OL-rc 50uM</t>
  </si>
  <si>
    <t xml:space="preserve">LOF-5 1uM</t>
  </si>
  <si>
    <t xml:space="preserve">OL-rc 5uM</t>
  </si>
  <si>
    <t xml:space="preserve">LOF-8 50uM</t>
  </si>
  <si>
    <t xml:space="preserve">OL-rc 1uM</t>
  </si>
  <si>
    <t xml:space="preserve">LOF-8 5uM</t>
  </si>
  <si>
    <t xml:space="preserve">LOF-2 50uM</t>
  </si>
  <si>
    <t xml:space="preserve">LOF-8 1uM</t>
  </si>
  <si>
    <t xml:space="preserve">LOF-2 5uM</t>
  </si>
  <si>
    <t xml:space="preserve">mPP-0140 50uM</t>
  </si>
  <si>
    <t xml:space="preserve">mPP-0142 1uM</t>
  </si>
  <si>
    <t xml:space="preserve">mPP-0140 5uM</t>
  </si>
  <si>
    <t xml:space="preserve">mPP-0143 50uM</t>
  </si>
  <si>
    <t xml:space="preserve">mPP-0140 1uM</t>
  </si>
  <si>
    <t xml:space="preserve">mPP-0143 5uM</t>
  </si>
  <si>
    <t xml:space="preserve">mPP-0141 50uM</t>
  </si>
  <si>
    <t xml:space="preserve">mPP-0143 1uM</t>
  </si>
  <si>
    <t xml:space="preserve">mPP-0141 5uM</t>
  </si>
  <si>
    <t xml:space="preserve">mPP-0144 50uM</t>
  </si>
  <si>
    <t xml:space="preserve">mPP-0139 50uM</t>
  </si>
  <si>
    <t xml:space="preserve">mPP-0141 1uM</t>
  </si>
  <si>
    <t xml:space="preserve">mPP-0144 5uM</t>
  </si>
  <si>
    <t xml:space="preserve">mPP-0139 5uM</t>
  </si>
  <si>
    <t xml:space="preserve">mPP-0142 50uM</t>
  </si>
  <si>
    <t xml:space="preserve">mPP-0144 1uM</t>
  </si>
  <si>
    <t xml:space="preserve">mPP-0139 1uM</t>
  </si>
  <si>
    <t xml:space="preserve">mPP-0142 5uM</t>
  </si>
  <si>
    <t xml:space="preserve">mPP-0139</t>
  </si>
  <si>
    <t xml:space="preserve">Neridronate</t>
  </si>
  <si>
    <t xml:space="preserve">mPP-0140</t>
  </si>
  <si>
    <t xml:space="preserve">Alendronate sodium trihydrate</t>
  </si>
  <si>
    <t xml:space="preserve">mPP-0141</t>
  </si>
  <si>
    <t xml:space="preserve">Monosodium Risedronate hemipentahydrate</t>
  </si>
  <si>
    <t xml:space="preserve">mPP-0142</t>
  </si>
  <si>
    <t xml:space="preserve">Ibandronate sodium</t>
  </si>
  <si>
    <t xml:space="preserve">mPP-0143</t>
  </si>
  <si>
    <t xml:space="preserve">disodium etidronate hydrate</t>
  </si>
  <si>
    <t xml:space="preserve">mPP-0144</t>
  </si>
  <si>
    <t xml:space="preserve">pamidronate disodium salt hydrate</t>
  </si>
  <si>
    <t xml:space="preserve">mPP-0145</t>
  </si>
  <si>
    <t xml:space="preserve">zoledronic acid monohydrate</t>
  </si>
  <si>
    <t xml:space="preserve">NJ1-90-93 50uM</t>
  </si>
  <si>
    <t xml:space="preserve">NJ1-90-93 5uM</t>
  </si>
  <si>
    <t xml:space="preserve">NJ1-90-93 1uM</t>
  </si>
  <si>
    <t xml:space="preserve">NJ1-76</t>
  </si>
  <si>
    <t xml:space="preserve">NJ1-90-93rc</t>
  </si>
  <si>
    <t xml:space="preserve">NJ1-89</t>
  </si>
  <si>
    <t xml:space="preserve">NJ1-78</t>
  </si>
  <si>
    <t xml:space="preserve">NJ1-49</t>
  </si>
  <si>
    <t xml:space="preserve">mPP-0257 (NJ2-2)</t>
  </si>
  <si>
    <t xml:space="preserve">NJ2-3</t>
  </si>
  <si>
    <t xml:space="preserve">NJ1-88</t>
  </si>
  <si>
    <t xml:space="preserve">NJ1-77</t>
  </si>
  <si>
    <t xml:space="preserve">Checksum</t>
  </si>
  <si>
    <t xml:space="preserve">NJ2-2</t>
  </si>
  <si>
    <t xml:space="preserve">mPP-0258 (NJ2-3)</t>
  </si>
  <si>
    <t xml:space="preserve">NJ2-7</t>
  </si>
  <si>
    <t xml:space="preserve">OL-2</t>
  </si>
  <si>
    <t xml:space="preserve">OL-rc</t>
  </si>
  <si>
    <t xml:space="preserve">LOF-2</t>
  </si>
  <si>
    <t xml:space="preserve">LOF-5</t>
  </si>
  <si>
    <t xml:space="preserve">LOF-8</t>
  </si>
  <si>
    <t xml:space="preserve">*Note= For this measurement, no positive control used.</t>
  </si>
  <si>
    <t xml:space="preserve">mPP-0145 50uM</t>
  </si>
  <si>
    <t xml:space="preserve">mPP-0145 5uM</t>
  </si>
  <si>
    <t xml:space="preserve">mPP-0145 1uM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</si>
</sst>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 (Body)"/>
      <family val="0"/>
      <charset val="1"/>
    </font>
    <font>
      <b val="true"/>
      <sz val="8"/>
      <color rgb="FF000000"/>
      <name val="Calibri"/>
      <family val="2"/>
      <charset val="1"/>
    </font>
    <font>
      <sz val="8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14"/>
      <color rgb="FF595959"/>
      <name val="Calibri"/>
      <family val="2"/>
    </font>
    <font>
      <b val="true"/>
      <sz val="11"/>
      <color rgb="FF59595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FFF2CC"/>
        <bgColor rgb="FFEDEDED"/>
      </patternFill>
    </fill>
    <fill>
      <patternFill patternType="solid">
        <fgColor rgb="FFEDEDED"/>
        <bgColor rgb="FFE2F0D9"/>
      </patternFill>
    </fill>
    <fill>
      <patternFill patternType="solid">
        <fgColor rgb="FFDAE3F3"/>
        <bgColor rgb="FFD9D9D9"/>
      </patternFill>
    </fill>
    <fill>
      <patternFill patternType="solid">
        <fgColor rgb="FF70AD47"/>
        <bgColor rgb="FF99CC00"/>
      </patternFill>
    </fill>
    <fill>
      <patternFill patternType="solid">
        <fgColor rgb="FFE2F0D9"/>
        <bgColor rgb="FFEDEDED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06024096386"/>
          <c:y val="0.0595161635624063"/>
          <c:w val="0.74425828313253"/>
          <c:h val="0.7493042175123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Sheet1!$AV$4:$AV$7</c:f>
              <c:numCache>
                <c:formatCode>General</c:formatCode>
                <c:ptCount val="4"/>
                <c:pt idx="0">
                  <c:v>-1.73472347597681E-018</c:v>
                </c:pt>
                <c:pt idx="1">
                  <c:v>0.126675</c:v>
                </c:pt>
                <c:pt idx="2">
                  <c:v>0.571875</c:v>
                </c:pt>
                <c:pt idx="3">
                  <c:v>1.038925</c:v>
                </c:pt>
              </c:numCache>
            </c:numRef>
          </c:yVal>
          <c:smooth val="0"/>
        </c:ser>
        <c:axId val="58531435"/>
        <c:axId val="58458993"/>
      </c:scatterChart>
      <c:valAx>
        <c:axId val="585314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458993"/>
        <c:crosses val="autoZero"/>
        <c:crossBetween val="midCat"/>
      </c:valAx>
      <c:valAx>
        <c:axId val="584589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53143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Sheet5!$EH$37:$EH$47</c:f>
                <c:numCache>
                  <c:formatCode>General</c:formatCode>
                  <c:ptCount val="11"/>
                  <c:pt idx="0">
                    <c:v>5.85592594405338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5.75204333110779</c:v>
                  </c:pt>
                  <c:pt idx="5">
                    <c:v>3.09629097925985</c:v>
                  </c:pt>
                  <c:pt idx="6">
                    <c:v>6.24991382113498</c:v>
                  </c:pt>
                  <c:pt idx="7">
                    <c:v>7.35496280791492</c:v>
                  </c:pt>
                  <c:pt idx="8">
                    <c:v>17.0216425387635</c:v>
                  </c:pt>
                  <c:pt idx="9">
                    <c:v>6.05345513138124</c:v>
                  </c:pt>
                  <c:pt idx="10">
                    <c:v>0</c:v>
                  </c:pt>
                </c:numCache>
              </c:numRef>
            </c:plus>
            <c:minus>
              <c:numRef>
                <c:f>Sheet5!$EH$37:$EH$47</c:f>
                <c:numCache>
                  <c:formatCode>General</c:formatCode>
                  <c:ptCount val="11"/>
                  <c:pt idx="0">
                    <c:v>5.85592594405338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5.75204333110779</c:v>
                  </c:pt>
                  <c:pt idx="5">
                    <c:v>3.09629097925985</c:v>
                  </c:pt>
                  <c:pt idx="6">
                    <c:v>6.24991382113498</c:v>
                  </c:pt>
                  <c:pt idx="7">
                    <c:v>7.35496280791492</c:v>
                  </c:pt>
                  <c:pt idx="8">
                    <c:v>17.0216425387635</c:v>
                  </c:pt>
                  <c:pt idx="9">
                    <c:v>6.05345513138124</c:v>
                  </c:pt>
                  <c:pt idx="10">
                    <c:v>0</c:v>
                  </c:pt>
                </c:numCache>
              </c:numRef>
            </c:minus>
          </c:errBars>
          <c:cat>
            <c:strRef>
              <c:f>Sheet5!$EC$37:$EC$47</c:f>
              <c:strCache>
                <c:ptCount val="11"/>
                <c:pt idx="0">
                  <c:v>No Inhibitor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mPP-0140</c:v>
                </c:pt>
                <c:pt idx="5">
                  <c:v>mPP-0141</c:v>
                </c:pt>
                <c:pt idx="6">
                  <c:v>mPP-0142</c:v>
                </c:pt>
                <c:pt idx="7">
                  <c:v>mPP-0143</c:v>
                </c:pt>
                <c:pt idx="8">
                  <c:v>mPP-0144</c:v>
                </c:pt>
                <c:pt idx="9">
                  <c:v>mPP-0139</c:v>
                </c:pt>
                <c:pt idx="10">
                  <c:v>mPP-0145</c:v>
                </c:pt>
              </c:strCache>
            </c:strRef>
          </c:cat>
          <c:val>
            <c:numRef>
              <c:f>Sheet5!$EG$37:$EG$47</c:f>
              <c:numCache>
                <c:formatCode>General</c:formatCode>
                <c:ptCount val="11"/>
                <c:pt idx="0">
                  <c:v>-7.105427357601E-015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32.098955132145</c:v>
                </c:pt>
                <c:pt idx="5">
                  <c:v>14.6857713583282</c:v>
                </c:pt>
                <c:pt idx="6">
                  <c:v>11.4628149969269</c:v>
                </c:pt>
                <c:pt idx="7">
                  <c:v>38.2836508912108</c:v>
                </c:pt>
                <c:pt idx="8">
                  <c:v>32.4293177627535</c:v>
                </c:pt>
                <c:pt idx="9">
                  <c:v>34.9224031960664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Sheet5!$EJ$37:$EJ$47</c:f>
                <c:numCache>
                  <c:formatCode>General</c:formatCode>
                  <c:ptCount val="11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11.3755780748948</c:v>
                  </c:pt>
                  <c:pt idx="5">
                    <c:v>4.15092809956697</c:v>
                  </c:pt>
                  <c:pt idx="6">
                    <c:v>3.68473719539834</c:v>
                  </c:pt>
                  <c:pt idx="7">
                    <c:v>5.14028724693322</c:v>
                  </c:pt>
                  <c:pt idx="8">
                    <c:v>15.5131354455651</c:v>
                  </c:pt>
                  <c:pt idx="9">
                    <c:v>10.8526503620967</c:v>
                  </c:pt>
                  <c:pt idx="10">
                    <c:v>0</c:v>
                  </c:pt>
                </c:numCache>
              </c:numRef>
            </c:plus>
            <c:minus>
              <c:numRef>
                <c:f>Sheet5!$EJ$37:$EJ$47</c:f>
                <c:numCache>
                  <c:formatCode>General</c:formatCode>
                  <c:ptCount val="11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11.3755780748948</c:v>
                  </c:pt>
                  <c:pt idx="5">
                    <c:v>4.15092809956697</c:v>
                  </c:pt>
                  <c:pt idx="6">
                    <c:v>3.68473719539834</c:v>
                  </c:pt>
                  <c:pt idx="7">
                    <c:v>5.14028724693322</c:v>
                  </c:pt>
                  <c:pt idx="8">
                    <c:v>15.5131354455651</c:v>
                  </c:pt>
                  <c:pt idx="9">
                    <c:v>10.8526503620967</c:v>
                  </c:pt>
                  <c:pt idx="10">
                    <c:v>0</c:v>
                  </c:pt>
                </c:numCache>
              </c:numRef>
            </c:minus>
          </c:errBars>
          <c:cat>
            <c:strRef>
              <c:f>Sheet5!$EC$37:$EC$47</c:f>
              <c:strCache>
                <c:ptCount val="11"/>
                <c:pt idx="0">
                  <c:v>No Inhibitor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mPP-0140</c:v>
                </c:pt>
                <c:pt idx="5">
                  <c:v>mPP-0141</c:v>
                </c:pt>
                <c:pt idx="6">
                  <c:v>mPP-0142</c:v>
                </c:pt>
                <c:pt idx="7">
                  <c:v>mPP-0143</c:v>
                </c:pt>
                <c:pt idx="8">
                  <c:v>mPP-0144</c:v>
                </c:pt>
                <c:pt idx="9">
                  <c:v>mPP-0139</c:v>
                </c:pt>
                <c:pt idx="10">
                  <c:v>mPP-0145</c:v>
                </c:pt>
              </c:strCache>
            </c:strRef>
          </c:cat>
          <c:val>
            <c:numRef>
              <c:f>Sheet5!$EI$37:$EI$47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23.9128764597419</c:v>
                </c:pt>
                <c:pt idx="5">
                  <c:v>13.4027350952674</c:v>
                </c:pt>
                <c:pt idx="6">
                  <c:v>7.71358328211432</c:v>
                </c:pt>
                <c:pt idx="7">
                  <c:v>28.0078365089121</c:v>
                </c:pt>
                <c:pt idx="8">
                  <c:v>9.50560848186847</c:v>
                </c:pt>
                <c:pt idx="9">
                  <c:v>22.068992009834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Sheet5!$EL$37:$EL$47</c:f>
                <c:numCache>
                  <c:formatCode>General</c:formatCode>
                  <c:ptCount val="11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5.92252209838243</c:v>
                  </c:pt>
                  <c:pt idx="5">
                    <c:v>7.4963679328554</c:v>
                  </c:pt>
                  <c:pt idx="6">
                    <c:v>9.31482239091764</c:v>
                  </c:pt>
                  <c:pt idx="7">
                    <c:v>8.10704587157417</c:v>
                  </c:pt>
                  <c:pt idx="8">
                    <c:v>10.4580469463302</c:v>
                  </c:pt>
                  <c:pt idx="9">
                    <c:v>6.27322929371795</c:v>
                  </c:pt>
                  <c:pt idx="10">
                    <c:v>0</c:v>
                  </c:pt>
                </c:numCache>
              </c:numRef>
            </c:plus>
            <c:minus>
              <c:numRef>
                <c:f>Sheet5!$EL$37:$EL$47</c:f>
                <c:numCache>
                  <c:formatCode>General</c:formatCode>
                  <c:ptCount val="11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5.92252209838243</c:v>
                  </c:pt>
                  <c:pt idx="5">
                    <c:v>7.4963679328554</c:v>
                  </c:pt>
                  <c:pt idx="6">
                    <c:v>9.31482239091764</c:v>
                  </c:pt>
                  <c:pt idx="7">
                    <c:v>8.10704587157417</c:v>
                  </c:pt>
                  <c:pt idx="8">
                    <c:v>10.4580469463302</c:v>
                  </c:pt>
                  <c:pt idx="9">
                    <c:v>6.27322929371795</c:v>
                  </c:pt>
                  <c:pt idx="10">
                    <c:v>0</c:v>
                  </c:pt>
                </c:numCache>
              </c:numRef>
            </c:minus>
          </c:errBars>
          <c:cat>
            <c:strRef>
              <c:f>Sheet5!$EC$37:$EC$47</c:f>
              <c:strCache>
                <c:ptCount val="11"/>
                <c:pt idx="0">
                  <c:v>No Inhibitor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mPP-0140</c:v>
                </c:pt>
                <c:pt idx="5">
                  <c:v>mPP-0141</c:v>
                </c:pt>
                <c:pt idx="6">
                  <c:v>mPP-0142</c:v>
                </c:pt>
                <c:pt idx="7">
                  <c:v>mPP-0143</c:v>
                </c:pt>
                <c:pt idx="8">
                  <c:v>mPP-0144</c:v>
                </c:pt>
                <c:pt idx="9">
                  <c:v>mPP-0139</c:v>
                </c:pt>
                <c:pt idx="10">
                  <c:v>mPP-0145</c:v>
                </c:pt>
              </c:strCache>
            </c:strRef>
          </c:cat>
          <c:val>
            <c:numRef>
              <c:f>Sheet5!$EK$37:$EK$47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2.76198524892439</c:v>
                </c:pt>
                <c:pt idx="5">
                  <c:v>7.09511370620775</c:v>
                </c:pt>
                <c:pt idx="6">
                  <c:v>5.95036877688998</c:v>
                </c:pt>
                <c:pt idx="7">
                  <c:v>6.14628149969269</c:v>
                </c:pt>
                <c:pt idx="8">
                  <c:v>-15.3628226797787</c:v>
                </c:pt>
                <c:pt idx="9">
                  <c:v>13.360479409957</c:v>
                </c:pt>
                <c:pt idx="10">
                  <c:v>0</c:v>
                </c:pt>
              </c:numCache>
            </c:numRef>
          </c:val>
        </c:ser>
        <c:gapWidth val="219"/>
        <c:overlap val="-27"/>
        <c:axId val="71522057"/>
        <c:axId val="79998139"/>
      </c:barChart>
      <c:catAx>
        <c:axId val="715220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233712476956"/>
              <c:y val="0.89264096846129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998139"/>
        <c:crosses val="autoZero"/>
        <c:auto val="1"/>
        <c:lblAlgn val="ctr"/>
        <c:lblOffset val="100"/>
      </c:catAx>
      <c:valAx>
        <c:axId val="79998139"/>
        <c:scaling>
          <c:orientation val="minMax"/>
          <c:max val="100"/>
          <c:min val="-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522057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Sheet1!$EH$16:$EH$24</c:f>
                <c:numCache>
                  <c:formatCode>General</c:formatCode>
                  <c:ptCount val="9"/>
                  <c:pt idx="0">
                    <c:v>1.59028041312274</c:v>
                  </c:pt>
                  <c:pt idx="1">
                    <c:v>0.516670708376436</c:v>
                  </c:pt>
                  <c:pt idx="2">
                    <c:v>2.29870779715723</c:v>
                  </c:pt>
                  <c:pt idx="3">
                    <c:v>2.14432486778487</c:v>
                  </c:pt>
                  <c:pt idx="4">
                    <c:v>1.81142705641987</c:v>
                  </c:pt>
                  <c:pt idx="5">
                    <c:v>2.49542840753943</c:v>
                  </c:pt>
                  <c:pt idx="6">
                    <c:v>3.9808585613564</c:v>
                  </c:pt>
                  <c:pt idx="7">
                    <c:v>0.916748829690019</c:v>
                  </c:pt>
                  <c:pt idx="8">
                    <c:v>4.48700313704053</c:v>
                  </c:pt>
                </c:numCache>
              </c:numRef>
            </c:plus>
            <c:minus>
              <c:numRef>
                <c:f>Sheet1!$EH$16:$EH$24</c:f>
                <c:numCache>
                  <c:formatCode>General</c:formatCode>
                  <c:ptCount val="9"/>
                  <c:pt idx="0">
                    <c:v>1.59028041312274</c:v>
                  </c:pt>
                  <c:pt idx="1">
                    <c:v>0.516670708376436</c:v>
                  </c:pt>
                  <c:pt idx="2">
                    <c:v>2.29870779715723</c:v>
                  </c:pt>
                  <c:pt idx="3">
                    <c:v>2.14432486778487</c:v>
                  </c:pt>
                  <c:pt idx="4">
                    <c:v>1.81142705641987</c:v>
                  </c:pt>
                  <c:pt idx="5">
                    <c:v>2.49542840753943</c:v>
                  </c:pt>
                  <c:pt idx="6">
                    <c:v>3.9808585613564</c:v>
                  </c:pt>
                  <c:pt idx="7">
                    <c:v>0.916748829690019</c:v>
                  </c:pt>
                  <c:pt idx="8">
                    <c:v>4.48700313704053</c:v>
                  </c:pt>
                </c:numCache>
              </c:numRef>
            </c:minus>
          </c:errBars>
          <c:cat>
            <c:strRef>
              <c:f>Sheet1!$EC$16:$EC$24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NJ1-98</c:v>
                </c:pt>
                <c:pt idx="5">
                  <c:v>NJ1-53</c:v>
                </c:pt>
                <c:pt idx="6">
                  <c:v>NJ2-4</c:v>
                </c:pt>
                <c:pt idx="7">
                  <c:v>NJ2-6</c:v>
                </c:pt>
                <c:pt idx="8">
                  <c:v>NJ1-87cont</c:v>
                </c:pt>
              </c:strCache>
            </c:strRef>
          </c:cat>
          <c:val>
            <c:numRef>
              <c:f>Sheet1!$EG$16:$EG$24</c:f>
              <c:numCache>
                <c:formatCode>General</c:formatCode>
                <c:ptCount val="9"/>
                <c:pt idx="0">
                  <c:v>7.105427357601E-015</c:v>
                </c:pt>
                <c:pt idx="1">
                  <c:v>55.7389104600541</c:v>
                </c:pt>
                <c:pt idx="2">
                  <c:v>73.6086598423344</c:v>
                </c:pt>
                <c:pt idx="3">
                  <c:v>84.492293210966</c:v>
                </c:pt>
                <c:pt idx="4">
                  <c:v>9.86880809507003</c:v>
                </c:pt>
                <c:pt idx="5">
                  <c:v>12.5250029415226</c:v>
                </c:pt>
                <c:pt idx="6">
                  <c:v>8.0225124524454</c:v>
                </c:pt>
                <c:pt idx="7">
                  <c:v>71.849629368161</c:v>
                </c:pt>
                <c:pt idx="8">
                  <c:v>-16.918166843158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1.89346028542925</c:v>
                  </c:pt>
                  <c:pt idx="5">
                    <c:v>5.01994757641262</c:v>
                  </c:pt>
                  <c:pt idx="6">
                    <c:v>3.09285393139151</c:v>
                  </c:pt>
                  <c:pt idx="7">
                    <c:v>3.00035298270385</c:v>
                  </c:pt>
                  <c:pt idx="8">
                    <c:v>4.97301481573925</c:v>
                  </c:pt>
                </c:numCache>
              </c:numRef>
            </c:plus>
            <c:minus>
              <c:numRef>
                <c:f>Sheet1!$EJ$16:$EJ$24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1.89346028542925</c:v>
                  </c:pt>
                  <c:pt idx="5">
                    <c:v>5.01994757641262</c:v>
                  </c:pt>
                  <c:pt idx="6">
                    <c:v>3.09285393139151</c:v>
                  </c:pt>
                  <c:pt idx="7">
                    <c:v>3.00035298270385</c:v>
                  </c:pt>
                  <c:pt idx="8">
                    <c:v>4.97301481573925</c:v>
                  </c:pt>
                </c:numCache>
              </c:numRef>
            </c:minus>
          </c:errBars>
          <c:cat>
            <c:strRef>
              <c:f>Sheet1!$EC$16:$EC$24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NJ1-98</c:v>
                </c:pt>
                <c:pt idx="5">
                  <c:v>NJ1-53</c:v>
                </c:pt>
                <c:pt idx="6">
                  <c:v>NJ2-4</c:v>
                </c:pt>
                <c:pt idx="7">
                  <c:v>NJ2-6</c:v>
                </c:pt>
                <c:pt idx="8">
                  <c:v>NJ1-87cont</c:v>
                </c:pt>
              </c:strCache>
            </c:strRef>
          </c:cat>
          <c:val>
            <c:numRef>
              <c:f>Sheet1!$EI$16:$EI$24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7.86857277326747</c:v>
                </c:pt>
                <c:pt idx="5">
                  <c:v>8.35686551358984</c:v>
                </c:pt>
                <c:pt idx="6">
                  <c:v>4.60348276267797</c:v>
                </c:pt>
                <c:pt idx="7">
                  <c:v>24.8146840804801</c:v>
                </c:pt>
                <c:pt idx="8">
                  <c:v>-21.7716790210613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2.50027569557314</c:v>
                  </c:pt>
                  <c:pt idx="5">
                    <c:v>2.91680994574679</c:v>
                  </c:pt>
                  <c:pt idx="6">
                    <c:v>6.8123756684757</c:v>
                  </c:pt>
                  <c:pt idx="7">
                    <c:v>3.53750586505482</c:v>
                  </c:pt>
                  <c:pt idx="8">
                    <c:v>6.18420280633946</c:v>
                  </c:pt>
                </c:numCache>
              </c:numRef>
            </c:plus>
            <c:minus>
              <c:numRef>
                <c:f>Sheet1!$EL$16:$EL$24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2.50027569557314</c:v>
                  </c:pt>
                  <c:pt idx="5">
                    <c:v>2.91680994574679</c:v>
                  </c:pt>
                  <c:pt idx="6">
                    <c:v>6.8123756684757</c:v>
                  </c:pt>
                  <c:pt idx="7">
                    <c:v>3.53750586505482</c:v>
                  </c:pt>
                  <c:pt idx="8">
                    <c:v>6.18420280633946</c:v>
                  </c:pt>
                </c:numCache>
              </c:numRef>
            </c:minus>
          </c:errBars>
          <c:cat>
            <c:strRef>
              <c:f>Sheet1!$EC$16:$EC$24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NJ1-98</c:v>
                </c:pt>
                <c:pt idx="5">
                  <c:v>NJ1-53</c:v>
                </c:pt>
                <c:pt idx="6">
                  <c:v>NJ2-4</c:v>
                </c:pt>
                <c:pt idx="7">
                  <c:v>NJ2-6</c:v>
                </c:pt>
                <c:pt idx="8">
                  <c:v>NJ1-87cont</c:v>
                </c:pt>
              </c:strCache>
            </c:strRef>
          </c:cat>
          <c:val>
            <c:numRef>
              <c:f>Sheet1!$EK$16:$EK$24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6.58606894928816</c:v>
                </c:pt>
                <c:pt idx="5">
                  <c:v>5.91540181197789</c:v>
                </c:pt>
                <c:pt idx="6">
                  <c:v>7.28026826685494</c:v>
                </c:pt>
                <c:pt idx="7">
                  <c:v>8.63042710907168</c:v>
                </c:pt>
                <c:pt idx="8">
                  <c:v>-18.940463583951</c:v>
                </c:pt>
              </c:numCache>
            </c:numRef>
          </c:val>
        </c:ser>
        <c:gapWidth val="219"/>
        <c:overlap val="-27"/>
        <c:axId val="93952886"/>
        <c:axId val="1541660"/>
      </c:barChart>
      <c:catAx>
        <c:axId val="939528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210256410256"/>
              <c:y val="0.89270657672849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41660"/>
        <c:crosses val="autoZero"/>
        <c:auto val="1"/>
        <c:lblAlgn val="ctr"/>
        <c:lblOffset val="100"/>
      </c:catAx>
      <c:valAx>
        <c:axId val="1541660"/>
        <c:scaling>
          <c:orientation val="minMax"/>
          <c:min val="-3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952886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42124026644"/>
          <c:y val="0.0595522712453814"/>
          <c:w val="0.744253682334178"/>
          <c:h val="0.7494023038469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Sheet2!$AQ$4:$AQ$7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Sheet2!$AV$4:$AV$7</c:f>
              <c:numCache>
                <c:formatCode>General</c:formatCode>
                <c:ptCount val="4"/>
                <c:pt idx="0">
                  <c:v>1.73472347597681E-018</c:v>
                </c:pt>
                <c:pt idx="1">
                  <c:v>0.128675</c:v>
                </c:pt>
                <c:pt idx="2">
                  <c:v>0.569175</c:v>
                </c:pt>
                <c:pt idx="3">
                  <c:v>1.031725</c:v>
                </c:pt>
              </c:numCache>
            </c:numRef>
          </c:yVal>
          <c:smooth val="0"/>
        </c:ser>
        <c:axId val="6659271"/>
        <c:axId val="54354378"/>
      </c:scatterChart>
      <c:valAx>
        <c:axId val="66592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354378"/>
        <c:crosses val="autoZero"/>
        <c:crossBetween val="midCat"/>
      </c:valAx>
      <c:valAx>
        <c:axId val="543543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5927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Sheet2!$EH$16:$EH$24</c:f>
                <c:numCache>
                  <c:formatCode>General</c:formatCode>
                  <c:ptCount val="9"/>
                  <c:pt idx="0">
                    <c:v>0.871163381511034</c:v>
                  </c:pt>
                  <c:pt idx="1">
                    <c:v>0.502540133898909</c:v>
                  </c:pt>
                  <c:pt idx="2">
                    <c:v>3.72558464545701</c:v>
                  </c:pt>
                  <c:pt idx="3">
                    <c:v>2.54634065019285</c:v>
                  </c:pt>
                  <c:pt idx="4">
                    <c:v>3.17614729865374</c:v>
                  </c:pt>
                  <c:pt idx="5">
                    <c:v>2.43351045383792</c:v>
                  </c:pt>
                  <c:pt idx="6">
                    <c:v>3.71386569107255</c:v>
                  </c:pt>
                  <c:pt idx="7">
                    <c:v>5.48266139929854</c:v>
                  </c:pt>
                  <c:pt idx="8">
                    <c:v>3.07306272933234</c:v>
                  </c:pt>
                </c:numCache>
              </c:numRef>
            </c:plus>
            <c:minus>
              <c:numRef>
                <c:f>Sheet2!$EH$16:$EH$24</c:f>
                <c:numCache>
                  <c:formatCode>General</c:formatCode>
                  <c:ptCount val="9"/>
                  <c:pt idx="0">
                    <c:v>0.871163381511034</c:v>
                  </c:pt>
                  <c:pt idx="1">
                    <c:v>0.502540133898909</c:v>
                  </c:pt>
                  <c:pt idx="2">
                    <c:v>3.72558464545701</c:v>
                  </c:pt>
                  <c:pt idx="3">
                    <c:v>2.54634065019285</c:v>
                  </c:pt>
                  <c:pt idx="4">
                    <c:v>3.17614729865374</c:v>
                  </c:pt>
                  <c:pt idx="5">
                    <c:v>2.43351045383792</c:v>
                  </c:pt>
                  <c:pt idx="6">
                    <c:v>3.71386569107255</c:v>
                  </c:pt>
                  <c:pt idx="7">
                    <c:v>5.48266139929854</c:v>
                  </c:pt>
                  <c:pt idx="8">
                    <c:v>3.07306272933234</c:v>
                  </c:pt>
                </c:numCache>
              </c:numRef>
            </c:minus>
          </c:errBars>
          <c:cat>
            <c:strRef>
              <c:f>Sheet2!$EC$16:$EC$24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NJ1-76</c:v>
                </c:pt>
                <c:pt idx="5">
                  <c:v>NJ1-90-93rc</c:v>
                </c:pt>
                <c:pt idx="6">
                  <c:v>NJ1-89</c:v>
                </c:pt>
                <c:pt idx="7">
                  <c:v>NJ1-78</c:v>
                </c:pt>
                <c:pt idx="8">
                  <c:v>NJ1-49</c:v>
                </c:pt>
              </c:strCache>
            </c:strRef>
          </c:cat>
          <c:val>
            <c:numRef>
              <c:f>Sheet2!$EG$16:$EG$24</c:f>
              <c:numCache>
                <c:formatCode>General</c:formatCode>
                <c:ptCount val="9"/>
                <c:pt idx="0">
                  <c:v>-3.5527136788005E-015</c:v>
                </c:pt>
                <c:pt idx="1">
                  <c:v>54.5635228719605</c:v>
                </c:pt>
                <c:pt idx="2">
                  <c:v>66.2526008509053</c:v>
                </c:pt>
                <c:pt idx="3">
                  <c:v>83.04400484457</c:v>
                </c:pt>
                <c:pt idx="4">
                  <c:v>8.59290084158876</c:v>
                </c:pt>
                <c:pt idx="5">
                  <c:v>32.2629731995901</c:v>
                </c:pt>
                <c:pt idx="6">
                  <c:v>3.1324078962351</c:v>
                </c:pt>
                <c:pt idx="7">
                  <c:v>23.2166702897425</c:v>
                </c:pt>
                <c:pt idx="8">
                  <c:v>-16.9373621937207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Sheet2!$EJ$16:$EJ$24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4.17609187919815</c:v>
                  </c:pt>
                  <c:pt idx="5">
                    <c:v>3.3964560947708</c:v>
                  </c:pt>
                  <c:pt idx="6">
                    <c:v>2.60514946595001</c:v>
                  </c:pt>
                  <c:pt idx="7">
                    <c:v>1.63339517676304</c:v>
                  </c:pt>
                  <c:pt idx="8">
                    <c:v>3.83798682900869</c:v>
                  </c:pt>
                </c:numCache>
              </c:numRef>
            </c:plus>
            <c:minus>
              <c:numRef>
                <c:f>Sheet2!$EJ$16:$EJ$24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4.17609187919815</c:v>
                  </c:pt>
                  <c:pt idx="5">
                    <c:v>3.3964560947708</c:v>
                  </c:pt>
                  <c:pt idx="6">
                    <c:v>2.60514946595001</c:v>
                  </c:pt>
                  <c:pt idx="7">
                    <c:v>1.63339517676304</c:v>
                  </c:pt>
                  <c:pt idx="8">
                    <c:v>3.83798682900869</c:v>
                  </c:pt>
                </c:numCache>
              </c:numRef>
            </c:minus>
          </c:errBars>
          <c:cat>
            <c:strRef>
              <c:f>Sheet2!$EC$16:$EC$24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NJ1-76</c:v>
                </c:pt>
                <c:pt idx="5">
                  <c:v>NJ1-90-93rc</c:v>
                </c:pt>
                <c:pt idx="6">
                  <c:v>NJ1-89</c:v>
                </c:pt>
                <c:pt idx="7">
                  <c:v>NJ1-78</c:v>
                </c:pt>
                <c:pt idx="8">
                  <c:v>NJ1-49</c:v>
                </c:pt>
              </c:strCache>
            </c:strRef>
          </c:cat>
          <c:val>
            <c:numRef>
              <c:f>Sheet2!$EI$16:$EI$24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1.40057762181298</c:v>
                </c:pt>
                <c:pt idx="5">
                  <c:v>11.8164032172914</c:v>
                </c:pt>
                <c:pt idx="6">
                  <c:v>0.36955374056706</c:v>
                </c:pt>
                <c:pt idx="7">
                  <c:v>2.95332443091829</c:v>
                </c:pt>
                <c:pt idx="8">
                  <c:v>-20.3572870407751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Sheet2!$EL$16:$EL$24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4.88545375218878</c:v>
                  </c:pt>
                  <c:pt idx="5">
                    <c:v>1.48376745612826</c:v>
                  </c:pt>
                  <c:pt idx="6">
                    <c:v>2.33748863254092</c:v>
                  </c:pt>
                  <c:pt idx="7">
                    <c:v>2.42807237574832</c:v>
                  </c:pt>
                  <c:pt idx="8">
                    <c:v>3.31441132372842</c:v>
                  </c:pt>
                </c:numCache>
              </c:numRef>
            </c:plus>
            <c:minus>
              <c:numRef>
                <c:f>Sheet2!$EL$16:$EL$24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4.88545375218878</c:v>
                  </c:pt>
                  <c:pt idx="5">
                    <c:v>1.48376745612826</c:v>
                  </c:pt>
                  <c:pt idx="6">
                    <c:v>2.33748863254092</c:v>
                  </c:pt>
                  <c:pt idx="7">
                    <c:v>2.42807237574832</c:v>
                  </c:pt>
                  <c:pt idx="8">
                    <c:v>3.31441132372842</c:v>
                  </c:pt>
                </c:numCache>
              </c:numRef>
            </c:minus>
          </c:errBars>
          <c:cat>
            <c:strRef>
              <c:f>Sheet2!$EC$16:$EC$24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NJ1-76</c:v>
                </c:pt>
                <c:pt idx="5">
                  <c:v>NJ1-90-93rc</c:v>
                </c:pt>
                <c:pt idx="6">
                  <c:v>NJ1-89</c:v>
                </c:pt>
                <c:pt idx="7">
                  <c:v>NJ1-78</c:v>
                </c:pt>
                <c:pt idx="8">
                  <c:v>NJ1-49</c:v>
                </c:pt>
              </c:strCache>
            </c:strRef>
          </c:cat>
          <c:val>
            <c:numRef>
              <c:f>Sheet2!$EK$16:$EK$24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0.105586783019145</c:v>
                </c:pt>
                <c:pt idx="5">
                  <c:v>0.959597528027082</c:v>
                </c:pt>
                <c:pt idx="6">
                  <c:v>6.58985745784292</c:v>
                </c:pt>
                <c:pt idx="7">
                  <c:v>4.28247569951244</c:v>
                </c:pt>
                <c:pt idx="8">
                  <c:v>-24.328437005062</c:v>
                </c:pt>
              </c:numCache>
            </c:numRef>
          </c:val>
        </c:ser>
        <c:gapWidth val="219"/>
        <c:overlap val="-27"/>
        <c:axId val="63990524"/>
        <c:axId val="78542024"/>
      </c:barChart>
      <c:catAx>
        <c:axId val="639905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210256410256"/>
              <c:y val="0.89264096846129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542024"/>
        <c:crosses val="autoZero"/>
        <c:auto val="1"/>
        <c:lblAlgn val="ctr"/>
        <c:lblOffset val="100"/>
      </c:catAx>
      <c:valAx>
        <c:axId val="78542024"/>
        <c:scaling>
          <c:orientation val="minMax"/>
          <c:min val="-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990524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42124026644"/>
          <c:y val="0.0595522712453814"/>
          <c:w val="0.744253682334178"/>
          <c:h val="0.7494023038469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Sheet3!$AQ$4:$AQ$7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Sheet3!$AV$4:$AV$7</c:f>
              <c:numCache>
                <c:formatCode>General</c:formatCode>
                <c:ptCount val="4"/>
                <c:pt idx="0">
                  <c:v>-1.73472347597681E-018</c:v>
                </c:pt>
                <c:pt idx="1">
                  <c:v>0.123025</c:v>
                </c:pt>
                <c:pt idx="2">
                  <c:v>0.5533</c:v>
                </c:pt>
                <c:pt idx="3">
                  <c:v>0.9972</c:v>
                </c:pt>
              </c:numCache>
            </c:numRef>
          </c:yVal>
          <c:smooth val="0"/>
        </c:ser>
        <c:axId val="96966085"/>
        <c:axId val="44491329"/>
      </c:scatterChart>
      <c:valAx>
        <c:axId val="9696608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491329"/>
        <c:crosses val="autoZero"/>
        <c:crossBetween val="midCat"/>
      </c:valAx>
      <c:valAx>
        <c:axId val="444913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96608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Sheet3!$EH$16:$EH$24</c:f>
                <c:numCache>
                  <c:formatCode>General</c:formatCode>
                  <c:ptCount val="9"/>
                  <c:pt idx="0">
                    <c:v>8.15822794626182</c:v>
                  </c:pt>
                  <c:pt idx="1">
                    <c:v>2.0078772756518</c:v>
                  </c:pt>
                  <c:pt idx="2">
                    <c:v>1.83829996895811</c:v>
                  </c:pt>
                  <c:pt idx="3">
                    <c:v>2.48947987106759</c:v>
                  </c:pt>
                  <c:pt idx="4">
                    <c:v>0.220885048478381</c:v>
                  </c:pt>
                  <c:pt idx="5">
                    <c:v>2.64299037136685</c:v>
                  </c:pt>
                  <c:pt idx="6">
                    <c:v>2.95250572983502</c:v>
                  </c:pt>
                  <c:pt idx="7">
                    <c:v>0.844585301935705</c:v>
                  </c:pt>
                  <c:pt idx="8">
                    <c:v>1.95033220518594</c:v>
                  </c:pt>
                </c:numCache>
              </c:numRef>
            </c:plus>
            <c:minus>
              <c:numRef>
                <c:f>Sheet3!$EH$16:$EH$24</c:f>
                <c:numCache>
                  <c:formatCode>General</c:formatCode>
                  <c:ptCount val="9"/>
                  <c:pt idx="0">
                    <c:v>8.15822794626182</c:v>
                  </c:pt>
                  <c:pt idx="1">
                    <c:v>2.0078772756518</c:v>
                  </c:pt>
                  <c:pt idx="2">
                    <c:v>1.83829996895811</c:v>
                  </c:pt>
                  <c:pt idx="3">
                    <c:v>2.48947987106759</c:v>
                  </c:pt>
                  <c:pt idx="4">
                    <c:v>0.220885048478381</c:v>
                  </c:pt>
                  <c:pt idx="5">
                    <c:v>2.64299037136685</c:v>
                  </c:pt>
                  <c:pt idx="6">
                    <c:v>2.95250572983502</c:v>
                  </c:pt>
                  <c:pt idx="7">
                    <c:v>0.844585301935705</c:v>
                  </c:pt>
                  <c:pt idx="8">
                    <c:v>1.95033220518594</c:v>
                  </c:pt>
                </c:numCache>
              </c:numRef>
            </c:minus>
          </c:errBars>
          <c:cat>
            <c:strRef>
              <c:f>Sheet3!$EC$16:$EC$24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NJ2-3</c:v>
                </c:pt>
                <c:pt idx="5">
                  <c:v>NJ1-88</c:v>
                </c:pt>
                <c:pt idx="6">
                  <c:v>NJ1-77</c:v>
                </c:pt>
                <c:pt idx="7">
                  <c:v>NJ2-2</c:v>
                </c:pt>
                <c:pt idx="8">
                  <c:v>NJ2-7</c:v>
                </c:pt>
              </c:strCache>
            </c:strRef>
          </c:cat>
          <c:val>
            <c:numRef>
              <c:f>Sheet3!$EG$16:$EG$24</c:f>
              <c:numCache>
                <c:formatCode>General</c:formatCode>
                <c:ptCount val="9"/>
                <c:pt idx="0">
                  <c:v>3.5527136788005E-015</c:v>
                </c:pt>
                <c:pt idx="1">
                  <c:v>48.2317453713335</c:v>
                </c:pt>
                <c:pt idx="2">
                  <c:v>61.1781429859233</c:v>
                </c:pt>
                <c:pt idx="3">
                  <c:v>70.581097011303</c:v>
                </c:pt>
                <c:pt idx="4">
                  <c:v>95.7943277165245</c:v>
                </c:pt>
                <c:pt idx="5">
                  <c:v>-4.13632896470424</c:v>
                </c:pt>
                <c:pt idx="6">
                  <c:v>0.255414557474059</c:v>
                </c:pt>
                <c:pt idx="7">
                  <c:v>96.8552804937245</c:v>
                </c:pt>
                <c:pt idx="8">
                  <c:v>63.2393731363983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Sheet3!$EJ$16:$EJ$24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1.17828562290337</c:v>
                  </c:pt>
                  <c:pt idx="5">
                    <c:v>3.7458231290672</c:v>
                  </c:pt>
                  <c:pt idx="6">
                    <c:v>3.67860478407924</c:v>
                  </c:pt>
                  <c:pt idx="7">
                    <c:v>2.53700218257041</c:v>
                  </c:pt>
                  <c:pt idx="8">
                    <c:v>5.42753608263933</c:v>
                  </c:pt>
                </c:numCache>
              </c:numRef>
            </c:plus>
            <c:minus>
              <c:numRef>
                <c:f>Sheet3!$EJ$16:$EJ$24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1.17828562290337</c:v>
                  </c:pt>
                  <c:pt idx="5">
                    <c:v>3.7458231290672</c:v>
                  </c:pt>
                  <c:pt idx="6">
                    <c:v>3.67860478407924</c:v>
                  </c:pt>
                  <c:pt idx="7">
                    <c:v>2.53700218257041</c:v>
                  </c:pt>
                  <c:pt idx="8">
                    <c:v>5.42753608263933</c:v>
                  </c:pt>
                </c:numCache>
              </c:numRef>
            </c:minus>
          </c:errBars>
          <c:cat>
            <c:strRef>
              <c:f>Sheet3!$EC$16:$EC$24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NJ2-3</c:v>
                </c:pt>
                <c:pt idx="5">
                  <c:v>NJ1-88</c:v>
                </c:pt>
                <c:pt idx="6">
                  <c:v>NJ1-77</c:v>
                </c:pt>
                <c:pt idx="7">
                  <c:v>NJ2-2</c:v>
                </c:pt>
                <c:pt idx="8">
                  <c:v>NJ2-7</c:v>
                </c:pt>
              </c:strCache>
            </c:strRef>
          </c:cat>
          <c:val>
            <c:numRef>
              <c:f>Sheet3!$EI$16:$EI$24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22.2175993343041</c:v>
                </c:pt>
                <c:pt idx="5">
                  <c:v>-3.78961237084806</c:v>
                </c:pt>
                <c:pt idx="6">
                  <c:v>-3.51223909576311</c:v>
                </c:pt>
                <c:pt idx="7">
                  <c:v>24.7278274738229</c:v>
                </c:pt>
                <c:pt idx="8">
                  <c:v>-9.48009846751265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Sheet3!$EL$16:$EL$24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2.11663783692232</c:v>
                  </c:pt>
                  <c:pt idx="5">
                    <c:v>5.72416951096734</c:v>
                  </c:pt>
                  <c:pt idx="6">
                    <c:v>1.39504212434359</c:v>
                  </c:pt>
                  <c:pt idx="7">
                    <c:v>4.92206672570915</c:v>
                  </c:pt>
                  <c:pt idx="8">
                    <c:v>4.66121100191009</c:v>
                  </c:pt>
                </c:numCache>
              </c:numRef>
            </c:plus>
            <c:minus>
              <c:numRef>
                <c:f>Sheet3!$EL$16:$EL$24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2.11663783692232</c:v>
                  </c:pt>
                  <c:pt idx="5">
                    <c:v>5.72416951096734</c:v>
                  </c:pt>
                  <c:pt idx="6">
                    <c:v>1.39504212434359</c:v>
                  </c:pt>
                  <c:pt idx="7">
                    <c:v>4.92206672570915</c:v>
                  </c:pt>
                  <c:pt idx="8">
                    <c:v>4.66121100191009</c:v>
                  </c:pt>
                </c:numCache>
              </c:numRef>
            </c:minus>
          </c:errBars>
          <c:cat>
            <c:strRef>
              <c:f>Sheet3!$EC$16:$EC$24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NJ2-3</c:v>
                </c:pt>
                <c:pt idx="5">
                  <c:v>NJ1-88</c:v>
                </c:pt>
                <c:pt idx="6">
                  <c:v>NJ1-77</c:v>
                </c:pt>
                <c:pt idx="7">
                  <c:v>NJ2-2</c:v>
                </c:pt>
                <c:pt idx="8">
                  <c:v>NJ2-7</c:v>
                </c:pt>
              </c:strCache>
            </c:strRef>
          </c:cat>
          <c:val>
            <c:numRef>
              <c:f>Sheet3!$EK$16:$EK$24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-0.242701615699318</c:v>
                </c:pt>
                <c:pt idx="5">
                  <c:v>-3.0961791831357</c:v>
                </c:pt>
                <c:pt idx="6">
                  <c:v>-1.19963941474238</c:v>
                </c:pt>
                <c:pt idx="7">
                  <c:v>0.50967339296859</c:v>
                </c:pt>
                <c:pt idx="8">
                  <c:v>-26.1745024616878</c:v>
                </c:pt>
              </c:numCache>
            </c:numRef>
          </c:val>
        </c:ser>
        <c:gapWidth val="219"/>
        <c:overlap val="-27"/>
        <c:axId val="53178616"/>
        <c:axId val="86160928"/>
      </c:barChart>
      <c:catAx>
        <c:axId val="53178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210256410256"/>
              <c:y val="0.89264096846129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160928"/>
        <c:crosses val="autoZero"/>
        <c:auto val="1"/>
        <c:lblAlgn val="ctr"/>
        <c:lblOffset val="100"/>
      </c:catAx>
      <c:valAx>
        <c:axId val="86160928"/>
        <c:scaling>
          <c:orientation val="minMax"/>
          <c:min val="-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178616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42124026644"/>
          <c:y val="0.0595522712453814"/>
          <c:w val="0.744253682334178"/>
          <c:h val="0.7494023038469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Sheet4!$AQ$4:$AQ$7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Sheet4!$AV$4:$AV$7,Sheet4!$O$25:$O$29</c:f>
              <c:numCache>
                <c:formatCode>General</c:formatCode>
                <c:ptCount val="9"/>
                <c:pt idx="0">
                  <c:v>0</c:v>
                </c:pt>
                <c:pt idx="1">
                  <c:v>0.1234</c:v>
                </c:pt>
                <c:pt idx="2">
                  <c:v>0.56645</c:v>
                </c:pt>
                <c:pt idx="3">
                  <c:v>1.02985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axId val="19161687"/>
        <c:axId val="90733981"/>
      </c:scatterChart>
      <c:valAx>
        <c:axId val="191616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733981"/>
        <c:crosses val="autoZero"/>
        <c:crossBetween val="midCat"/>
      </c:valAx>
      <c:valAx>
        <c:axId val="907339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1616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Sheet4!$EH$16:$EH$24</c:f>
                <c:numCache>
                  <c:formatCode>General</c:formatCode>
                  <c:ptCount val="9"/>
                  <c:pt idx="0">
                    <c:v>5.25834068255861</c:v>
                  </c:pt>
                  <c:pt idx="1">
                    <c:v>2.10527008380597</c:v>
                  </c:pt>
                  <c:pt idx="2">
                    <c:v>1.33005548052908</c:v>
                  </c:pt>
                  <c:pt idx="3">
                    <c:v>6.02376952258002</c:v>
                  </c:pt>
                  <c:pt idx="4">
                    <c:v>1.9778052948913</c:v>
                  </c:pt>
                  <c:pt idx="5">
                    <c:v>2.28036174135069</c:v>
                  </c:pt>
                  <c:pt idx="6">
                    <c:v>0.0857267635553112</c:v>
                  </c:pt>
                  <c:pt idx="7">
                    <c:v>0.819339378214239</c:v>
                  </c:pt>
                  <c:pt idx="8">
                    <c:v>3.28492491355116</c:v>
                  </c:pt>
                </c:numCache>
              </c:numRef>
            </c:plus>
            <c:minus>
              <c:numRef>
                <c:f>Sheet4!$EH$16:$EH$24</c:f>
                <c:numCache>
                  <c:formatCode>General</c:formatCode>
                  <c:ptCount val="9"/>
                  <c:pt idx="0">
                    <c:v>5.25834068255861</c:v>
                  </c:pt>
                  <c:pt idx="1">
                    <c:v>2.10527008380597</c:v>
                  </c:pt>
                  <c:pt idx="2">
                    <c:v>1.33005548052908</c:v>
                  </c:pt>
                  <c:pt idx="3">
                    <c:v>6.02376952258002</c:v>
                  </c:pt>
                  <c:pt idx="4">
                    <c:v>1.9778052948913</c:v>
                  </c:pt>
                  <c:pt idx="5">
                    <c:v>2.28036174135069</c:v>
                  </c:pt>
                  <c:pt idx="6">
                    <c:v>0.0857267635553112</c:v>
                  </c:pt>
                  <c:pt idx="7">
                    <c:v>0.819339378214239</c:v>
                  </c:pt>
                  <c:pt idx="8">
                    <c:v>3.28492491355116</c:v>
                  </c:pt>
                </c:numCache>
              </c:numRef>
            </c:minus>
          </c:errBars>
          <c:cat>
            <c:strRef>
              <c:f>Sheet4!$EC$16:$EC$24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OL-2</c:v>
                </c:pt>
                <c:pt idx="5">
                  <c:v>OL-rc</c:v>
                </c:pt>
                <c:pt idx="6">
                  <c:v>LOF-2</c:v>
                </c:pt>
                <c:pt idx="7">
                  <c:v>LOF-5</c:v>
                </c:pt>
                <c:pt idx="8">
                  <c:v>LOF-8</c:v>
                </c:pt>
              </c:strCache>
            </c:strRef>
          </c:cat>
          <c:val>
            <c:numRef>
              <c:f>Sheet4!$EG$16:$EG$24</c:f>
              <c:numCache>
                <c:formatCode>General</c:formatCode>
                <c:ptCount val="9"/>
                <c:pt idx="0">
                  <c:v>7.105427357601E-015</c:v>
                </c:pt>
                <c:pt idx="1">
                  <c:v>47.0826443492053</c:v>
                </c:pt>
                <c:pt idx="2">
                  <c:v>55.0568622819154</c:v>
                </c:pt>
                <c:pt idx="3">
                  <c:v>67.310093476867</c:v>
                </c:pt>
                <c:pt idx="4">
                  <c:v>6.83697229440151</c:v>
                </c:pt>
                <c:pt idx="5">
                  <c:v>9.80663449532615</c:v>
                </c:pt>
                <c:pt idx="6">
                  <c:v>95.2946602323986</c:v>
                </c:pt>
                <c:pt idx="7">
                  <c:v>96.0483245030878</c:v>
                </c:pt>
                <c:pt idx="8">
                  <c:v>75.0911146357102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Sheet4!$EJ$16:$EJ$24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2.76329483037591</c:v>
                  </c:pt>
                  <c:pt idx="5">
                    <c:v>2.38775018194806</c:v>
                  </c:pt>
                  <c:pt idx="6">
                    <c:v>2.91763360260961</c:v>
                  </c:pt>
                  <c:pt idx="7">
                    <c:v>6.16891152378699</c:v>
                  </c:pt>
                  <c:pt idx="8">
                    <c:v>9.78431502066276</c:v>
                  </c:pt>
                </c:numCache>
              </c:numRef>
            </c:plus>
            <c:minus>
              <c:numRef>
                <c:f>Sheet4!$EJ$16:$EJ$24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2.76329483037591</c:v>
                  </c:pt>
                  <c:pt idx="5">
                    <c:v>2.38775018194806</c:v>
                  </c:pt>
                  <c:pt idx="6">
                    <c:v>2.91763360260961</c:v>
                  </c:pt>
                  <c:pt idx="7">
                    <c:v>6.16891152378699</c:v>
                  </c:pt>
                  <c:pt idx="8">
                    <c:v>9.78431502066276</c:v>
                  </c:pt>
                </c:numCache>
              </c:numRef>
            </c:minus>
          </c:errBars>
          <c:cat>
            <c:strRef>
              <c:f>Sheet4!$EC$16:$EC$24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OL-2</c:v>
                </c:pt>
                <c:pt idx="5">
                  <c:v>OL-rc</c:v>
                </c:pt>
                <c:pt idx="6">
                  <c:v>LOF-2</c:v>
                </c:pt>
                <c:pt idx="7">
                  <c:v>LOF-5</c:v>
                </c:pt>
                <c:pt idx="8">
                  <c:v>LOF-8</c:v>
                </c:pt>
              </c:strCache>
            </c:strRef>
          </c:cat>
          <c:val>
            <c:numRef>
              <c:f>Sheet4!$EI$16:$EI$24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-0.40832855262714</c:v>
                </c:pt>
                <c:pt idx="5">
                  <c:v>3.27000303715452</c:v>
                </c:pt>
                <c:pt idx="6">
                  <c:v>19.5424020517666</c:v>
                </c:pt>
                <c:pt idx="7">
                  <c:v>24.2972361893834</c:v>
                </c:pt>
                <c:pt idx="8">
                  <c:v>-6.30040832855262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Sheet4!$EL$16:$EL$24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2.83863862273605</c:v>
                  </c:pt>
                  <c:pt idx="5">
                    <c:v>1.89341328371792</c:v>
                  </c:pt>
                  <c:pt idx="6">
                    <c:v>7.99461971035408</c:v>
                  </c:pt>
                  <c:pt idx="7">
                    <c:v>9.35836242185663</c:v>
                  </c:pt>
                  <c:pt idx="8">
                    <c:v>12.0418682098711</c:v>
                  </c:pt>
                </c:numCache>
              </c:numRef>
            </c:plus>
            <c:minus>
              <c:numRef>
                <c:f>Sheet4!$EL$16:$EL$24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2.83863862273605</c:v>
                  </c:pt>
                  <c:pt idx="5">
                    <c:v>1.89341328371792</c:v>
                  </c:pt>
                  <c:pt idx="6">
                    <c:v>7.99461971035408</c:v>
                  </c:pt>
                  <c:pt idx="7">
                    <c:v>9.35836242185663</c:v>
                  </c:pt>
                  <c:pt idx="8">
                    <c:v>12.0418682098711</c:v>
                  </c:pt>
                </c:numCache>
              </c:numRef>
            </c:minus>
          </c:errBars>
          <c:cat>
            <c:strRef>
              <c:f>Sheet4!$EC$16:$EC$24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OL-2</c:v>
                </c:pt>
                <c:pt idx="5">
                  <c:v>OL-rc</c:v>
                </c:pt>
                <c:pt idx="6">
                  <c:v>LOF-2</c:v>
                </c:pt>
                <c:pt idx="7">
                  <c:v>LOF-5</c:v>
                </c:pt>
                <c:pt idx="8">
                  <c:v>LOF-8</c:v>
                </c:pt>
              </c:strCache>
            </c:strRef>
          </c:cat>
          <c:val>
            <c:numRef>
              <c:f>Sheet4!$EK$16:$EK$24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-4.11703168764552</c:v>
                </c:pt>
                <c:pt idx="5">
                  <c:v>-2.30823743799143</c:v>
                </c:pt>
                <c:pt idx="6">
                  <c:v>3.62771234772044</c:v>
                </c:pt>
                <c:pt idx="7">
                  <c:v>5.49050045557318</c:v>
                </c:pt>
                <c:pt idx="8">
                  <c:v>-25.8520905746971</c:v>
                </c:pt>
              </c:numCache>
            </c:numRef>
          </c:val>
        </c:ser>
        <c:gapWidth val="219"/>
        <c:overlap val="-27"/>
        <c:axId val="18821674"/>
        <c:axId val="26038770"/>
      </c:barChart>
      <c:catAx>
        <c:axId val="188216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210256410256"/>
              <c:y val="0.89264096846129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038770"/>
        <c:crosses val="autoZero"/>
        <c:auto val="1"/>
        <c:lblAlgn val="ctr"/>
        <c:lblOffset val="100"/>
      </c:catAx>
      <c:valAx>
        <c:axId val="26038770"/>
        <c:scaling>
          <c:orientation val="minMax"/>
          <c:min val="-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821674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34109021358"/>
          <c:y val="0.0595393307257714"/>
          <c:w val="0.744262033790245"/>
          <c:h val="0.74923946110386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Sheet2!$AQ$4:$AQ$7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Sheet2!$AV$4:$AV$7</c:f>
              <c:numCache>
                <c:formatCode>General</c:formatCode>
                <c:ptCount val="4"/>
                <c:pt idx="0">
                  <c:v>1.73472347597681E-018</c:v>
                </c:pt>
                <c:pt idx="1">
                  <c:v>0.128675</c:v>
                </c:pt>
                <c:pt idx="2">
                  <c:v>0.569175</c:v>
                </c:pt>
                <c:pt idx="3">
                  <c:v>1.031725</c:v>
                </c:pt>
              </c:numCache>
            </c:numRef>
          </c:yVal>
          <c:smooth val="0"/>
        </c:ser>
        <c:axId val="47475349"/>
        <c:axId val="67077509"/>
      </c:scatterChart>
      <c:valAx>
        <c:axId val="4747534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077509"/>
        <c:crosses val="autoZero"/>
        <c:crossBetween val="midCat"/>
      </c:valAx>
      <c:valAx>
        <c:axId val="670775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47534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1.png"/><Relationship Id="rId4" Type="http://schemas.openxmlformats.org/officeDocument/2006/relationships/image" Target="../media/image2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457560</xdr:colOff>
      <xdr:row>7</xdr:row>
      <xdr:rowOff>31680</xdr:rowOff>
    </xdr:from>
    <xdr:to>
      <xdr:col>48</xdr:col>
      <xdr:colOff>316800</xdr:colOff>
      <xdr:row>15</xdr:row>
      <xdr:rowOff>150840</xdr:rowOff>
    </xdr:to>
    <xdr:graphicFrame>
      <xdr:nvGraphicFramePr>
        <xdr:cNvPr id="0" name="Chart 1"/>
        <xdr:cNvGraphicFramePr/>
      </xdr:nvGraphicFramePr>
      <xdr:xfrm>
        <a:off x="24134040" y="1377720"/>
        <a:ext cx="3824280" cy="16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267120</xdr:colOff>
      <xdr:row>12</xdr:row>
      <xdr:rowOff>0</xdr:rowOff>
    </xdr:from>
    <xdr:to>
      <xdr:col>160</xdr:col>
      <xdr:colOff>545400</xdr:colOff>
      <xdr:row>29</xdr:row>
      <xdr:rowOff>138600</xdr:rowOff>
    </xdr:to>
    <xdr:graphicFrame>
      <xdr:nvGraphicFramePr>
        <xdr:cNvPr id="1" name="Chart 2"/>
        <xdr:cNvGraphicFramePr/>
      </xdr:nvGraphicFramePr>
      <xdr:xfrm>
        <a:off x="82851120" y="2311200"/>
        <a:ext cx="8774640" cy="341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278280</xdr:colOff>
      <xdr:row>17</xdr:row>
      <xdr:rowOff>74880</xdr:rowOff>
    </xdr:to>
    <xdr:graphicFrame>
      <xdr:nvGraphicFramePr>
        <xdr:cNvPr id="2" name="Chart 1"/>
        <xdr:cNvGraphicFramePr/>
      </xdr:nvGraphicFramePr>
      <xdr:xfrm>
        <a:off x="24082920" y="1873080"/>
        <a:ext cx="3836880" cy="165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545040</xdr:colOff>
      <xdr:row>28</xdr:row>
      <xdr:rowOff>138600</xdr:rowOff>
    </xdr:to>
    <xdr:graphicFrame>
      <xdr:nvGraphicFramePr>
        <xdr:cNvPr id="3" name="Chart 2"/>
        <xdr:cNvGraphicFramePr/>
      </xdr:nvGraphicFramePr>
      <xdr:xfrm>
        <a:off x="82850760" y="2438280"/>
        <a:ext cx="8774640" cy="338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278280</xdr:colOff>
      <xdr:row>17</xdr:row>
      <xdr:rowOff>74880</xdr:rowOff>
    </xdr:to>
    <xdr:graphicFrame>
      <xdr:nvGraphicFramePr>
        <xdr:cNvPr id="4" name="Chart 1"/>
        <xdr:cNvGraphicFramePr/>
      </xdr:nvGraphicFramePr>
      <xdr:xfrm>
        <a:off x="24082920" y="1873080"/>
        <a:ext cx="3836880" cy="165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545040</xdr:colOff>
      <xdr:row>28</xdr:row>
      <xdr:rowOff>138600</xdr:rowOff>
    </xdr:to>
    <xdr:graphicFrame>
      <xdr:nvGraphicFramePr>
        <xdr:cNvPr id="5" name="Chart 2"/>
        <xdr:cNvGraphicFramePr/>
      </xdr:nvGraphicFramePr>
      <xdr:xfrm>
        <a:off x="82850760" y="2438280"/>
        <a:ext cx="8774640" cy="338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121</xdr:col>
      <xdr:colOff>45360</xdr:colOff>
      <xdr:row>18</xdr:row>
      <xdr:rowOff>0</xdr:rowOff>
    </xdr:from>
    <xdr:to>
      <xdr:col>125</xdr:col>
      <xdr:colOff>194040</xdr:colOff>
      <xdr:row>21</xdr:row>
      <xdr:rowOff>165600</xdr:rowOff>
    </xdr:to>
    <xdr:pic>
      <xdr:nvPicPr>
        <xdr:cNvPr id="6" name="Picture 3" descr=""/>
        <xdr:cNvPicPr/>
      </xdr:nvPicPr>
      <xdr:blipFill>
        <a:blip r:embed="rId3"/>
        <a:stretch/>
      </xdr:blipFill>
      <xdr:spPr>
        <a:xfrm>
          <a:off x="69035400" y="3657600"/>
          <a:ext cx="2414520" cy="775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121</xdr:col>
      <xdr:colOff>0</xdr:colOff>
      <xdr:row>24</xdr:row>
      <xdr:rowOff>0</xdr:rowOff>
    </xdr:from>
    <xdr:to>
      <xdr:col>125</xdr:col>
      <xdr:colOff>247320</xdr:colOff>
      <xdr:row>27</xdr:row>
      <xdr:rowOff>119160</xdr:rowOff>
    </xdr:to>
    <xdr:pic>
      <xdr:nvPicPr>
        <xdr:cNvPr id="7" name="Picture 4" descr=""/>
        <xdr:cNvPicPr/>
      </xdr:nvPicPr>
      <xdr:blipFill>
        <a:blip r:embed="rId4"/>
        <a:stretch/>
      </xdr:blipFill>
      <xdr:spPr>
        <a:xfrm>
          <a:off x="68990040" y="4876560"/>
          <a:ext cx="2513160" cy="729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278280</xdr:colOff>
      <xdr:row>17</xdr:row>
      <xdr:rowOff>74880</xdr:rowOff>
    </xdr:to>
    <xdr:graphicFrame>
      <xdr:nvGraphicFramePr>
        <xdr:cNvPr id="8" name="Chart 1"/>
        <xdr:cNvGraphicFramePr/>
      </xdr:nvGraphicFramePr>
      <xdr:xfrm>
        <a:off x="24082920" y="1873080"/>
        <a:ext cx="3836880" cy="165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545040</xdr:colOff>
      <xdr:row>28</xdr:row>
      <xdr:rowOff>138600</xdr:rowOff>
    </xdr:to>
    <xdr:graphicFrame>
      <xdr:nvGraphicFramePr>
        <xdr:cNvPr id="9" name="Chart 2"/>
        <xdr:cNvGraphicFramePr/>
      </xdr:nvGraphicFramePr>
      <xdr:xfrm>
        <a:off x="82850760" y="2438280"/>
        <a:ext cx="8774640" cy="338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278280</xdr:colOff>
      <xdr:row>17</xdr:row>
      <xdr:rowOff>75240</xdr:rowOff>
    </xdr:to>
    <xdr:graphicFrame>
      <xdr:nvGraphicFramePr>
        <xdr:cNvPr id="10" name="Chart 1"/>
        <xdr:cNvGraphicFramePr/>
      </xdr:nvGraphicFramePr>
      <xdr:xfrm>
        <a:off x="27612720" y="1873080"/>
        <a:ext cx="4516920" cy="165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142</xdr:col>
      <xdr:colOff>292320</xdr:colOff>
      <xdr:row>34</xdr:row>
      <xdr:rowOff>38520</xdr:rowOff>
    </xdr:from>
    <xdr:to>
      <xdr:col>158</xdr:col>
      <xdr:colOff>24120</xdr:colOff>
      <xdr:row>50</xdr:row>
      <xdr:rowOff>75600</xdr:rowOff>
    </xdr:to>
    <xdr:graphicFrame>
      <xdr:nvGraphicFramePr>
        <xdr:cNvPr id="11" name="Chart 2"/>
        <xdr:cNvGraphicFramePr/>
      </xdr:nvGraphicFramePr>
      <xdr:xfrm>
        <a:off x="94892400" y="6782040"/>
        <a:ext cx="10349280" cy="338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D6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18" activeCellId="0" sqref="F18"/>
    </sheetView>
  </sheetViews>
  <sheetFormatPr defaultRowHeight="16" zeroHeight="false" outlineLevelRow="0" outlineLevelCol="0"/>
  <cols>
    <col collapsed="false" customWidth="true" hidden="false" outlineLevel="0" max="13" min="1" style="0" width="5.83"/>
    <col collapsed="false" customWidth="true" hidden="false" outlineLevel="0" max="14" min="14" style="0" width="10.49"/>
    <col collapsed="false" customWidth="true" hidden="false" outlineLevel="0" max="161" min="15" style="0" width="5.83"/>
    <col collapsed="false" customWidth="true" hidden="false" outlineLevel="0" max="1025" min="162" style="0" width="10.49"/>
  </cols>
  <sheetData>
    <row r="1" customFormat="false" ht="16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O2" s="0" t="s">
        <v>1</v>
      </c>
      <c r="AC2" s="0" t="s">
        <v>2</v>
      </c>
      <c r="AX2" s="0" t="s">
        <v>3</v>
      </c>
      <c r="BL2" s="0" t="s">
        <v>4</v>
      </c>
      <c r="BZ2" s="0" t="s">
        <v>5</v>
      </c>
      <c r="CN2" s="0" t="s">
        <v>6</v>
      </c>
      <c r="DB2" s="0" t="s">
        <v>7</v>
      </c>
      <c r="DP2" s="0" t="s">
        <v>8</v>
      </c>
      <c r="ED2" s="0" t="s">
        <v>9</v>
      </c>
      <c r="ER2" s="0" t="s">
        <v>10</v>
      </c>
    </row>
    <row r="3" customFormat="false" ht="15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3" t="s">
        <v>11</v>
      </c>
      <c r="AR3" s="3" t="s">
        <v>12</v>
      </c>
      <c r="AS3" s="3" t="s">
        <v>13</v>
      </c>
      <c r="AT3" s="3" t="s">
        <v>14</v>
      </c>
      <c r="AU3" s="3" t="s">
        <v>15</v>
      </c>
      <c r="AV3" s="3" t="s">
        <v>16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5" hidden="false" customHeight="false" outlineLevel="0" collapsed="false">
      <c r="A4" s="2" t="s">
        <v>17</v>
      </c>
      <c r="B4" s="4" t="s">
        <v>18</v>
      </c>
      <c r="C4" s="4"/>
      <c r="D4" s="4"/>
      <c r="E4" s="4"/>
      <c r="F4" s="5" t="s">
        <v>19</v>
      </c>
      <c r="G4" s="5"/>
      <c r="H4" s="5"/>
      <c r="I4" s="5"/>
      <c r="J4" s="5" t="s">
        <v>20</v>
      </c>
      <c r="K4" s="5"/>
      <c r="L4" s="5"/>
      <c r="M4" s="5"/>
      <c r="O4" s="2" t="s">
        <v>17</v>
      </c>
      <c r="P4" s="0" t="n">
        <v>0.0511</v>
      </c>
      <c r="Q4" s="0" t="n">
        <v>0.0523</v>
      </c>
      <c r="R4" s="0" t="n">
        <v>0.0541</v>
      </c>
      <c r="S4" s="0" t="n">
        <v>0.0523</v>
      </c>
      <c r="T4" s="0" t="n">
        <v>0.8225</v>
      </c>
      <c r="U4" s="0" t="n">
        <v>0.785</v>
      </c>
      <c r="V4" s="0" t="n">
        <v>0.8071</v>
      </c>
      <c r="W4" s="0" t="n">
        <v>0.8041</v>
      </c>
      <c r="X4" s="0" t="n">
        <v>0.7498</v>
      </c>
      <c r="Y4" s="0" t="n">
        <v>0.8435</v>
      </c>
      <c r="Z4" s="0" t="n">
        <v>0.8888</v>
      </c>
      <c r="AA4" s="0" t="n">
        <v>0.8246</v>
      </c>
      <c r="AC4" s="2" t="s">
        <v>17</v>
      </c>
      <c r="AD4" s="6" t="n">
        <f aca="false">P4-(AVERAGE($P$4:$S$4))</f>
        <v>-0.00135</v>
      </c>
      <c r="AE4" s="6" t="n">
        <f aca="false">Q4-(AVERAGE($P$4:$S$4))</f>
        <v>-0.000150000000000004</v>
      </c>
      <c r="AF4" s="6" t="n">
        <f aca="false">R4-(AVERAGE($P$4:$S$4))</f>
        <v>0.00165</v>
      </c>
      <c r="AG4" s="6" t="n">
        <f aca="false">S4-(AVERAGE($P$4:$S$4))</f>
        <v>-0.000150000000000004</v>
      </c>
      <c r="AH4" s="6" t="n">
        <f aca="false">T4-(AVERAGE($P$4:$S$4))</f>
        <v>0.77005</v>
      </c>
      <c r="AI4" s="6" t="n">
        <f aca="false">U4-(AVERAGE($P$4:$S$4))</f>
        <v>0.73255</v>
      </c>
      <c r="AJ4" s="6" t="n">
        <f aca="false">V4-(AVERAGE($P$4:$S$4))</f>
        <v>0.75465</v>
      </c>
      <c r="AK4" s="6" t="n">
        <f aca="false">W4-(AVERAGE($P$4:$S$4))</f>
        <v>0.75165</v>
      </c>
      <c r="AL4" s="6" t="n">
        <f aca="false">X4-(AVERAGE($P$4:$S$4))</f>
        <v>0.69735</v>
      </c>
      <c r="AM4" s="6" t="n">
        <f aca="false">Y4-(AVERAGE($P$4:$S$4))</f>
        <v>0.79105</v>
      </c>
      <c r="AN4" s="6" t="n">
        <f aca="false">Z4-(AVERAGE($P$4:$S$4))</f>
        <v>0.83635</v>
      </c>
      <c r="AO4" s="6" t="n">
        <f aca="false">AA4-(AVERAGE($P$4:$S$4))</f>
        <v>0.77215</v>
      </c>
      <c r="AQ4" s="3" t="n">
        <v>0</v>
      </c>
      <c r="AR4" s="6" t="n">
        <f aca="false">AD4</f>
        <v>-0.00135</v>
      </c>
      <c r="AS4" s="6" t="n">
        <f aca="false">AE4</f>
        <v>-0.000150000000000004</v>
      </c>
      <c r="AT4" s="6" t="n">
        <f aca="false">AF4</f>
        <v>0.00165</v>
      </c>
      <c r="AU4" s="6" t="n">
        <f aca="false">AG4</f>
        <v>-0.000150000000000004</v>
      </c>
      <c r="AV4" s="7" t="n">
        <f aca="false">AVERAGE(AR4:AU4)</f>
        <v>-1.73472347597681E-018</v>
      </c>
      <c r="AX4" s="2" t="s">
        <v>17</v>
      </c>
      <c r="AY4" s="6" t="n">
        <f aca="false">(AD4+0.0138)/0.0584</f>
        <v>0.213184931506849</v>
      </c>
      <c r="AZ4" s="6" t="n">
        <f aca="false">(AE4+0.0138)/0.0584</f>
        <v>0.233732876712329</v>
      </c>
      <c r="BA4" s="6" t="n">
        <f aca="false">(AF4+0.0138)/0.0584</f>
        <v>0.264554794520548</v>
      </c>
      <c r="BB4" s="6" t="n">
        <f aca="false">(AG4+0.0138)/0.0584</f>
        <v>0.233732876712329</v>
      </c>
      <c r="BC4" s="6" t="n">
        <f aca="false">(AH4+0.0138)/0.0584</f>
        <v>13.4220890410959</v>
      </c>
      <c r="BD4" s="6" t="n">
        <f aca="false">(AI4+0.0138)/0.0584</f>
        <v>12.7799657534247</v>
      </c>
      <c r="BE4" s="6" t="n">
        <f aca="false">(AJ4+0.0138)/0.0584</f>
        <v>13.1583904109589</v>
      </c>
      <c r="BF4" s="6" t="n">
        <f aca="false">(AK4+0.0138)/0.0584</f>
        <v>13.1070205479452</v>
      </c>
      <c r="BG4" s="6" t="n">
        <f aca="false">(AL4+0.0138)/0.0584</f>
        <v>12.1772260273973</v>
      </c>
      <c r="BH4" s="6" t="n">
        <f aca="false">(AM4+0.0138)/0.0584</f>
        <v>13.7816780821918</v>
      </c>
      <c r="BI4" s="6" t="n">
        <f aca="false">(AN4+0.0138)/0.0584</f>
        <v>14.5573630136986</v>
      </c>
      <c r="BJ4" s="6" t="n">
        <f aca="false">(AO4+0.0138)/0.0584</f>
        <v>13.4580479452055</v>
      </c>
      <c r="BL4" s="2" t="s">
        <v>17</v>
      </c>
      <c r="BM4" s="6"/>
      <c r="BN4" s="6"/>
      <c r="BO4" s="6"/>
      <c r="BP4" s="6"/>
      <c r="BQ4" s="6" t="n">
        <f aca="false">BC4/(0.025*5)</f>
        <v>107.376712328767</v>
      </c>
      <c r="BR4" s="6" t="n">
        <f aca="false">BD4/(0.025*5)</f>
        <v>102.239726027397</v>
      </c>
      <c r="BS4" s="6" t="n">
        <f aca="false">BE4/(0.025*5)</f>
        <v>105.267123287671</v>
      </c>
      <c r="BT4" s="6" t="n">
        <f aca="false">BF4/(0.025*5)</f>
        <v>104.856164383562</v>
      </c>
      <c r="BU4" s="6" t="n">
        <f aca="false">BG4/(0.025*5)</f>
        <v>97.4178082191781</v>
      </c>
      <c r="BV4" s="6" t="n">
        <f aca="false">BH4/(0.025*5)</f>
        <v>110.253424657534</v>
      </c>
      <c r="BW4" s="6" t="n">
        <f aca="false">BI4/(0.025*5)</f>
        <v>116.458904109589</v>
      </c>
      <c r="BX4" s="6" t="n">
        <f aca="false">BJ4/(0.025*5)</f>
        <v>107.664383561644</v>
      </c>
      <c r="BZ4" s="2" t="s">
        <v>17</v>
      </c>
      <c r="CA4" s="6"/>
      <c r="CB4" s="6"/>
      <c r="CC4" s="6"/>
      <c r="CD4" s="6"/>
      <c r="CE4" s="8" t="n">
        <f aca="false">AVERAGE(BQ4:BT4)</f>
        <v>104.934931506849</v>
      </c>
      <c r="CF4" s="6"/>
      <c r="CG4" s="6"/>
      <c r="CH4" s="6"/>
      <c r="CI4" s="8" t="n">
        <f aca="false">AVERAGE(BU4:BX4)</f>
        <v>107.948630136986</v>
      </c>
      <c r="CJ4" s="6"/>
      <c r="CK4" s="6"/>
      <c r="CL4" s="6"/>
      <c r="CN4" s="2" t="s">
        <v>17</v>
      </c>
      <c r="CO4" s="6"/>
      <c r="CP4" s="6"/>
      <c r="CQ4" s="6"/>
      <c r="CR4" s="6"/>
      <c r="CS4" s="6" t="n">
        <f aca="false">(BQ4/$CA$8)*100</f>
        <v>92.2284974702906</v>
      </c>
      <c r="CT4" s="6" t="n">
        <f aca="false">(BR4/$CA$8)*100</f>
        <v>87.8162136721967</v>
      </c>
      <c r="CU4" s="6" t="n">
        <f aca="false">(BS4/$CA$8)*100</f>
        <v>90.4165195905401</v>
      </c>
      <c r="CV4" s="6" t="n">
        <f aca="false">(BT4/$CA$8)*100</f>
        <v>90.0635368866925</v>
      </c>
      <c r="CW4" s="6" t="n">
        <f aca="false">(BU4/$CA$8)*100</f>
        <v>83.6745499470526</v>
      </c>
      <c r="CX4" s="6" t="n">
        <f aca="false">(BV4/$CA$8)*100</f>
        <v>94.6993763972232</v>
      </c>
      <c r="CY4" s="6" t="n">
        <f aca="false">(BW4/$CA$8)*100</f>
        <v>100.029415225321</v>
      </c>
      <c r="CZ4" s="6" t="n">
        <f aca="false">(BX4/$CA$8)*100</f>
        <v>92.4755853629839</v>
      </c>
      <c r="DB4" s="2" t="s">
        <v>17</v>
      </c>
      <c r="DC4" s="6"/>
      <c r="DD4" s="6"/>
      <c r="DE4" s="6"/>
      <c r="DF4" s="6"/>
      <c r="DG4" s="6" t="n">
        <f aca="false">AVERAGE(CS4:CV4)</f>
        <v>90.13119190493</v>
      </c>
      <c r="DH4" s="6"/>
      <c r="DI4" s="6"/>
      <c r="DJ4" s="6"/>
      <c r="DK4" s="6" t="n">
        <f aca="false">AVERAGE(CW4:CZ4)</f>
        <v>92.7197317331451</v>
      </c>
      <c r="DL4" s="6"/>
      <c r="DM4" s="6"/>
      <c r="DN4" s="6"/>
      <c r="DP4" s="2" t="s">
        <v>17</v>
      </c>
      <c r="DQ4" s="6"/>
      <c r="DR4" s="6"/>
      <c r="DS4" s="6"/>
      <c r="DT4" s="6"/>
      <c r="DU4" s="6" t="n">
        <f aca="false">$DC$8-CS4</f>
        <v>7.77150252970939</v>
      </c>
      <c r="DV4" s="6" t="n">
        <f aca="false">$DC$8-CT4</f>
        <v>12.1837863278033</v>
      </c>
      <c r="DW4" s="6" t="n">
        <f aca="false">$DC$8-CU4</f>
        <v>9.58348040945995</v>
      </c>
      <c r="DX4" s="6" t="n">
        <f aca="false">$DC$8-CV4</f>
        <v>9.93646311330747</v>
      </c>
      <c r="DY4" s="6" t="n">
        <f aca="false">$DC$8-CW4</f>
        <v>16.3254500529474</v>
      </c>
      <c r="DZ4" s="6" t="n">
        <f aca="false">$DC$8-CX4</f>
        <v>5.30062360277681</v>
      </c>
      <c r="EA4" s="6" t="n">
        <f aca="false">$DC$8-CY4</f>
        <v>-0.0294152253206192</v>
      </c>
      <c r="EB4" s="6" t="n">
        <f aca="false">$DC$8-CZ4</f>
        <v>7.52441463701612</v>
      </c>
      <c r="ED4" s="2" t="s">
        <v>17</v>
      </c>
      <c r="EE4" s="6"/>
      <c r="EF4" s="6"/>
      <c r="EG4" s="6"/>
      <c r="EH4" s="6"/>
      <c r="EI4" s="8" t="n">
        <f aca="false">AVERAGE(DU4:DX4)</f>
        <v>9.86880809507003</v>
      </c>
      <c r="EJ4" s="6"/>
      <c r="EK4" s="6"/>
      <c r="EL4" s="6"/>
      <c r="EM4" s="8" t="n">
        <f aca="false">AVERAGE(DY4:EB4)</f>
        <v>7.28026826685494</v>
      </c>
      <c r="EN4" s="6"/>
      <c r="EO4" s="6"/>
      <c r="EP4" s="6"/>
      <c r="ER4" s="2" t="s">
        <v>17</v>
      </c>
      <c r="ES4" s="6"/>
      <c r="ET4" s="6"/>
      <c r="EU4" s="6"/>
      <c r="EV4" s="6"/>
      <c r="EW4" s="8" t="n">
        <f aca="false">STDEV(DU4:DX4)</f>
        <v>1.81142705641987</v>
      </c>
      <c r="EX4" s="6"/>
      <c r="EY4" s="6"/>
      <c r="EZ4" s="6"/>
      <c r="FA4" s="8" t="n">
        <f aca="false">STDEV(DY4:EB4)</f>
        <v>6.8123756684757</v>
      </c>
      <c r="FB4" s="6"/>
      <c r="FC4" s="6"/>
      <c r="FD4" s="6"/>
    </row>
    <row r="5" customFormat="false" ht="15" hidden="false" customHeight="false" outlineLevel="0" collapsed="false">
      <c r="A5" s="2" t="s">
        <v>21</v>
      </c>
      <c r="B5" s="9" t="s">
        <v>22</v>
      </c>
      <c r="C5" s="9"/>
      <c r="D5" s="9"/>
      <c r="E5" s="9"/>
      <c r="F5" s="5" t="s">
        <v>23</v>
      </c>
      <c r="G5" s="5"/>
      <c r="H5" s="5"/>
      <c r="I5" s="5"/>
      <c r="J5" s="10" t="s">
        <v>24</v>
      </c>
      <c r="K5" s="10"/>
      <c r="L5" s="10"/>
      <c r="M5" s="10"/>
      <c r="O5" s="2" t="s">
        <v>21</v>
      </c>
      <c r="P5" s="0" t="n">
        <v>0.179</v>
      </c>
      <c r="Q5" s="0" t="n">
        <v>0.1805</v>
      </c>
      <c r="R5" s="0" t="n">
        <v>0.1815</v>
      </c>
      <c r="S5" s="0" t="n">
        <v>0.1755</v>
      </c>
      <c r="T5" s="0" t="n">
        <v>0.8354</v>
      </c>
      <c r="U5" s="0" t="n">
        <v>0.8034</v>
      </c>
      <c r="V5" s="0" t="n">
        <v>0.835</v>
      </c>
      <c r="W5" s="0" t="n">
        <v>0.8129</v>
      </c>
      <c r="X5" s="0" t="n">
        <v>0.2854</v>
      </c>
      <c r="Y5" s="0" t="n">
        <v>0.2678</v>
      </c>
      <c r="Z5" s="0" t="n">
        <v>0.2824</v>
      </c>
      <c r="AA5" s="0" t="n">
        <v>0.276</v>
      </c>
      <c r="AC5" s="2" t="s">
        <v>21</v>
      </c>
      <c r="AD5" s="6" t="n">
        <f aca="false">P5-(AVERAGE($P$4:$S$4))</f>
        <v>0.12655</v>
      </c>
      <c r="AE5" s="6" t="n">
        <f aca="false">Q5-(AVERAGE($P$4:$S$4))</f>
        <v>0.12805</v>
      </c>
      <c r="AF5" s="6" t="n">
        <f aca="false">R5-(AVERAGE($P$4:$S$4))</f>
        <v>0.12905</v>
      </c>
      <c r="AG5" s="6" t="n">
        <f aca="false">S5-(AVERAGE($P$4:$S$4))</f>
        <v>0.12305</v>
      </c>
      <c r="AH5" s="6" t="n">
        <f aca="false">T5-(AVERAGE($P$4:$S$4))</f>
        <v>0.78295</v>
      </c>
      <c r="AI5" s="6" t="n">
        <f aca="false">U5-(AVERAGE($P$4:$S$4))</f>
        <v>0.75095</v>
      </c>
      <c r="AJ5" s="6" t="n">
        <f aca="false">V5-(AVERAGE($P$4:$S$4))</f>
        <v>0.78255</v>
      </c>
      <c r="AK5" s="6" t="n">
        <f aca="false">W5-(AVERAGE($P$4:$S$4))</f>
        <v>0.76045</v>
      </c>
      <c r="AL5" s="6" t="n">
        <f aca="false">X5-(AVERAGE($P$4:$S$4))</f>
        <v>0.23295</v>
      </c>
      <c r="AM5" s="6" t="n">
        <f aca="false">Y5-(AVERAGE($P$4:$S$4))</f>
        <v>0.21535</v>
      </c>
      <c r="AN5" s="6" t="n">
        <f aca="false">Z5-(AVERAGE($P$4:$S$4))</f>
        <v>0.22995</v>
      </c>
      <c r="AO5" s="6" t="n">
        <f aca="false">AA5-(AVERAGE($P$4:$S$4))</f>
        <v>0.22355</v>
      </c>
      <c r="AQ5" s="3" t="n">
        <v>2.5</v>
      </c>
      <c r="AR5" s="6" t="n">
        <f aca="false">AD5</f>
        <v>0.12655</v>
      </c>
      <c r="AS5" s="6" t="n">
        <f aca="false">AE5</f>
        <v>0.12805</v>
      </c>
      <c r="AT5" s="6" t="n">
        <f aca="false">AF5</f>
        <v>0.12905</v>
      </c>
      <c r="AU5" s="6" t="n">
        <f aca="false">AG5</f>
        <v>0.12305</v>
      </c>
      <c r="AV5" s="7" t="n">
        <f aca="false">AVERAGE(AR5:AU5)</f>
        <v>0.126675</v>
      </c>
      <c r="AX5" s="2" t="s">
        <v>21</v>
      </c>
      <c r="AY5" s="6" t="n">
        <f aca="false">(AD5+0.0138)/0.0584</f>
        <v>2.40325342465753</v>
      </c>
      <c r="AZ5" s="6" t="n">
        <f aca="false">(AE5+0.0138)/0.0584</f>
        <v>2.42893835616438</v>
      </c>
      <c r="BA5" s="6" t="n">
        <f aca="false">(AF5+0.0138)/0.0584</f>
        <v>2.44606164383562</v>
      </c>
      <c r="BB5" s="6" t="n">
        <f aca="false">(AG5+0.0138)/0.0584</f>
        <v>2.34332191780822</v>
      </c>
      <c r="BC5" s="6" t="n">
        <f aca="false">(AH5+0.0138)/0.0584</f>
        <v>13.6429794520548</v>
      </c>
      <c r="BD5" s="6" t="n">
        <f aca="false">(AI5+0.0138)/0.0584</f>
        <v>13.0950342465753</v>
      </c>
      <c r="BE5" s="6" t="n">
        <f aca="false">(AJ5+0.0138)/0.0584</f>
        <v>13.6361301369863</v>
      </c>
      <c r="BF5" s="6" t="n">
        <f aca="false">(AK5+0.0138)/0.0584</f>
        <v>13.2577054794521</v>
      </c>
      <c r="BG5" s="6" t="n">
        <f aca="false">(AL5+0.0138)/0.0584</f>
        <v>4.22517123287671</v>
      </c>
      <c r="BH5" s="6" t="n">
        <f aca="false">(AM5+0.0138)/0.0584</f>
        <v>3.92380136986301</v>
      </c>
      <c r="BI5" s="6" t="n">
        <f aca="false">(AN5+0.0138)/0.0584</f>
        <v>4.17380136986301</v>
      </c>
      <c r="BJ5" s="6" t="n">
        <f aca="false">(AO5+0.0138)/0.0584</f>
        <v>4.06421232876712</v>
      </c>
      <c r="BL5" s="2" t="s">
        <v>21</v>
      </c>
      <c r="BM5" s="6"/>
      <c r="BN5" s="6"/>
      <c r="BO5" s="6"/>
      <c r="BP5" s="6"/>
      <c r="BQ5" s="6" t="n">
        <f aca="false">BC5/(0.025*5)</f>
        <v>109.143835616438</v>
      </c>
      <c r="BR5" s="6" t="n">
        <f aca="false">BD5/(0.025*5)</f>
        <v>104.760273972603</v>
      </c>
      <c r="BS5" s="6" t="n">
        <f aca="false">BE5/(0.025*5)</f>
        <v>109.08904109589</v>
      </c>
      <c r="BT5" s="6" t="n">
        <f aca="false">BF5/(0.025*5)</f>
        <v>106.061643835616</v>
      </c>
      <c r="BU5" s="6" t="n">
        <f aca="false">BG5/(0.025*5)</f>
        <v>33.8013698630137</v>
      </c>
      <c r="BV5" s="6" t="n">
        <f aca="false">BH5/(0.025*5)</f>
        <v>31.3904109589041</v>
      </c>
      <c r="BW5" s="6" t="n">
        <f aca="false">BI5/(0.025*5)</f>
        <v>33.3904109589041</v>
      </c>
      <c r="BX5" s="6" t="n">
        <f aca="false">BJ5/(0.025*5)</f>
        <v>32.513698630137</v>
      </c>
      <c r="BZ5" s="2" t="s">
        <v>21</v>
      </c>
      <c r="CA5" s="6"/>
      <c r="CB5" s="6"/>
      <c r="CC5" s="6"/>
      <c r="CD5" s="6"/>
      <c r="CE5" s="8" t="n">
        <f aca="false">AVERAGE(BQ5:BT5)</f>
        <v>107.263698630137</v>
      </c>
      <c r="CF5" s="6"/>
      <c r="CG5" s="6"/>
      <c r="CH5" s="6"/>
      <c r="CI5" s="6" t="n">
        <f aca="false">AVERAGE(BU5:BX5)</f>
        <v>32.7739726027397</v>
      </c>
      <c r="CJ5" s="6"/>
      <c r="CK5" s="6"/>
      <c r="CL5" s="6"/>
      <c r="CN5" s="2" t="s">
        <v>21</v>
      </c>
      <c r="CO5" s="6"/>
      <c r="CP5" s="6"/>
      <c r="CQ5" s="6"/>
      <c r="CR5" s="6"/>
      <c r="CS5" s="6" t="n">
        <f aca="false">(BQ5/$CA$8)*100</f>
        <v>93.7463230968349</v>
      </c>
      <c r="CT5" s="6" t="n">
        <f aca="false">(BR5/$CA$8)*100</f>
        <v>89.9811742557948</v>
      </c>
      <c r="CU5" s="6" t="n">
        <f aca="false">(BS5/$CA$8)*100</f>
        <v>93.6992587363219</v>
      </c>
      <c r="CV5" s="6" t="n">
        <f aca="false">(BT5/$CA$8)*100</f>
        <v>91.0989528179786</v>
      </c>
      <c r="CW5" s="6" t="n">
        <f aca="false">(BU5/$CA$8)*100</f>
        <v>29.0328273914578</v>
      </c>
      <c r="CX5" s="6" t="n">
        <f aca="false">(BV5/$CA$8)*100</f>
        <v>26.9619955288858</v>
      </c>
      <c r="CY5" s="6" t="n">
        <f aca="false">(BW5/$CA$8)*100</f>
        <v>28.6798446876103</v>
      </c>
      <c r="CZ5" s="6" t="n">
        <f aca="false">(BX5/$CA$8)*100</f>
        <v>27.9268149194023</v>
      </c>
      <c r="DB5" s="2" t="s">
        <v>21</v>
      </c>
      <c r="DC5" s="6"/>
      <c r="DD5" s="6"/>
      <c r="DE5" s="6"/>
      <c r="DF5" s="6"/>
      <c r="DG5" s="6" t="n">
        <f aca="false">AVERAGE(CS5:CV5)</f>
        <v>92.1314272267326</v>
      </c>
      <c r="DH5" s="6"/>
      <c r="DI5" s="6"/>
      <c r="DJ5" s="6"/>
      <c r="DK5" s="6" t="n">
        <f aca="false">AVERAGE(CW5:CZ5)</f>
        <v>28.150370631839</v>
      </c>
      <c r="DL5" s="6"/>
      <c r="DM5" s="6"/>
      <c r="DN5" s="6"/>
      <c r="DP5" s="2" t="s">
        <v>21</v>
      </c>
      <c r="DQ5" s="6"/>
      <c r="DR5" s="6"/>
      <c r="DS5" s="6"/>
      <c r="DT5" s="6"/>
      <c r="DU5" s="6" t="n">
        <f aca="false">$DC$8-CS5</f>
        <v>6.25367690316509</v>
      </c>
      <c r="DV5" s="6" t="n">
        <f aca="false">$DC$8-CT5</f>
        <v>10.0188257442052</v>
      </c>
      <c r="DW5" s="6" t="n">
        <f aca="false">$DC$8-CU5</f>
        <v>6.30074126367812</v>
      </c>
      <c r="DX5" s="6" t="n">
        <f aca="false">$DC$8-CV5</f>
        <v>8.90104718202144</v>
      </c>
      <c r="DY5" s="6" t="n">
        <f aca="false">$DC$8-CW5</f>
        <v>70.9671726085422</v>
      </c>
      <c r="DZ5" s="6" t="n">
        <f aca="false">$DC$8-CX5</f>
        <v>73.0380044711143</v>
      </c>
      <c r="EA5" s="6" t="n">
        <f aca="false">$DC$8-CY5</f>
        <v>71.3201553123897</v>
      </c>
      <c r="EB5" s="6" t="n">
        <f aca="false">$DC$8-CZ5</f>
        <v>72.0731850805977</v>
      </c>
      <c r="ED5" s="2" t="s">
        <v>21</v>
      </c>
      <c r="EE5" s="6"/>
      <c r="EF5" s="6"/>
      <c r="EG5" s="6"/>
      <c r="EH5" s="6"/>
      <c r="EI5" s="8" t="n">
        <f aca="false">AVERAGE(DU5:DX5)</f>
        <v>7.86857277326747</v>
      </c>
      <c r="EJ5" s="6"/>
      <c r="EK5" s="6"/>
      <c r="EL5" s="6"/>
      <c r="EM5" s="6" t="n">
        <f aca="false">AVERAGE(DY5:EB5)</f>
        <v>71.849629368161</v>
      </c>
      <c r="EN5" s="6"/>
      <c r="EO5" s="6"/>
      <c r="EP5" s="6"/>
      <c r="ER5" s="2" t="s">
        <v>21</v>
      </c>
      <c r="ES5" s="6"/>
      <c r="ET5" s="6"/>
      <c r="EU5" s="6"/>
      <c r="EV5" s="6"/>
      <c r="EW5" s="8" t="n">
        <f aca="false">STDEV(DU5:DX5)</f>
        <v>1.89346028542925</v>
      </c>
      <c r="EX5" s="6"/>
      <c r="EY5" s="6"/>
      <c r="EZ5" s="6"/>
      <c r="FA5" s="6" t="n">
        <f aca="false">STDEV(DY5:EB5)</f>
        <v>0.916748829690019</v>
      </c>
      <c r="FB5" s="6"/>
      <c r="FC5" s="6"/>
      <c r="FD5" s="6"/>
    </row>
    <row r="6" customFormat="false" ht="15" hidden="false" customHeight="false" outlineLevel="0" collapsed="false">
      <c r="A6" s="2" t="s">
        <v>25</v>
      </c>
      <c r="B6" s="9" t="s">
        <v>26</v>
      </c>
      <c r="C6" s="9"/>
      <c r="D6" s="9"/>
      <c r="E6" s="9"/>
      <c r="F6" s="5" t="s">
        <v>27</v>
      </c>
      <c r="G6" s="5"/>
      <c r="H6" s="5"/>
      <c r="I6" s="5"/>
      <c r="J6" s="10" t="s">
        <v>28</v>
      </c>
      <c r="K6" s="10"/>
      <c r="L6" s="10"/>
      <c r="M6" s="10"/>
      <c r="O6" s="2" t="s">
        <v>25</v>
      </c>
      <c r="P6" s="0" t="n">
        <v>0.627</v>
      </c>
      <c r="Q6" s="0" t="n">
        <v>0.6341</v>
      </c>
      <c r="R6" s="0" t="n">
        <v>0.6308</v>
      </c>
      <c r="S6" s="0" t="n">
        <v>0.6054</v>
      </c>
      <c r="T6" s="0" t="n">
        <v>0.853</v>
      </c>
      <c r="U6" s="0" t="n">
        <v>0.8027</v>
      </c>
      <c r="V6" s="0" t="n">
        <v>0.8369</v>
      </c>
      <c r="W6" s="0" t="n">
        <v>0.8377</v>
      </c>
      <c r="X6" s="0" t="n">
        <v>0.6882</v>
      </c>
      <c r="Y6" s="0" t="n">
        <v>0.6636</v>
      </c>
      <c r="Z6" s="0" t="n">
        <v>0.708</v>
      </c>
      <c r="AA6" s="0" t="n">
        <v>0.6508</v>
      </c>
      <c r="AC6" s="2" t="s">
        <v>25</v>
      </c>
      <c r="AD6" s="6" t="n">
        <f aca="false">P6-(AVERAGE($P$4:$S$4))</f>
        <v>0.57455</v>
      </c>
      <c r="AE6" s="6" t="n">
        <f aca="false">Q6-(AVERAGE($P$4:$S$4))</f>
        <v>0.58165</v>
      </c>
      <c r="AF6" s="6" t="n">
        <f aca="false">R6-(AVERAGE($P$4:$S$4))</f>
        <v>0.57835</v>
      </c>
      <c r="AG6" s="6" t="n">
        <f aca="false">S6-(AVERAGE($P$4:$S$4))</f>
        <v>0.55295</v>
      </c>
      <c r="AH6" s="6" t="n">
        <f aca="false">T6-(AVERAGE($P$4:$S$4))</f>
        <v>0.80055</v>
      </c>
      <c r="AI6" s="6" t="n">
        <f aca="false">U6-(AVERAGE($P$4:$S$4))</f>
        <v>0.75025</v>
      </c>
      <c r="AJ6" s="6" t="n">
        <f aca="false">V6-(AVERAGE($P$4:$S$4))</f>
        <v>0.78445</v>
      </c>
      <c r="AK6" s="6" t="n">
        <f aca="false">W6-(AVERAGE($P$4:$S$4))</f>
        <v>0.78525</v>
      </c>
      <c r="AL6" s="6" t="n">
        <f aca="false">X6-(AVERAGE($P$4:$S$4))</f>
        <v>0.63575</v>
      </c>
      <c r="AM6" s="6" t="n">
        <f aca="false">Y6-(AVERAGE($P$4:$S$4))</f>
        <v>0.61115</v>
      </c>
      <c r="AN6" s="6" t="n">
        <f aca="false">Z6-(AVERAGE($P$4:$S$4))</f>
        <v>0.65555</v>
      </c>
      <c r="AO6" s="6" t="n">
        <f aca="false">AA6-(AVERAGE($P$4:$S$4))</f>
        <v>0.59835</v>
      </c>
      <c r="AQ6" s="3" t="n">
        <v>10</v>
      </c>
      <c r="AR6" s="6" t="n">
        <f aca="false">AD6</f>
        <v>0.57455</v>
      </c>
      <c r="AS6" s="6" t="n">
        <f aca="false">AE6</f>
        <v>0.58165</v>
      </c>
      <c r="AT6" s="6" t="n">
        <f aca="false">AF6</f>
        <v>0.57835</v>
      </c>
      <c r="AU6" s="6" t="n">
        <f aca="false">AG6</f>
        <v>0.55295</v>
      </c>
      <c r="AV6" s="7" t="n">
        <f aca="false">AVERAGE(AR6:AU6)</f>
        <v>0.571875</v>
      </c>
      <c r="AX6" s="2" t="s">
        <v>25</v>
      </c>
      <c r="AY6" s="6" t="n">
        <f aca="false">(AD6+0.0138)/0.0584</f>
        <v>10.0744863013699</v>
      </c>
      <c r="AZ6" s="6" t="n">
        <f aca="false">(AE6+0.0138)/0.0584</f>
        <v>10.1960616438356</v>
      </c>
      <c r="BA6" s="6" t="n">
        <f aca="false">(AF6+0.0138)/0.0584</f>
        <v>10.1395547945205</v>
      </c>
      <c r="BB6" s="6" t="n">
        <f aca="false">(AG6+0.0138)/0.0584</f>
        <v>9.70462328767124</v>
      </c>
      <c r="BC6" s="6" t="n">
        <f aca="false">(AH6+0.0138)/0.0584</f>
        <v>13.9443493150685</v>
      </c>
      <c r="BD6" s="6" t="n">
        <f aca="false">(AI6+0.0138)/0.0584</f>
        <v>13.0830479452055</v>
      </c>
      <c r="BE6" s="6" t="n">
        <f aca="false">(AJ6+0.0138)/0.0584</f>
        <v>13.6686643835616</v>
      </c>
      <c r="BF6" s="6" t="n">
        <f aca="false">(AK6+0.0138)/0.0584</f>
        <v>13.6823630136986</v>
      </c>
      <c r="BG6" s="6" t="n">
        <f aca="false">(AL6+0.0138)/0.0584</f>
        <v>11.1224315068493</v>
      </c>
      <c r="BH6" s="6" t="n">
        <f aca="false">(AM6+0.0138)/0.0584</f>
        <v>10.701198630137</v>
      </c>
      <c r="BI6" s="6" t="n">
        <f aca="false">(AN6+0.0138)/0.0584</f>
        <v>11.4614726027397</v>
      </c>
      <c r="BJ6" s="6" t="n">
        <f aca="false">(AO6+0.0138)/0.0584</f>
        <v>10.4820205479452</v>
      </c>
      <c r="BL6" s="2" t="s">
        <v>25</v>
      </c>
      <c r="BM6" s="6"/>
      <c r="BN6" s="6"/>
      <c r="BO6" s="6"/>
      <c r="BP6" s="6"/>
      <c r="BQ6" s="6" t="n">
        <f aca="false">BC6/(0.025*5)</f>
        <v>111.554794520548</v>
      </c>
      <c r="BR6" s="6" t="n">
        <f aca="false">BD6/(0.025*5)</f>
        <v>104.664383561644</v>
      </c>
      <c r="BS6" s="6" t="n">
        <f aca="false">BE6/(0.025*5)</f>
        <v>109.349315068493</v>
      </c>
      <c r="BT6" s="6" t="n">
        <f aca="false">BF6/(0.025*5)</f>
        <v>109.458904109589</v>
      </c>
      <c r="BU6" s="6" t="n">
        <f aca="false">BG6/(0.025*5)</f>
        <v>88.9794520547945</v>
      </c>
      <c r="BV6" s="6" t="n">
        <f aca="false">BH6/(0.025*5)</f>
        <v>85.6095890410959</v>
      </c>
      <c r="BW6" s="6" t="n">
        <f aca="false">BI6/(0.025*5)</f>
        <v>91.6917808219178</v>
      </c>
      <c r="BX6" s="6" t="n">
        <f aca="false">BJ6/(0.025*5)</f>
        <v>83.8561643835617</v>
      </c>
      <c r="BZ6" s="2" t="s">
        <v>25</v>
      </c>
      <c r="CA6" s="6"/>
      <c r="CB6" s="6"/>
      <c r="CC6" s="6"/>
      <c r="CD6" s="6"/>
      <c r="CE6" s="8" t="n">
        <f aca="false">AVERAGE(BQ6:BT6)</f>
        <v>108.756849315068</v>
      </c>
      <c r="CF6" s="6"/>
      <c r="CG6" s="6"/>
      <c r="CH6" s="6"/>
      <c r="CI6" s="6" t="n">
        <f aca="false">AVERAGE(BU6:BX6)</f>
        <v>87.5342465753425</v>
      </c>
      <c r="CJ6" s="6"/>
      <c r="CK6" s="6"/>
      <c r="CL6" s="6"/>
      <c r="CN6" s="2" t="s">
        <v>25</v>
      </c>
      <c r="CO6" s="6"/>
      <c r="CP6" s="6"/>
      <c r="CQ6" s="6"/>
      <c r="CR6" s="6"/>
      <c r="CS6" s="6" t="n">
        <f aca="false">(BQ6/$CA$8)*100</f>
        <v>95.817154959407</v>
      </c>
      <c r="CT6" s="6" t="n">
        <f aca="false">(BR6/$CA$8)*100</f>
        <v>89.898811624897</v>
      </c>
      <c r="CU6" s="6" t="n">
        <f aca="false">(BS6/$CA$8)*100</f>
        <v>93.9228144487587</v>
      </c>
      <c r="CV6" s="6" t="n">
        <f aca="false">(BT6/$CA$8)*100</f>
        <v>94.0169431697847</v>
      </c>
      <c r="CW6" s="6" t="n">
        <f aca="false">(BU6/$CA$8)*100</f>
        <v>76.4266384280504</v>
      </c>
      <c r="CX6" s="6" t="n">
        <f aca="false">(BV6/$CA$8)*100</f>
        <v>73.5321802565008</v>
      </c>
      <c r="CY6" s="6" t="n">
        <f aca="false">(BW6/$CA$8)*100</f>
        <v>78.756324273444</v>
      </c>
      <c r="CZ6" s="6" t="n">
        <f aca="false">(BX6/$CA$8)*100</f>
        <v>72.0261207200848</v>
      </c>
      <c r="DB6" s="2" t="s">
        <v>25</v>
      </c>
      <c r="DC6" s="6"/>
      <c r="DD6" s="6"/>
      <c r="DE6" s="6"/>
      <c r="DF6" s="6"/>
      <c r="DG6" s="6" t="n">
        <f aca="false">AVERAGE(CS6:CV6)</f>
        <v>93.4139310507119</v>
      </c>
      <c r="DH6" s="6"/>
      <c r="DI6" s="6"/>
      <c r="DJ6" s="6"/>
      <c r="DK6" s="6" t="n">
        <f aca="false">AVERAGE(CW6:CZ6)</f>
        <v>75.18531591952</v>
      </c>
      <c r="DL6" s="6"/>
      <c r="DM6" s="6"/>
      <c r="DN6" s="6"/>
      <c r="DP6" s="2" t="s">
        <v>25</v>
      </c>
      <c r="DQ6" s="6"/>
      <c r="DR6" s="6"/>
      <c r="DS6" s="6"/>
      <c r="DT6" s="6"/>
      <c r="DU6" s="6" t="n">
        <f aca="false">$DC$8-CS6</f>
        <v>4.18284504059301</v>
      </c>
      <c r="DV6" s="6" t="n">
        <f aca="false">$DC$8-CT6</f>
        <v>10.101188375103</v>
      </c>
      <c r="DW6" s="6" t="n">
        <f aca="false">$DC$8-CU6</f>
        <v>6.07718555124131</v>
      </c>
      <c r="DX6" s="6" t="n">
        <f aca="false">$DC$8-CV6</f>
        <v>5.98305683021533</v>
      </c>
      <c r="DY6" s="6" t="n">
        <f aca="false">$DC$8-CW6</f>
        <v>23.5733615719496</v>
      </c>
      <c r="DZ6" s="6" t="n">
        <f aca="false">$DC$8-CX6</f>
        <v>26.4678197434992</v>
      </c>
      <c r="EA6" s="6" t="n">
        <f aca="false">$DC$8-CY6</f>
        <v>21.2436757265561</v>
      </c>
      <c r="EB6" s="6" t="n">
        <f aca="false">$DC$8-CZ6</f>
        <v>27.9738792799153</v>
      </c>
      <c r="ED6" s="2" t="s">
        <v>25</v>
      </c>
      <c r="EE6" s="6"/>
      <c r="EF6" s="6"/>
      <c r="EG6" s="6"/>
      <c r="EH6" s="6"/>
      <c r="EI6" s="8" t="n">
        <f aca="false">AVERAGE(DU6:DX6)</f>
        <v>6.58606894928816</v>
      </c>
      <c r="EJ6" s="6"/>
      <c r="EK6" s="6"/>
      <c r="EL6" s="6"/>
      <c r="EM6" s="6" t="n">
        <f aca="false">AVERAGE(DY6:EB6)</f>
        <v>24.8146840804801</v>
      </c>
      <c r="EN6" s="6"/>
      <c r="EO6" s="6"/>
      <c r="EP6" s="6"/>
      <c r="ER6" s="2" t="s">
        <v>25</v>
      </c>
      <c r="ES6" s="6"/>
      <c r="ET6" s="6"/>
      <c r="EU6" s="6"/>
      <c r="EV6" s="6"/>
      <c r="EW6" s="8" t="n">
        <f aca="false">STDEV(DU6:DX6)</f>
        <v>2.50027569557314</v>
      </c>
      <c r="EX6" s="6"/>
      <c r="EY6" s="6"/>
      <c r="EZ6" s="6"/>
      <c r="FA6" s="6" t="n">
        <f aca="false">STDEV(DY6:EB6)</f>
        <v>3.00035298270385</v>
      </c>
      <c r="FB6" s="6"/>
      <c r="FC6" s="6"/>
      <c r="FD6" s="6"/>
    </row>
    <row r="7" customFormat="false" ht="15" hidden="false" customHeight="false" outlineLevel="0" collapsed="false">
      <c r="A7" s="2" t="s">
        <v>29</v>
      </c>
      <c r="B7" s="9" t="s">
        <v>30</v>
      </c>
      <c r="C7" s="9"/>
      <c r="D7" s="9"/>
      <c r="E7" s="9"/>
      <c r="F7" s="5" t="s">
        <v>31</v>
      </c>
      <c r="G7" s="5"/>
      <c r="H7" s="5"/>
      <c r="I7" s="5"/>
      <c r="J7" s="10" t="s">
        <v>32</v>
      </c>
      <c r="K7" s="10"/>
      <c r="L7" s="10"/>
      <c r="M7" s="10"/>
      <c r="O7" s="2" t="s">
        <v>29</v>
      </c>
      <c r="P7" s="0" t="n">
        <v>1.0803</v>
      </c>
      <c r="Q7" s="0" t="n">
        <v>1.1095</v>
      </c>
      <c r="R7" s="0" t="n">
        <v>1.115</v>
      </c>
      <c r="S7" s="0" t="n">
        <v>1.0607</v>
      </c>
      <c r="T7" s="0" t="n">
        <v>0.7957</v>
      </c>
      <c r="U7" s="0" t="n">
        <v>0.7508</v>
      </c>
      <c r="V7" s="0" t="n">
        <v>0.7872</v>
      </c>
      <c r="W7" s="0" t="n">
        <v>0.7947</v>
      </c>
      <c r="X7" s="0" t="n">
        <v>0.8224</v>
      </c>
      <c r="Y7" s="0" t="n">
        <v>0.7952</v>
      </c>
      <c r="Z7" s="0" t="n">
        <v>0.8546</v>
      </c>
      <c r="AA7" s="0" t="n">
        <v>0.7886</v>
      </c>
      <c r="AC7" s="2" t="s">
        <v>29</v>
      </c>
      <c r="AD7" s="6" t="n">
        <f aca="false">P7-(AVERAGE($P$4:$S$4))</f>
        <v>1.02785</v>
      </c>
      <c r="AE7" s="6" t="n">
        <f aca="false">Q7-(AVERAGE($P$4:$S$4))</f>
        <v>1.05705</v>
      </c>
      <c r="AF7" s="6" t="n">
        <f aca="false">R7-(AVERAGE($P$4:$S$4))</f>
        <v>1.06255</v>
      </c>
      <c r="AG7" s="6" t="n">
        <f aca="false">S7-(AVERAGE($P$4:$S$4))</f>
        <v>1.00825</v>
      </c>
      <c r="AH7" s="6" t="n">
        <f aca="false">T7-(AVERAGE($P$4:$S$4))</f>
        <v>0.74325</v>
      </c>
      <c r="AI7" s="6" t="n">
        <f aca="false">U7-(AVERAGE($P$4:$S$4))</f>
        <v>0.69835</v>
      </c>
      <c r="AJ7" s="6" t="n">
        <f aca="false">V7-(AVERAGE($P$4:$S$4))</f>
        <v>0.73475</v>
      </c>
      <c r="AK7" s="6" t="n">
        <f aca="false">W7-(AVERAGE($P$4:$S$4))</f>
        <v>0.74225</v>
      </c>
      <c r="AL7" s="6" t="n">
        <f aca="false">X7-(AVERAGE($P$4:$S$4))</f>
        <v>0.76995</v>
      </c>
      <c r="AM7" s="6" t="n">
        <f aca="false">Y7-(AVERAGE($P$4:$S$4))</f>
        <v>0.74275</v>
      </c>
      <c r="AN7" s="6" t="n">
        <f aca="false">Z7-(AVERAGE($P$4:$S$4))</f>
        <v>0.80215</v>
      </c>
      <c r="AO7" s="6" t="n">
        <f aca="false">AA7-(AVERAGE($P$4:$S$4))</f>
        <v>0.73615</v>
      </c>
      <c r="AQ7" s="3" t="n">
        <v>20</v>
      </c>
      <c r="AR7" s="6" t="n">
        <f aca="false">AD7</f>
        <v>1.02785</v>
      </c>
      <c r="AS7" s="6" t="n">
        <f aca="false">AE7</f>
        <v>1.05705</v>
      </c>
      <c r="AT7" s="6" t="n">
        <f aca="false">AF7</f>
        <v>1.06255</v>
      </c>
      <c r="AU7" s="6" t="n">
        <f aca="false">AG7</f>
        <v>1.00825</v>
      </c>
      <c r="AV7" s="7" t="n">
        <f aca="false">AVERAGE(AR7:AU7)</f>
        <v>1.038925</v>
      </c>
      <c r="AX7" s="2" t="s">
        <v>29</v>
      </c>
      <c r="AY7" s="6" t="n">
        <f aca="false">(AD7+0.0138)/0.0584</f>
        <v>17.8364726027397</v>
      </c>
      <c r="AZ7" s="6" t="n">
        <f aca="false">(AE7+0.0138)/0.0584</f>
        <v>18.3364726027397</v>
      </c>
      <c r="BA7" s="6" t="n">
        <f aca="false">(AF7+0.0138)/0.0584</f>
        <v>18.4306506849315</v>
      </c>
      <c r="BB7" s="6" t="n">
        <f aca="false">(AG7+0.0138)/0.0584</f>
        <v>17.5008561643836</v>
      </c>
      <c r="BC7" s="6" t="n">
        <f aca="false">(AH7+0.0138)/0.0584</f>
        <v>12.9631849315068</v>
      </c>
      <c r="BD7" s="6" t="n">
        <f aca="false">(AI7+0.0138)/0.0584</f>
        <v>12.1943493150685</v>
      </c>
      <c r="BE7" s="6" t="n">
        <f aca="false">(AJ7+0.0138)/0.0584</f>
        <v>12.8176369863014</v>
      </c>
      <c r="BF7" s="6" t="n">
        <f aca="false">(AK7+0.0138)/0.0584</f>
        <v>12.9460616438356</v>
      </c>
      <c r="BG7" s="6" t="n">
        <f aca="false">(AL7+0.0138)/0.0584</f>
        <v>13.4203767123288</v>
      </c>
      <c r="BH7" s="6" t="n">
        <f aca="false">(AM7+0.0138)/0.0584</f>
        <v>12.9546232876712</v>
      </c>
      <c r="BI7" s="6" t="n">
        <f aca="false">(AN7+0.0138)/0.0584</f>
        <v>13.9717465753425</v>
      </c>
      <c r="BJ7" s="6" t="n">
        <f aca="false">(AO7+0.0138)/0.0584</f>
        <v>12.8416095890411</v>
      </c>
      <c r="BL7" s="2" t="s">
        <v>29</v>
      </c>
      <c r="BM7" s="6"/>
      <c r="BN7" s="6"/>
      <c r="BO7" s="6"/>
      <c r="BP7" s="6"/>
      <c r="BQ7" s="6" t="n">
        <f aca="false">BC7/(0.025*5)</f>
        <v>103.705479452055</v>
      </c>
      <c r="BR7" s="6" t="n">
        <f aca="false">BD7/(0.025*5)</f>
        <v>97.554794520548</v>
      </c>
      <c r="BS7" s="6" t="n">
        <f aca="false">BE7/(0.025*5)</f>
        <v>102.541095890411</v>
      </c>
      <c r="BT7" s="6" t="n">
        <f aca="false">BF7/(0.025*5)</f>
        <v>103.568493150685</v>
      </c>
      <c r="BU7" s="6" t="n">
        <f aca="false">BG7/(0.025*5)</f>
        <v>107.36301369863</v>
      </c>
      <c r="BV7" s="6" t="n">
        <f aca="false">BH7/(0.025*5)</f>
        <v>103.63698630137</v>
      </c>
      <c r="BW7" s="6" t="n">
        <f aca="false">BI7/(0.025*5)</f>
        <v>111.77397260274</v>
      </c>
      <c r="BX7" s="6" t="n">
        <f aca="false">BJ7/(0.025*5)</f>
        <v>102.732876712329</v>
      </c>
      <c r="BZ7" s="2" t="s">
        <v>29</v>
      </c>
      <c r="CA7" s="6"/>
      <c r="CB7" s="6"/>
      <c r="CC7" s="6"/>
      <c r="CD7" s="6"/>
      <c r="CE7" s="6" t="n">
        <f aca="false">AVERAGE(BQ7:BT7)</f>
        <v>101.842465753425</v>
      </c>
      <c r="CF7" s="6"/>
      <c r="CG7" s="6"/>
      <c r="CH7" s="6"/>
      <c r="CI7" s="6" t="n">
        <f aca="false">AVERAGE(BU7:BX7)</f>
        <v>106.376712328767</v>
      </c>
      <c r="CJ7" s="6"/>
      <c r="CK7" s="6"/>
      <c r="CL7" s="6"/>
      <c r="CN7" s="2" t="s">
        <v>29</v>
      </c>
      <c r="CO7" s="6"/>
      <c r="CP7" s="6"/>
      <c r="CQ7" s="6"/>
      <c r="CR7" s="6"/>
      <c r="CS7" s="6" t="n">
        <f aca="false">(BQ7/$CA$8)*100</f>
        <v>89.0751853159195</v>
      </c>
      <c r="CT7" s="6" t="n">
        <f aca="false">(BR7/$CA$8)*100</f>
        <v>83.7922108483351</v>
      </c>
      <c r="CU7" s="6" t="n">
        <f aca="false">(BS7/$CA$8)*100</f>
        <v>88.0750676550182</v>
      </c>
      <c r="CV7" s="6" t="n">
        <f aca="false">(BT7/$CA$8)*100</f>
        <v>88.957524414637</v>
      </c>
      <c r="CW7" s="6" t="n">
        <f aca="false">(BU7/$CA$8)*100</f>
        <v>92.2167313801624</v>
      </c>
      <c r="CX7" s="6" t="n">
        <f aca="false">(BV7/$CA$8)*100</f>
        <v>89.0163548652783</v>
      </c>
      <c r="CY7" s="6" t="n">
        <f aca="false">(BW7/$CA$8)*100</f>
        <v>96.005412401459</v>
      </c>
      <c r="CZ7" s="6" t="n">
        <f aca="false">(BX7/$CA$8)*100</f>
        <v>88.2397929168137</v>
      </c>
      <c r="DB7" s="2" t="s">
        <v>29</v>
      </c>
      <c r="DC7" s="6"/>
      <c r="DD7" s="6"/>
      <c r="DE7" s="6"/>
      <c r="DF7" s="6"/>
      <c r="DG7" s="6" t="n">
        <f aca="false">AVERAGE(CS7:CV7)</f>
        <v>87.4749970584775</v>
      </c>
      <c r="DH7" s="6"/>
      <c r="DI7" s="6"/>
      <c r="DJ7" s="6"/>
      <c r="DK7" s="6" t="n">
        <f aca="false">AVERAGE(CW7:CZ7)</f>
        <v>91.3695728909283</v>
      </c>
      <c r="DL7" s="6"/>
      <c r="DM7" s="6"/>
      <c r="DN7" s="6"/>
      <c r="DP7" s="2" t="s">
        <v>29</v>
      </c>
      <c r="DQ7" s="6"/>
      <c r="DR7" s="6"/>
      <c r="DS7" s="6"/>
      <c r="DT7" s="6"/>
      <c r="DU7" s="6" t="n">
        <f aca="false">$DC$8-CS7</f>
        <v>10.9248146840805</v>
      </c>
      <c r="DV7" s="6" t="n">
        <f aca="false">$DC$8-CT7</f>
        <v>16.2077891516649</v>
      </c>
      <c r="DW7" s="6" t="n">
        <f aca="false">$DC$8-CU7</f>
        <v>11.9249323449818</v>
      </c>
      <c r="DX7" s="6" t="n">
        <f aca="false">$DC$8-CV7</f>
        <v>11.042475585363</v>
      </c>
      <c r="DY7" s="6" t="n">
        <f aca="false">$DC$8-CW7</f>
        <v>7.78326861983764</v>
      </c>
      <c r="DZ7" s="6" t="n">
        <f aca="false">$DC$8-CX7</f>
        <v>10.9836451347217</v>
      </c>
      <c r="EA7" s="6" t="n">
        <f aca="false">$DC$8-CY7</f>
        <v>3.99458759854102</v>
      </c>
      <c r="EB7" s="6" t="n">
        <f aca="false">$DC$8-CZ7</f>
        <v>11.7602070831863</v>
      </c>
      <c r="ED7" s="2" t="s">
        <v>29</v>
      </c>
      <c r="EE7" s="6"/>
      <c r="EF7" s="6"/>
      <c r="EG7" s="6"/>
      <c r="EH7" s="6"/>
      <c r="EI7" s="6" t="n">
        <f aca="false">AVERAGE(DU7:DX7)</f>
        <v>12.5250029415226</v>
      </c>
      <c r="EJ7" s="6"/>
      <c r="EK7" s="6"/>
      <c r="EL7" s="6"/>
      <c r="EM7" s="6" t="n">
        <f aca="false">AVERAGE(DY7:EB7)</f>
        <v>8.63042710907168</v>
      </c>
      <c r="EN7" s="6"/>
      <c r="EO7" s="6"/>
      <c r="EP7" s="6"/>
      <c r="ER7" s="2" t="s">
        <v>29</v>
      </c>
      <c r="ES7" s="6"/>
      <c r="ET7" s="6"/>
      <c r="EU7" s="6"/>
      <c r="EV7" s="6"/>
      <c r="EW7" s="6" t="n">
        <f aca="false">STDEV(DU7:DX7)</f>
        <v>2.49542840753943</v>
      </c>
      <c r="EX7" s="6"/>
      <c r="EY7" s="6"/>
      <c r="EZ7" s="6"/>
      <c r="FA7" s="6" t="n">
        <f aca="false">STDEV(DY7:EB7)</f>
        <v>3.53750586505482</v>
      </c>
      <c r="FB7" s="6"/>
      <c r="FC7" s="6"/>
      <c r="FD7" s="6"/>
    </row>
    <row r="8" customFormat="false" ht="15" hidden="false" customHeight="false" outlineLevel="0" collapsed="false">
      <c r="A8" s="2" t="s">
        <v>33</v>
      </c>
      <c r="B8" s="11" t="s">
        <v>34</v>
      </c>
      <c r="C8" s="11"/>
      <c r="D8" s="11"/>
      <c r="E8" s="11"/>
      <c r="F8" s="10" t="s">
        <v>35</v>
      </c>
      <c r="G8" s="10"/>
      <c r="H8" s="10"/>
      <c r="I8" s="10"/>
      <c r="J8" s="5" t="s">
        <v>36</v>
      </c>
      <c r="K8" s="5"/>
      <c r="L8" s="5"/>
      <c r="M8" s="5"/>
      <c r="O8" s="2" t="s">
        <v>33</v>
      </c>
      <c r="P8" s="0" t="n">
        <v>0.8909</v>
      </c>
      <c r="Q8" s="0" t="n">
        <v>0.9001</v>
      </c>
      <c r="R8" s="0" t="n">
        <v>0.8941</v>
      </c>
      <c r="S8" s="0" t="n">
        <v>0.8691</v>
      </c>
      <c r="T8" s="0" t="n">
        <v>0.8618</v>
      </c>
      <c r="U8" s="0" t="n">
        <v>0.7642</v>
      </c>
      <c r="V8" s="0" t="n">
        <v>0.8396</v>
      </c>
      <c r="W8" s="0" t="n">
        <v>0.8045</v>
      </c>
      <c r="X8" s="0" t="n">
        <v>0.8295</v>
      </c>
      <c r="Y8" s="0" t="n">
        <v>0.8016</v>
      </c>
      <c r="Z8" s="0" t="n">
        <v>0.8751</v>
      </c>
      <c r="AA8" s="0" t="n">
        <v>0.8282</v>
      </c>
      <c r="AC8" s="2" t="s">
        <v>33</v>
      </c>
      <c r="AD8" s="6" t="n">
        <f aca="false">P8-(AVERAGE($P$4:$S$4))</f>
        <v>0.83845</v>
      </c>
      <c r="AE8" s="6" t="n">
        <f aca="false">Q8-(AVERAGE($P$4:$S$4))</f>
        <v>0.84765</v>
      </c>
      <c r="AF8" s="6" t="n">
        <f aca="false">R8-(AVERAGE($P$4:$S$4))</f>
        <v>0.84165</v>
      </c>
      <c r="AG8" s="6" t="n">
        <f aca="false">S8-(AVERAGE($P$4:$S$4))</f>
        <v>0.81665</v>
      </c>
      <c r="AH8" s="6" t="n">
        <f aca="false">T8-(AVERAGE($P$4:$S$4))</f>
        <v>0.80935</v>
      </c>
      <c r="AI8" s="6" t="n">
        <f aca="false">U8-(AVERAGE($P$4:$S$4))</f>
        <v>0.71175</v>
      </c>
      <c r="AJ8" s="6" t="n">
        <f aca="false">V8-(AVERAGE($P$4:$S$4))</f>
        <v>0.78715</v>
      </c>
      <c r="AK8" s="6" t="n">
        <f aca="false">W8-(AVERAGE($P$4:$S$4))</f>
        <v>0.75205</v>
      </c>
      <c r="AL8" s="6" t="n">
        <f aca="false">X8-(AVERAGE($P$4:$S$4))</f>
        <v>0.77705</v>
      </c>
      <c r="AM8" s="6" t="n">
        <f aca="false">Y8-(AVERAGE($P$4:$S$4))</f>
        <v>0.74915</v>
      </c>
      <c r="AN8" s="6" t="n">
        <f aca="false">Z8-(AVERAGE($P$4:$S$4))</f>
        <v>0.82265</v>
      </c>
      <c r="AO8" s="6" t="n">
        <f aca="false">AA8-(AVERAGE($P$4:$S$4))</f>
        <v>0.77575</v>
      </c>
      <c r="AX8" s="2" t="s">
        <v>33</v>
      </c>
      <c r="AY8" s="6" t="n">
        <f aca="false">(AD8+0.0138)/0.0584</f>
        <v>14.5933219178082</v>
      </c>
      <c r="AZ8" s="6" t="n">
        <f aca="false">(AE8+0.0138)/0.0584</f>
        <v>14.7508561643836</v>
      </c>
      <c r="BA8" s="6" t="n">
        <f aca="false">(AF8+0.0138)/0.0584</f>
        <v>14.6481164383562</v>
      </c>
      <c r="BB8" s="6" t="n">
        <f aca="false">(AG8+0.0138)/0.0584</f>
        <v>14.2200342465753</v>
      </c>
      <c r="BC8" s="6" t="n">
        <f aca="false">(AH8+0.0138)/0.0584</f>
        <v>14.0950342465753</v>
      </c>
      <c r="BD8" s="6" t="n">
        <f aca="false">(AI8+0.0138)/0.0584</f>
        <v>12.423801369863</v>
      </c>
      <c r="BE8" s="6" t="n">
        <f aca="false">(AJ8+0.0138)/0.0584</f>
        <v>13.714897260274</v>
      </c>
      <c r="BF8" s="6" t="n">
        <f aca="false">(AK8+0.0138)/0.0584</f>
        <v>13.1138698630137</v>
      </c>
      <c r="BG8" s="6" t="n">
        <f aca="false">(AL8+0.0138)/0.0584</f>
        <v>13.5419520547945</v>
      </c>
      <c r="BH8" s="6" t="n">
        <f aca="false">(AM8+0.0138)/0.0584</f>
        <v>13.0642123287671</v>
      </c>
      <c r="BI8" s="6" t="n">
        <f aca="false">(AN8+0.0138)/0.0584</f>
        <v>14.3227739726027</v>
      </c>
      <c r="BJ8" s="6" t="n">
        <f aca="false">(AO8+0.0138)/0.0584</f>
        <v>13.5196917808219</v>
      </c>
      <c r="BL8" s="2" t="s">
        <v>33</v>
      </c>
      <c r="BM8" s="6" t="n">
        <f aca="false">AY8/(0.025*5)</f>
        <v>116.746575342466</v>
      </c>
      <c r="BN8" s="6" t="n">
        <f aca="false">AZ8/(0.025*5)</f>
        <v>118.006849315068</v>
      </c>
      <c r="BO8" s="6" t="n">
        <f aca="false">BA8/(0.025*5)</f>
        <v>117.184931506849</v>
      </c>
      <c r="BP8" s="6" t="n">
        <f aca="false">BB8/(0.025*5)</f>
        <v>113.760273972603</v>
      </c>
      <c r="BQ8" s="6" t="n">
        <f aca="false">BC8/(0.025*5)</f>
        <v>112.760273972603</v>
      </c>
      <c r="BR8" s="6" t="n">
        <f aca="false">BD8/(0.025*5)</f>
        <v>99.3904109589041</v>
      </c>
      <c r="BS8" s="6" t="n">
        <f aca="false">BE8/(0.025*5)</f>
        <v>109.719178082192</v>
      </c>
      <c r="BT8" s="6" t="n">
        <f aca="false">BF8/(0.025*5)</f>
        <v>104.91095890411</v>
      </c>
      <c r="BU8" s="6" t="n">
        <f aca="false">BG8/(0.02*5)</f>
        <v>135.419520547945</v>
      </c>
      <c r="BV8" s="6" t="n">
        <f aca="false">BH8/(0.02*5)</f>
        <v>130.642123287671</v>
      </c>
      <c r="BW8" s="6" t="n">
        <f aca="false">BI8/(0.02*5)</f>
        <v>143.227739726027</v>
      </c>
      <c r="BX8" s="6" t="n">
        <f aca="false">BJ8/(0.02*5)</f>
        <v>135.196917808219</v>
      </c>
      <c r="BZ8" s="2" t="s">
        <v>33</v>
      </c>
      <c r="CA8" s="6" t="n">
        <f aca="false">AVERAGE(BM8:BP8)</f>
        <v>116.424657534247</v>
      </c>
      <c r="CB8" s="6"/>
      <c r="CC8" s="6"/>
      <c r="CD8" s="6"/>
      <c r="CE8" s="6" t="n">
        <f aca="false">AVERAGE(BQ8:BT8)</f>
        <v>106.695205479452</v>
      </c>
      <c r="CF8" s="6"/>
      <c r="CG8" s="6"/>
      <c r="CH8" s="6"/>
      <c r="CI8" s="8" t="n">
        <f aca="false">AVERAGE(BU8:BX8)</f>
        <v>136.121575342466</v>
      </c>
      <c r="CJ8" s="6"/>
      <c r="CK8" s="6"/>
      <c r="CL8" s="6"/>
      <c r="CN8" s="2" t="s">
        <v>33</v>
      </c>
      <c r="CO8" s="6" t="n">
        <f aca="false">(BM8/$CA$8)*100</f>
        <v>100.276503118014</v>
      </c>
      <c r="CP8" s="6" t="n">
        <f aca="false">(BN8/$CA$8)*100</f>
        <v>101.358983409813</v>
      </c>
      <c r="CQ8" s="6" t="n">
        <f aca="false">(BO8/$CA$8)*100</f>
        <v>100.653018002118</v>
      </c>
      <c r="CR8" s="6" t="n">
        <f aca="false">(BP8/$CA$8)*100</f>
        <v>97.7114954700553</v>
      </c>
      <c r="CS8" s="6" t="n">
        <f aca="false">(BQ8/$CA$8)*100</f>
        <v>96.852570890693</v>
      </c>
      <c r="CT8" s="6" t="n">
        <f aca="false">(BR8/$CA$8)*100</f>
        <v>85.3688669255207</v>
      </c>
      <c r="CU8" s="6" t="n">
        <f aca="false">(BS8/$CA$8)*100</f>
        <v>94.2404988822215</v>
      </c>
      <c r="CV8" s="6" t="n">
        <f aca="false">(BT8/$CA$8)*100</f>
        <v>90.1106012472056</v>
      </c>
      <c r="CW8" s="6" t="n">
        <f aca="false">(BU8/$CA$8)*100</f>
        <v>116.315154724085</v>
      </c>
      <c r="CX8" s="6" t="n">
        <f aca="false">(BV8/$CA$8)*100</f>
        <v>112.211730791858</v>
      </c>
      <c r="CY8" s="6" t="n">
        <f aca="false">(BW8/$CA$8)*100</f>
        <v>123.021826097188</v>
      </c>
      <c r="CZ8" s="6" t="n">
        <f aca="false">(BX8/$CA$8)*100</f>
        <v>116.123955759501</v>
      </c>
      <c r="DB8" s="2" t="s">
        <v>33</v>
      </c>
      <c r="DC8" s="6" t="n">
        <f aca="false">AVERAGE(CO8:CR8)</f>
        <v>100</v>
      </c>
      <c r="DD8" s="6"/>
      <c r="DE8" s="6"/>
      <c r="DF8" s="6"/>
      <c r="DG8" s="6" t="n">
        <f aca="false">AVERAGE(CS8:CV8)</f>
        <v>91.6431344864102</v>
      </c>
      <c r="DH8" s="6"/>
      <c r="DI8" s="6"/>
      <c r="DJ8" s="6"/>
      <c r="DK8" s="6" t="n">
        <f aca="false">AVERAGE(CW8:CZ8)</f>
        <v>116.918166843158</v>
      </c>
      <c r="DL8" s="6"/>
      <c r="DM8" s="6"/>
      <c r="DN8" s="6"/>
      <c r="DP8" s="2" t="s">
        <v>33</v>
      </c>
      <c r="DQ8" s="6" t="n">
        <f aca="false">$DC$8-CO8</f>
        <v>-0.276503118013864</v>
      </c>
      <c r="DR8" s="6" t="n">
        <f aca="false">$DC$8-CP8</f>
        <v>-1.35898340981289</v>
      </c>
      <c r="DS8" s="6" t="n">
        <f aca="false">$DC$8-CQ8</f>
        <v>-0.653018002117904</v>
      </c>
      <c r="DT8" s="6" t="n">
        <f aca="false">$DC$8-CR8</f>
        <v>2.28850452994469</v>
      </c>
      <c r="DU8" s="6" t="n">
        <f aca="false">$DC$8-CS8</f>
        <v>3.14742910930698</v>
      </c>
      <c r="DV8" s="6" t="n">
        <f aca="false">$DC$8-CT8</f>
        <v>14.6311330744794</v>
      </c>
      <c r="DW8" s="6" t="n">
        <f aca="false">$DC$8-CU8</f>
        <v>5.75950111777857</v>
      </c>
      <c r="DX8" s="6" t="n">
        <f aca="false">$DC$8-CV8</f>
        <v>9.88939875279445</v>
      </c>
      <c r="DY8" s="6" t="n">
        <f aca="false">$DC$8-CW8</f>
        <v>-16.3151547240852</v>
      </c>
      <c r="DZ8" s="6" t="n">
        <f aca="false">$DC$8-CX8</f>
        <v>-12.2117307918578</v>
      </c>
      <c r="EA8" s="6" t="n">
        <f aca="false">$DC$8-CY8</f>
        <v>-23.0218260971879</v>
      </c>
      <c r="EB8" s="6" t="n">
        <f aca="false">$DC$8-CZ8</f>
        <v>-16.1239557595011</v>
      </c>
      <c r="ED8" s="2" t="s">
        <v>33</v>
      </c>
      <c r="EE8" s="6" t="n">
        <f aca="false">AVERAGE(DQ8:DT8)</f>
        <v>7.105427357601E-015</v>
      </c>
      <c r="EF8" s="6"/>
      <c r="EG8" s="6"/>
      <c r="EH8" s="6"/>
      <c r="EI8" s="6" t="n">
        <f aca="false">AVERAGE(DU8:DX8)</f>
        <v>8.35686551358984</v>
      </c>
      <c r="EJ8" s="6"/>
      <c r="EK8" s="6"/>
      <c r="EL8" s="6"/>
      <c r="EM8" s="8" t="n">
        <f aca="false">AVERAGE(DY8:EB8)</f>
        <v>-16.918166843158</v>
      </c>
      <c r="EN8" s="6"/>
      <c r="EO8" s="6"/>
      <c r="EP8" s="6"/>
      <c r="ER8" s="2" t="s">
        <v>33</v>
      </c>
      <c r="ES8" s="6" t="n">
        <f aca="false">STDEV(DQ8:DT8)</f>
        <v>1.59028041312274</v>
      </c>
      <c r="ET8" s="6"/>
      <c r="EU8" s="6"/>
      <c r="EV8" s="6"/>
      <c r="EW8" s="6" t="n">
        <f aca="false">STDEV(DU8:DX8)</f>
        <v>5.01994757641262</v>
      </c>
      <c r="EX8" s="6"/>
      <c r="EY8" s="6"/>
      <c r="EZ8" s="6"/>
      <c r="FA8" s="8" t="n">
        <f aca="false">STDEV(DY8:EB8)</f>
        <v>4.48700313704053</v>
      </c>
      <c r="FB8" s="6"/>
      <c r="FC8" s="6"/>
      <c r="FD8" s="6"/>
    </row>
    <row r="9" customFormat="false" ht="15" hidden="false" customHeight="false" outlineLevel="0" collapsed="false">
      <c r="A9" s="2" t="s">
        <v>37</v>
      </c>
      <c r="B9" s="12" t="s">
        <v>38</v>
      </c>
      <c r="C9" s="12"/>
      <c r="D9" s="12"/>
      <c r="E9" s="12"/>
      <c r="F9" s="10" t="s">
        <v>39</v>
      </c>
      <c r="G9" s="10"/>
      <c r="H9" s="10"/>
      <c r="I9" s="10"/>
      <c r="J9" s="10" t="s">
        <v>40</v>
      </c>
      <c r="K9" s="10"/>
      <c r="L9" s="10"/>
      <c r="M9" s="10"/>
      <c r="O9" s="2" t="s">
        <v>37</v>
      </c>
      <c r="P9" s="0" t="n">
        <v>0.409</v>
      </c>
      <c r="Q9" s="0" t="n">
        <v>0.4194</v>
      </c>
      <c r="R9" s="0" t="n">
        <v>0.4144</v>
      </c>
      <c r="S9" s="0" t="n">
        <v>0.4165</v>
      </c>
      <c r="T9" s="0" t="n">
        <v>0.8664</v>
      </c>
      <c r="U9" s="0" t="n">
        <v>0.81</v>
      </c>
      <c r="V9" s="0" t="n">
        <v>0.8496</v>
      </c>
      <c r="W9" s="0" t="n">
        <v>0.8271</v>
      </c>
      <c r="X9" s="0" t="n">
        <v>0.8819</v>
      </c>
      <c r="Y9" s="0" t="n">
        <v>0.8433</v>
      </c>
      <c r="Z9" s="0" t="n">
        <v>0.9068</v>
      </c>
      <c r="AA9" s="0" t="n">
        <v>0.8344</v>
      </c>
      <c r="AC9" s="2" t="s">
        <v>37</v>
      </c>
      <c r="AD9" s="6" t="n">
        <f aca="false">P9-(AVERAGE($P$4:$S$4))</f>
        <v>0.35655</v>
      </c>
      <c r="AE9" s="6" t="n">
        <f aca="false">Q9-(AVERAGE($P$4:$S$4))</f>
        <v>0.36695</v>
      </c>
      <c r="AF9" s="6" t="n">
        <f aca="false">R9-(AVERAGE($P$4:$S$4))</f>
        <v>0.36195</v>
      </c>
      <c r="AG9" s="6" t="n">
        <f aca="false">S9-(AVERAGE($P$4:$S$4))</f>
        <v>0.36405</v>
      </c>
      <c r="AH9" s="6" t="n">
        <f aca="false">T9-(AVERAGE($P$4:$S$4))</f>
        <v>0.81395</v>
      </c>
      <c r="AI9" s="6" t="n">
        <f aca="false">U9-(AVERAGE($P$4:$S$4))</f>
        <v>0.75755</v>
      </c>
      <c r="AJ9" s="6" t="n">
        <f aca="false">V9-(AVERAGE($P$4:$S$4))</f>
        <v>0.79715</v>
      </c>
      <c r="AK9" s="6" t="n">
        <f aca="false">W9-(AVERAGE($P$4:$S$4))</f>
        <v>0.77465</v>
      </c>
      <c r="AL9" s="6" t="n">
        <f aca="false">X9-(AVERAGE($P$4:$S$4))</f>
        <v>0.82945</v>
      </c>
      <c r="AM9" s="6" t="n">
        <f aca="false">Y9-(AVERAGE($P$4:$S$4))</f>
        <v>0.79085</v>
      </c>
      <c r="AN9" s="6" t="n">
        <f aca="false">Z9-(AVERAGE($P$4:$S$4))</f>
        <v>0.85435</v>
      </c>
      <c r="AO9" s="6" t="n">
        <f aca="false">AA9-(AVERAGE($P$4:$S$4))</f>
        <v>0.78195</v>
      </c>
      <c r="AX9" s="2" t="s">
        <v>37</v>
      </c>
      <c r="AY9" s="6" t="n">
        <f aca="false">(AD9+0.0138)/0.0584</f>
        <v>6.3416095890411</v>
      </c>
      <c r="AZ9" s="6" t="n">
        <f aca="false">(AE9+0.0138)/0.0584</f>
        <v>6.51969178082192</v>
      </c>
      <c r="BA9" s="6" t="n">
        <f aca="false">(AF9+0.0138)/0.0584</f>
        <v>6.43407534246575</v>
      </c>
      <c r="BB9" s="6" t="n">
        <f aca="false">(AG9+0.0138)/0.0584</f>
        <v>6.47003424657534</v>
      </c>
      <c r="BC9" s="6" t="n">
        <f aca="false">(AH9+0.0138)/0.0584</f>
        <v>14.173801369863</v>
      </c>
      <c r="BD9" s="6" t="n">
        <f aca="false">(AI9+0.0138)/0.0584</f>
        <v>13.2080479452055</v>
      </c>
      <c r="BE9" s="6" t="n">
        <f aca="false">(AJ9+0.0138)/0.0584</f>
        <v>13.8861301369863</v>
      </c>
      <c r="BF9" s="6" t="n">
        <f aca="false">(AK9+0.0138)/0.0584</f>
        <v>13.5008561643836</v>
      </c>
      <c r="BG9" s="6" t="n">
        <f aca="false">(AL9+0.0138)/0.0584</f>
        <v>14.4392123287671</v>
      </c>
      <c r="BH9" s="6" t="n">
        <f aca="false">(AM9+0.0138)/0.0584</f>
        <v>13.7782534246575</v>
      </c>
      <c r="BI9" s="6" t="n">
        <f aca="false">(AN9+0.0138)/0.0584</f>
        <v>14.8655821917808</v>
      </c>
      <c r="BJ9" s="6" t="n">
        <f aca="false">(AO9+0.0138)/0.0584</f>
        <v>13.6258561643836</v>
      </c>
      <c r="BL9" s="2" t="s">
        <v>37</v>
      </c>
      <c r="BM9" s="6" t="n">
        <f aca="false">AY9/(0.025*5)</f>
        <v>50.7328767123288</v>
      </c>
      <c r="BN9" s="6" t="n">
        <f aca="false">AZ9/(0.025*5)</f>
        <v>52.1575342465753</v>
      </c>
      <c r="BO9" s="6" t="n">
        <f aca="false">BA9/(0.025*5)</f>
        <v>51.472602739726</v>
      </c>
      <c r="BP9" s="6" t="n">
        <f aca="false">BB9/(0.025*5)</f>
        <v>51.7602739726027</v>
      </c>
      <c r="BQ9" s="6" t="n">
        <f aca="false">BC9/(0.025*5)</f>
        <v>113.390410958904</v>
      </c>
      <c r="BR9" s="6" t="n">
        <f aca="false">BD9/(0.025*5)</f>
        <v>105.664383561644</v>
      </c>
      <c r="BS9" s="6" t="n">
        <f aca="false">BE9/(0.025*5)</f>
        <v>111.08904109589</v>
      </c>
      <c r="BT9" s="6" t="n">
        <f aca="false">BF9/(0.025*5)</f>
        <v>108.006849315069</v>
      </c>
      <c r="BU9" s="6" t="n">
        <f aca="false">BG9/(0.02*5)</f>
        <v>144.392123287671</v>
      </c>
      <c r="BV9" s="6" t="n">
        <f aca="false">BH9/(0.02*5)</f>
        <v>137.782534246575</v>
      </c>
      <c r="BW9" s="6" t="n">
        <f aca="false">BI9/(0.02*5)</f>
        <v>148.655821917808</v>
      </c>
      <c r="BX9" s="6" t="n">
        <f aca="false">BJ9/(0.02*5)</f>
        <v>136.258561643836</v>
      </c>
      <c r="BZ9" s="2" t="s">
        <v>37</v>
      </c>
      <c r="CA9" s="6" t="n">
        <f aca="false">AVERAGE(BM9:BP9)</f>
        <v>51.5308219178082</v>
      </c>
      <c r="CB9" s="6"/>
      <c r="CC9" s="6"/>
      <c r="CD9" s="6"/>
      <c r="CE9" s="6" t="n">
        <f aca="false">AVERAGE(BQ9:BT9)</f>
        <v>109.537671232877</v>
      </c>
      <c r="CF9" s="6"/>
      <c r="CG9" s="6"/>
      <c r="CH9" s="6"/>
      <c r="CI9" s="8" t="n">
        <f aca="false">AVERAGE(BU9:BX9)</f>
        <v>141.772260273973</v>
      </c>
      <c r="CJ9" s="6"/>
      <c r="CK9" s="6"/>
      <c r="CL9" s="6"/>
      <c r="CN9" s="2" t="s">
        <v>37</v>
      </c>
      <c r="CO9" s="6" t="n">
        <f aca="false">(BM9/$CA$8)*100</f>
        <v>43.5757147899753</v>
      </c>
      <c r="CP9" s="6" t="n">
        <f aca="false">(BN9/$CA$8)*100</f>
        <v>44.7993881633133</v>
      </c>
      <c r="CQ9" s="6" t="n">
        <f aca="false">(BO9/$CA$8)*100</f>
        <v>44.2110836569008</v>
      </c>
      <c r="CR9" s="6" t="n">
        <f aca="false">(BP9/$CA$8)*100</f>
        <v>44.4581715495941</v>
      </c>
      <c r="CS9" s="6" t="n">
        <f aca="false">(BQ9/$CA$8)*100</f>
        <v>97.3938110365925</v>
      </c>
      <c r="CT9" s="6" t="n">
        <f aca="false">(BR9/$CA$8)*100</f>
        <v>90.7577362042593</v>
      </c>
      <c r="CU9" s="6" t="n">
        <f aca="false">(BS9/$CA$8)*100</f>
        <v>95.4171078950465</v>
      </c>
      <c r="CV9" s="6" t="n">
        <f aca="false">(BT9/$CA$8)*100</f>
        <v>92.7697376161902</v>
      </c>
      <c r="CW9" s="6" t="n">
        <f aca="false">(BU9/$CA$8)*100</f>
        <v>124.021943758089</v>
      </c>
      <c r="CX9" s="6" t="n">
        <f aca="false">(BV9/$CA$8)*100</f>
        <v>118.344805271208</v>
      </c>
      <c r="CY9" s="6" t="n">
        <f aca="false">(BW9/$CA$8)*100</f>
        <v>127.684139310507</v>
      </c>
      <c r="CZ9" s="6" t="n">
        <f aca="false">(BX9/$CA$8)*100</f>
        <v>117.035827744441</v>
      </c>
      <c r="DB9" s="2" t="s">
        <v>37</v>
      </c>
      <c r="DC9" s="6" t="n">
        <f aca="false">AVERAGE(CO9:CR9)</f>
        <v>44.2610895399459</v>
      </c>
      <c r="DD9" s="6"/>
      <c r="DE9" s="6"/>
      <c r="DF9" s="6"/>
      <c r="DG9" s="6" t="n">
        <f aca="false">AVERAGE(CS9:CV9)</f>
        <v>94.0845981880221</v>
      </c>
      <c r="DH9" s="6"/>
      <c r="DI9" s="6"/>
      <c r="DJ9" s="6"/>
      <c r="DK9" s="6" t="n">
        <f aca="false">AVERAGE(CW9:CZ9)</f>
        <v>121.771679021061</v>
      </c>
      <c r="DL9" s="6"/>
      <c r="DM9" s="6"/>
      <c r="DN9" s="6"/>
      <c r="DP9" s="2" t="s">
        <v>37</v>
      </c>
      <c r="DQ9" s="6" t="n">
        <f aca="false">$DC$8-CO9</f>
        <v>56.4242852100247</v>
      </c>
      <c r="DR9" s="6" t="n">
        <f aca="false">$DC$8-CP9</f>
        <v>55.2006118366867</v>
      </c>
      <c r="DS9" s="6" t="n">
        <f aca="false">$DC$8-CQ9</f>
        <v>55.7889163430992</v>
      </c>
      <c r="DT9" s="6" t="n">
        <f aca="false">$DC$8-CR9</f>
        <v>55.541828450406</v>
      </c>
      <c r="DU9" s="6" t="n">
        <f aca="false">$DC$8-CS9</f>
        <v>2.60618896340748</v>
      </c>
      <c r="DV9" s="6" t="n">
        <f aca="false">$DC$8-CT9</f>
        <v>9.24226379574068</v>
      </c>
      <c r="DW9" s="6" t="n">
        <f aca="false">$DC$8-CU9</f>
        <v>4.58289210495353</v>
      </c>
      <c r="DX9" s="6" t="n">
        <f aca="false">$DC$8-CV9</f>
        <v>7.23026238380987</v>
      </c>
      <c r="DY9" s="6" t="n">
        <f aca="false">$DC$8-CW9</f>
        <v>-24.0219437580892</v>
      </c>
      <c r="DZ9" s="6" t="n">
        <f aca="false">$DC$8-CX9</f>
        <v>-18.3448052712084</v>
      </c>
      <c r="EA9" s="6" t="n">
        <f aca="false">$DC$8-CY9</f>
        <v>-27.6841393105071</v>
      </c>
      <c r="EB9" s="6" t="n">
        <f aca="false">$DC$8-CZ9</f>
        <v>-17.0358277444405</v>
      </c>
      <c r="ED9" s="2" t="s">
        <v>37</v>
      </c>
      <c r="EE9" s="6" t="n">
        <f aca="false">AVERAGE(DQ9:DT9)</f>
        <v>55.7389104600541</v>
      </c>
      <c r="EF9" s="6"/>
      <c r="EG9" s="6"/>
      <c r="EH9" s="6"/>
      <c r="EI9" s="6" t="n">
        <f aca="false">AVERAGE(DU9:DX9)</f>
        <v>5.91540181197789</v>
      </c>
      <c r="EJ9" s="6"/>
      <c r="EK9" s="6"/>
      <c r="EL9" s="6"/>
      <c r="EM9" s="8" t="n">
        <f aca="false">AVERAGE(DY9:EB9)</f>
        <v>-21.7716790210613</v>
      </c>
      <c r="EN9" s="6"/>
      <c r="EO9" s="6"/>
      <c r="EP9" s="6"/>
      <c r="ER9" s="2" t="s">
        <v>37</v>
      </c>
      <c r="ES9" s="6" t="n">
        <f aca="false">STDEV(DQ9:DT9)</f>
        <v>0.516670708376436</v>
      </c>
      <c r="ET9" s="6"/>
      <c r="EU9" s="6"/>
      <c r="EV9" s="6"/>
      <c r="EW9" s="6" t="n">
        <f aca="false">STDEV(DU9:DX9)</f>
        <v>2.91680994574679</v>
      </c>
      <c r="EX9" s="6"/>
      <c r="EY9" s="6"/>
      <c r="EZ9" s="6"/>
      <c r="FA9" s="8" t="n">
        <f aca="false">STDEV(DY9:EB9)</f>
        <v>4.97301481573925</v>
      </c>
      <c r="FB9" s="6"/>
      <c r="FC9" s="6"/>
      <c r="FD9" s="6"/>
    </row>
    <row r="10" customFormat="false" ht="15" hidden="false" customHeight="false" outlineLevel="0" collapsed="false">
      <c r="A10" s="2" t="s">
        <v>41</v>
      </c>
      <c r="B10" s="12" t="s">
        <v>42</v>
      </c>
      <c r="C10" s="12"/>
      <c r="D10" s="12"/>
      <c r="E10" s="12"/>
      <c r="F10" s="5" t="s">
        <v>43</v>
      </c>
      <c r="G10" s="5"/>
      <c r="H10" s="5"/>
      <c r="I10" s="5"/>
      <c r="J10" s="10" t="s">
        <v>44</v>
      </c>
      <c r="K10" s="10"/>
      <c r="L10" s="10"/>
      <c r="M10" s="10"/>
      <c r="O10" s="2" t="s">
        <v>41</v>
      </c>
      <c r="P10" s="0" t="n">
        <v>0.265</v>
      </c>
      <c r="Q10" s="0" t="n">
        <v>0.2534</v>
      </c>
      <c r="R10" s="0" t="n">
        <v>0.2893</v>
      </c>
      <c r="S10" s="0" t="n">
        <v>0.2441</v>
      </c>
      <c r="T10" s="0" t="n">
        <v>0.8397</v>
      </c>
      <c r="U10" s="0" t="n">
        <v>0.7813</v>
      </c>
      <c r="V10" s="0" t="n">
        <v>0.8401</v>
      </c>
      <c r="W10" s="0" t="n">
        <v>0.815</v>
      </c>
      <c r="X10" s="0" t="n">
        <v>0.8902</v>
      </c>
      <c r="Y10" s="0" t="n">
        <v>0.8254</v>
      </c>
      <c r="Z10" s="0" t="n">
        <v>0.8741</v>
      </c>
      <c r="AA10" s="0" t="n">
        <v>0.7997</v>
      </c>
      <c r="AC10" s="2" t="s">
        <v>41</v>
      </c>
      <c r="AD10" s="6" t="n">
        <f aca="false">P10-(AVERAGE($P$4:$S$4))</f>
        <v>0.21255</v>
      </c>
      <c r="AE10" s="6" t="n">
        <f aca="false">Q10-(AVERAGE($P$4:$S$4))</f>
        <v>0.20095</v>
      </c>
      <c r="AF10" s="6" t="n">
        <f aca="false">R10-(AVERAGE($P$4:$S$4))</f>
        <v>0.23685</v>
      </c>
      <c r="AG10" s="6" t="n">
        <f aca="false">S10-(AVERAGE($P$4:$S$4))</f>
        <v>0.19165</v>
      </c>
      <c r="AH10" s="6" t="n">
        <f aca="false">T10-(AVERAGE($P$4:$S$4))</f>
        <v>0.78725</v>
      </c>
      <c r="AI10" s="6" t="n">
        <f aca="false">U10-(AVERAGE($P$4:$S$4))</f>
        <v>0.72885</v>
      </c>
      <c r="AJ10" s="6" t="n">
        <f aca="false">V10-(AVERAGE($P$4:$S$4))</f>
        <v>0.78765</v>
      </c>
      <c r="AK10" s="6" t="n">
        <f aca="false">W10-(AVERAGE($P$4:$S$4))</f>
        <v>0.76255</v>
      </c>
      <c r="AL10" s="6" t="n">
        <f aca="false">X10-(AVERAGE($P$4:$S$4))</f>
        <v>0.83775</v>
      </c>
      <c r="AM10" s="6" t="n">
        <f aca="false">Y10-(AVERAGE($P$4:$S$4))</f>
        <v>0.77295</v>
      </c>
      <c r="AN10" s="6" t="n">
        <f aca="false">Z10-(AVERAGE($P$4:$S$4))</f>
        <v>0.82165</v>
      </c>
      <c r="AO10" s="6" t="n">
        <f aca="false">AA10-(AVERAGE($P$4:$S$4))</f>
        <v>0.74725</v>
      </c>
      <c r="AX10" s="2" t="s">
        <v>41</v>
      </c>
      <c r="AY10" s="6" t="n">
        <f aca="false">(AD10+0.0138)/0.0584</f>
        <v>3.87585616438356</v>
      </c>
      <c r="AZ10" s="6" t="n">
        <f aca="false">(AE10+0.0138)/0.0584</f>
        <v>3.67722602739726</v>
      </c>
      <c r="BA10" s="6" t="n">
        <f aca="false">(AF10+0.0138)/0.0584</f>
        <v>4.29195205479452</v>
      </c>
      <c r="BB10" s="6" t="n">
        <f aca="false">(AG10+0.0138)/0.0584</f>
        <v>3.51797945205479</v>
      </c>
      <c r="BC10" s="6" t="n">
        <f aca="false">(AH10+0.0138)/0.0584</f>
        <v>13.7166095890411</v>
      </c>
      <c r="BD10" s="6" t="n">
        <f aca="false">(AI10+0.0138)/0.0584</f>
        <v>12.7166095890411</v>
      </c>
      <c r="BE10" s="6" t="n">
        <f aca="false">(AJ10+0.0138)/0.0584</f>
        <v>13.7234589041096</v>
      </c>
      <c r="BF10" s="6" t="n">
        <f aca="false">(AK10+0.0138)/0.0584</f>
        <v>13.2936643835616</v>
      </c>
      <c r="BG10" s="6" t="n">
        <f aca="false">(AL10+0.0138)/0.0584</f>
        <v>14.5813356164384</v>
      </c>
      <c r="BH10" s="6" t="n">
        <f aca="false">(AM10+0.0138)/0.0584</f>
        <v>13.4717465753425</v>
      </c>
      <c r="BI10" s="6" t="n">
        <f aca="false">(AN10+0.0138)/0.0584</f>
        <v>14.3056506849315</v>
      </c>
      <c r="BJ10" s="6" t="n">
        <f aca="false">(AO10+0.0138)/0.0584</f>
        <v>13.0316780821918</v>
      </c>
      <c r="BL10" s="2" t="s">
        <v>41</v>
      </c>
      <c r="BM10" s="6" t="n">
        <f aca="false">AY10/(0.025*5)</f>
        <v>31.0068493150685</v>
      </c>
      <c r="BN10" s="6" t="n">
        <f aca="false">AZ10/(0.025*5)</f>
        <v>29.4178082191781</v>
      </c>
      <c r="BO10" s="6" t="n">
        <f aca="false">BA10/(0.025*5)</f>
        <v>34.3356164383562</v>
      </c>
      <c r="BP10" s="6" t="n">
        <f aca="false">BB10/(0.025*5)</f>
        <v>28.1438356164384</v>
      </c>
      <c r="BQ10" s="6" t="n">
        <f aca="false">BC10/(0.025*5)</f>
        <v>109.732876712329</v>
      </c>
      <c r="BR10" s="6" t="n">
        <f aca="false">BD10/(0.025*5)</f>
        <v>101.732876712329</v>
      </c>
      <c r="BS10" s="6" t="n">
        <f aca="false">BE10/(0.025*5)</f>
        <v>109.787671232877</v>
      </c>
      <c r="BT10" s="6" t="n">
        <f aca="false">BF10/(0.025*5)</f>
        <v>106.349315068493</v>
      </c>
      <c r="BU10" s="6" t="n">
        <f aca="false">BG10/(0.02*5)</f>
        <v>145.813356164384</v>
      </c>
      <c r="BV10" s="6" t="n">
        <f aca="false">BH10/(0.02*5)</f>
        <v>134.717465753425</v>
      </c>
      <c r="BW10" s="6" t="n">
        <f aca="false">BI10/(0.02*5)</f>
        <v>143.056506849315</v>
      </c>
      <c r="BX10" s="6" t="n">
        <f aca="false">BJ10/(0.02*5)</f>
        <v>130.316780821918</v>
      </c>
      <c r="BZ10" s="2" t="s">
        <v>41</v>
      </c>
      <c r="CA10" s="6" t="n">
        <f aca="false">AVERAGE(BM10:BP10)</f>
        <v>30.7260273972603</v>
      </c>
      <c r="CB10" s="6"/>
      <c r="CC10" s="6"/>
      <c r="CD10" s="6"/>
      <c r="CE10" s="8" t="n">
        <f aca="false">AVERAGE(BQ10:BS10)</f>
        <v>107.084474885845</v>
      </c>
      <c r="CF10" s="6"/>
      <c r="CG10" s="6"/>
      <c r="CH10" s="6"/>
      <c r="CI10" s="8" t="n">
        <f aca="false">AVERAGE(BU10:BX10)</f>
        <v>138.47602739726</v>
      </c>
      <c r="CJ10" s="6"/>
      <c r="CK10" s="6"/>
      <c r="CL10" s="6"/>
      <c r="CN10" s="2" t="s">
        <v>41</v>
      </c>
      <c r="CO10" s="6" t="n">
        <f aca="false">(BM10/$CA$8)*100</f>
        <v>26.6325450052947</v>
      </c>
      <c r="CP10" s="6" t="n">
        <f aca="false">(BN10/$CA$8)*100</f>
        <v>25.2676785504177</v>
      </c>
      <c r="CQ10" s="6" t="n">
        <f aca="false">(BO10/$CA$8)*100</f>
        <v>29.4917049064596</v>
      </c>
      <c r="CR10" s="6" t="n">
        <f aca="false">(BP10/$CA$8)*100</f>
        <v>24.1734321684904</v>
      </c>
      <c r="CS10" s="6" t="n">
        <f aca="false">(BQ10/$CA$8)*100</f>
        <v>94.2522649723497</v>
      </c>
      <c r="CT10" s="6" t="n">
        <f aca="false">(BR10/$CA$8)*100</f>
        <v>87.3808683374515</v>
      </c>
      <c r="CU10" s="6" t="n">
        <f aca="false">(BS10/$CA$8)*100</f>
        <v>94.2993293328627</v>
      </c>
      <c r="CV10" s="6" t="n">
        <f aca="false">(BT10/$CA$8)*100</f>
        <v>91.3460407106718</v>
      </c>
      <c r="CW10" s="6" t="n">
        <f aca="false">(BU10/$CA$8)*100</f>
        <v>125.242675608895</v>
      </c>
      <c r="CX10" s="6" t="n">
        <f aca="false">(BV10/$CA$8)*100</f>
        <v>115.712142605012</v>
      </c>
      <c r="CY10" s="6" t="n">
        <f aca="false">(BW10/$CA$8)*100</f>
        <v>122.874749970585</v>
      </c>
      <c r="CZ10" s="6" t="n">
        <f aca="false">(BX10/$CA$8)*100</f>
        <v>111.932286151312</v>
      </c>
      <c r="DB10" s="2" t="s">
        <v>41</v>
      </c>
      <c r="DC10" s="6" t="n">
        <f aca="false">AVERAGE(CO10:CR10)</f>
        <v>26.3913401576656</v>
      </c>
      <c r="DD10" s="6"/>
      <c r="DE10" s="6"/>
      <c r="DF10" s="6"/>
      <c r="DG10" s="6" t="n">
        <f aca="false">AVERAGE(CS10:CU10)</f>
        <v>91.9774875475546</v>
      </c>
      <c r="DH10" s="6"/>
      <c r="DI10" s="6"/>
      <c r="DJ10" s="6"/>
      <c r="DK10" s="6" t="n">
        <f aca="false">AVERAGE(CW10:CZ10)</f>
        <v>118.940463583951</v>
      </c>
      <c r="DL10" s="6"/>
      <c r="DM10" s="6"/>
      <c r="DN10" s="6"/>
      <c r="DP10" s="2" t="s">
        <v>41</v>
      </c>
      <c r="DQ10" s="6" t="n">
        <f aca="false">$DC$8-CO10</f>
        <v>73.3674549947053</v>
      </c>
      <c r="DR10" s="6" t="n">
        <f aca="false">$DC$8-CP10</f>
        <v>74.7323214495823</v>
      </c>
      <c r="DS10" s="6" t="n">
        <f aca="false">$DC$8-CQ10</f>
        <v>70.5082950935404</v>
      </c>
      <c r="DT10" s="6" t="n">
        <f aca="false">$DC$8-CR10</f>
        <v>75.8265678315096</v>
      </c>
      <c r="DU10" s="6" t="n">
        <f aca="false">$DC$8-CS10</f>
        <v>5.74773502765032</v>
      </c>
      <c r="DV10" s="6" t="n">
        <f aca="false">$DC$8-CT10</f>
        <v>12.6191316625485</v>
      </c>
      <c r="DW10" s="6" t="n">
        <f aca="false">$DC$8-CU10</f>
        <v>5.70067066713735</v>
      </c>
      <c r="DX10" s="6" t="n">
        <f aca="false">$DC$8-CV10</f>
        <v>8.65395928932817</v>
      </c>
      <c r="DY10" s="6" t="n">
        <f aca="false">$DC$8-CW10</f>
        <v>-25.2426756088952</v>
      </c>
      <c r="DZ10" s="6" t="n">
        <f aca="false">$DC$8-CX10</f>
        <v>-15.7121426050123</v>
      </c>
      <c r="EA10" s="6" t="n">
        <f aca="false">$DC$8-CY10</f>
        <v>-22.8747499705848</v>
      </c>
      <c r="EB10" s="6" t="n">
        <f aca="false">$DC$8-CZ10</f>
        <v>-11.9322861513119</v>
      </c>
      <c r="ED10" s="2" t="s">
        <v>41</v>
      </c>
      <c r="EE10" s="6" t="n">
        <f aca="false">AVERAGE(DQ10:DT10)</f>
        <v>73.6086598423344</v>
      </c>
      <c r="EF10" s="6"/>
      <c r="EG10" s="6"/>
      <c r="EH10" s="6"/>
      <c r="EI10" s="8" t="n">
        <f aca="false">AVERAGE(DU10:DW10)</f>
        <v>8.0225124524454</v>
      </c>
      <c r="EJ10" s="6"/>
      <c r="EK10" s="6"/>
      <c r="EL10" s="6"/>
      <c r="EM10" s="8" t="n">
        <f aca="false">AVERAGE(DY10:EB10)</f>
        <v>-18.940463583951</v>
      </c>
      <c r="EN10" s="6"/>
      <c r="EO10" s="6"/>
      <c r="EP10" s="6"/>
      <c r="ER10" s="2" t="s">
        <v>41</v>
      </c>
      <c r="ES10" s="6" t="n">
        <f aca="false">STDEV(DQ10:DT10)</f>
        <v>2.29870779715723</v>
      </c>
      <c r="ET10" s="6"/>
      <c r="EU10" s="6"/>
      <c r="EV10" s="6"/>
      <c r="EW10" s="8" t="n">
        <f aca="false">STDEV(DU10:DW10)</f>
        <v>3.9808585613564</v>
      </c>
      <c r="EX10" s="6"/>
      <c r="EY10" s="6"/>
      <c r="EZ10" s="6"/>
      <c r="FA10" s="8" t="n">
        <f aca="false">STDEV(DY10:EB10)</f>
        <v>6.18420280633946</v>
      </c>
      <c r="FB10" s="6"/>
      <c r="FC10" s="6"/>
      <c r="FD10" s="6"/>
    </row>
    <row r="11" customFormat="false" ht="15" hidden="false" customHeight="false" outlineLevel="0" collapsed="false">
      <c r="A11" s="2" t="s">
        <v>45</v>
      </c>
      <c r="B11" s="12" t="s">
        <v>46</v>
      </c>
      <c r="C11" s="12"/>
      <c r="D11" s="12"/>
      <c r="E11" s="12"/>
      <c r="F11" s="5" t="s">
        <v>47</v>
      </c>
      <c r="G11" s="5"/>
      <c r="H11" s="5"/>
      <c r="I11" s="5"/>
      <c r="J11" s="10"/>
      <c r="K11" s="10"/>
      <c r="L11" s="10"/>
      <c r="M11" s="10"/>
      <c r="O11" s="2" t="s">
        <v>45</v>
      </c>
      <c r="P11" s="0" t="n">
        <v>0.1616</v>
      </c>
      <c r="Q11" s="0" t="n">
        <v>0.1661</v>
      </c>
      <c r="R11" s="0" t="n">
        <v>0.1972</v>
      </c>
      <c r="S11" s="0" t="n">
        <v>0.1569</v>
      </c>
      <c r="T11" s="0" t="n">
        <v>0.8394</v>
      </c>
      <c r="U11" s="0" t="n">
        <v>0.8172</v>
      </c>
      <c r="V11" s="0" t="n">
        <v>0.866</v>
      </c>
      <c r="W11" s="0" t="n">
        <v>0.8751</v>
      </c>
      <c r="AC11" s="2" t="s">
        <v>45</v>
      </c>
      <c r="AD11" s="6" t="n">
        <f aca="false">P11-(AVERAGE($P$4:$S$4))</f>
        <v>0.10915</v>
      </c>
      <c r="AE11" s="6" t="n">
        <f aca="false">Q11-(AVERAGE($P$4:$S$4))</f>
        <v>0.11365</v>
      </c>
      <c r="AF11" s="6" t="n">
        <f aca="false">R11-(AVERAGE($P$4:$S$4))</f>
        <v>0.14475</v>
      </c>
      <c r="AG11" s="6" t="n">
        <f aca="false">S11-(AVERAGE($P$4:$S$4))</f>
        <v>0.10445</v>
      </c>
      <c r="AH11" s="6" t="n">
        <f aca="false">T11-(AVERAGE($P$4:$S$4))</f>
        <v>0.78695</v>
      </c>
      <c r="AI11" s="6" t="n">
        <f aca="false">U11-(AVERAGE($P$4:$S$4))</f>
        <v>0.76475</v>
      </c>
      <c r="AJ11" s="6" t="n">
        <f aca="false">V11-(AVERAGE($P$4:$S$4))</f>
        <v>0.81355</v>
      </c>
      <c r="AK11" s="6" t="n">
        <f aca="false">W11-(AVERAGE($P$4:$S$4))</f>
        <v>0.82265</v>
      </c>
      <c r="AL11" s="6" t="n">
        <f aca="false">X11-(AVERAGE($P$4:$S$4))</f>
        <v>-0.05245</v>
      </c>
      <c r="AM11" s="6" t="n">
        <f aca="false">Y11-(AVERAGE($P$4:$S$4))</f>
        <v>-0.05245</v>
      </c>
      <c r="AN11" s="6" t="n">
        <f aca="false">Z11-(AVERAGE($P$4:$S$4))</f>
        <v>-0.05245</v>
      </c>
      <c r="AO11" s="6" t="n">
        <f aca="false">AA11-(AVERAGE($P$4:$S$4))</f>
        <v>-0.05245</v>
      </c>
      <c r="AX11" s="2" t="s">
        <v>45</v>
      </c>
      <c r="AY11" s="6" t="n">
        <f aca="false">(AD11+0.0138)/0.0584</f>
        <v>2.10530821917808</v>
      </c>
      <c r="AZ11" s="6" t="n">
        <f aca="false">(AE11+0.0138)/0.0584</f>
        <v>2.18236301369863</v>
      </c>
      <c r="BA11" s="6" t="n">
        <f aca="false">(AF11+0.0138)/0.0584</f>
        <v>2.71489726027397</v>
      </c>
      <c r="BB11" s="6" t="n">
        <f aca="false">(AG11+0.0138)/0.0584</f>
        <v>2.02482876712329</v>
      </c>
      <c r="BC11" s="6" t="n">
        <f aca="false">(AH11+0.0138)/0.0584</f>
        <v>13.7114726027397</v>
      </c>
      <c r="BD11" s="6" t="n">
        <f aca="false">(AI11+0.0138)/0.0584</f>
        <v>13.3313356164384</v>
      </c>
      <c r="BE11" s="6" t="n">
        <f aca="false">(AJ11+0.0138)/0.0584</f>
        <v>14.1669520547945</v>
      </c>
      <c r="BF11" s="6" t="n">
        <f aca="false">(AK11+0.0138)/0.0584</f>
        <v>14.3227739726027</v>
      </c>
      <c r="BG11" s="6"/>
      <c r="BH11" s="6"/>
      <c r="BI11" s="6"/>
      <c r="BJ11" s="6"/>
      <c r="BL11" s="2" t="s">
        <v>45</v>
      </c>
      <c r="BM11" s="6" t="n">
        <f aca="false">AY11/(0.025*5)</f>
        <v>16.8424657534247</v>
      </c>
      <c r="BN11" s="6" t="n">
        <f aca="false">AZ11/(0.025*5)</f>
        <v>17.458904109589</v>
      </c>
      <c r="BO11" s="6" t="n">
        <f aca="false">BA11/(0.025*5)</f>
        <v>21.7191780821918</v>
      </c>
      <c r="BP11" s="6" t="n">
        <f aca="false">BB11/(0.025*5)</f>
        <v>16.1986301369863</v>
      </c>
      <c r="BQ11" s="6" t="n">
        <f aca="false">BC11/(0.025*5)</f>
        <v>109.691780821918</v>
      </c>
      <c r="BR11" s="6" t="n">
        <f aca="false">BD11/(0.025*5)</f>
        <v>106.650684931507</v>
      </c>
      <c r="BS11" s="6" t="n">
        <f aca="false">BE11/(0.025*5)</f>
        <v>113.335616438356</v>
      </c>
      <c r="BT11" s="6" t="n">
        <f aca="false">BF11/(0.025*5)</f>
        <v>114.582191780822</v>
      </c>
      <c r="BU11" s="6" t="n">
        <f aca="false">BG11/(0.02*5)</f>
        <v>0</v>
      </c>
      <c r="BV11" s="6" t="n">
        <f aca="false">BH11/(0.02*5)</f>
        <v>0</v>
      </c>
      <c r="BW11" s="6" t="n">
        <f aca="false">BI11/(0.02*5)</f>
        <v>0</v>
      </c>
      <c r="BX11" s="6" t="n">
        <f aca="false">BJ11/(0.02*5)</f>
        <v>0</v>
      </c>
      <c r="BZ11" s="2" t="s">
        <v>45</v>
      </c>
      <c r="CA11" s="6" t="n">
        <f aca="false">AVERAGE(BM11:BP11)</f>
        <v>18.054794520548</v>
      </c>
      <c r="CB11" s="6"/>
      <c r="CC11" s="6"/>
      <c r="CD11" s="6"/>
      <c r="CE11" s="8" t="n">
        <f aca="false">AVERAGE(BQ11:BT11)</f>
        <v>111.065068493151</v>
      </c>
      <c r="CF11" s="6"/>
      <c r="CG11" s="6"/>
      <c r="CH11" s="6"/>
      <c r="CI11" s="6" t="n">
        <f aca="false">AVERAGE(BU11:BX11)</f>
        <v>0</v>
      </c>
      <c r="CJ11" s="6"/>
      <c r="CK11" s="6"/>
      <c r="CL11" s="6"/>
      <c r="CN11" s="2" t="s">
        <v>45</v>
      </c>
      <c r="CO11" s="6" t="n">
        <f aca="false">(BM11/$CA$8)*100</f>
        <v>14.4664078126839</v>
      </c>
      <c r="CP11" s="6" t="n">
        <f aca="false">(BN11/$CA$8)*100</f>
        <v>14.9958818684551</v>
      </c>
      <c r="CQ11" s="6" t="n">
        <f aca="false">(BO11/$CA$8)*100</f>
        <v>18.655135898341</v>
      </c>
      <c r="CR11" s="6" t="n">
        <f aca="false">(BP11/$CA$8)*100</f>
        <v>13.9134015766561</v>
      </c>
      <c r="CS11" s="6" t="n">
        <f aca="false">(BQ11/$CA$8)*100</f>
        <v>94.2169667019649</v>
      </c>
      <c r="CT11" s="6" t="n">
        <f aca="false">(BR11/$CA$8)*100</f>
        <v>91.6048946934933</v>
      </c>
      <c r="CU11" s="6" t="n">
        <f aca="false">(BS11/$CA$8)*100</f>
        <v>97.3467466760796</v>
      </c>
      <c r="CV11" s="6" t="n">
        <f aca="false">(BT11/$CA$8)*100</f>
        <v>98.4174608777503</v>
      </c>
      <c r="CW11" s="6" t="n">
        <f aca="false">(BU11/$CA$8)*100</f>
        <v>0</v>
      </c>
      <c r="CX11" s="6" t="n">
        <f aca="false">(BV11/$CA$8)*100</f>
        <v>0</v>
      </c>
      <c r="CY11" s="6" t="n">
        <f aca="false">(BW11/$CA$8)*100</f>
        <v>0</v>
      </c>
      <c r="CZ11" s="6" t="n">
        <f aca="false">(BX11/$CA$8)*100</f>
        <v>0</v>
      </c>
      <c r="DB11" s="2" t="s">
        <v>45</v>
      </c>
      <c r="DC11" s="6" t="n">
        <f aca="false">AVERAGE(CO11:CR11)</f>
        <v>15.507706789034</v>
      </c>
      <c r="DD11" s="6"/>
      <c r="DE11" s="6"/>
      <c r="DF11" s="6"/>
      <c r="DG11" s="6" t="n">
        <f aca="false">AVERAGE(CS11:CV11)</f>
        <v>95.396517237322</v>
      </c>
      <c r="DH11" s="6"/>
      <c r="DI11" s="6"/>
      <c r="DJ11" s="6"/>
      <c r="DK11" s="6" t="n">
        <f aca="false">AVERAGE(CW11:CZ11)</f>
        <v>0</v>
      </c>
      <c r="DL11" s="6"/>
      <c r="DM11" s="6"/>
      <c r="DN11" s="6"/>
      <c r="DP11" s="2" t="s">
        <v>45</v>
      </c>
      <c r="DQ11" s="6" t="n">
        <f aca="false">$DC$8-CO11</f>
        <v>85.5335921873162</v>
      </c>
      <c r="DR11" s="6" t="n">
        <f aca="false">$DC$8-CP11</f>
        <v>85.0041181315449</v>
      </c>
      <c r="DS11" s="6" t="n">
        <f aca="false">$DC$8-CQ11</f>
        <v>81.344864101659</v>
      </c>
      <c r="DT11" s="6" t="n">
        <f aca="false">$DC$8-CR11</f>
        <v>86.0865984233439</v>
      </c>
      <c r="DU11" s="6" t="n">
        <f aca="false">$DC$8-CS11</f>
        <v>5.78303329803507</v>
      </c>
      <c r="DV11" s="6" t="n">
        <f aca="false">$DC$8-CT11</f>
        <v>8.39510530650666</v>
      </c>
      <c r="DW11" s="6" t="n">
        <f aca="false">$DC$8-CU11</f>
        <v>2.65325332392047</v>
      </c>
      <c r="DX11" s="6" t="n">
        <f aca="false">$DC$8-CV11</f>
        <v>1.58253912224968</v>
      </c>
      <c r="DY11" s="6" t="n">
        <f aca="false">$DC$8-CW11</f>
        <v>100</v>
      </c>
      <c r="DZ11" s="6" t="n">
        <f aca="false">$DC$8-CX11</f>
        <v>100</v>
      </c>
      <c r="EA11" s="6" t="n">
        <f aca="false">$DC$8-CY11</f>
        <v>100</v>
      </c>
      <c r="EB11" s="6" t="n">
        <f aca="false">$DC$8-CZ11</f>
        <v>100</v>
      </c>
      <c r="ED11" s="2" t="s">
        <v>45</v>
      </c>
      <c r="EE11" s="6" t="n">
        <f aca="false">AVERAGE(DQ11:DT11)</f>
        <v>84.492293210966</v>
      </c>
      <c r="EF11" s="6"/>
      <c r="EG11" s="6"/>
      <c r="EH11" s="6"/>
      <c r="EI11" s="8" t="n">
        <f aca="false">AVERAGE(DU11:DX11)</f>
        <v>4.60348276267797</v>
      </c>
      <c r="EJ11" s="6"/>
      <c r="EK11" s="6"/>
      <c r="EL11" s="6"/>
      <c r="EM11" s="6" t="n">
        <f aca="false">AVERAGE(DY11:EB11)</f>
        <v>100</v>
      </c>
      <c r="EN11" s="6"/>
      <c r="EO11" s="6"/>
      <c r="EP11" s="6"/>
      <c r="ER11" s="2" t="s">
        <v>45</v>
      </c>
      <c r="ES11" s="6" t="n">
        <f aca="false">STDEV(DQ11:DT11)</f>
        <v>2.14432486778487</v>
      </c>
      <c r="ET11" s="6"/>
      <c r="EU11" s="6"/>
      <c r="EV11" s="6"/>
      <c r="EW11" s="8" t="n">
        <f aca="false">STDEV(DU11:DX11)</f>
        <v>3.09285393139151</v>
      </c>
      <c r="EX11" s="6"/>
      <c r="EY11" s="6"/>
      <c r="EZ11" s="6"/>
      <c r="FA11" s="6" t="n">
        <f aca="false">STDEV(DY11:EB11)</f>
        <v>0</v>
      </c>
      <c r="FB11" s="6"/>
      <c r="FC11" s="6"/>
      <c r="FD11" s="6"/>
    </row>
    <row r="14" customFormat="false" ht="15" hidden="false" customHeight="false" outlineLevel="0" collapsed="false">
      <c r="A14" s="2"/>
      <c r="B14" s="2" t="n">
        <v>1</v>
      </c>
      <c r="C14" s="2" t="n">
        <v>2</v>
      </c>
      <c r="D14" s="2" t="n">
        <v>3</v>
      </c>
      <c r="E14" s="2" t="n">
        <v>4</v>
      </c>
      <c r="F14" s="2" t="n">
        <v>5</v>
      </c>
      <c r="G14" s="2" t="n">
        <v>6</v>
      </c>
      <c r="H14" s="2" t="n">
        <v>7</v>
      </c>
      <c r="I14" s="2" t="n">
        <v>8</v>
      </c>
      <c r="J14" s="2" t="n">
        <v>9</v>
      </c>
      <c r="K14" s="2" t="n">
        <v>10</v>
      </c>
      <c r="L14" s="2" t="n">
        <v>11</v>
      </c>
      <c r="M14" s="2" t="n">
        <v>12</v>
      </c>
      <c r="CU14" s="0" t="s">
        <v>48</v>
      </c>
      <c r="CV14" s="0" t="s">
        <v>49</v>
      </c>
      <c r="CW14" s="13" t="s">
        <v>50</v>
      </c>
      <c r="CX14" s="13"/>
      <c r="CY14" s="13"/>
      <c r="CZ14" s="13"/>
      <c r="EC14" s="14" t="s">
        <v>51</v>
      </c>
    </row>
    <row r="15" customFormat="false" ht="16" hidden="false" customHeight="true" outlineLevel="0" collapsed="false">
      <c r="A15" s="2" t="s">
        <v>17</v>
      </c>
      <c r="B15" s="4" t="s">
        <v>18</v>
      </c>
      <c r="C15" s="4"/>
      <c r="D15" s="4"/>
      <c r="E15" s="4"/>
      <c r="F15" s="5" t="s">
        <v>52</v>
      </c>
      <c r="G15" s="5"/>
      <c r="H15" s="5"/>
      <c r="I15" s="5"/>
      <c r="J15" s="5" t="s">
        <v>53</v>
      </c>
      <c r="K15" s="5"/>
      <c r="L15" s="5"/>
      <c r="M15" s="5"/>
      <c r="CU15" s="0" t="n">
        <f aca="false">LOG(CV15)</f>
        <v>-1</v>
      </c>
      <c r="CV15" s="0" t="n">
        <v>0.1</v>
      </c>
      <c r="CW15" s="15" t="n">
        <v>100.276503118014</v>
      </c>
      <c r="CX15" s="15" t="n">
        <v>101.358983409813</v>
      </c>
      <c r="CY15" s="15" t="n">
        <v>100.653018002118</v>
      </c>
      <c r="CZ15" s="15" t="n">
        <v>97.7114954700553</v>
      </c>
      <c r="EC15" s="16" t="s">
        <v>54</v>
      </c>
      <c r="ED15" s="16" t="s">
        <v>55</v>
      </c>
      <c r="EE15" s="16" t="s">
        <v>56</v>
      </c>
      <c r="EF15" s="16" t="s">
        <v>57</v>
      </c>
      <c r="EG15" s="16" t="s">
        <v>58</v>
      </c>
      <c r="EH15" s="16" t="s">
        <v>59</v>
      </c>
      <c r="EI15" s="16" t="s">
        <v>60</v>
      </c>
      <c r="EJ15" s="16" t="s">
        <v>61</v>
      </c>
      <c r="EK15" s="16" t="s">
        <v>62</v>
      </c>
      <c r="EL15" s="17" t="s">
        <v>63</v>
      </c>
      <c r="EM15" s="18"/>
    </row>
    <row r="16" customFormat="false" ht="15" hidden="false" customHeight="false" outlineLevel="0" collapsed="false">
      <c r="A16" s="2" t="s">
        <v>21</v>
      </c>
      <c r="B16" s="9" t="s">
        <v>22</v>
      </c>
      <c r="C16" s="9"/>
      <c r="D16" s="9"/>
      <c r="E16" s="9"/>
      <c r="F16" s="5" t="s">
        <v>64</v>
      </c>
      <c r="G16" s="5"/>
      <c r="H16" s="5"/>
      <c r="I16" s="5"/>
      <c r="J16" s="10" t="s">
        <v>65</v>
      </c>
      <c r="K16" s="10"/>
      <c r="L16" s="10"/>
      <c r="M16" s="10"/>
      <c r="CU16" s="0" t="n">
        <f aca="false">LOG(CV16)</f>
        <v>0</v>
      </c>
      <c r="CV16" s="0" t="n">
        <v>1</v>
      </c>
      <c r="CW16" s="0" t="n">
        <v>92.2167313801624</v>
      </c>
      <c r="CX16" s="0" t="n">
        <v>89.0163548652783</v>
      </c>
      <c r="CY16" s="0" t="n">
        <v>96.005412401459</v>
      </c>
      <c r="CZ16" s="0" t="n">
        <v>88.2397929168137</v>
      </c>
      <c r="EC16" s="19" t="s">
        <v>66</v>
      </c>
      <c r="ED16" s="20"/>
      <c r="EE16" s="20"/>
      <c r="EF16" s="20"/>
      <c r="EG16" s="7" t="n">
        <f aca="false">EE8</f>
        <v>7.105427357601E-015</v>
      </c>
      <c r="EH16" s="7" t="n">
        <f aca="false">ES8</f>
        <v>1.59028041312274</v>
      </c>
      <c r="EI16" s="7"/>
      <c r="EJ16" s="7"/>
      <c r="EK16" s="7"/>
      <c r="EL16" s="21"/>
      <c r="EM16" s="22"/>
    </row>
    <row r="17" customFormat="false" ht="15" hidden="false" customHeight="false" outlineLevel="0" collapsed="false">
      <c r="A17" s="2" t="s">
        <v>25</v>
      </c>
      <c r="B17" s="9" t="s">
        <v>26</v>
      </c>
      <c r="C17" s="9"/>
      <c r="D17" s="9"/>
      <c r="E17" s="9"/>
      <c r="F17" s="5" t="s">
        <v>67</v>
      </c>
      <c r="G17" s="5"/>
      <c r="H17" s="5"/>
      <c r="I17" s="5"/>
      <c r="J17" s="10" t="s">
        <v>68</v>
      </c>
      <c r="K17" s="10"/>
      <c r="L17" s="10"/>
      <c r="M17" s="10"/>
      <c r="CU17" s="0" t="n">
        <f aca="false">LOG(CV17)</f>
        <v>0.698970004336019</v>
      </c>
      <c r="CV17" s="0" t="n">
        <v>5</v>
      </c>
      <c r="CW17" s="0" t="n">
        <v>76.4266384280504</v>
      </c>
      <c r="CX17" s="0" t="n">
        <v>73.5321802565008</v>
      </c>
      <c r="CY17" s="0" t="n">
        <v>78.7563242734439</v>
      </c>
      <c r="CZ17" s="0" t="n">
        <v>72.0261207200847</v>
      </c>
      <c r="EC17" s="19" t="s">
        <v>69</v>
      </c>
      <c r="ED17" s="20" t="n">
        <v>50</v>
      </c>
      <c r="EE17" s="20"/>
      <c r="EF17" s="20"/>
      <c r="EG17" s="7" t="n">
        <f aca="false">EE9</f>
        <v>55.7389104600541</v>
      </c>
      <c r="EH17" s="7" t="n">
        <f aca="false">ES9</f>
        <v>0.516670708376436</v>
      </c>
      <c r="EI17" s="7"/>
      <c r="EJ17" s="7"/>
      <c r="EK17" s="7"/>
      <c r="EL17" s="21"/>
      <c r="EM17" s="22"/>
    </row>
    <row r="18" customFormat="false" ht="15" hidden="false" customHeight="false" outlineLevel="0" collapsed="false">
      <c r="A18" s="2" t="s">
        <v>29</v>
      </c>
      <c r="B18" s="9" t="s">
        <v>30</v>
      </c>
      <c r="C18" s="9"/>
      <c r="D18" s="9"/>
      <c r="E18" s="9"/>
      <c r="F18" s="5" t="s">
        <v>70</v>
      </c>
      <c r="G18" s="5"/>
      <c r="H18" s="5"/>
      <c r="I18" s="5"/>
      <c r="J18" s="10" t="s">
        <v>71</v>
      </c>
      <c r="K18" s="10"/>
      <c r="L18" s="10"/>
      <c r="M18" s="10"/>
      <c r="CU18" s="0" t="n">
        <f aca="false">LOG(CV18)</f>
        <v>1.69897000433602</v>
      </c>
      <c r="CV18" s="0" t="n">
        <v>50</v>
      </c>
      <c r="CW18" s="6" t="n">
        <v>29.0328273914578</v>
      </c>
      <c r="CX18" s="6" t="n">
        <v>26.9619955288857</v>
      </c>
      <c r="CY18" s="6" t="n">
        <v>28.6798446876103</v>
      </c>
      <c r="CZ18" s="6" t="n">
        <v>27.9268149194023</v>
      </c>
      <c r="EC18" s="19" t="s">
        <v>72</v>
      </c>
      <c r="ED18" s="20" t="n">
        <v>50</v>
      </c>
      <c r="EE18" s="20"/>
      <c r="EF18" s="20"/>
      <c r="EG18" s="7" t="n">
        <f aca="false">EE10</f>
        <v>73.6086598423344</v>
      </c>
      <c r="EH18" s="7" t="n">
        <f aca="false">ES10</f>
        <v>2.29870779715723</v>
      </c>
      <c r="EI18" s="7"/>
      <c r="EJ18" s="7"/>
      <c r="EK18" s="7"/>
      <c r="EL18" s="21"/>
      <c r="EM18" s="22"/>
    </row>
    <row r="19" customFormat="false" ht="15" hidden="false" customHeight="false" outlineLevel="0" collapsed="false">
      <c r="A19" s="2" t="s">
        <v>33</v>
      </c>
      <c r="B19" s="11" t="s">
        <v>34</v>
      </c>
      <c r="C19" s="11"/>
      <c r="D19" s="11"/>
      <c r="E19" s="11"/>
      <c r="F19" s="10" t="s">
        <v>73</v>
      </c>
      <c r="G19" s="10"/>
      <c r="H19" s="10"/>
      <c r="I19" s="10"/>
      <c r="J19" s="5" t="s">
        <v>74</v>
      </c>
      <c r="K19" s="5"/>
      <c r="L19" s="5"/>
      <c r="M19" s="5"/>
      <c r="EC19" s="19" t="s">
        <v>75</v>
      </c>
      <c r="ED19" s="20" t="n">
        <v>5</v>
      </c>
      <c r="EE19" s="20"/>
      <c r="EF19" s="20"/>
      <c r="EG19" s="7" t="n">
        <f aca="false">EE11</f>
        <v>84.492293210966</v>
      </c>
      <c r="EH19" s="7" t="n">
        <f aca="false">ES11</f>
        <v>2.14432486778487</v>
      </c>
      <c r="EI19" s="7"/>
      <c r="EJ19" s="7"/>
      <c r="EK19" s="7"/>
      <c r="EL19" s="21"/>
      <c r="EM19" s="23" t="s">
        <v>76</v>
      </c>
    </row>
    <row r="20" customFormat="false" ht="15" hidden="false" customHeight="false" outlineLevel="0" collapsed="false">
      <c r="A20" s="2" t="s">
        <v>37</v>
      </c>
      <c r="B20" s="12" t="s">
        <v>38</v>
      </c>
      <c r="C20" s="12"/>
      <c r="D20" s="12"/>
      <c r="E20" s="12"/>
      <c r="F20" s="10" t="s">
        <v>77</v>
      </c>
      <c r="G20" s="10"/>
      <c r="H20" s="10"/>
      <c r="I20" s="10"/>
      <c r="J20" s="10" t="s">
        <v>78</v>
      </c>
      <c r="K20" s="10"/>
      <c r="L20" s="10"/>
      <c r="M20" s="10"/>
      <c r="EC20" s="0" t="s">
        <v>79</v>
      </c>
      <c r="ED20" s="20" t="n">
        <v>50</v>
      </c>
      <c r="EE20" s="20" t="n">
        <v>5</v>
      </c>
      <c r="EF20" s="20" t="n">
        <v>1</v>
      </c>
      <c r="EG20" s="7" t="n">
        <f aca="false">EI4</f>
        <v>9.86880809507003</v>
      </c>
      <c r="EH20" s="7" t="n">
        <f aca="false">EW4</f>
        <v>1.81142705641987</v>
      </c>
      <c r="EI20" s="7" t="n">
        <f aca="false">EI5</f>
        <v>7.86857277326747</v>
      </c>
      <c r="EJ20" s="7" t="n">
        <f aca="false">EW5</f>
        <v>1.89346028542925</v>
      </c>
      <c r="EK20" s="7" t="n">
        <f aca="false">EI6</f>
        <v>6.58606894928816</v>
      </c>
      <c r="EL20" s="21" t="n">
        <f aca="false">EW6</f>
        <v>2.50027569557314</v>
      </c>
      <c r="EM20" s="22"/>
    </row>
    <row r="21" customFormat="false" ht="15" hidden="false" customHeight="false" outlineLevel="0" collapsed="false">
      <c r="A21" s="2" t="s">
        <v>41</v>
      </c>
      <c r="B21" s="12" t="s">
        <v>42</v>
      </c>
      <c r="C21" s="12"/>
      <c r="D21" s="12"/>
      <c r="E21" s="12"/>
      <c r="F21" s="5" t="s">
        <v>80</v>
      </c>
      <c r="G21" s="5"/>
      <c r="H21" s="5"/>
      <c r="I21" s="5"/>
      <c r="J21" s="10" t="s">
        <v>81</v>
      </c>
      <c r="K21" s="10"/>
      <c r="L21" s="10"/>
      <c r="M21" s="10"/>
      <c r="CS21" s="0" t="s">
        <v>82</v>
      </c>
      <c r="EC21" s="0" t="s">
        <v>83</v>
      </c>
      <c r="ED21" s="20" t="n">
        <v>50</v>
      </c>
      <c r="EE21" s="20" t="n">
        <v>5</v>
      </c>
      <c r="EF21" s="20" t="n">
        <v>1</v>
      </c>
      <c r="EG21" s="7" t="n">
        <f aca="false">EI7</f>
        <v>12.5250029415226</v>
      </c>
      <c r="EH21" s="7" t="n">
        <f aca="false">EW7</f>
        <v>2.49542840753943</v>
      </c>
      <c r="EI21" s="7" t="n">
        <f aca="false">EI8</f>
        <v>8.35686551358984</v>
      </c>
      <c r="EJ21" s="7" t="n">
        <f aca="false">EW8</f>
        <v>5.01994757641262</v>
      </c>
      <c r="EK21" s="7" t="n">
        <f aca="false">EI9</f>
        <v>5.91540181197789</v>
      </c>
      <c r="EL21" s="21" t="n">
        <f aca="false">EW9</f>
        <v>2.91680994574679</v>
      </c>
      <c r="EM21" s="22"/>
    </row>
    <row r="22" customFormat="false" ht="15" hidden="false" customHeight="false" outlineLevel="0" collapsed="false">
      <c r="A22" s="2" t="s">
        <v>45</v>
      </c>
      <c r="B22" s="12" t="s">
        <v>46</v>
      </c>
      <c r="C22" s="12"/>
      <c r="D22" s="12"/>
      <c r="E22" s="12"/>
      <c r="F22" s="5" t="s">
        <v>84</v>
      </c>
      <c r="G22" s="5"/>
      <c r="H22" s="5"/>
      <c r="I22" s="5"/>
      <c r="J22" s="10"/>
      <c r="K22" s="10"/>
      <c r="L22" s="10"/>
      <c r="M22" s="10"/>
      <c r="EC22" s="0" t="s">
        <v>85</v>
      </c>
      <c r="ED22" s="20" t="n">
        <v>50</v>
      </c>
      <c r="EE22" s="20" t="n">
        <v>5</v>
      </c>
      <c r="EF22" s="20" t="n">
        <v>1</v>
      </c>
      <c r="EG22" s="7" t="n">
        <f aca="false">EI10</f>
        <v>8.0225124524454</v>
      </c>
      <c r="EH22" s="7" t="n">
        <f aca="false">EW10</f>
        <v>3.9808585613564</v>
      </c>
      <c r="EI22" s="7" t="n">
        <f aca="false">EI11</f>
        <v>4.60348276267797</v>
      </c>
      <c r="EJ22" s="7" t="n">
        <f aca="false">EW11</f>
        <v>3.09285393139151</v>
      </c>
      <c r="EK22" s="7" t="n">
        <f aca="false">EM4</f>
        <v>7.28026826685494</v>
      </c>
      <c r="EL22" s="21" t="n">
        <f aca="false">FA4</f>
        <v>6.8123756684757</v>
      </c>
    </row>
    <row r="23" customFormat="false" ht="15" hidden="false" customHeight="false" outlineLevel="0" collapsed="false">
      <c r="EC23" s="0" t="s">
        <v>50</v>
      </c>
      <c r="ED23" s="20" t="n">
        <v>50</v>
      </c>
      <c r="EE23" s="20" t="n">
        <v>5</v>
      </c>
      <c r="EF23" s="20" t="n">
        <v>1</v>
      </c>
      <c r="EG23" s="7" t="n">
        <f aca="false">EM5</f>
        <v>71.849629368161</v>
      </c>
      <c r="EH23" s="7" t="n">
        <f aca="false">FA5</f>
        <v>0.916748829690019</v>
      </c>
      <c r="EI23" s="7" t="n">
        <f aca="false">EM6</f>
        <v>24.8146840804801</v>
      </c>
      <c r="EJ23" s="7" t="n">
        <f aca="false">FA6</f>
        <v>3.00035298270385</v>
      </c>
      <c r="EK23" s="7" t="n">
        <f aca="false">EM7</f>
        <v>8.63042710907168</v>
      </c>
      <c r="EL23" s="21" t="n">
        <f aca="false">FA7</f>
        <v>3.53750586505482</v>
      </c>
      <c r="EM23" s="22" t="n">
        <v>17.3</v>
      </c>
    </row>
    <row r="24" customFormat="false" ht="15" hidden="false" customHeight="false" outlineLevel="0" collapsed="false">
      <c r="A24" s="14" t="s">
        <v>86</v>
      </c>
      <c r="EC24" s="0" t="s">
        <v>87</v>
      </c>
      <c r="ED24" s="20" t="n">
        <v>50</v>
      </c>
      <c r="EE24" s="20" t="n">
        <v>5</v>
      </c>
      <c r="EF24" s="20" t="n">
        <v>1</v>
      </c>
      <c r="EG24" s="7" t="n">
        <f aca="false">EM8</f>
        <v>-16.918166843158</v>
      </c>
      <c r="EH24" s="7" t="n">
        <f aca="false">FA8</f>
        <v>4.48700313704053</v>
      </c>
      <c r="EI24" s="7" t="n">
        <f aca="false">EM9</f>
        <v>-21.7716790210613</v>
      </c>
      <c r="EJ24" s="7" t="n">
        <f aca="false">FA9</f>
        <v>4.97301481573925</v>
      </c>
      <c r="EK24" s="7" t="n">
        <f aca="false">EM10</f>
        <v>-18.940463583951</v>
      </c>
      <c r="EL24" s="21" t="n">
        <f aca="false">FA10</f>
        <v>6.18420280633946</v>
      </c>
      <c r="EM24" s="22"/>
    </row>
    <row r="26" customFormat="false" ht="15" hidden="false" customHeight="false" outlineLevel="0" collapsed="false">
      <c r="A26" s="2"/>
      <c r="B26" s="2" t="n">
        <v>1</v>
      </c>
      <c r="C26" s="2" t="n">
        <v>2</v>
      </c>
      <c r="D26" s="2" t="n">
        <v>3</v>
      </c>
      <c r="E26" s="2" t="n">
        <v>4</v>
      </c>
      <c r="F26" s="2" t="n">
        <v>5</v>
      </c>
      <c r="G26" s="2" t="n">
        <v>6</v>
      </c>
      <c r="H26" s="2" t="n">
        <v>7</v>
      </c>
      <c r="I26" s="2" t="n">
        <v>8</v>
      </c>
      <c r="J26" s="2" t="n">
        <v>9</v>
      </c>
      <c r="K26" s="2" t="n">
        <v>10</v>
      </c>
      <c r="L26" s="2" t="n">
        <v>11</v>
      </c>
      <c r="M26" s="2" t="n">
        <v>12</v>
      </c>
    </row>
    <row r="27" customFormat="false" ht="15" hidden="false" customHeight="false" outlineLevel="0" collapsed="false">
      <c r="A27" s="2" t="s">
        <v>17</v>
      </c>
      <c r="B27" s="4" t="s">
        <v>18</v>
      </c>
      <c r="C27" s="4"/>
      <c r="D27" s="4"/>
      <c r="E27" s="4"/>
      <c r="F27" s="5" t="s">
        <v>88</v>
      </c>
      <c r="G27" s="5"/>
      <c r="H27" s="5"/>
      <c r="I27" s="5"/>
      <c r="J27" s="5" t="s">
        <v>89</v>
      </c>
      <c r="K27" s="5"/>
      <c r="L27" s="5"/>
      <c r="M27" s="5"/>
    </row>
    <row r="28" customFormat="false" ht="15" hidden="false" customHeight="false" outlineLevel="0" collapsed="false">
      <c r="A28" s="2" t="s">
        <v>21</v>
      </c>
      <c r="B28" s="9" t="s">
        <v>22</v>
      </c>
      <c r="C28" s="9"/>
      <c r="D28" s="9"/>
      <c r="E28" s="9"/>
      <c r="F28" s="5" t="s">
        <v>90</v>
      </c>
      <c r="G28" s="5"/>
      <c r="H28" s="5"/>
      <c r="I28" s="5"/>
      <c r="J28" s="10" t="s">
        <v>91</v>
      </c>
      <c r="K28" s="10"/>
      <c r="L28" s="10"/>
      <c r="M28" s="10"/>
    </row>
    <row r="29" customFormat="false" ht="15" hidden="false" customHeight="false" outlineLevel="0" collapsed="false">
      <c r="A29" s="2" t="s">
        <v>25</v>
      </c>
      <c r="B29" s="9" t="s">
        <v>26</v>
      </c>
      <c r="C29" s="9"/>
      <c r="D29" s="9"/>
      <c r="E29" s="9"/>
      <c r="F29" s="5" t="s">
        <v>92</v>
      </c>
      <c r="G29" s="5"/>
      <c r="H29" s="5"/>
      <c r="I29" s="5"/>
      <c r="J29" s="10" t="s">
        <v>93</v>
      </c>
      <c r="K29" s="10"/>
      <c r="L29" s="10"/>
      <c r="M29" s="10"/>
    </row>
    <row r="30" customFormat="false" ht="15" hidden="false" customHeight="false" outlineLevel="0" collapsed="false">
      <c r="A30" s="2" t="s">
        <v>29</v>
      </c>
      <c r="B30" s="9" t="s">
        <v>30</v>
      </c>
      <c r="C30" s="9"/>
      <c r="D30" s="9"/>
      <c r="E30" s="9"/>
      <c r="F30" s="5" t="s">
        <v>94</v>
      </c>
      <c r="G30" s="5"/>
      <c r="H30" s="5"/>
      <c r="I30" s="5"/>
      <c r="J30" s="10" t="s">
        <v>95</v>
      </c>
      <c r="K30" s="10"/>
      <c r="L30" s="10"/>
      <c r="M30" s="10"/>
    </row>
    <row r="31" customFormat="false" ht="15" hidden="false" customHeight="false" outlineLevel="0" collapsed="false">
      <c r="A31" s="2" t="s">
        <v>33</v>
      </c>
      <c r="B31" s="11" t="s">
        <v>34</v>
      </c>
      <c r="C31" s="11"/>
      <c r="D31" s="11"/>
      <c r="E31" s="11"/>
      <c r="F31" s="10" t="s">
        <v>96</v>
      </c>
      <c r="G31" s="10"/>
      <c r="H31" s="10"/>
      <c r="I31" s="10"/>
      <c r="J31" s="5" t="s">
        <v>97</v>
      </c>
      <c r="K31" s="5"/>
      <c r="L31" s="5"/>
      <c r="M31" s="5"/>
    </row>
    <row r="32" customFormat="false" ht="15" hidden="false" customHeight="false" outlineLevel="0" collapsed="false">
      <c r="A32" s="2" t="s">
        <v>37</v>
      </c>
      <c r="B32" s="12" t="s">
        <v>38</v>
      </c>
      <c r="C32" s="12"/>
      <c r="D32" s="12"/>
      <c r="E32" s="12"/>
      <c r="F32" s="10" t="s">
        <v>98</v>
      </c>
      <c r="G32" s="10"/>
      <c r="H32" s="10"/>
      <c r="I32" s="10"/>
      <c r="J32" s="10" t="s">
        <v>99</v>
      </c>
      <c r="K32" s="10"/>
      <c r="L32" s="10"/>
      <c r="M32" s="10"/>
    </row>
    <row r="33" customFormat="false" ht="15" hidden="false" customHeight="false" outlineLevel="0" collapsed="false">
      <c r="A33" s="2" t="s">
        <v>41</v>
      </c>
      <c r="B33" s="12" t="s">
        <v>42</v>
      </c>
      <c r="C33" s="12"/>
      <c r="D33" s="12"/>
      <c r="E33" s="12"/>
      <c r="F33" s="5" t="s">
        <v>100</v>
      </c>
      <c r="G33" s="5"/>
      <c r="H33" s="5"/>
      <c r="I33" s="5"/>
      <c r="J33" s="10" t="s">
        <v>101</v>
      </c>
      <c r="K33" s="10"/>
      <c r="L33" s="10"/>
      <c r="M33" s="10"/>
    </row>
    <row r="34" customFormat="false" ht="15" hidden="false" customHeight="false" outlineLevel="0" collapsed="false">
      <c r="A34" s="2" t="s">
        <v>45</v>
      </c>
      <c r="B34" s="12" t="s">
        <v>46</v>
      </c>
      <c r="C34" s="12"/>
      <c r="D34" s="12"/>
      <c r="E34" s="12"/>
      <c r="F34" s="5" t="s">
        <v>102</v>
      </c>
      <c r="G34" s="5"/>
      <c r="H34" s="5"/>
      <c r="I34" s="5"/>
      <c r="J34" s="10"/>
      <c r="K34" s="10"/>
      <c r="L34" s="10"/>
      <c r="M34" s="10"/>
    </row>
    <row r="37" customFormat="false" ht="15" hidden="false" customHeight="false" outlineLevel="0" collapsed="false">
      <c r="A37" s="2"/>
      <c r="B37" s="2" t="n">
        <v>1</v>
      </c>
      <c r="C37" s="2" t="n">
        <v>2</v>
      </c>
      <c r="D37" s="2" t="n">
        <v>3</v>
      </c>
      <c r="E37" s="2" t="n">
        <v>4</v>
      </c>
      <c r="F37" s="2" t="n">
        <v>5</v>
      </c>
      <c r="G37" s="2" t="n">
        <v>6</v>
      </c>
      <c r="H37" s="2" t="n">
        <v>7</v>
      </c>
      <c r="I37" s="2" t="n">
        <v>8</v>
      </c>
      <c r="J37" s="2" t="n">
        <v>9</v>
      </c>
      <c r="K37" s="2" t="n">
        <v>10</v>
      </c>
      <c r="L37" s="2" t="n">
        <v>11</v>
      </c>
      <c r="M37" s="2" t="n">
        <v>12</v>
      </c>
    </row>
    <row r="38" customFormat="false" ht="15" hidden="false" customHeight="false" outlineLevel="0" collapsed="false">
      <c r="A38" s="2" t="s">
        <v>17</v>
      </c>
      <c r="B38" s="4" t="s">
        <v>18</v>
      </c>
      <c r="C38" s="4"/>
      <c r="D38" s="4"/>
      <c r="E38" s="4"/>
      <c r="F38" s="5" t="s">
        <v>103</v>
      </c>
      <c r="G38" s="5"/>
      <c r="H38" s="5"/>
      <c r="I38" s="5"/>
      <c r="J38" s="5" t="s">
        <v>104</v>
      </c>
      <c r="K38" s="5"/>
      <c r="L38" s="5"/>
      <c r="M38" s="5"/>
    </row>
    <row r="39" customFormat="false" ht="15" hidden="false" customHeight="false" outlineLevel="0" collapsed="false">
      <c r="A39" s="2" t="s">
        <v>21</v>
      </c>
      <c r="B39" s="9" t="s">
        <v>22</v>
      </c>
      <c r="C39" s="9"/>
      <c r="D39" s="9"/>
      <c r="E39" s="9"/>
      <c r="F39" s="5" t="s">
        <v>105</v>
      </c>
      <c r="G39" s="5"/>
      <c r="H39" s="5"/>
      <c r="I39" s="5"/>
      <c r="J39" s="10" t="s">
        <v>106</v>
      </c>
      <c r="K39" s="10"/>
      <c r="L39" s="10"/>
      <c r="M39" s="10"/>
    </row>
    <row r="40" customFormat="false" ht="15" hidden="false" customHeight="false" outlineLevel="0" collapsed="false">
      <c r="A40" s="2" t="s">
        <v>25</v>
      </c>
      <c r="B40" s="9" t="s">
        <v>26</v>
      </c>
      <c r="C40" s="9"/>
      <c r="D40" s="9"/>
      <c r="E40" s="9"/>
      <c r="F40" s="5" t="s">
        <v>107</v>
      </c>
      <c r="G40" s="5"/>
      <c r="H40" s="5"/>
      <c r="I40" s="5"/>
      <c r="J40" s="10" t="s">
        <v>108</v>
      </c>
      <c r="K40" s="10"/>
      <c r="L40" s="10"/>
      <c r="M40" s="10"/>
    </row>
    <row r="41" customFormat="false" ht="15" hidden="false" customHeight="false" outlineLevel="0" collapsed="false">
      <c r="A41" s="2" t="s">
        <v>29</v>
      </c>
      <c r="B41" s="9" t="s">
        <v>30</v>
      </c>
      <c r="C41" s="9"/>
      <c r="D41" s="9"/>
      <c r="E41" s="9"/>
      <c r="F41" s="5" t="s">
        <v>109</v>
      </c>
      <c r="G41" s="5"/>
      <c r="H41" s="5"/>
      <c r="I41" s="5"/>
      <c r="J41" s="10" t="s">
        <v>110</v>
      </c>
      <c r="K41" s="10"/>
      <c r="L41" s="10"/>
      <c r="M41" s="10"/>
    </row>
    <row r="42" customFormat="false" ht="15" hidden="false" customHeight="false" outlineLevel="0" collapsed="false">
      <c r="A42" s="2" t="s">
        <v>33</v>
      </c>
      <c r="B42" s="11" t="s">
        <v>34</v>
      </c>
      <c r="C42" s="11"/>
      <c r="D42" s="11"/>
      <c r="E42" s="11"/>
      <c r="F42" s="10" t="s">
        <v>111</v>
      </c>
      <c r="G42" s="10"/>
      <c r="H42" s="10"/>
      <c r="I42" s="10"/>
      <c r="J42" s="5" t="s">
        <v>112</v>
      </c>
      <c r="K42" s="5"/>
      <c r="L42" s="5"/>
      <c r="M42" s="5"/>
    </row>
    <row r="43" customFormat="false" ht="15" hidden="false" customHeight="false" outlineLevel="0" collapsed="false">
      <c r="A43" s="2" t="s">
        <v>37</v>
      </c>
      <c r="B43" s="12" t="s">
        <v>38</v>
      </c>
      <c r="C43" s="12"/>
      <c r="D43" s="12"/>
      <c r="E43" s="12"/>
      <c r="F43" s="10" t="s">
        <v>113</v>
      </c>
      <c r="G43" s="10"/>
      <c r="H43" s="10"/>
      <c r="I43" s="10"/>
      <c r="J43" s="10" t="s">
        <v>114</v>
      </c>
      <c r="K43" s="10"/>
      <c r="L43" s="10"/>
      <c r="M43" s="10"/>
    </row>
    <row r="44" customFormat="false" ht="15" hidden="false" customHeight="false" outlineLevel="0" collapsed="false">
      <c r="A44" s="2" t="s">
        <v>41</v>
      </c>
      <c r="B44" s="12" t="s">
        <v>42</v>
      </c>
      <c r="C44" s="12"/>
      <c r="D44" s="12"/>
      <c r="E44" s="12"/>
      <c r="F44" s="5" t="s">
        <v>115</v>
      </c>
      <c r="G44" s="5"/>
      <c r="H44" s="5"/>
      <c r="I44" s="5"/>
      <c r="J44" s="10" t="s">
        <v>116</v>
      </c>
      <c r="K44" s="10"/>
      <c r="L44" s="10"/>
      <c r="M44" s="10"/>
    </row>
    <row r="45" customFormat="false" ht="15" hidden="false" customHeight="false" outlineLevel="0" collapsed="false">
      <c r="A45" s="2" t="s">
        <v>45</v>
      </c>
      <c r="B45" s="12" t="s">
        <v>46</v>
      </c>
      <c r="C45" s="12"/>
      <c r="D45" s="12"/>
      <c r="E45" s="12"/>
      <c r="F45" s="5" t="s">
        <v>117</v>
      </c>
      <c r="G45" s="5"/>
      <c r="H45" s="5"/>
      <c r="I45" s="5"/>
      <c r="J45" s="10"/>
      <c r="K45" s="10"/>
      <c r="L45" s="10"/>
      <c r="M45" s="10"/>
    </row>
    <row r="48" customFormat="false" ht="15" hidden="false" customHeight="false" outlineLevel="0" collapsed="false">
      <c r="A48" s="2"/>
      <c r="B48" s="2" t="n">
        <v>1</v>
      </c>
      <c r="C48" s="2" t="n">
        <v>2</v>
      </c>
      <c r="D48" s="2" t="n">
        <v>3</v>
      </c>
      <c r="E48" s="2" t="n">
        <v>4</v>
      </c>
      <c r="F48" s="2" t="n">
        <v>5</v>
      </c>
      <c r="G48" s="2" t="n">
        <v>6</v>
      </c>
      <c r="H48" s="2" t="n">
        <v>7</v>
      </c>
      <c r="I48" s="2" t="n">
        <v>8</v>
      </c>
      <c r="J48" s="2" t="n">
        <v>9</v>
      </c>
      <c r="K48" s="2" t="n">
        <v>10</v>
      </c>
      <c r="L48" s="2" t="n">
        <v>11</v>
      </c>
      <c r="M48" s="2" t="n">
        <v>12</v>
      </c>
    </row>
    <row r="49" customFormat="false" ht="15" hidden="false" customHeight="false" outlineLevel="0" collapsed="false">
      <c r="A49" s="2" t="s">
        <v>17</v>
      </c>
      <c r="B49" s="4" t="s">
        <v>18</v>
      </c>
      <c r="C49" s="4"/>
      <c r="D49" s="4"/>
      <c r="E49" s="4"/>
      <c r="F49" s="10" t="s">
        <v>118</v>
      </c>
      <c r="G49" s="10"/>
      <c r="H49" s="10"/>
      <c r="I49" s="10"/>
      <c r="J49" s="10" t="s">
        <v>119</v>
      </c>
      <c r="K49" s="10"/>
      <c r="L49" s="10"/>
      <c r="M49" s="10"/>
    </row>
    <row r="50" customFormat="false" ht="15" hidden="false" customHeight="false" outlineLevel="0" collapsed="false">
      <c r="A50" s="2" t="s">
        <v>21</v>
      </c>
      <c r="B50" s="9" t="s">
        <v>22</v>
      </c>
      <c r="C50" s="9"/>
      <c r="D50" s="9"/>
      <c r="E50" s="9"/>
      <c r="F50" s="10" t="s">
        <v>120</v>
      </c>
      <c r="G50" s="10"/>
      <c r="H50" s="10"/>
      <c r="I50" s="10"/>
      <c r="J50" s="5" t="s">
        <v>121</v>
      </c>
      <c r="K50" s="5"/>
      <c r="L50" s="5"/>
      <c r="M50" s="5"/>
    </row>
    <row r="51" customFormat="false" ht="15" hidden="false" customHeight="false" outlineLevel="0" collapsed="false">
      <c r="A51" s="2" t="s">
        <v>25</v>
      </c>
      <c r="B51" s="9" t="s">
        <v>26</v>
      </c>
      <c r="C51" s="9"/>
      <c r="D51" s="9"/>
      <c r="E51" s="9"/>
      <c r="F51" s="10" t="s">
        <v>122</v>
      </c>
      <c r="G51" s="10"/>
      <c r="H51" s="10"/>
      <c r="I51" s="10"/>
      <c r="J51" s="5" t="s">
        <v>123</v>
      </c>
      <c r="K51" s="5"/>
      <c r="L51" s="5"/>
      <c r="M51" s="5"/>
    </row>
    <row r="52" customFormat="false" ht="15" hidden="false" customHeight="false" outlineLevel="0" collapsed="false">
      <c r="A52" s="2" t="s">
        <v>29</v>
      </c>
      <c r="B52" s="9" t="s">
        <v>30</v>
      </c>
      <c r="C52" s="9"/>
      <c r="D52" s="9"/>
      <c r="E52" s="9"/>
      <c r="F52" s="5" t="s">
        <v>124</v>
      </c>
      <c r="G52" s="5"/>
      <c r="H52" s="5"/>
      <c r="I52" s="5"/>
      <c r="J52" s="5" t="s">
        <v>125</v>
      </c>
      <c r="K52" s="5"/>
      <c r="L52" s="5"/>
      <c r="M52" s="5"/>
    </row>
    <row r="53" customFormat="false" ht="15" hidden="false" customHeight="false" outlineLevel="0" collapsed="false">
      <c r="A53" s="2" t="s">
        <v>33</v>
      </c>
      <c r="B53" s="11" t="s">
        <v>34</v>
      </c>
      <c r="C53" s="11"/>
      <c r="D53" s="11"/>
      <c r="E53" s="11"/>
      <c r="F53" s="5" t="s">
        <v>126</v>
      </c>
      <c r="G53" s="5"/>
      <c r="H53" s="5"/>
      <c r="I53" s="5"/>
      <c r="J53" s="10" t="s">
        <v>127</v>
      </c>
      <c r="K53" s="10"/>
      <c r="L53" s="10"/>
      <c r="M53" s="10"/>
    </row>
    <row r="54" customFormat="false" ht="15" hidden="false" customHeight="false" outlineLevel="0" collapsed="false">
      <c r="A54" s="2" t="s">
        <v>37</v>
      </c>
      <c r="B54" s="5" t="s">
        <v>128</v>
      </c>
      <c r="C54" s="5"/>
      <c r="D54" s="5"/>
      <c r="E54" s="5"/>
      <c r="F54" s="5" t="s">
        <v>129</v>
      </c>
      <c r="G54" s="5"/>
      <c r="H54" s="5"/>
      <c r="I54" s="5"/>
      <c r="J54" s="10" t="s">
        <v>130</v>
      </c>
      <c r="K54" s="10"/>
      <c r="L54" s="10"/>
      <c r="M54" s="10"/>
    </row>
    <row r="55" customFormat="false" ht="15" hidden="false" customHeight="false" outlineLevel="0" collapsed="false">
      <c r="A55" s="2" t="s">
        <v>41</v>
      </c>
      <c r="B55" s="5" t="s">
        <v>131</v>
      </c>
      <c r="C55" s="5"/>
      <c r="D55" s="5"/>
      <c r="E55" s="5"/>
      <c r="F55" s="10" t="s">
        <v>132</v>
      </c>
      <c r="G55" s="10"/>
      <c r="H55" s="10"/>
      <c r="I55" s="10"/>
      <c r="J55" s="10" t="s">
        <v>133</v>
      </c>
      <c r="K55" s="10"/>
      <c r="L55" s="10"/>
      <c r="M55" s="10"/>
    </row>
    <row r="56" customFormat="false" ht="15" hidden="false" customHeight="false" outlineLevel="0" collapsed="false">
      <c r="A56" s="2" t="s">
        <v>45</v>
      </c>
      <c r="B56" s="5" t="s">
        <v>134</v>
      </c>
      <c r="C56" s="5"/>
      <c r="D56" s="5"/>
      <c r="E56" s="5"/>
      <c r="F56" s="10" t="s">
        <v>135</v>
      </c>
      <c r="G56" s="10"/>
      <c r="H56" s="10"/>
      <c r="I56" s="10"/>
      <c r="J56" s="10"/>
      <c r="K56" s="10"/>
      <c r="L56" s="10"/>
      <c r="M56" s="10"/>
    </row>
    <row r="58" customFormat="false" ht="15" hidden="false" customHeight="false" outlineLevel="0" collapsed="false">
      <c r="B58" s="0" t="s">
        <v>136</v>
      </c>
      <c r="D58" s="0" t="s">
        <v>137</v>
      </c>
    </row>
    <row r="59" customFormat="false" ht="15" hidden="false" customHeight="false" outlineLevel="0" collapsed="false">
      <c r="B59" s="0" t="s">
        <v>138</v>
      </c>
      <c r="D59" s="0" t="s">
        <v>139</v>
      </c>
    </row>
    <row r="60" customFormat="false" ht="15" hidden="false" customHeight="false" outlineLevel="0" collapsed="false">
      <c r="B60" s="0" t="s">
        <v>140</v>
      </c>
      <c r="D60" s="0" t="s">
        <v>141</v>
      </c>
    </row>
    <row r="61" customFormat="false" ht="15" hidden="false" customHeight="false" outlineLevel="0" collapsed="false">
      <c r="B61" s="0" t="s">
        <v>142</v>
      </c>
      <c r="D61" s="0" t="s">
        <v>143</v>
      </c>
    </row>
    <row r="62" customFormat="false" ht="15" hidden="false" customHeight="false" outlineLevel="0" collapsed="false">
      <c r="B62" s="0" t="s">
        <v>144</v>
      </c>
      <c r="D62" s="0" t="s">
        <v>145</v>
      </c>
    </row>
    <row r="63" customFormat="false" ht="15" hidden="false" customHeight="false" outlineLevel="0" collapsed="false">
      <c r="B63" s="0" t="s">
        <v>146</v>
      </c>
      <c r="D63" s="0" t="s">
        <v>147</v>
      </c>
    </row>
    <row r="64" customFormat="false" ht="15" hidden="false" customHeight="false" outlineLevel="0" collapsed="false">
      <c r="B64" s="0" t="s">
        <v>148</v>
      </c>
      <c r="D64" s="0" t="s">
        <v>149</v>
      </c>
    </row>
    <row r="65" customFormat="false" ht="15" hidden="false" customHeight="false" outlineLevel="0" collapsed="false"/>
  </sheetData>
  <mergeCells count="122">
    <mergeCell ref="A1:B1"/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  <mergeCell ref="CW14:CZ14"/>
    <mergeCell ref="B15:E15"/>
    <mergeCell ref="F15:I15"/>
    <mergeCell ref="J15:M15"/>
    <mergeCell ref="B16:E16"/>
    <mergeCell ref="F16:I16"/>
    <mergeCell ref="J16:M16"/>
    <mergeCell ref="B17:E17"/>
    <mergeCell ref="F17:I17"/>
    <mergeCell ref="J17:M17"/>
    <mergeCell ref="B18:E18"/>
    <mergeCell ref="F18:I18"/>
    <mergeCell ref="J18:M18"/>
    <mergeCell ref="B19:E19"/>
    <mergeCell ref="F19:I19"/>
    <mergeCell ref="J19:M19"/>
    <mergeCell ref="B20:E20"/>
    <mergeCell ref="F20:I20"/>
    <mergeCell ref="J20:M20"/>
    <mergeCell ref="B21:E21"/>
    <mergeCell ref="F21:I21"/>
    <mergeCell ref="J21:M21"/>
    <mergeCell ref="B22:E22"/>
    <mergeCell ref="F22:I22"/>
    <mergeCell ref="J22:M22"/>
    <mergeCell ref="B27:E27"/>
    <mergeCell ref="F27:I27"/>
    <mergeCell ref="J27:M27"/>
    <mergeCell ref="B28:E28"/>
    <mergeCell ref="F28:I28"/>
    <mergeCell ref="J28:M28"/>
    <mergeCell ref="B29:E29"/>
    <mergeCell ref="F29:I29"/>
    <mergeCell ref="J29:M29"/>
    <mergeCell ref="B30:E30"/>
    <mergeCell ref="F30:I30"/>
    <mergeCell ref="J30:M30"/>
    <mergeCell ref="B31:E31"/>
    <mergeCell ref="F31:I31"/>
    <mergeCell ref="J31:M31"/>
    <mergeCell ref="B32:E32"/>
    <mergeCell ref="F32:I32"/>
    <mergeCell ref="J32:M32"/>
    <mergeCell ref="B33:E33"/>
    <mergeCell ref="F33:I33"/>
    <mergeCell ref="J33:M33"/>
    <mergeCell ref="B34:E34"/>
    <mergeCell ref="F34:I34"/>
    <mergeCell ref="J34:M34"/>
    <mergeCell ref="B38:E38"/>
    <mergeCell ref="F38:I38"/>
    <mergeCell ref="J38:M38"/>
    <mergeCell ref="B39:E39"/>
    <mergeCell ref="F39:I39"/>
    <mergeCell ref="J39:M39"/>
    <mergeCell ref="B40:E40"/>
    <mergeCell ref="F40:I40"/>
    <mergeCell ref="J40:M40"/>
    <mergeCell ref="B41:E41"/>
    <mergeCell ref="F41:I41"/>
    <mergeCell ref="J41:M41"/>
    <mergeCell ref="B42:E42"/>
    <mergeCell ref="F42:I42"/>
    <mergeCell ref="J42:M42"/>
    <mergeCell ref="B43:E43"/>
    <mergeCell ref="F43:I43"/>
    <mergeCell ref="J43:M43"/>
    <mergeCell ref="B44:E44"/>
    <mergeCell ref="F44:I44"/>
    <mergeCell ref="J44:M44"/>
    <mergeCell ref="B45:E45"/>
    <mergeCell ref="F45:I45"/>
    <mergeCell ref="J45:M45"/>
    <mergeCell ref="B49:E49"/>
    <mergeCell ref="F49:I49"/>
    <mergeCell ref="J49:M49"/>
    <mergeCell ref="B50:E50"/>
    <mergeCell ref="F50:I50"/>
    <mergeCell ref="J50:M50"/>
    <mergeCell ref="B51:E51"/>
    <mergeCell ref="F51:I51"/>
    <mergeCell ref="J51:M51"/>
    <mergeCell ref="B52:E52"/>
    <mergeCell ref="F52:I52"/>
    <mergeCell ref="J52:M52"/>
    <mergeCell ref="B53:E53"/>
    <mergeCell ref="F53:I53"/>
    <mergeCell ref="J53:M53"/>
    <mergeCell ref="B54:E54"/>
    <mergeCell ref="F54:I54"/>
    <mergeCell ref="J54:M54"/>
    <mergeCell ref="B55:E55"/>
    <mergeCell ref="F55:I55"/>
    <mergeCell ref="J55:M55"/>
    <mergeCell ref="B56:E56"/>
    <mergeCell ref="F56:I56"/>
    <mergeCell ref="J56:M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D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RowHeight="16" zeroHeight="false" outlineLevelRow="0" outlineLevelCol="0"/>
  <cols>
    <col collapsed="false" customWidth="true" hidden="false" outlineLevel="0" max="13" min="1" style="0" width="5.83"/>
    <col collapsed="false" customWidth="true" hidden="false" outlineLevel="0" max="14" min="14" style="0" width="10.49"/>
    <col collapsed="false" customWidth="true" hidden="false" outlineLevel="0" max="162" min="15" style="0" width="5.83"/>
    <col collapsed="false" customWidth="true" hidden="false" outlineLevel="0" max="1025" min="163" style="0" width="10.49"/>
  </cols>
  <sheetData>
    <row r="2" customFormat="false" ht="16" hidden="false" customHeight="false" outlineLevel="0" collapsed="false">
      <c r="O2" s="0" t="s">
        <v>1</v>
      </c>
      <c r="AC2" s="0" t="s">
        <v>2</v>
      </c>
      <c r="AX2" s="0" t="s">
        <v>3</v>
      </c>
      <c r="BL2" s="0" t="s">
        <v>4</v>
      </c>
      <c r="BZ2" s="0" t="s">
        <v>5</v>
      </c>
      <c r="CN2" s="0" t="s">
        <v>6</v>
      </c>
      <c r="DB2" s="0" t="s">
        <v>7</v>
      </c>
      <c r="DP2" s="0" t="s">
        <v>8</v>
      </c>
      <c r="ED2" s="0" t="s">
        <v>9</v>
      </c>
      <c r="ER2" s="0" t="s">
        <v>10</v>
      </c>
    </row>
    <row r="3" customFormat="false" ht="16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3" t="s">
        <v>11</v>
      </c>
      <c r="AR3" s="3" t="s">
        <v>12</v>
      </c>
      <c r="AS3" s="3" t="s">
        <v>13</v>
      </c>
      <c r="AT3" s="3" t="s">
        <v>14</v>
      </c>
      <c r="AU3" s="3" t="s">
        <v>15</v>
      </c>
      <c r="AV3" s="3" t="s">
        <v>16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6" hidden="false" customHeight="false" outlineLevel="0" collapsed="false">
      <c r="A4" s="2" t="s">
        <v>17</v>
      </c>
      <c r="B4" s="4" t="s">
        <v>18</v>
      </c>
      <c r="C4" s="4"/>
      <c r="D4" s="4"/>
      <c r="E4" s="4"/>
      <c r="F4" s="5" t="s">
        <v>52</v>
      </c>
      <c r="G4" s="5"/>
      <c r="H4" s="5"/>
      <c r="I4" s="5"/>
      <c r="J4" s="5" t="s">
        <v>53</v>
      </c>
      <c r="K4" s="5"/>
      <c r="L4" s="5"/>
      <c r="M4" s="5"/>
      <c r="O4" s="2" t="s">
        <v>17</v>
      </c>
      <c r="P4" s="0" t="n">
        <v>0.0494</v>
      </c>
      <c r="Q4" s="0" t="n">
        <v>0.0509</v>
      </c>
      <c r="R4" s="0" t="n">
        <v>0.0535</v>
      </c>
      <c r="S4" s="0" t="n">
        <v>0.0499</v>
      </c>
      <c r="T4" s="0" t="n">
        <v>0.7633</v>
      </c>
      <c r="U4" s="0" t="n">
        <v>0.8136</v>
      </c>
      <c r="V4" s="0" t="n">
        <v>0.79</v>
      </c>
      <c r="W4" s="0" t="n">
        <v>0.8194</v>
      </c>
      <c r="X4" s="0" t="n">
        <v>0.788</v>
      </c>
      <c r="Y4" s="0" t="n">
        <v>0.8222</v>
      </c>
      <c r="Z4" s="0" t="n">
        <v>0.8092</v>
      </c>
      <c r="AA4" s="0" t="n">
        <v>0.8314</v>
      </c>
      <c r="AC4" s="2" t="s">
        <v>17</v>
      </c>
      <c r="AD4" s="6" t="n">
        <f aca="false">P4-(AVERAGE($P$4:$S$4))</f>
        <v>-0.001525</v>
      </c>
      <c r="AE4" s="6" t="n">
        <f aca="false">Q4-(AVERAGE($P$4:$S$4))</f>
        <v>-2.49999999999972E-005</v>
      </c>
      <c r="AF4" s="6" t="n">
        <f aca="false">R4-(AVERAGE($P$4:$S$4))</f>
        <v>0.002575</v>
      </c>
      <c r="AG4" s="6" t="n">
        <f aca="false">S4-(AVERAGE($P$4:$S$4))</f>
        <v>-0.001025</v>
      </c>
      <c r="AH4" s="6" t="n">
        <f aca="false">T4-(AVERAGE($P$4:$S$4))</f>
        <v>0.712375</v>
      </c>
      <c r="AI4" s="6" t="n">
        <f aca="false">U4-(AVERAGE($P$4:$S$4))</f>
        <v>0.762675</v>
      </c>
      <c r="AJ4" s="6" t="n">
        <f aca="false">V4-(AVERAGE($P$4:$S$4))</f>
        <v>0.739075</v>
      </c>
      <c r="AK4" s="6" t="n">
        <f aca="false">W4-(AVERAGE($P$4:$S$4))</f>
        <v>0.768475</v>
      </c>
      <c r="AL4" s="6" t="n">
        <f aca="false">X4-(AVERAGE($P$4:$S$4))</f>
        <v>0.737075</v>
      </c>
      <c r="AM4" s="6" t="n">
        <f aca="false">Y4-(AVERAGE($P$4:$S$4))</f>
        <v>0.771275</v>
      </c>
      <c r="AN4" s="6" t="n">
        <f aca="false">Z4-(AVERAGE($P$4:$S$4))</f>
        <v>0.758275</v>
      </c>
      <c r="AO4" s="6" t="n">
        <f aca="false">AA4-(AVERAGE($P$4:$S$4))</f>
        <v>0.780475</v>
      </c>
      <c r="AQ4" s="3" t="n">
        <v>0</v>
      </c>
      <c r="AR4" s="6" t="n">
        <f aca="false">AD4</f>
        <v>-0.001525</v>
      </c>
      <c r="AS4" s="6" t="n">
        <f aca="false">AE4</f>
        <v>-2.49999999999972E-005</v>
      </c>
      <c r="AT4" s="6" t="n">
        <f aca="false">AF4</f>
        <v>0.002575</v>
      </c>
      <c r="AU4" s="6" t="n">
        <f aca="false">AG4</f>
        <v>-0.001025</v>
      </c>
      <c r="AV4" s="7" t="n">
        <f aca="false">AVERAGE(AR4:AU4)</f>
        <v>1.73472347597681E-018</v>
      </c>
      <c r="AX4" s="2" t="s">
        <v>17</v>
      </c>
      <c r="AY4" s="6" t="n">
        <f aca="false">(AD4-0.0098)/0.052</f>
        <v>-0.217788461538461</v>
      </c>
      <c r="AZ4" s="6" t="n">
        <f aca="false">(AE4-0.0098)/0.052</f>
        <v>-0.188942307692308</v>
      </c>
      <c r="BA4" s="6" t="n">
        <f aca="false">(AF4-0.0098)/0.052</f>
        <v>-0.138942307692308</v>
      </c>
      <c r="BB4" s="6" t="n">
        <f aca="false">(AG4-0.0098)/0.052</f>
        <v>-0.208173076923077</v>
      </c>
      <c r="BC4" s="6" t="n">
        <f aca="false">(AH4-0.0098)/0.052</f>
        <v>13.5110576923077</v>
      </c>
      <c r="BD4" s="6" t="n">
        <f aca="false">(AI4-0.0098)/0.052</f>
        <v>14.4783653846154</v>
      </c>
      <c r="BE4" s="6" t="n">
        <f aca="false">(AJ4-0.0098)/0.052</f>
        <v>14.0245192307692</v>
      </c>
      <c r="BF4" s="6" t="n">
        <f aca="false">(AK4-0.0098)/0.052</f>
        <v>14.5899038461538</v>
      </c>
      <c r="BG4" s="6" t="n">
        <f aca="false">(AL4-0.0098)/0.052</f>
        <v>13.9860576923077</v>
      </c>
      <c r="BH4" s="6" t="n">
        <f aca="false">(AM4-0.0098)/0.052</f>
        <v>14.64375</v>
      </c>
      <c r="BI4" s="6" t="n">
        <f aca="false">(AN4-0.0098)/0.052</f>
        <v>14.39375</v>
      </c>
      <c r="BJ4" s="6" t="n">
        <f aca="false">(AO4-0.0098)/0.052</f>
        <v>14.8206730769231</v>
      </c>
      <c r="BL4" s="2" t="s">
        <v>17</v>
      </c>
      <c r="BM4" s="6"/>
      <c r="BN4" s="6"/>
      <c r="BO4" s="6"/>
      <c r="BP4" s="6"/>
      <c r="BQ4" s="6" t="n">
        <f aca="false">BC4/(0.025*5)</f>
        <v>108.088461538462</v>
      </c>
      <c r="BR4" s="6" t="n">
        <f aca="false">BD4/(0.025*5)</f>
        <v>115.826923076923</v>
      </c>
      <c r="BS4" s="6" t="n">
        <f aca="false">BE4/(0.025*5)</f>
        <v>112.196153846154</v>
      </c>
      <c r="BT4" s="6" t="n">
        <f aca="false">BF4/(0.025*5)</f>
        <v>116.719230769231</v>
      </c>
      <c r="BU4" s="6" t="n">
        <f aca="false">BG4/(0.025*5)</f>
        <v>111.888461538462</v>
      </c>
      <c r="BV4" s="6" t="n">
        <f aca="false">BH4/(0.025*5)</f>
        <v>117.15</v>
      </c>
      <c r="BW4" s="6" t="n">
        <f aca="false">BI4/(0.025*5)</f>
        <v>115.15</v>
      </c>
      <c r="BX4" s="6" t="n">
        <f aca="false">BJ4/(0.025*5)</f>
        <v>118.565384615385</v>
      </c>
      <c r="BZ4" s="2" t="s">
        <v>17</v>
      </c>
      <c r="CA4" s="6"/>
      <c r="CB4" s="6"/>
      <c r="CC4" s="6"/>
      <c r="CD4" s="6"/>
      <c r="CE4" s="8" t="n">
        <f aca="false">AVERAGE(BQ4:BT4)</f>
        <v>113.207692307692</v>
      </c>
      <c r="CF4" s="6"/>
      <c r="CG4" s="6"/>
      <c r="CH4" s="6"/>
      <c r="CI4" s="8" t="n">
        <f aca="false">AVERAGE(BU4:BX4)</f>
        <v>115.688461538462</v>
      </c>
      <c r="CJ4" s="6"/>
      <c r="CK4" s="6"/>
      <c r="CL4" s="6"/>
      <c r="CN4" s="2" t="s">
        <v>17</v>
      </c>
      <c r="CO4" s="6"/>
      <c r="CP4" s="6"/>
      <c r="CQ4" s="6"/>
      <c r="CR4" s="6"/>
      <c r="CS4" s="6" t="n">
        <f aca="false">(BQ4/$CA$8)*100</f>
        <v>87.2736871525729</v>
      </c>
      <c r="CT4" s="6" t="n">
        <f aca="false">(BR4/$CA$8)*100</f>
        <v>93.5219403124127</v>
      </c>
      <c r="CU4" s="6" t="n">
        <f aca="false">(BS4/$CA$8)*100</f>
        <v>90.5903543368219</v>
      </c>
      <c r="CV4" s="6" t="n">
        <f aca="false">(BT4/$CA$8)*100</f>
        <v>94.2424148318375</v>
      </c>
      <c r="CW4" s="6" t="n">
        <f aca="false">(BU4/$CA$8)*100</f>
        <v>90.341914847365</v>
      </c>
      <c r="CX4" s="6" t="n">
        <f aca="false">(BV4/$CA$8)*100</f>
        <v>94.5902301170771</v>
      </c>
      <c r="CY4" s="6" t="n">
        <f aca="false">(BW4/$CA$8)*100</f>
        <v>92.9753734356076</v>
      </c>
      <c r="CZ4" s="6" t="n">
        <f aca="false">(BX4/$CA$8)*100</f>
        <v>95.7330517685786</v>
      </c>
      <c r="DB4" s="2" t="s">
        <v>17</v>
      </c>
      <c r="DC4" s="6"/>
      <c r="DD4" s="6"/>
      <c r="DE4" s="6"/>
      <c r="DF4" s="6"/>
      <c r="DG4" s="6" t="n">
        <f aca="false">AVERAGE(CS4:CV4)</f>
        <v>91.4070991584113</v>
      </c>
      <c r="DH4" s="6"/>
      <c r="DI4" s="6"/>
      <c r="DJ4" s="6"/>
      <c r="DK4" s="6" t="n">
        <f aca="false">AVERAGE(CW4:CZ4)</f>
        <v>93.4101425421571</v>
      </c>
      <c r="DL4" s="6"/>
      <c r="DM4" s="6"/>
      <c r="DN4" s="6"/>
      <c r="DP4" s="2" t="s">
        <v>17</v>
      </c>
      <c r="DQ4" s="6"/>
      <c r="DR4" s="6"/>
      <c r="DS4" s="6"/>
      <c r="DT4" s="6"/>
      <c r="DU4" s="6" t="n">
        <f aca="false">$DC$8-CS4</f>
        <v>12.7263128474271</v>
      </c>
      <c r="DV4" s="6" t="n">
        <f aca="false">$DC$8-CT4</f>
        <v>6.47805968758732</v>
      </c>
      <c r="DW4" s="6" t="n">
        <f aca="false">$DC$8-CU4</f>
        <v>9.40964566317815</v>
      </c>
      <c r="DX4" s="6" t="n">
        <f aca="false">$DC$8-CV4</f>
        <v>5.75758516816248</v>
      </c>
      <c r="DY4" s="6" t="n">
        <f aca="false">$DC$8-CW4</f>
        <v>9.65808515263501</v>
      </c>
      <c r="DZ4" s="6" t="n">
        <f aca="false">$DC$8-CX4</f>
        <v>5.40976988292287</v>
      </c>
      <c r="EA4" s="6" t="n">
        <f aca="false">$DC$8-CY4</f>
        <v>7.02462656439241</v>
      </c>
      <c r="EB4" s="6" t="n">
        <f aca="false">$DC$8-CZ4</f>
        <v>4.26694823142138</v>
      </c>
      <c r="ED4" s="2" t="s">
        <v>17</v>
      </c>
      <c r="EE4" s="6"/>
      <c r="EF4" s="6"/>
      <c r="EG4" s="6"/>
      <c r="EH4" s="6"/>
      <c r="EI4" s="8" t="n">
        <f aca="false">AVERAGE(DU4:DX4)</f>
        <v>8.59290084158876</v>
      </c>
      <c r="EJ4" s="6"/>
      <c r="EK4" s="6"/>
      <c r="EL4" s="6"/>
      <c r="EM4" s="8" t="n">
        <f aca="false">AVERAGE(DY4:EB4)</f>
        <v>6.58985745784292</v>
      </c>
      <c r="EN4" s="6"/>
      <c r="EO4" s="6"/>
      <c r="EP4" s="6"/>
      <c r="ER4" s="2" t="s">
        <v>17</v>
      </c>
      <c r="ES4" s="6"/>
      <c r="ET4" s="6"/>
      <c r="EU4" s="6"/>
      <c r="EV4" s="6"/>
      <c r="EW4" s="8" t="n">
        <f aca="false">STDEV(DU4:DX4)</f>
        <v>3.17614729865374</v>
      </c>
      <c r="EX4" s="6"/>
      <c r="EY4" s="6"/>
      <c r="EZ4" s="6"/>
      <c r="FA4" s="8" t="n">
        <f aca="false">STDEV(DY4:EB4)</f>
        <v>2.33748863254092</v>
      </c>
      <c r="FB4" s="6"/>
      <c r="FC4" s="6"/>
      <c r="FD4" s="6"/>
    </row>
    <row r="5" customFormat="false" ht="16" hidden="false" customHeight="false" outlineLevel="0" collapsed="false">
      <c r="A5" s="2" t="s">
        <v>21</v>
      </c>
      <c r="B5" s="9" t="s">
        <v>22</v>
      </c>
      <c r="C5" s="9"/>
      <c r="D5" s="9"/>
      <c r="E5" s="9"/>
      <c r="F5" s="5" t="s">
        <v>64</v>
      </c>
      <c r="G5" s="5"/>
      <c r="H5" s="5"/>
      <c r="I5" s="5"/>
      <c r="J5" s="10" t="s">
        <v>65</v>
      </c>
      <c r="K5" s="10"/>
      <c r="L5" s="10"/>
      <c r="M5" s="10"/>
      <c r="O5" s="2" t="s">
        <v>21</v>
      </c>
      <c r="P5" s="0" t="n">
        <v>0.1811</v>
      </c>
      <c r="Q5" s="0" t="n">
        <v>0.1764</v>
      </c>
      <c r="R5" s="0" t="n">
        <v>0.1832</v>
      </c>
      <c r="S5" s="0" t="n">
        <v>0.1777</v>
      </c>
      <c r="T5" s="0" t="n">
        <v>0.8212</v>
      </c>
      <c r="U5" s="0" t="n">
        <v>0.8603</v>
      </c>
      <c r="V5" s="0" t="n">
        <v>0.8376</v>
      </c>
      <c r="W5" s="0" t="n">
        <v>0.8988</v>
      </c>
      <c r="X5" s="0" t="n">
        <v>0.6145</v>
      </c>
      <c r="Y5" s="0" t="n">
        <v>0.6889</v>
      </c>
      <c r="Z5" s="0" t="n">
        <v>0.698</v>
      </c>
      <c r="AA5" s="0" t="n">
        <v>0.714</v>
      </c>
      <c r="AC5" s="2" t="s">
        <v>21</v>
      </c>
      <c r="AD5" s="6" t="n">
        <f aca="false">P5-(AVERAGE($P$4:$S$4))</f>
        <v>0.130175</v>
      </c>
      <c r="AE5" s="6" t="n">
        <f aca="false">Q5-(AVERAGE($P$4:$S$4))</f>
        <v>0.125475</v>
      </c>
      <c r="AF5" s="6" t="n">
        <f aca="false">R5-(AVERAGE($P$4:$S$4))</f>
        <v>0.132275</v>
      </c>
      <c r="AG5" s="6" t="n">
        <f aca="false">S5-(AVERAGE($P$4:$S$4))</f>
        <v>0.126775</v>
      </c>
      <c r="AH5" s="6" t="n">
        <f aca="false">T5-(AVERAGE($P$4:$S$4))</f>
        <v>0.770275</v>
      </c>
      <c r="AI5" s="6" t="n">
        <f aca="false">U5-(AVERAGE($P$4:$S$4))</f>
        <v>0.809375</v>
      </c>
      <c r="AJ5" s="6" t="n">
        <f aca="false">V5-(AVERAGE($P$4:$S$4))</f>
        <v>0.786675</v>
      </c>
      <c r="AK5" s="6" t="n">
        <f aca="false">W5-(AVERAGE($P$4:$S$4))</f>
        <v>0.847875</v>
      </c>
      <c r="AL5" s="6" t="n">
        <f aca="false">X5-(AVERAGE($P$4:$S$4))</f>
        <v>0.563575</v>
      </c>
      <c r="AM5" s="6" t="n">
        <f aca="false">Y5-(AVERAGE($P$4:$S$4))</f>
        <v>0.637975</v>
      </c>
      <c r="AN5" s="6" t="n">
        <f aca="false">Z5-(AVERAGE($P$4:$S$4))</f>
        <v>0.647075</v>
      </c>
      <c r="AO5" s="6" t="n">
        <f aca="false">AA5-(AVERAGE($P$4:$S$4))</f>
        <v>0.663075</v>
      </c>
      <c r="AQ5" s="3" t="n">
        <v>2.5</v>
      </c>
      <c r="AR5" s="6" t="n">
        <f aca="false">AD5</f>
        <v>0.130175</v>
      </c>
      <c r="AS5" s="6" t="n">
        <f aca="false">AE5</f>
        <v>0.125475</v>
      </c>
      <c r="AT5" s="6" t="n">
        <f aca="false">AF5</f>
        <v>0.132275</v>
      </c>
      <c r="AU5" s="6" t="n">
        <f aca="false">AG5</f>
        <v>0.126775</v>
      </c>
      <c r="AV5" s="7" t="n">
        <f aca="false">AVERAGE(AR5:AU5)</f>
        <v>0.128675</v>
      </c>
      <c r="AX5" s="2" t="s">
        <v>21</v>
      </c>
      <c r="AY5" s="6" t="n">
        <f aca="false">(AD5-0.0098)/0.052</f>
        <v>2.31490384615385</v>
      </c>
      <c r="AZ5" s="6" t="n">
        <f aca="false">(AE5-0.0098)/0.052</f>
        <v>2.22451923076923</v>
      </c>
      <c r="BA5" s="6" t="n">
        <f aca="false">(AF5-0.0098)/0.052</f>
        <v>2.35528846153846</v>
      </c>
      <c r="BB5" s="6" t="n">
        <f aca="false">(AG5-0.0098)/0.052</f>
        <v>2.24951923076923</v>
      </c>
      <c r="BC5" s="6" t="n">
        <f aca="false">(AH5-0.0098)/0.052</f>
        <v>14.6245192307692</v>
      </c>
      <c r="BD5" s="6" t="n">
        <f aca="false">(AI5-0.0098)/0.052</f>
        <v>15.3764423076923</v>
      </c>
      <c r="BE5" s="6" t="n">
        <f aca="false">(AJ5-0.0098)/0.052</f>
        <v>14.9399038461538</v>
      </c>
      <c r="BF5" s="6" t="n">
        <f aca="false">(AK5-0.0098)/0.052</f>
        <v>16.1168269230769</v>
      </c>
      <c r="BG5" s="6" t="n">
        <f aca="false">(AL5-0.0098)/0.052</f>
        <v>10.6495192307692</v>
      </c>
      <c r="BH5" s="6" t="n">
        <f aca="false">(AM5-0.0098)/0.052</f>
        <v>12.0802884615385</v>
      </c>
      <c r="BI5" s="6" t="n">
        <f aca="false">(AN5-0.0098)/0.052</f>
        <v>12.2552884615385</v>
      </c>
      <c r="BJ5" s="6" t="n">
        <f aca="false">(AO5-0.0098)/0.052</f>
        <v>12.5629807692308</v>
      </c>
      <c r="BL5" s="2" t="s">
        <v>21</v>
      </c>
      <c r="BM5" s="6"/>
      <c r="BN5" s="6"/>
      <c r="BO5" s="6"/>
      <c r="BP5" s="6"/>
      <c r="BQ5" s="6" t="n">
        <f aca="false">BC5/(0.025*5)</f>
        <v>116.996153846154</v>
      </c>
      <c r="BR5" s="6" t="n">
        <f aca="false">BD5/(0.025*5)</f>
        <v>123.011538461538</v>
      </c>
      <c r="BS5" s="6" t="n">
        <f aca="false">BE5/(0.025*5)</f>
        <v>119.519230769231</v>
      </c>
      <c r="BT5" s="6" t="n">
        <f aca="false">BF5/(0.025*5)</f>
        <v>128.934615384615</v>
      </c>
      <c r="BU5" s="6" t="n">
        <f aca="false">BG5/(0.025*5)</f>
        <v>85.1961538461539</v>
      </c>
      <c r="BV5" s="6" t="n">
        <f aca="false">BH5/(0.025*5)</f>
        <v>96.6423076923077</v>
      </c>
      <c r="BW5" s="6" t="n">
        <f aca="false">BI5/(0.025*5)</f>
        <v>98.0423076923077</v>
      </c>
      <c r="BX5" s="6" t="n">
        <f aca="false">BJ5/(0.025*5)</f>
        <v>100.503846153846</v>
      </c>
      <c r="BZ5" s="2" t="s">
        <v>21</v>
      </c>
      <c r="CA5" s="6"/>
      <c r="CB5" s="6"/>
      <c r="CC5" s="6"/>
      <c r="CD5" s="6"/>
      <c r="CE5" s="8" t="n">
        <f aca="false">AVERAGE(BQ5:BT5)</f>
        <v>122.115384615385</v>
      </c>
      <c r="CF5" s="6"/>
      <c r="CG5" s="6"/>
      <c r="CH5" s="6"/>
      <c r="CI5" s="6" t="n">
        <f aca="false">AVERAGE(BU5:BX5)</f>
        <v>95.0961538461538</v>
      </c>
      <c r="CJ5" s="6"/>
      <c r="CK5" s="6"/>
      <c r="CL5" s="6"/>
      <c r="CN5" s="2" t="s">
        <v>21</v>
      </c>
      <c r="CO5" s="6"/>
      <c r="CP5" s="6"/>
      <c r="CQ5" s="6"/>
      <c r="CR5" s="6"/>
      <c r="CS5" s="6" t="n">
        <f aca="false">(BQ5/$CA$8)*100</f>
        <v>94.4660103723487</v>
      </c>
      <c r="CT5" s="6" t="n">
        <f aca="false">(BR5/$CA$8)*100</f>
        <v>99.3230023912301</v>
      </c>
      <c r="CU5" s="6" t="n">
        <f aca="false">(BS5/$CA$8)*100</f>
        <v>96.5032141858949</v>
      </c>
      <c r="CV5" s="6" t="n">
        <f aca="false">(BT5/$CA$8)*100</f>
        <v>104.105462563274</v>
      </c>
      <c r="CW5" s="6" t="n">
        <f aca="false">(BU5/$CA$8)*100</f>
        <v>68.7897891369834</v>
      </c>
      <c r="CX5" s="6" t="n">
        <f aca="false">(BV5/$CA$8)*100</f>
        <v>78.0317381447781</v>
      </c>
      <c r="CY5" s="6" t="n">
        <f aca="false">(BW5/$CA$8)*100</f>
        <v>79.1621378218068</v>
      </c>
      <c r="CZ5" s="6" t="n">
        <f aca="false">(BX5/$CA$8)*100</f>
        <v>81.1496537374616</v>
      </c>
      <c r="DB5" s="2" t="s">
        <v>21</v>
      </c>
      <c r="DC5" s="6"/>
      <c r="DD5" s="6"/>
      <c r="DE5" s="6"/>
      <c r="DF5" s="6"/>
      <c r="DG5" s="6" t="n">
        <f aca="false">AVERAGE(CS5:CV5)</f>
        <v>98.599422378187</v>
      </c>
      <c r="DH5" s="6"/>
      <c r="DI5" s="6"/>
      <c r="DJ5" s="6"/>
      <c r="DK5" s="6" t="n">
        <f aca="false">AVERAGE(CW5:CZ5)</f>
        <v>76.7833297102575</v>
      </c>
      <c r="DL5" s="6"/>
      <c r="DM5" s="6"/>
      <c r="DN5" s="6"/>
      <c r="DP5" s="2" t="s">
        <v>21</v>
      </c>
      <c r="DQ5" s="6"/>
      <c r="DR5" s="6"/>
      <c r="DS5" s="6"/>
      <c r="DT5" s="6"/>
      <c r="DU5" s="6" t="n">
        <f aca="false">$DC$8-CS5</f>
        <v>5.53398962765131</v>
      </c>
      <c r="DV5" s="6" t="n">
        <f aca="false">$DC$8-CT5</f>
        <v>0.676997608769909</v>
      </c>
      <c r="DW5" s="6" t="n">
        <f aca="false">$DC$8-CU5</f>
        <v>3.49678581410514</v>
      </c>
      <c r="DX5" s="6" t="n">
        <f aca="false">$DC$8-CV5</f>
        <v>-4.10546256327444</v>
      </c>
      <c r="DY5" s="6" t="n">
        <f aca="false">$DC$8-CW5</f>
        <v>31.2102108630167</v>
      </c>
      <c r="DZ5" s="6" t="n">
        <f aca="false">$DC$8-CX5</f>
        <v>21.9682618552219</v>
      </c>
      <c r="EA5" s="6" t="n">
        <f aca="false">$DC$8-CY5</f>
        <v>20.8378621781932</v>
      </c>
      <c r="EB5" s="6" t="n">
        <f aca="false">$DC$8-CZ5</f>
        <v>18.8503462625384</v>
      </c>
      <c r="ED5" s="2" t="s">
        <v>21</v>
      </c>
      <c r="EE5" s="6"/>
      <c r="EF5" s="6"/>
      <c r="EG5" s="6"/>
      <c r="EH5" s="6"/>
      <c r="EI5" s="8" t="n">
        <f aca="false">AVERAGE(DU5:DX5)</f>
        <v>1.40057762181298</v>
      </c>
      <c r="EJ5" s="6"/>
      <c r="EK5" s="6"/>
      <c r="EL5" s="6"/>
      <c r="EM5" s="6" t="n">
        <f aca="false">AVERAGE(DY5:EB5)</f>
        <v>23.2166702897425</v>
      </c>
      <c r="EN5" s="6"/>
      <c r="EO5" s="6"/>
      <c r="EP5" s="6"/>
      <c r="ER5" s="2" t="s">
        <v>21</v>
      </c>
      <c r="ES5" s="6"/>
      <c r="ET5" s="6"/>
      <c r="EU5" s="6"/>
      <c r="EV5" s="6"/>
      <c r="EW5" s="8" t="n">
        <f aca="false">STDEV(DU5:DX5)</f>
        <v>4.17609187919815</v>
      </c>
      <c r="EX5" s="6"/>
      <c r="EY5" s="6"/>
      <c r="EZ5" s="6"/>
      <c r="FA5" s="6" t="n">
        <f aca="false">STDEV(DY5:EB5)</f>
        <v>5.48266139929854</v>
      </c>
      <c r="FB5" s="6"/>
      <c r="FC5" s="6"/>
      <c r="FD5" s="6"/>
    </row>
    <row r="6" customFormat="false" ht="16" hidden="false" customHeight="false" outlineLevel="0" collapsed="false">
      <c r="A6" s="2" t="s">
        <v>25</v>
      </c>
      <c r="B6" s="9" t="s">
        <v>26</v>
      </c>
      <c r="C6" s="9"/>
      <c r="D6" s="9"/>
      <c r="E6" s="9"/>
      <c r="F6" s="5" t="s">
        <v>67</v>
      </c>
      <c r="G6" s="5"/>
      <c r="H6" s="5"/>
      <c r="I6" s="5"/>
      <c r="J6" s="10" t="s">
        <v>68</v>
      </c>
      <c r="K6" s="10"/>
      <c r="L6" s="10"/>
      <c r="M6" s="10"/>
      <c r="O6" s="2" t="s">
        <v>25</v>
      </c>
      <c r="P6" s="0" t="n">
        <v>0.6254</v>
      </c>
      <c r="Q6" s="0" t="n">
        <v>0.6082</v>
      </c>
      <c r="R6" s="0" t="n">
        <v>0.6354</v>
      </c>
      <c r="S6" s="0" t="n">
        <v>0.6114</v>
      </c>
      <c r="T6" s="0" t="n">
        <v>0.823</v>
      </c>
      <c r="U6" s="0" t="n">
        <v>0.8923</v>
      </c>
      <c r="V6" s="0" t="n">
        <v>0.8403</v>
      </c>
      <c r="W6" s="0" t="n">
        <v>0.904</v>
      </c>
      <c r="X6" s="0" t="n">
        <v>0.8395</v>
      </c>
      <c r="Y6" s="0" t="n">
        <v>0.8601</v>
      </c>
      <c r="Z6" s="0" t="n">
        <v>0.8286</v>
      </c>
      <c r="AA6" s="0" t="n">
        <v>0.8397</v>
      </c>
      <c r="AC6" s="2" t="s">
        <v>25</v>
      </c>
      <c r="AD6" s="6" t="n">
        <f aca="false">P6-(AVERAGE($P$4:$S$4))</f>
        <v>0.574475</v>
      </c>
      <c r="AE6" s="6" t="n">
        <f aca="false">Q6-(AVERAGE($P$4:$S$4))</f>
        <v>0.557275</v>
      </c>
      <c r="AF6" s="6" t="n">
        <f aca="false">R6-(AVERAGE($P$4:$S$4))</f>
        <v>0.584475</v>
      </c>
      <c r="AG6" s="6" t="n">
        <f aca="false">S6-(AVERAGE($P$4:$S$4))</f>
        <v>0.560475</v>
      </c>
      <c r="AH6" s="6" t="n">
        <f aca="false">T6-(AVERAGE($P$4:$S$4))</f>
        <v>0.772075</v>
      </c>
      <c r="AI6" s="6" t="n">
        <f aca="false">U6-(AVERAGE($P$4:$S$4))</f>
        <v>0.841375</v>
      </c>
      <c r="AJ6" s="6" t="n">
        <f aca="false">V6-(AVERAGE($P$4:$S$4))</f>
        <v>0.789375</v>
      </c>
      <c r="AK6" s="6" t="n">
        <f aca="false">W6-(AVERAGE($P$4:$S$4))</f>
        <v>0.853075</v>
      </c>
      <c r="AL6" s="6" t="n">
        <f aca="false">X6-(AVERAGE($P$4:$S$4))</f>
        <v>0.788575</v>
      </c>
      <c r="AM6" s="6" t="n">
        <f aca="false">Y6-(AVERAGE($P$4:$S$4))</f>
        <v>0.809175</v>
      </c>
      <c r="AN6" s="6" t="n">
        <f aca="false">Z6-(AVERAGE($P$4:$S$4))</f>
        <v>0.777675</v>
      </c>
      <c r="AO6" s="6" t="n">
        <f aca="false">AA6-(AVERAGE($P$4:$S$4))</f>
        <v>0.788775</v>
      </c>
      <c r="AQ6" s="3" t="n">
        <v>10</v>
      </c>
      <c r="AR6" s="6" t="n">
        <f aca="false">AD6</f>
        <v>0.574475</v>
      </c>
      <c r="AS6" s="6" t="n">
        <f aca="false">AE6</f>
        <v>0.557275</v>
      </c>
      <c r="AT6" s="6" t="n">
        <f aca="false">AF6</f>
        <v>0.584475</v>
      </c>
      <c r="AU6" s="6" t="n">
        <f aca="false">AG6</f>
        <v>0.560475</v>
      </c>
      <c r="AV6" s="7" t="n">
        <f aca="false">AVERAGE(AR6:AU6)</f>
        <v>0.569175</v>
      </c>
      <c r="AX6" s="2" t="s">
        <v>25</v>
      </c>
      <c r="AY6" s="6" t="n">
        <f aca="false">(AD6-0.0098)/0.052</f>
        <v>10.8591346153846</v>
      </c>
      <c r="AZ6" s="6" t="n">
        <f aca="false">(AE6-0.0098)/0.052</f>
        <v>10.5283653846154</v>
      </c>
      <c r="BA6" s="6" t="n">
        <f aca="false">(AF6-0.0098)/0.052</f>
        <v>11.0514423076923</v>
      </c>
      <c r="BB6" s="6" t="n">
        <f aca="false">(AG6-0.0098)/0.052</f>
        <v>10.5899038461538</v>
      </c>
      <c r="BC6" s="6" t="n">
        <f aca="false">(AH6-0.0098)/0.052</f>
        <v>14.6591346153846</v>
      </c>
      <c r="BD6" s="6" t="n">
        <f aca="false">(AI6-0.0098)/0.052</f>
        <v>15.9918269230769</v>
      </c>
      <c r="BE6" s="6" t="n">
        <f aca="false">(AJ6-0.0098)/0.052</f>
        <v>14.9918269230769</v>
      </c>
      <c r="BF6" s="6" t="n">
        <f aca="false">(AK6-0.0098)/0.052</f>
        <v>16.2168269230769</v>
      </c>
      <c r="BG6" s="6" t="n">
        <f aca="false">(AL6-0.0098)/0.052</f>
        <v>14.9764423076923</v>
      </c>
      <c r="BH6" s="6" t="n">
        <f aca="false">(AM6-0.0098)/0.052</f>
        <v>15.3725961538462</v>
      </c>
      <c r="BI6" s="6" t="n">
        <f aca="false">(AN6-0.0098)/0.052</f>
        <v>14.7668269230769</v>
      </c>
      <c r="BJ6" s="6" t="n">
        <f aca="false">(AO6-0.0098)/0.052</f>
        <v>14.9802884615385</v>
      </c>
      <c r="BL6" s="2" t="s">
        <v>25</v>
      </c>
      <c r="BM6" s="6"/>
      <c r="BN6" s="6"/>
      <c r="BO6" s="6"/>
      <c r="BP6" s="6"/>
      <c r="BQ6" s="6" t="n">
        <f aca="false">BC6/(0.025*5)</f>
        <v>117.273076923077</v>
      </c>
      <c r="BR6" s="6" t="n">
        <f aca="false">BD6/(0.025*5)</f>
        <v>127.934615384615</v>
      </c>
      <c r="BS6" s="6" t="n">
        <f aca="false">BE6/(0.025*5)</f>
        <v>119.934615384615</v>
      </c>
      <c r="BT6" s="6" t="n">
        <f aca="false">BF6/(0.025*5)</f>
        <v>129.734615384615</v>
      </c>
      <c r="BU6" s="6" t="n">
        <f aca="false">BG6/(0.025*5)</f>
        <v>119.811538461538</v>
      </c>
      <c r="BV6" s="6" t="n">
        <f aca="false">BH6/(0.025*5)</f>
        <v>122.980769230769</v>
      </c>
      <c r="BW6" s="6" t="n">
        <f aca="false">BI6/(0.025*5)</f>
        <v>118.134615384615</v>
      </c>
      <c r="BX6" s="6" t="n">
        <f aca="false">BJ6/(0.025*5)</f>
        <v>119.842307692308</v>
      </c>
      <c r="BZ6" s="2" t="s">
        <v>25</v>
      </c>
      <c r="CA6" s="6"/>
      <c r="CB6" s="6"/>
      <c r="CC6" s="6"/>
      <c r="CD6" s="6"/>
      <c r="CE6" s="8" t="n">
        <f aca="false">AVERAGE(BQ6:BT6)</f>
        <v>123.719230769231</v>
      </c>
      <c r="CF6" s="6"/>
      <c r="CG6" s="6"/>
      <c r="CH6" s="6"/>
      <c r="CI6" s="6" t="n">
        <f aca="false">AVERAGE(BU6:BX6)</f>
        <v>120.192307692308</v>
      </c>
      <c r="CJ6" s="6"/>
      <c r="CK6" s="6"/>
      <c r="CL6" s="6"/>
      <c r="CN6" s="2" t="s">
        <v>25</v>
      </c>
      <c r="CO6" s="6"/>
      <c r="CP6" s="6"/>
      <c r="CQ6" s="6"/>
      <c r="CR6" s="6"/>
      <c r="CS6" s="6" t="n">
        <f aca="false">(BQ6/$CA$8)*100</f>
        <v>94.6896059128598</v>
      </c>
      <c r="CT6" s="6" t="n">
        <f aca="false">(BR6/$CA$8)*100</f>
        <v>103.29803422254</v>
      </c>
      <c r="CU6" s="6" t="n">
        <f aca="false">(BS6/$CA$8)*100</f>
        <v>96.8386074966616</v>
      </c>
      <c r="CV6" s="6" t="n">
        <f aca="false">(BT6/$CA$8)*100</f>
        <v>104.751405235862</v>
      </c>
      <c r="CW6" s="6" t="n">
        <f aca="false">(BU6/$CA$8)*100</f>
        <v>96.7392317008789</v>
      </c>
      <c r="CX6" s="6" t="n">
        <f aca="false">(BV6/$CA$8)*100</f>
        <v>99.2981584422844</v>
      </c>
      <c r="CY6" s="6" t="n">
        <f aca="false">(BW6/$CA$8)*100</f>
        <v>95.385236483339</v>
      </c>
      <c r="CZ6" s="6" t="n">
        <f aca="false">(BX6/$CA$8)*100</f>
        <v>96.7640756498245</v>
      </c>
      <c r="DB6" s="2" t="s">
        <v>25</v>
      </c>
      <c r="DC6" s="6"/>
      <c r="DD6" s="6"/>
      <c r="DE6" s="6"/>
      <c r="DF6" s="6"/>
      <c r="DG6" s="6" t="n">
        <f aca="false">AVERAGE(CS6:CV6)</f>
        <v>99.8944132169808</v>
      </c>
      <c r="DH6" s="6"/>
      <c r="DI6" s="6"/>
      <c r="DJ6" s="6"/>
      <c r="DK6" s="6" t="n">
        <f aca="false">AVERAGE(CW6:CZ6)</f>
        <v>97.0466755690817</v>
      </c>
      <c r="DL6" s="6"/>
      <c r="DM6" s="6"/>
      <c r="DN6" s="6"/>
      <c r="DP6" s="2" t="s">
        <v>25</v>
      </c>
      <c r="DQ6" s="6"/>
      <c r="DR6" s="6"/>
      <c r="DS6" s="6"/>
      <c r="DT6" s="6"/>
      <c r="DU6" s="6" t="n">
        <f aca="false">$DC$8-CS6</f>
        <v>5.31039408714015</v>
      </c>
      <c r="DV6" s="6" t="n">
        <f aca="false">$DC$8-CT6</f>
        <v>-3.2980342225397</v>
      </c>
      <c r="DW6" s="6" t="n">
        <f aca="false">$DC$8-CU6</f>
        <v>3.16139250333839</v>
      </c>
      <c r="DX6" s="6" t="n">
        <f aca="false">$DC$8-CV6</f>
        <v>-4.75140523586227</v>
      </c>
      <c r="DY6" s="6" t="n">
        <f aca="false">$DC$8-CW6</f>
        <v>3.26076829912114</v>
      </c>
      <c r="DZ6" s="6" t="n">
        <f aca="false">$DC$8-CX6</f>
        <v>0.701841557715582</v>
      </c>
      <c r="EA6" s="6" t="n">
        <f aca="false">$DC$8-CY6</f>
        <v>4.61476351666097</v>
      </c>
      <c r="EB6" s="6" t="n">
        <f aca="false">$DC$8-CZ6</f>
        <v>3.23592435017547</v>
      </c>
      <c r="ED6" s="2" t="s">
        <v>25</v>
      </c>
      <c r="EE6" s="6"/>
      <c r="EF6" s="6"/>
      <c r="EG6" s="6"/>
      <c r="EH6" s="6"/>
      <c r="EI6" s="8" t="n">
        <f aca="false">AVERAGE(DU6:DX6)</f>
        <v>0.105586783019145</v>
      </c>
      <c r="EJ6" s="6"/>
      <c r="EK6" s="6"/>
      <c r="EL6" s="6"/>
      <c r="EM6" s="6" t="n">
        <f aca="false">AVERAGE(DY6:EB6)</f>
        <v>2.95332443091829</v>
      </c>
      <c r="EN6" s="6"/>
      <c r="EO6" s="6"/>
      <c r="EP6" s="6"/>
      <c r="ER6" s="2" t="s">
        <v>25</v>
      </c>
      <c r="ES6" s="6"/>
      <c r="ET6" s="6"/>
      <c r="EU6" s="6"/>
      <c r="EV6" s="6"/>
      <c r="EW6" s="8" t="n">
        <f aca="false">STDEV(DU6:DX6)</f>
        <v>4.88545375218878</v>
      </c>
      <c r="EX6" s="6"/>
      <c r="EY6" s="6"/>
      <c r="EZ6" s="6"/>
      <c r="FA6" s="6" t="n">
        <f aca="false">STDEV(DY6:EB6)</f>
        <v>1.63339517676304</v>
      </c>
      <c r="FB6" s="6"/>
      <c r="FC6" s="6"/>
      <c r="FD6" s="6"/>
    </row>
    <row r="7" customFormat="false" ht="16" hidden="false" customHeight="false" outlineLevel="0" collapsed="false">
      <c r="A7" s="2" t="s">
        <v>29</v>
      </c>
      <c r="B7" s="9" t="s">
        <v>30</v>
      </c>
      <c r="C7" s="9"/>
      <c r="D7" s="9"/>
      <c r="E7" s="9"/>
      <c r="F7" s="5" t="s">
        <v>150</v>
      </c>
      <c r="G7" s="5"/>
      <c r="H7" s="5"/>
      <c r="I7" s="5"/>
      <c r="J7" s="10" t="s">
        <v>71</v>
      </c>
      <c r="K7" s="10"/>
      <c r="L7" s="10"/>
      <c r="M7" s="10"/>
      <c r="O7" s="2" t="s">
        <v>29</v>
      </c>
      <c r="P7" s="0" t="n">
        <v>1.0893</v>
      </c>
      <c r="Q7" s="0" t="n">
        <v>1.0613</v>
      </c>
      <c r="R7" s="0" t="n">
        <v>1.119</v>
      </c>
      <c r="S7" s="0" t="n">
        <v>1.061</v>
      </c>
      <c r="T7" s="0" t="n">
        <v>0.5783</v>
      </c>
      <c r="U7" s="0" t="n">
        <v>0.6203</v>
      </c>
      <c r="V7" s="0" t="n">
        <v>0.6061</v>
      </c>
      <c r="W7" s="0" t="n">
        <v>0.6194</v>
      </c>
      <c r="X7" s="0" t="n">
        <v>0.8465</v>
      </c>
      <c r="Y7" s="0" t="n">
        <v>0.8439</v>
      </c>
      <c r="Z7" s="0" t="n">
        <v>0.8038</v>
      </c>
      <c r="AA7" s="0" t="n">
        <v>0.8309</v>
      </c>
      <c r="AC7" s="2" t="s">
        <v>29</v>
      </c>
      <c r="AD7" s="6" t="n">
        <f aca="false">P7-(AVERAGE($P$4:$S$4))</f>
        <v>1.038375</v>
      </c>
      <c r="AE7" s="6" t="n">
        <f aca="false">Q7-(AVERAGE($P$4:$S$4))</f>
        <v>1.010375</v>
      </c>
      <c r="AF7" s="6" t="n">
        <f aca="false">R7-(AVERAGE($P$4:$S$4))</f>
        <v>1.068075</v>
      </c>
      <c r="AG7" s="6" t="n">
        <f aca="false">S7-(AVERAGE($P$4:$S$4))</f>
        <v>1.010075</v>
      </c>
      <c r="AH7" s="6" t="n">
        <f aca="false">T7-(AVERAGE($P$4:$S$4))</f>
        <v>0.527375</v>
      </c>
      <c r="AI7" s="6" t="n">
        <f aca="false">U7-(AVERAGE($P$4:$S$4))</f>
        <v>0.569375</v>
      </c>
      <c r="AJ7" s="6" t="n">
        <f aca="false">V7-(AVERAGE($P$4:$S$4))</f>
        <v>0.555175</v>
      </c>
      <c r="AK7" s="6" t="n">
        <f aca="false">W7-(AVERAGE($P$4:$S$4))</f>
        <v>0.568475</v>
      </c>
      <c r="AL7" s="6" t="n">
        <f aca="false">X7-(AVERAGE($P$4:$S$4))</f>
        <v>0.795575</v>
      </c>
      <c r="AM7" s="6" t="n">
        <f aca="false">Y7-(AVERAGE($P$4:$S$4))</f>
        <v>0.792975</v>
      </c>
      <c r="AN7" s="6" t="n">
        <f aca="false">Z7-(AVERAGE($P$4:$S$4))</f>
        <v>0.752875</v>
      </c>
      <c r="AO7" s="6" t="n">
        <f aca="false">AA7-(AVERAGE($P$4:$S$4))</f>
        <v>0.779975</v>
      </c>
      <c r="AQ7" s="3" t="n">
        <v>20</v>
      </c>
      <c r="AR7" s="6" t="n">
        <f aca="false">AD7</f>
        <v>1.038375</v>
      </c>
      <c r="AS7" s="6" t="n">
        <f aca="false">AE7</f>
        <v>1.010375</v>
      </c>
      <c r="AT7" s="6" t="n">
        <f aca="false">AF7</f>
        <v>1.068075</v>
      </c>
      <c r="AU7" s="6" t="n">
        <f aca="false">AG7</f>
        <v>1.010075</v>
      </c>
      <c r="AV7" s="7" t="n">
        <f aca="false">AVERAGE(AR7:AU7)</f>
        <v>1.031725</v>
      </c>
      <c r="AX7" s="2" t="s">
        <v>29</v>
      </c>
      <c r="AY7" s="6" t="n">
        <f aca="false">(AD7-0.0098)/0.052</f>
        <v>19.7802884615385</v>
      </c>
      <c r="AZ7" s="6" t="n">
        <f aca="false">(AE7-0.0098)/0.052</f>
        <v>19.2418269230769</v>
      </c>
      <c r="BA7" s="6" t="n">
        <f aca="false">(AF7-0.0098)/0.052</f>
        <v>20.3514423076923</v>
      </c>
      <c r="BB7" s="6" t="n">
        <f aca="false">(AG7-0.0098)/0.052</f>
        <v>19.2360576923077</v>
      </c>
      <c r="BC7" s="6" t="n">
        <f aca="false">(AH7-0.0098)/0.052</f>
        <v>9.95336538461538</v>
      </c>
      <c r="BD7" s="6" t="n">
        <f aca="false">(AI7-0.0098)/0.052</f>
        <v>10.7610576923077</v>
      </c>
      <c r="BE7" s="6" t="n">
        <f aca="false">(AJ7-0.0098)/0.052</f>
        <v>10.4879807692308</v>
      </c>
      <c r="BF7" s="6" t="n">
        <f aca="false">(AK7-0.0098)/0.052</f>
        <v>10.74375</v>
      </c>
      <c r="BG7" s="6" t="n">
        <f aca="false">(AL7-0.0098)/0.052</f>
        <v>15.1110576923077</v>
      </c>
      <c r="BH7" s="6" t="n">
        <f aca="false">(AM7-0.0098)/0.052</f>
        <v>15.0610576923077</v>
      </c>
      <c r="BI7" s="6" t="n">
        <f aca="false">(AN7-0.0098)/0.052</f>
        <v>14.2899038461538</v>
      </c>
      <c r="BJ7" s="6" t="n">
        <f aca="false">(AO7-0.0098)/0.052</f>
        <v>14.8110576923077</v>
      </c>
      <c r="BL7" s="2" t="s">
        <v>29</v>
      </c>
      <c r="BM7" s="6"/>
      <c r="BN7" s="6"/>
      <c r="BO7" s="6"/>
      <c r="BP7" s="6"/>
      <c r="BQ7" s="6" t="n">
        <f aca="false">BC7/(0.025*5)</f>
        <v>79.6269230769231</v>
      </c>
      <c r="BR7" s="6" t="n">
        <f aca="false">BD7/(0.025*5)</f>
        <v>86.0884615384616</v>
      </c>
      <c r="BS7" s="6" t="n">
        <f aca="false">BE7/(0.025*5)</f>
        <v>83.9038461538462</v>
      </c>
      <c r="BT7" s="6" t="n">
        <f aca="false">BF7/(0.025*5)</f>
        <v>85.95</v>
      </c>
      <c r="BU7" s="6" t="n">
        <f aca="false">BG7/(0.025*5)</f>
        <v>120.888461538462</v>
      </c>
      <c r="BV7" s="6" t="n">
        <f aca="false">BH7/(0.025*5)</f>
        <v>120.488461538462</v>
      </c>
      <c r="BW7" s="6" t="n">
        <f aca="false">BI7/(0.025*5)</f>
        <v>114.319230769231</v>
      </c>
      <c r="BX7" s="6" t="n">
        <f aca="false">BJ7/(0.025*5)</f>
        <v>118.488461538462</v>
      </c>
      <c r="BZ7" s="2" t="s">
        <v>29</v>
      </c>
      <c r="CA7" s="6"/>
      <c r="CB7" s="6"/>
      <c r="CC7" s="6"/>
      <c r="CD7" s="6"/>
      <c r="CE7" s="6" t="n">
        <f aca="false">AVERAGE(BQ7:BT7)</f>
        <v>83.8923076923077</v>
      </c>
      <c r="CF7" s="6"/>
      <c r="CG7" s="6"/>
      <c r="CH7" s="6"/>
      <c r="CI7" s="6" t="n">
        <f aca="false">AVERAGE(BU7:BX7)</f>
        <v>118.546153846154</v>
      </c>
      <c r="CJ7" s="6"/>
      <c r="CK7" s="6"/>
      <c r="CL7" s="6"/>
      <c r="CN7" s="2" t="s">
        <v>29</v>
      </c>
      <c r="CO7" s="6"/>
      <c r="CP7" s="6"/>
      <c r="CQ7" s="6"/>
      <c r="CR7" s="6"/>
      <c r="CS7" s="6" t="n">
        <f aca="false">(BQ7/$CA$8)*100</f>
        <v>64.2930343778144</v>
      </c>
      <c r="CT7" s="6" t="n">
        <f aca="false">(BR7/$CA$8)*100</f>
        <v>69.5102636564082</v>
      </c>
      <c r="CU7" s="6" t="n">
        <f aca="false">(BS7/$CA$8)*100</f>
        <v>67.7463432812646</v>
      </c>
      <c r="CV7" s="6" t="n">
        <f aca="false">(BT7/$CA$8)*100</f>
        <v>69.3984658861526</v>
      </c>
      <c r="CW7" s="6" t="n">
        <f aca="false">(BU7/$CA$8)*100</f>
        <v>97.6087699139778</v>
      </c>
      <c r="CX7" s="6" t="n">
        <f aca="false">(BV7/$CA$8)*100</f>
        <v>97.2857985776839</v>
      </c>
      <c r="CY7" s="6" t="n">
        <f aca="false">(BW7/$CA$8)*100</f>
        <v>92.3045868140741</v>
      </c>
      <c r="CZ7" s="6" t="n">
        <f aca="false">(BX7/$CA$8)*100</f>
        <v>95.6709418962144</v>
      </c>
      <c r="DB7" s="2" t="s">
        <v>29</v>
      </c>
      <c r="DC7" s="6"/>
      <c r="DD7" s="6"/>
      <c r="DE7" s="6"/>
      <c r="DF7" s="6"/>
      <c r="DG7" s="6" t="n">
        <f aca="false">AVERAGE(CS7:CV7)</f>
        <v>67.7370268004099</v>
      </c>
      <c r="DH7" s="6"/>
      <c r="DI7" s="6"/>
      <c r="DJ7" s="6"/>
      <c r="DK7" s="6" t="n">
        <f aca="false">AVERAGE(CW7:CZ7)</f>
        <v>95.7175243004876</v>
      </c>
      <c r="DL7" s="6"/>
      <c r="DM7" s="6"/>
      <c r="DN7" s="6"/>
      <c r="DP7" s="2" t="s">
        <v>29</v>
      </c>
      <c r="DQ7" s="6"/>
      <c r="DR7" s="6"/>
      <c r="DS7" s="6"/>
      <c r="DT7" s="6"/>
      <c r="DU7" s="6" t="n">
        <f aca="false">$DC$8-CS7</f>
        <v>35.7069656221856</v>
      </c>
      <c r="DV7" s="6" t="n">
        <f aca="false">$DC$8-CT7</f>
        <v>30.4897363435918</v>
      </c>
      <c r="DW7" s="6" t="n">
        <f aca="false">$DC$8-CU7</f>
        <v>32.2536567187354</v>
      </c>
      <c r="DX7" s="6" t="n">
        <f aca="false">$DC$8-CV7</f>
        <v>30.6015341138474</v>
      </c>
      <c r="DY7" s="6" t="n">
        <f aca="false">$DC$8-CW7</f>
        <v>2.39123008602216</v>
      </c>
      <c r="DZ7" s="6" t="n">
        <f aca="false">$DC$8-CX7</f>
        <v>2.71420142231607</v>
      </c>
      <c r="EA7" s="6" t="n">
        <f aca="false">$DC$8-CY7</f>
        <v>7.69541318592593</v>
      </c>
      <c r="EB7" s="6" t="n">
        <f aca="false">$DC$8-CZ7</f>
        <v>4.32905810378561</v>
      </c>
      <c r="ED7" s="2" t="s">
        <v>29</v>
      </c>
      <c r="EE7" s="6"/>
      <c r="EF7" s="6"/>
      <c r="EG7" s="6"/>
      <c r="EH7" s="6"/>
      <c r="EI7" s="6" t="n">
        <f aca="false">AVERAGE(DU7:DX7)</f>
        <v>32.2629731995901</v>
      </c>
      <c r="EJ7" s="6"/>
      <c r="EK7" s="6"/>
      <c r="EL7" s="6"/>
      <c r="EM7" s="6" t="n">
        <f aca="false">AVERAGE(DY7:EB7)</f>
        <v>4.28247569951244</v>
      </c>
      <c r="EN7" s="6"/>
      <c r="EO7" s="6"/>
      <c r="EP7" s="6"/>
      <c r="ER7" s="2" t="s">
        <v>29</v>
      </c>
      <c r="ES7" s="6"/>
      <c r="ET7" s="6"/>
      <c r="EU7" s="6"/>
      <c r="EV7" s="6"/>
      <c r="EW7" s="6" t="n">
        <f aca="false">STDEV(DU7:DX7)</f>
        <v>2.43351045383792</v>
      </c>
      <c r="EX7" s="6"/>
      <c r="EY7" s="6"/>
      <c r="EZ7" s="6"/>
      <c r="FA7" s="6" t="n">
        <f aca="false">STDEV(DY7:EB7)</f>
        <v>2.42807237574832</v>
      </c>
      <c r="FB7" s="6"/>
      <c r="FC7" s="6"/>
      <c r="FD7" s="6"/>
    </row>
    <row r="8" customFormat="false" ht="16" hidden="false" customHeight="false" outlineLevel="0" collapsed="false">
      <c r="A8" s="2" t="s">
        <v>33</v>
      </c>
      <c r="B8" s="11" t="s">
        <v>34</v>
      </c>
      <c r="C8" s="11"/>
      <c r="D8" s="11"/>
      <c r="E8" s="11"/>
      <c r="F8" s="10" t="s">
        <v>151</v>
      </c>
      <c r="G8" s="10"/>
      <c r="H8" s="10"/>
      <c r="I8" s="10"/>
      <c r="J8" s="5" t="s">
        <v>74</v>
      </c>
      <c r="K8" s="5"/>
      <c r="L8" s="5"/>
      <c r="M8" s="5"/>
      <c r="O8" s="2" t="s">
        <v>33</v>
      </c>
      <c r="P8" s="0" t="n">
        <v>0.8753</v>
      </c>
      <c r="Q8" s="0" t="n">
        <v>0.8667</v>
      </c>
      <c r="R8" s="0" t="n">
        <v>0.8609</v>
      </c>
      <c r="S8" s="0" t="n">
        <v>0.8601</v>
      </c>
      <c r="T8" s="0" t="n">
        <v>0.7639</v>
      </c>
      <c r="U8" s="0" t="n">
        <v>0.739</v>
      </c>
      <c r="V8" s="0" t="n">
        <v>0.7746</v>
      </c>
      <c r="W8" s="0" t="n">
        <v>0.805</v>
      </c>
      <c r="X8" s="0" t="n">
        <v>0.8137</v>
      </c>
      <c r="Y8" s="0" t="n">
        <v>0.8039</v>
      </c>
      <c r="Z8" s="0" t="n">
        <v>0.7962</v>
      </c>
      <c r="AA8" s="0" t="n">
        <v>0.8415</v>
      </c>
      <c r="AC8" s="2" t="s">
        <v>33</v>
      </c>
      <c r="AD8" s="6" t="n">
        <f aca="false">P8-(AVERAGE($P$4:$S$4))</f>
        <v>0.824375</v>
      </c>
      <c r="AE8" s="6" t="n">
        <f aca="false">Q8-(AVERAGE($P$4:$S$4))</f>
        <v>0.815775</v>
      </c>
      <c r="AF8" s="6" t="n">
        <f aca="false">R8-(AVERAGE($P$4:$S$4))</f>
        <v>0.809975</v>
      </c>
      <c r="AG8" s="6" t="n">
        <f aca="false">S8-(AVERAGE($P$4:$S$4))</f>
        <v>0.809175</v>
      </c>
      <c r="AH8" s="6" t="n">
        <f aca="false">T8-(AVERAGE($P$4:$S$4))</f>
        <v>0.712975</v>
      </c>
      <c r="AI8" s="6" t="n">
        <f aca="false">U8-(AVERAGE($P$4:$S$4))</f>
        <v>0.688075</v>
      </c>
      <c r="AJ8" s="6" t="n">
        <f aca="false">V8-(AVERAGE($P$4:$S$4))</f>
        <v>0.723675</v>
      </c>
      <c r="AK8" s="6" t="n">
        <f aca="false">W8-(AVERAGE($P$4:$S$4))</f>
        <v>0.754075</v>
      </c>
      <c r="AL8" s="6" t="n">
        <f aca="false">X8-(AVERAGE($P$4:$S$4))</f>
        <v>0.762775</v>
      </c>
      <c r="AM8" s="6" t="n">
        <f aca="false">Y8-(AVERAGE($P$4:$S$4))</f>
        <v>0.752975</v>
      </c>
      <c r="AN8" s="6" t="n">
        <f aca="false">Z8-(AVERAGE($P$4:$S$4))</f>
        <v>0.745275</v>
      </c>
      <c r="AO8" s="6" t="n">
        <f aca="false">AA8-(AVERAGE($P$4:$S$4))</f>
        <v>0.790575</v>
      </c>
      <c r="AX8" s="2" t="s">
        <v>33</v>
      </c>
      <c r="AY8" s="6" t="n">
        <f aca="false">(AD8-0.0098)/0.052</f>
        <v>15.6649038461538</v>
      </c>
      <c r="AZ8" s="6" t="n">
        <f aca="false">(AE8-0.0098)/0.052</f>
        <v>15.4995192307692</v>
      </c>
      <c r="BA8" s="6" t="n">
        <f aca="false">(AF8-0.0098)/0.052</f>
        <v>15.3879807692308</v>
      </c>
      <c r="BB8" s="6" t="n">
        <f aca="false">(AG8-0.0098)/0.052</f>
        <v>15.3725961538462</v>
      </c>
      <c r="BC8" s="6" t="n">
        <f aca="false">(AH8-0.0098)/0.052</f>
        <v>13.5225961538462</v>
      </c>
      <c r="BD8" s="6" t="n">
        <f aca="false">(AI8-0.0098)/0.052</f>
        <v>13.04375</v>
      </c>
      <c r="BE8" s="6" t="n">
        <f aca="false">(AJ8-0.0098)/0.052</f>
        <v>13.7283653846154</v>
      </c>
      <c r="BF8" s="6" t="n">
        <f aca="false">(AK8-0.0098)/0.052</f>
        <v>14.3129807692308</v>
      </c>
      <c r="BG8" s="6" t="n">
        <f aca="false">(AL8-0.0098)/0.052</f>
        <v>14.4802884615385</v>
      </c>
      <c r="BH8" s="6" t="n">
        <f aca="false">(AM8-0.0098)/0.052</f>
        <v>14.2918269230769</v>
      </c>
      <c r="BI8" s="6" t="n">
        <f aca="false">(AN8-0.0098)/0.052</f>
        <v>14.14375</v>
      </c>
      <c r="BJ8" s="6" t="n">
        <f aca="false">(AO8-0.0098)/0.052</f>
        <v>15.0149038461538</v>
      </c>
      <c r="BL8" s="2" t="s">
        <v>33</v>
      </c>
      <c r="BM8" s="6" t="n">
        <f aca="false">AY8/(0.025*5)</f>
        <v>125.319230769231</v>
      </c>
      <c r="BN8" s="6" t="n">
        <f aca="false">AZ8/(0.025*5)</f>
        <v>123.996153846154</v>
      </c>
      <c r="BO8" s="6" t="n">
        <f aca="false">BA8/(0.025*5)</f>
        <v>123.103846153846</v>
      </c>
      <c r="BP8" s="6" t="n">
        <f aca="false">BB8/(0.025*5)</f>
        <v>122.980769230769</v>
      </c>
      <c r="BQ8" s="6" t="n">
        <f aca="false">BC8/(0.025*5)</f>
        <v>108.180769230769</v>
      </c>
      <c r="BR8" s="6" t="n">
        <f aca="false">BD8/(0.025*5)</f>
        <v>104.35</v>
      </c>
      <c r="BS8" s="6" t="n">
        <f aca="false">BE8/(0.025*5)</f>
        <v>109.826923076923</v>
      </c>
      <c r="BT8" s="6" t="n">
        <f aca="false">BF8/(0.025*5)</f>
        <v>114.503846153846</v>
      </c>
      <c r="BU8" s="6" t="n">
        <f aca="false">BG8/(0.02*5)</f>
        <v>144.802884615385</v>
      </c>
      <c r="BV8" s="6" t="n">
        <f aca="false">BH8/(0.02*5)</f>
        <v>142.918269230769</v>
      </c>
      <c r="BW8" s="6" t="n">
        <f aca="false">BI8/(0.02*5)</f>
        <v>141.4375</v>
      </c>
      <c r="BX8" s="6" t="n">
        <f aca="false">BJ8/(0.02*5)</f>
        <v>150.149038461538</v>
      </c>
      <c r="BZ8" s="2" t="s">
        <v>33</v>
      </c>
      <c r="CA8" s="6" t="n">
        <f aca="false">AVERAGE(BM8:BP8)</f>
        <v>123.85</v>
      </c>
      <c r="CB8" s="6"/>
      <c r="CC8" s="6"/>
      <c r="CD8" s="6"/>
      <c r="CE8" s="6" t="n">
        <f aca="false">AVERAGE(BQ8:BT8)</f>
        <v>109.215384615385</v>
      </c>
      <c r="CF8" s="6"/>
      <c r="CG8" s="6"/>
      <c r="CH8" s="6"/>
      <c r="CI8" s="8" t="n">
        <f aca="false">AVERAGE(BU8:BX8)</f>
        <v>144.826923076923</v>
      </c>
      <c r="CJ8" s="6"/>
      <c r="CK8" s="6"/>
      <c r="CL8" s="6"/>
      <c r="CN8" s="2" t="s">
        <v>33</v>
      </c>
      <c r="CO8" s="6" t="n">
        <f aca="false">(BM8/$CA$8)*100</f>
        <v>101.186298562156</v>
      </c>
      <c r="CP8" s="6" t="n">
        <f aca="false">(BN8/$CA$8)*100</f>
        <v>100.118008757492</v>
      </c>
      <c r="CQ8" s="6" t="n">
        <f aca="false">(BO8/$CA$8)*100</f>
        <v>99.3975342380671</v>
      </c>
      <c r="CR8" s="6" t="n">
        <f aca="false">(BP8/$CA$8)*100</f>
        <v>99.2981584422844</v>
      </c>
      <c r="CS8" s="6" t="n">
        <f aca="false">(BQ8/$CA$8)*100</f>
        <v>87.34821899941</v>
      </c>
      <c r="CT8" s="6" t="n">
        <f aca="false">(BR8/$CA$8)*100</f>
        <v>84.2551473556722</v>
      </c>
      <c r="CU8" s="6" t="n">
        <f aca="false">(BS8/$CA$8)*100</f>
        <v>88.6773702680041</v>
      </c>
      <c r="CV8" s="6" t="n">
        <f aca="false">(BT8/$CA$8)*100</f>
        <v>92.4536505077482</v>
      </c>
      <c r="CW8" s="6" t="n">
        <f aca="false">(BU8/$CA$8)*100</f>
        <v>116.917952858607</v>
      </c>
      <c r="CX8" s="6" t="n">
        <f aca="false">(BV8/$CA$8)*100</f>
        <v>115.396260985684</v>
      </c>
      <c r="CY8" s="6" t="n">
        <f aca="false">(BW8/$CA$8)*100</f>
        <v>114.200645942673</v>
      </c>
      <c r="CZ8" s="6" t="n">
        <f aca="false">(BX8/$CA$8)*100</f>
        <v>121.23458898792</v>
      </c>
      <c r="DB8" s="2" t="s">
        <v>33</v>
      </c>
      <c r="DC8" s="6" t="n">
        <f aca="false">AVERAGE(CO8:CR8)</f>
        <v>100</v>
      </c>
      <c r="DD8" s="6"/>
      <c r="DE8" s="6"/>
      <c r="DF8" s="6"/>
      <c r="DG8" s="6" t="n">
        <f aca="false">AVERAGE(CS8:CV8)</f>
        <v>88.1835967827086</v>
      </c>
      <c r="DH8" s="6"/>
      <c r="DI8" s="6"/>
      <c r="DJ8" s="6"/>
      <c r="DK8" s="6" t="n">
        <f aca="false">AVERAGE(CW8:CZ8)</f>
        <v>116.937362193721</v>
      </c>
      <c r="DL8" s="6"/>
      <c r="DM8" s="6"/>
      <c r="DN8" s="6"/>
      <c r="DP8" s="2" t="s">
        <v>33</v>
      </c>
      <c r="DQ8" s="6" t="n">
        <f aca="false">$DC$8-CO8</f>
        <v>-1.18629856215644</v>
      </c>
      <c r="DR8" s="6" t="n">
        <f aca="false">$DC$8-CP8</f>
        <v>-0.118008757492021</v>
      </c>
      <c r="DS8" s="6" t="n">
        <f aca="false">$DC$8-CQ8</f>
        <v>0.602465761932862</v>
      </c>
      <c r="DT8" s="6" t="n">
        <f aca="false">$DC$8-CR8</f>
        <v>0.701841557715582</v>
      </c>
      <c r="DU8" s="6" t="n">
        <f aca="false">$DC$8-CS8</f>
        <v>12.65178100059</v>
      </c>
      <c r="DV8" s="6" t="n">
        <f aca="false">$DC$8-CT8</f>
        <v>15.7448526443278</v>
      </c>
      <c r="DW8" s="6" t="n">
        <f aca="false">$DC$8-CU8</f>
        <v>11.3226297319959</v>
      </c>
      <c r="DX8" s="6" t="n">
        <f aca="false">$DC$8-CV8</f>
        <v>7.54634949225179</v>
      </c>
      <c r="DY8" s="6" t="n">
        <f aca="false">$DC$8-CW8</f>
        <v>-16.9179528586069</v>
      </c>
      <c r="DZ8" s="6" t="n">
        <f aca="false">$DC$8-CX8</f>
        <v>-15.3962609856837</v>
      </c>
      <c r="EA8" s="6" t="n">
        <f aca="false">$DC$8-CY8</f>
        <v>-14.2006459426726</v>
      </c>
      <c r="EB8" s="6" t="n">
        <f aca="false">$DC$8-CZ8</f>
        <v>-21.2345889879196</v>
      </c>
      <c r="ED8" s="2" t="s">
        <v>33</v>
      </c>
      <c r="EE8" s="6" t="n">
        <f aca="false">AVERAGE(DQ8:DT8)</f>
        <v>-3.5527136788005E-015</v>
      </c>
      <c r="EF8" s="6"/>
      <c r="EG8" s="6"/>
      <c r="EH8" s="6"/>
      <c r="EI8" s="6" t="n">
        <f aca="false">AVERAGE(DU8:DX8)</f>
        <v>11.8164032172914</v>
      </c>
      <c r="EJ8" s="6"/>
      <c r="EK8" s="6"/>
      <c r="EL8" s="6"/>
      <c r="EM8" s="8" t="n">
        <f aca="false">AVERAGE(DY8:EB8)</f>
        <v>-16.9373621937207</v>
      </c>
      <c r="EN8" s="6"/>
      <c r="EO8" s="6"/>
      <c r="EP8" s="6"/>
      <c r="ER8" s="2" t="s">
        <v>33</v>
      </c>
      <c r="ES8" s="6" t="n">
        <f aca="false">STDEV(DQ8:DT8)</f>
        <v>0.871163381511034</v>
      </c>
      <c r="ET8" s="6"/>
      <c r="EU8" s="6"/>
      <c r="EV8" s="6"/>
      <c r="EW8" s="6" t="n">
        <f aca="false">STDEV(DU8:DX8)</f>
        <v>3.3964560947708</v>
      </c>
      <c r="EX8" s="6"/>
      <c r="EY8" s="6"/>
      <c r="EZ8" s="6"/>
      <c r="FA8" s="8" t="n">
        <f aca="false">STDEV(DY8:EB8)</f>
        <v>3.07306272933234</v>
      </c>
      <c r="FB8" s="6"/>
      <c r="FC8" s="6"/>
      <c r="FD8" s="6"/>
    </row>
    <row r="9" customFormat="false" ht="16" hidden="false" customHeight="false" outlineLevel="0" collapsed="false">
      <c r="A9" s="2" t="s">
        <v>37</v>
      </c>
      <c r="B9" s="12" t="s">
        <v>38</v>
      </c>
      <c r="C9" s="12"/>
      <c r="D9" s="12"/>
      <c r="E9" s="12"/>
      <c r="F9" s="10" t="s">
        <v>152</v>
      </c>
      <c r="G9" s="10"/>
      <c r="H9" s="10"/>
      <c r="I9" s="10"/>
      <c r="J9" s="10" t="s">
        <v>78</v>
      </c>
      <c r="K9" s="10"/>
      <c r="L9" s="10"/>
      <c r="M9" s="10"/>
      <c r="O9" s="2" t="s">
        <v>37</v>
      </c>
      <c r="P9" s="0" t="n">
        <v>0.4211</v>
      </c>
      <c r="Q9" s="0" t="n">
        <v>0.4258</v>
      </c>
      <c r="R9" s="0" t="n">
        <v>0.4302</v>
      </c>
      <c r="S9" s="0" t="n">
        <v>0.4289</v>
      </c>
      <c r="T9" s="0" t="n">
        <v>0.8435</v>
      </c>
      <c r="U9" s="0" t="n">
        <v>0.8664</v>
      </c>
      <c r="V9" s="0" t="n">
        <v>0.8531</v>
      </c>
      <c r="W9" s="0" t="n">
        <v>0.8691</v>
      </c>
      <c r="X9" s="0" t="n">
        <v>0.8567</v>
      </c>
      <c r="Y9" s="0" t="n">
        <v>0.8429</v>
      </c>
      <c r="Z9" s="0" t="n">
        <v>0.8</v>
      </c>
      <c r="AA9" s="0" t="n">
        <v>0.8438</v>
      </c>
      <c r="AC9" s="2" t="s">
        <v>37</v>
      </c>
      <c r="AD9" s="6" t="n">
        <f aca="false">P9-(AVERAGE($P$4:$S$4))</f>
        <v>0.370175</v>
      </c>
      <c r="AE9" s="6" t="n">
        <f aca="false">Q9-(AVERAGE($P$4:$S$4))</f>
        <v>0.374875</v>
      </c>
      <c r="AF9" s="6" t="n">
        <f aca="false">R9-(AVERAGE($P$4:$S$4))</f>
        <v>0.379275</v>
      </c>
      <c r="AG9" s="6" t="n">
        <f aca="false">S9-(AVERAGE($P$4:$S$4))</f>
        <v>0.377975</v>
      </c>
      <c r="AH9" s="6" t="n">
        <f aca="false">T9-(AVERAGE($P$4:$S$4))</f>
        <v>0.792575</v>
      </c>
      <c r="AI9" s="6" t="n">
        <f aca="false">U9-(AVERAGE($P$4:$S$4))</f>
        <v>0.815475</v>
      </c>
      <c r="AJ9" s="6" t="n">
        <f aca="false">V9-(AVERAGE($P$4:$S$4))</f>
        <v>0.802175</v>
      </c>
      <c r="AK9" s="6" t="n">
        <f aca="false">W9-(AVERAGE($P$4:$S$4))</f>
        <v>0.818175</v>
      </c>
      <c r="AL9" s="6" t="n">
        <f aca="false">X9-(AVERAGE($P$4:$S$4))</f>
        <v>0.805775</v>
      </c>
      <c r="AM9" s="6" t="n">
        <f aca="false">Y9-(AVERAGE($P$4:$S$4))</f>
        <v>0.791975</v>
      </c>
      <c r="AN9" s="6" t="n">
        <f aca="false">Z9-(AVERAGE($P$4:$S$4))</f>
        <v>0.749075</v>
      </c>
      <c r="AO9" s="6" t="n">
        <f aca="false">AA9-(AVERAGE($P$4:$S$4))</f>
        <v>0.792875</v>
      </c>
      <c r="AX9" s="2" t="s">
        <v>37</v>
      </c>
      <c r="AY9" s="6" t="n">
        <f aca="false">(AD9-0.0098)/0.052</f>
        <v>6.93028846153846</v>
      </c>
      <c r="AZ9" s="6" t="n">
        <f aca="false">(AE9-0.0098)/0.052</f>
        <v>7.02067307692308</v>
      </c>
      <c r="BA9" s="6" t="n">
        <f aca="false">(AF9-0.0098)/0.052</f>
        <v>7.10528846153846</v>
      </c>
      <c r="BB9" s="6" t="n">
        <f aca="false">(AG9-0.0098)/0.052</f>
        <v>7.08028846153846</v>
      </c>
      <c r="BC9" s="6" t="n">
        <f aca="false">(AH9-0.0098)/0.052</f>
        <v>15.0533653846154</v>
      </c>
      <c r="BD9" s="6" t="n">
        <f aca="false">(AI9-0.0098)/0.052</f>
        <v>15.49375</v>
      </c>
      <c r="BE9" s="6" t="n">
        <f aca="false">(AJ9-0.0098)/0.052</f>
        <v>15.2379807692308</v>
      </c>
      <c r="BF9" s="6" t="n">
        <f aca="false">(AK9-0.0098)/0.052</f>
        <v>15.5456730769231</v>
      </c>
      <c r="BG9" s="6" t="n">
        <f aca="false">(AL9-0.0098)/0.052</f>
        <v>15.3072115384615</v>
      </c>
      <c r="BH9" s="6" t="n">
        <f aca="false">(AM9-0.0098)/0.052</f>
        <v>15.0418269230769</v>
      </c>
      <c r="BI9" s="6" t="n">
        <f aca="false">(AN9-0.0098)/0.052</f>
        <v>14.2168269230769</v>
      </c>
      <c r="BJ9" s="6" t="n">
        <f aca="false">(AO9-0.0098)/0.052</f>
        <v>15.0591346153846</v>
      </c>
      <c r="BL9" s="2" t="s">
        <v>37</v>
      </c>
      <c r="BM9" s="6" t="n">
        <f aca="false">AY9/(0.025*5)</f>
        <v>55.4423076923077</v>
      </c>
      <c r="BN9" s="6" t="n">
        <f aca="false">AZ9/(0.025*5)</f>
        <v>56.1653846153846</v>
      </c>
      <c r="BO9" s="6" t="n">
        <f aca="false">BA9/(0.025*5)</f>
        <v>56.8423076923077</v>
      </c>
      <c r="BP9" s="6" t="n">
        <f aca="false">BB9/(0.025*5)</f>
        <v>56.6423076923077</v>
      </c>
      <c r="BQ9" s="6" t="n">
        <f aca="false">BC9/(0.025*5)</f>
        <v>120.426923076923</v>
      </c>
      <c r="BR9" s="6" t="n">
        <f aca="false">BD9/(0.025*5)</f>
        <v>123.95</v>
      </c>
      <c r="BS9" s="6" t="n">
        <f aca="false">BE9/(0.025*5)</f>
        <v>121.903846153846</v>
      </c>
      <c r="BT9" s="6" t="n">
        <f aca="false">BF9/(0.025*5)</f>
        <v>124.365384615385</v>
      </c>
      <c r="BU9" s="6" t="n">
        <f aca="false">BG9/(0.02*5)</f>
        <v>153.072115384615</v>
      </c>
      <c r="BV9" s="6" t="n">
        <f aca="false">BH9/(0.02*5)</f>
        <v>150.418269230769</v>
      </c>
      <c r="BW9" s="6" t="n">
        <f aca="false">BI9/(0.02*5)</f>
        <v>142.168269230769</v>
      </c>
      <c r="BX9" s="6" t="n">
        <f aca="false">BJ9/(0.02*5)</f>
        <v>150.591346153846</v>
      </c>
      <c r="BZ9" s="2" t="s">
        <v>37</v>
      </c>
      <c r="CA9" s="6" t="n">
        <f aca="false">AVERAGE(BM9:BP9)</f>
        <v>56.2730769230769</v>
      </c>
      <c r="CB9" s="6"/>
      <c r="CC9" s="6"/>
      <c r="CD9" s="6"/>
      <c r="CE9" s="6" t="n">
        <f aca="false">AVERAGE(BQ9:BT9)</f>
        <v>122.661538461538</v>
      </c>
      <c r="CF9" s="6"/>
      <c r="CG9" s="6"/>
      <c r="CH9" s="6"/>
      <c r="CI9" s="8" t="n">
        <f aca="false">AVERAGE(BU9:BX9)</f>
        <v>149.0625</v>
      </c>
      <c r="CJ9" s="6"/>
      <c r="CK9" s="6"/>
      <c r="CL9" s="6"/>
      <c r="CN9" s="2" t="s">
        <v>37</v>
      </c>
      <c r="CO9" s="6" t="n">
        <f aca="false">(BM9/$CA$8)*100</f>
        <v>44.765690506506</v>
      </c>
      <c r="CP9" s="6" t="n">
        <f aca="false">(BN9/$CA$8)*100</f>
        <v>45.3495233067296</v>
      </c>
      <c r="CQ9" s="6" t="n">
        <f aca="false">(BO9/$CA$8)*100</f>
        <v>45.8960901835347</v>
      </c>
      <c r="CR9" s="6" t="n">
        <f aca="false">(BP9/$CA$8)*100</f>
        <v>45.7346045153877</v>
      </c>
      <c r="CS9" s="6" t="n">
        <f aca="false">(BQ9/$CA$8)*100</f>
        <v>97.2361106797926</v>
      </c>
      <c r="CT9" s="6" t="n">
        <f aca="false">(BR9/$CA$8)*100</f>
        <v>100.080742834073</v>
      </c>
      <c r="CU9" s="6" t="n">
        <f aca="false">(BS9/$CA$8)*100</f>
        <v>98.4286202291854</v>
      </c>
      <c r="CV9" s="6" t="n">
        <f aca="false">(BT9/$CA$8)*100</f>
        <v>100.41613614484</v>
      </c>
      <c r="CW9" s="6" t="n">
        <f aca="false">(BU9/$CA$8)*100</f>
        <v>123.59476413776</v>
      </c>
      <c r="CX9" s="6" t="n">
        <f aca="false">(BV9/$CA$8)*100</f>
        <v>121.451973541194</v>
      </c>
      <c r="CY9" s="6" t="n">
        <f aca="false">(BW9/$CA$8)*100</f>
        <v>114.790689730133</v>
      </c>
      <c r="CZ9" s="6" t="n">
        <f aca="false">(BX9/$CA$8)*100</f>
        <v>121.591720754014</v>
      </c>
      <c r="DB9" s="2" t="s">
        <v>37</v>
      </c>
      <c r="DC9" s="6" t="n">
        <f aca="false">AVERAGE(CO9:CR9)</f>
        <v>45.4364771280395</v>
      </c>
      <c r="DD9" s="6"/>
      <c r="DE9" s="6"/>
      <c r="DF9" s="6"/>
      <c r="DG9" s="6" t="n">
        <f aca="false">AVERAGE(CS9:CV9)</f>
        <v>99.0404024719729</v>
      </c>
      <c r="DH9" s="6"/>
      <c r="DI9" s="6"/>
      <c r="DJ9" s="6"/>
      <c r="DK9" s="6" t="n">
        <f aca="false">AVERAGE(CW9:CZ9)</f>
        <v>120.357287040775</v>
      </c>
      <c r="DL9" s="6"/>
      <c r="DM9" s="6"/>
      <c r="DN9" s="6"/>
      <c r="DP9" s="2" t="s">
        <v>37</v>
      </c>
      <c r="DQ9" s="6" t="n">
        <f aca="false">$DC$8-CO9</f>
        <v>55.234309493494</v>
      </c>
      <c r="DR9" s="6" t="n">
        <f aca="false">$DC$8-CP9</f>
        <v>54.6504766932704</v>
      </c>
      <c r="DS9" s="6" t="n">
        <f aca="false">$DC$8-CQ9</f>
        <v>54.1039098164653</v>
      </c>
      <c r="DT9" s="6" t="n">
        <f aca="false">$DC$8-CR9</f>
        <v>54.2653954846123</v>
      </c>
      <c r="DU9" s="6" t="n">
        <f aca="false">$DC$8-CS9</f>
        <v>2.76388932020744</v>
      </c>
      <c r="DV9" s="6" t="n">
        <f aca="false">$DC$8-CT9</f>
        <v>-0.0807428340734617</v>
      </c>
      <c r="DW9" s="6" t="n">
        <f aca="false">$DC$8-CU9</f>
        <v>1.57137977081459</v>
      </c>
      <c r="DX9" s="6" t="n">
        <f aca="false">$DC$8-CV9</f>
        <v>-0.416136144840237</v>
      </c>
      <c r="DY9" s="6" t="n">
        <f aca="false">$DC$8-CW9</f>
        <v>-23.5947641377597</v>
      </c>
      <c r="DZ9" s="6" t="n">
        <f aca="false">$DC$8-CX9</f>
        <v>-21.4519735411944</v>
      </c>
      <c r="EA9" s="6" t="n">
        <f aca="false">$DC$8-CY9</f>
        <v>-14.7906897301326</v>
      </c>
      <c r="EB9" s="6" t="n">
        <f aca="false">$DC$8-CZ9</f>
        <v>-21.5917207540139</v>
      </c>
      <c r="ED9" s="2" t="s">
        <v>37</v>
      </c>
      <c r="EE9" s="6" t="n">
        <f aca="false">AVERAGE(DQ9:DT9)</f>
        <v>54.5635228719605</v>
      </c>
      <c r="EF9" s="6"/>
      <c r="EG9" s="6"/>
      <c r="EH9" s="6"/>
      <c r="EI9" s="6" t="n">
        <f aca="false">AVERAGE(DU9:DX9)</f>
        <v>0.959597528027082</v>
      </c>
      <c r="EJ9" s="6"/>
      <c r="EK9" s="6"/>
      <c r="EL9" s="6"/>
      <c r="EM9" s="8" t="n">
        <f aca="false">AVERAGE(DY9:EB9)</f>
        <v>-20.3572870407751</v>
      </c>
      <c r="EN9" s="6"/>
      <c r="EO9" s="6"/>
      <c r="EP9" s="6"/>
      <c r="ER9" s="2" t="s">
        <v>37</v>
      </c>
      <c r="ES9" s="6" t="n">
        <f aca="false">STDEV(DQ9:DT9)</f>
        <v>0.502540133898909</v>
      </c>
      <c r="ET9" s="6"/>
      <c r="EU9" s="6"/>
      <c r="EV9" s="6"/>
      <c r="EW9" s="6" t="n">
        <f aca="false">STDEV(DU9:DX9)</f>
        <v>1.48376745612826</v>
      </c>
      <c r="EX9" s="6"/>
      <c r="EY9" s="6"/>
      <c r="EZ9" s="6"/>
      <c r="FA9" s="8" t="n">
        <f aca="false">STDEV(DY9:EB9)</f>
        <v>3.83798682900869</v>
      </c>
      <c r="FB9" s="6"/>
      <c r="FC9" s="6"/>
      <c r="FD9" s="6"/>
    </row>
    <row r="10" customFormat="false" ht="16" hidden="false" customHeight="false" outlineLevel="0" collapsed="false">
      <c r="A10" s="2" t="s">
        <v>41</v>
      </c>
      <c r="B10" s="12" t="s">
        <v>42</v>
      </c>
      <c r="C10" s="12"/>
      <c r="D10" s="12"/>
      <c r="E10" s="12"/>
      <c r="F10" s="5" t="s">
        <v>80</v>
      </c>
      <c r="G10" s="5"/>
      <c r="H10" s="5"/>
      <c r="I10" s="5"/>
      <c r="J10" s="10" t="s">
        <v>81</v>
      </c>
      <c r="K10" s="10"/>
      <c r="L10" s="10"/>
      <c r="M10" s="10"/>
      <c r="O10" s="2" t="s">
        <v>41</v>
      </c>
      <c r="P10" s="0" t="n">
        <v>0.3515</v>
      </c>
      <c r="Q10" s="0" t="n">
        <v>0.2948</v>
      </c>
      <c r="R10" s="0" t="n">
        <v>0.3223</v>
      </c>
      <c r="S10" s="0" t="n">
        <v>0.361</v>
      </c>
      <c r="T10" s="0" t="n">
        <v>0.8361</v>
      </c>
      <c r="U10" s="0" t="n">
        <v>0.8724</v>
      </c>
      <c r="V10" s="0" t="n">
        <v>0.8131</v>
      </c>
      <c r="W10" s="0" t="n">
        <v>0.876</v>
      </c>
      <c r="X10" s="0" t="n">
        <v>0.8899</v>
      </c>
      <c r="Y10" s="0" t="n">
        <v>0.86</v>
      </c>
      <c r="Z10" s="0" t="n">
        <v>0.8382</v>
      </c>
      <c r="AA10" s="0" t="n">
        <v>0.8576</v>
      </c>
      <c r="AC10" s="2" t="s">
        <v>41</v>
      </c>
      <c r="AD10" s="6" t="n">
        <f aca="false">P10-(AVERAGE($P$4:$S$4))</f>
        <v>0.300575</v>
      </c>
      <c r="AE10" s="6" t="n">
        <f aca="false">Q10-(AVERAGE($P$4:$S$4))</f>
        <v>0.243875</v>
      </c>
      <c r="AF10" s="6" t="n">
        <f aca="false">R10-(AVERAGE($P$4:$S$4))</f>
        <v>0.271375</v>
      </c>
      <c r="AG10" s="6" t="n">
        <f aca="false">S10-(AVERAGE($P$4:$S$4))</f>
        <v>0.310075</v>
      </c>
      <c r="AH10" s="6" t="n">
        <f aca="false">T10-(AVERAGE($P$4:$S$4))</f>
        <v>0.785175</v>
      </c>
      <c r="AI10" s="6" t="n">
        <f aca="false">U10-(AVERAGE($P$4:$S$4))</f>
        <v>0.821475</v>
      </c>
      <c r="AJ10" s="6" t="n">
        <f aca="false">V10-(AVERAGE($P$4:$S$4))</f>
        <v>0.762175</v>
      </c>
      <c r="AK10" s="6" t="n">
        <f aca="false">W10-(AVERAGE($P$4:$S$4))</f>
        <v>0.825075</v>
      </c>
      <c r="AL10" s="6" t="n">
        <f aca="false">X10-(AVERAGE($P$4:$S$4))</f>
        <v>0.838975</v>
      </c>
      <c r="AM10" s="6" t="n">
        <f aca="false">Y10-(AVERAGE($P$4:$S$4))</f>
        <v>0.809075</v>
      </c>
      <c r="AN10" s="6" t="n">
        <f aca="false">Z10-(AVERAGE($P$4:$S$4))</f>
        <v>0.787275</v>
      </c>
      <c r="AO10" s="6" t="n">
        <f aca="false">AA10-(AVERAGE($P$4:$S$4))</f>
        <v>0.806675</v>
      </c>
      <c r="AX10" s="2" t="s">
        <v>41</v>
      </c>
      <c r="AY10" s="6" t="n">
        <f aca="false">(AD10-0.0098)/0.052</f>
        <v>5.59182692307692</v>
      </c>
      <c r="AZ10" s="6" t="n">
        <f aca="false">(AE10-0.0098)/0.052</f>
        <v>4.50144230769231</v>
      </c>
      <c r="BA10" s="6" t="n">
        <f aca="false">(AF10-0.0098)/0.052</f>
        <v>5.03028846153846</v>
      </c>
      <c r="BB10" s="6" t="n">
        <f aca="false">(AG10-0.0098)/0.052</f>
        <v>5.77451923076923</v>
      </c>
      <c r="BC10" s="6" t="n">
        <f aca="false">(AH10-0.0098)/0.052</f>
        <v>14.9110576923077</v>
      </c>
      <c r="BD10" s="6" t="n">
        <f aca="false">(AI10-0.0098)/0.052</f>
        <v>15.6091346153846</v>
      </c>
      <c r="BE10" s="6" t="n">
        <f aca="false">(AJ10-0.0098)/0.052</f>
        <v>14.46875</v>
      </c>
      <c r="BF10" s="6" t="n">
        <f aca="false">(AK10-0.0098)/0.052</f>
        <v>15.6783653846154</v>
      </c>
      <c r="BG10" s="6" t="n">
        <f aca="false">(AL10-0.0098)/0.052</f>
        <v>15.9456730769231</v>
      </c>
      <c r="BH10" s="6" t="n">
        <f aca="false">(AM10-0.0098)/0.052</f>
        <v>15.3706730769231</v>
      </c>
      <c r="BI10" s="6" t="n">
        <f aca="false">(AN10-0.0098)/0.052</f>
        <v>14.9514423076923</v>
      </c>
      <c r="BJ10" s="6" t="n">
        <f aca="false">(AO10-0.0098)/0.052</f>
        <v>15.3245192307692</v>
      </c>
      <c r="BL10" s="2" t="s">
        <v>41</v>
      </c>
      <c r="BM10" s="6" t="n">
        <f aca="false">AY10/(0.025*5)</f>
        <v>44.7346153846154</v>
      </c>
      <c r="BN10" s="6" t="n">
        <f aca="false">AZ10/(0.025*5)</f>
        <v>36.0115384615385</v>
      </c>
      <c r="BO10" s="6" t="n">
        <f aca="false">BA10/(0.025*5)</f>
        <v>40.2423076923077</v>
      </c>
      <c r="BP10" s="6" t="n">
        <f aca="false">BB10/(0.025*5)</f>
        <v>46.1961538461539</v>
      </c>
      <c r="BQ10" s="6" t="n">
        <f aca="false">BC10/(0.025*5)</f>
        <v>119.288461538462</v>
      </c>
      <c r="BR10" s="6" t="n">
        <f aca="false">BD10/(0.025*5)</f>
        <v>124.873076923077</v>
      </c>
      <c r="BS10" s="6" t="n">
        <f aca="false">BE10/(0.025*5)</f>
        <v>115.75</v>
      </c>
      <c r="BT10" s="6" t="n">
        <f aca="false">BF10/(0.025*5)</f>
        <v>125.426923076923</v>
      </c>
      <c r="BU10" s="6" t="n">
        <f aca="false">BG10/(0.02*5)</f>
        <v>159.456730769231</v>
      </c>
      <c r="BV10" s="6" t="n">
        <f aca="false">BH10/(0.02*5)</f>
        <v>153.706730769231</v>
      </c>
      <c r="BW10" s="6" t="n">
        <f aca="false">BI10/(0.02*5)</f>
        <v>149.514423076923</v>
      </c>
      <c r="BX10" s="6" t="n">
        <f aca="false">BJ10/(0.02*5)</f>
        <v>153.245192307692</v>
      </c>
      <c r="BZ10" s="2" t="s">
        <v>41</v>
      </c>
      <c r="CA10" s="6" t="n">
        <f aca="false">AVERAGE(BM10:BP10)</f>
        <v>41.7961538461539</v>
      </c>
      <c r="CB10" s="6"/>
      <c r="CC10" s="6"/>
      <c r="CD10" s="6"/>
      <c r="CE10" s="8" t="n">
        <f aca="false">AVERAGE(BQ10:BS10)</f>
        <v>119.970512820513</v>
      </c>
      <c r="CF10" s="6"/>
      <c r="CG10" s="6"/>
      <c r="CH10" s="6"/>
      <c r="CI10" s="8" t="n">
        <f aca="false">AVERAGE(BU10:BX10)</f>
        <v>153.980769230769</v>
      </c>
      <c r="CJ10" s="6"/>
      <c r="CK10" s="6"/>
      <c r="CL10" s="6"/>
      <c r="CN10" s="2" t="s">
        <v>41</v>
      </c>
      <c r="CO10" s="6" t="n">
        <f aca="false">(BM10/$CA$8)*100</f>
        <v>36.1199962734077</v>
      </c>
      <c r="CP10" s="6" t="n">
        <f aca="false">(BN10/$CA$8)*100</f>
        <v>29.076736747306</v>
      </c>
      <c r="CQ10" s="6" t="n">
        <f aca="false">(BO10/$CA$8)*100</f>
        <v>32.4927797273377</v>
      </c>
      <c r="CR10" s="6" t="n">
        <f aca="false">(BP10/$CA$8)*100</f>
        <v>37.3000838483277</v>
      </c>
      <c r="CS10" s="6" t="n">
        <f aca="false">(BQ10/$CA$8)*100</f>
        <v>96.3168845688022</v>
      </c>
      <c r="CT10" s="6" t="n">
        <f aca="false">(BR10/$CA$8)*100</f>
        <v>100.826061302444</v>
      </c>
      <c r="CU10" s="6" t="n">
        <f aca="false">(BS10/$CA$8)*100</f>
        <v>93.4598304400484</v>
      </c>
      <c r="CV10" s="6" t="n">
        <f aca="false">(BT10/$CA$8)*100</f>
        <v>101.273252383466</v>
      </c>
      <c r="CW10" s="6" t="n">
        <f aca="false">(BU10/$CA$8)*100</f>
        <v>128.749883543989</v>
      </c>
      <c r="CX10" s="6" t="n">
        <f aca="false">(BV10/$CA$8)*100</f>
        <v>124.107170584764</v>
      </c>
      <c r="CY10" s="6" t="n">
        <f aca="false">(BW10/$CA$8)*100</f>
        <v>120.722182540915</v>
      </c>
      <c r="CZ10" s="6" t="n">
        <f aca="false">(BX10/$CA$8)*100</f>
        <v>123.734511350579</v>
      </c>
      <c r="DB10" s="2" t="s">
        <v>41</v>
      </c>
      <c r="DC10" s="6" t="n">
        <f aca="false">AVERAGE(CO10:CR10)</f>
        <v>33.7473991490948</v>
      </c>
      <c r="DD10" s="6"/>
      <c r="DE10" s="6"/>
      <c r="DF10" s="6"/>
      <c r="DG10" s="6" t="n">
        <f aca="false">AVERAGE(CS10:CU10)</f>
        <v>96.8675921037649</v>
      </c>
      <c r="DH10" s="6"/>
      <c r="DI10" s="6"/>
      <c r="DJ10" s="6"/>
      <c r="DK10" s="6" t="n">
        <f aca="false">AVERAGE(CW10:CZ10)</f>
        <v>124.328437005062</v>
      </c>
      <c r="DL10" s="6"/>
      <c r="DM10" s="6"/>
      <c r="DN10" s="6"/>
      <c r="DP10" s="2" t="s">
        <v>41</v>
      </c>
      <c r="DQ10" s="6" t="n">
        <f aca="false">$DC$8-CO10</f>
        <v>63.8800037265923</v>
      </c>
      <c r="DR10" s="6" t="n">
        <f aca="false">$DC$8-CP10</f>
        <v>70.923263252694</v>
      </c>
      <c r="DS10" s="6" t="n">
        <f aca="false">$DC$8-CQ10</f>
        <v>67.5072202726623</v>
      </c>
      <c r="DT10" s="6" t="n">
        <f aca="false">$DC$8-CR10</f>
        <v>62.6999161516723</v>
      </c>
      <c r="DU10" s="6" t="n">
        <f aca="false">$DC$8-CS10</f>
        <v>3.68311543119779</v>
      </c>
      <c r="DV10" s="6" t="n">
        <f aca="false">$DC$8-CT10</f>
        <v>-0.826061302444032</v>
      </c>
      <c r="DW10" s="6" t="n">
        <f aca="false">$DC$8-CU10</f>
        <v>6.54016955995155</v>
      </c>
      <c r="DX10" s="6" t="n">
        <f aca="false">$DC$8-CV10</f>
        <v>-1.27325238346636</v>
      </c>
      <c r="DY10" s="6" t="n">
        <f aca="false">$DC$8-CW10</f>
        <v>-28.7498835439893</v>
      </c>
      <c r="DZ10" s="6" t="n">
        <f aca="false">$DC$8-CX10</f>
        <v>-24.1071705847645</v>
      </c>
      <c r="EA10" s="6" t="n">
        <f aca="false">$DC$8-CY10</f>
        <v>-20.7221825409149</v>
      </c>
      <c r="EB10" s="6" t="n">
        <f aca="false">$DC$8-CZ10</f>
        <v>-23.7345113505792</v>
      </c>
      <c r="ED10" s="2" t="s">
        <v>41</v>
      </c>
      <c r="EE10" s="6" t="n">
        <f aca="false">AVERAGE(DQ10:DT10)</f>
        <v>66.2526008509053</v>
      </c>
      <c r="EF10" s="6"/>
      <c r="EG10" s="6"/>
      <c r="EH10" s="6"/>
      <c r="EI10" s="8" t="n">
        <f aca="false">AVERAGE(DU10:DW10)</f>
        <v>3.1324078962351</v>
      </c>
      <c r="EJ10" s="6"/>
      <c r="EK10" s="6"/>
      <c r="EL10" s="6"/>
      <c r="EM10" s="8" t="n">
        <f aca="false">AVERAGE(DY10:EB10)</f>
        <v>-24.328437005062</v>
      </c>
      <c r="EN10" s="6"/>
      <c r="EO10" s="6"/>
      <c r="EP10" s="6"/>
      <c r="ER10" s="2" t="s">
        <v>41</v>
      </c>
      <c r="ES10" s="6" t="n">
        <f aca="false">STDEV(DQ10:DT10)</f>
        <v>3.72558464545701</v>
      </c>
      <c r="ET10" s="6"/>
      <c r="EU10" s="6"/>
      <c r="EV10" s="6"/>
      <c r="EW10" s="8" t="n">
        <f aca="false">STDEV(DU10:DW10)</f>
        <v>3.71386569107255</v>
      </c>
      <c r="EX10" s="6"/>
      <c r="EY10" s="6"/>
      <c r="EZ10" s="6"/>
      <c r="FA10" s="8" t="n">
        <f aca="false">STDEV(DY10:EB10)</f>
        <v>3.31441132372842</v>
      </c>
      <c r="FB10" s="6"/>
      <c r="FC10" s="6"/>
      <c r="FD10" s="6"/>
    </row>
    <row r="11" customFormat="false" ht="16" hidden="false" customHeight="false" outlineLevel="0" collapsed="false">
      <c r="A11" s="2" t="s">
        <v>45</v>
      </c>
      <c r="B11" s="12" t="s">
        <v>46</v>
      </c>
      <c r="C11" s="12"/>
      <c r="D11" s="12"/>
      <c r="E11" s="12"/>
      <c r="F11" s="5" t="s">
        <v>84</v>
      </c>
      <c r="G11" s="5"/>
      <c r="H11" s="5"/>
      <c r="I11" s="5"/>
      <c r="J11" s="10"/>
      <c r="K11" s="10"/>
      <c r="L11" s="10"/>
      <c r="M11" s="10"/>
      <c r="O11" s="2" t="s">
        <v>45</v>
      </c>
      <c r="P11" s="0" t="n">
        <v>0.1935</v>
      </c>
      <c r="Q11" s="0" t="n">
        <v>0.1747</v>
      </c>
      <c r="R11" s="0" t="n">
        <v>0.1963</v>
      </c>
      <c r="S11" s="0" t="n">
        <v>0.2244</v>
      </c>
      <c r="T11" s="0" t="n">
        <v>0.8658</v>
      </c>
      <c r="U11" s="0" t="n">
        <v>0.8825</v>
      </c>
      <c r="V11" s="0" t="n">
        <v>0.8332</v>
      </c>
      <c r="W11" s="0" t="n">
        <v>0.8696</v>
      </c>
      <c r="AC11" s="2" t="s">
        <v>45</v>
      </c>
      <c r="AD11" s="6" t="n">
        <f aca="false">P11-(AVERAGE($P$4:$S$4))</f>
        <v>0.142575</v>
      </c>
      <c r="AE11" s="6" t="n">
        <f aca="false">Q11-(AVERAGE($P$4:$S$4))</f>
        <v>0.123775</v>
      </c>
      <c r="AF11" s="6" t="n">
        <f aca="false">R11-(AVERAGE($P$4:$S$4))</f>
        <v>0.145375</v>
      </c>
      <c r="AG11" s="6" t="n">
        <f aca="false">S11-(AVERAGE($P$4:$S$4))</f>
        <v>0.173475</v>
      </c>
      <c r="AH11" s="6" t="n">
        <f aca="false">T11-(AVERAGE($P$4:$S$4))</f>
        <v>0.814875</v>
      </c>
      <c r="AI11" s="6" t="n">
        <f aca="false">U11-(AVERAGE($P$4:$S$4))</f>
        <v>0.831575</v>
      </c>
      <c r="AJ11" s="6" t="n">
        <f aca="false">V11-(AVERAGE($P$4:$S$4))</f>
        <v>0.782275</v>
      </c>
      <c r="AK11" s="6" t="n">
        <f aca="false">W11-(AVERAGE($P$4:$S$4))</f>
        <v>0.818675</v>
      </c>
      <c r="AL11" s="6"/>
      <c r="AM11" s="6"/>
      <c r="AN11" s="6"/>
      <c r="AO11" s="6"/>
      <c r="AX11" s="2" t="s">
        <v>45</v>
      </c>
      <c r="AY11" s="6" t="n">
        <f aca="false">(AD11-0.0098)/0.052</f>
        <v>2.55336538461538</v>
      </c>
      <c r="AZ11" s="6" t="n">
        <f aca="false">(AE11-0.0098)/0.052</f>
        <v>2.19182692307692</v>
      </c>
      <c r="BA11" s="6" t="n">
        <f aca="false">(AF11-0.0098)/0.052</f>
        <v>2.60721153846154</v>
      </c>
      <c r="BB11" s="6" t="n">
        <f aca="false">(AG11-0.0098)/0.052</f>
        <v>3.14759615384615</v>
      </c>
      <c r="BC11" s="6" t="n">
        <f aca="false">(AH11-0.0098)/0.052</f>
        <v>15.4822115384615</v>
      </c>
      <c r="BD11" s="6" t="n">
        <f aca="false">(AI11-0.0098)/0.052</f>
        <v>15.8033653846154</v>
      </c>
      <c r="BE11" s="6" t="n">
        <f aca="false">(AJ11-0.0098)/0.052</f>
        <v>14.8552884615385</v>
      </c>
      <c r="BF11" s="6" t="n">
        <f aca="false">(AK11-0.0098)/0.052</f>
        <v>15.5552884615385</v>
      </c>
      <c r="BG11" s="6"/>
      <c r="BH11" s="6"/>
      <c r="BI11" s="6"/>
      <c r="BJ11" s="6"/>
      <c r="BL11" s="2" t="s">
        <v>45</v>
      </c>
      <c r="BM11" s="6" t="n">
        <f aca="false">AY11/(0.025*5)</f>
        <v>20.4269230769231</v>
      </c>
      <c r="BN11" s="6" t="n">
        <f aca="false">AZ11/(0.025*5)</f>
        <v>17.5346153846154</v>
      </c>
      <c r="BO11" s="6" t="n">
        <f aca="false">BA11/(0.025*5)</f>
        <v>20.8576923076923</v>
      </c>
      <c r="BP11" s="6" t="n">
        <f aca="false">BB11/(0.025*5)</f>
        <v>25.1807692307692</v>
      </c>
      <c r="BQ11" s="6" t="n">
        <f aca="false">BC11/(0.025*5)</f>
        <v>123.857692307692</v>
      </c>
      <c r="BR11" s="6" t="n">
        <f aca="false">BD11/(0.025*5)</f>
        <v>126.426923076923</v>
      </c>
      <c r="BS11" s="6" t="n">
        <f aca="false">BE11/(0.025*5)</f>
        <v>118.842307692308</v>
      </c>
      <c r="BT11" s="6" t="n">
        <f aca="false">BF11/(0.025*5)</f>
        <v>124.442307692308</v>
      </c>
      <c r="BU11" s="6" t="n">
        <f aca="false">BG11/(0.02*5)</f>
        <v>0</v>
      </c>
      <c r="BV11" s="6" t="n">
        <f aca="false">BH11/(0.02*5)</f>
        <v>0</v>
      </c>
      <c r="BW11" s="6" t="n">
        <f aca="false">BI11/(0.02*5)</f>
        <v>0</v>
      </c>
      <c r="BX11" s="6" t="n">
        <f aca="false">BJ11/(0.02*5)</f>
        <v>0</v>
      </c>
      <c r="BZ11" s="2" t="s">
        <v>45</v>
      </c>
      <c r="CA11" s="6" t="n">
        <f aca="false">AVERAGE(BM11:BP11)</f>
        <v>21</v>
      </c>
      <c r="CB11" s="6"/>
      <c r="CC11" s="6"/>
      <c r="CD11" s="6"/>
      <c r="CE11" s="8" t="n">
        <f aca="false">AVERAGE(BQ11:BT11)</f>
        <v>123.392307692308</v>
      </c>
      <c r="CF11" s="6"/>
      <c r="CG11" s="6"/>
      <c r="CH11" s="6"/>
      <c r="CI11" s="6" t="n">
        <f aca="false">AVERAGE(BU11:BX11)</f>
        <v>0</v>
      </c>
      <c r="CJ11" s="6"/>
      <c r="CK11" s="6"/>
      <c r="CL11" s="6"/>
      <c r="CN11" s="2" t="s">
        <v>45</v>
      </c>
      <c r="CO11" s="6" t="n">
        <f aca="false">(BM11/$CA$8)*100</f>
        <v>16.4932766063166</v>
      </c>
      <c r="CP11" s="6" t="n">
        <f aca="false">(BN11/$CA$8)*100</f>
        <v>14.1579454054222</v>
      </c>
      <c r="CQ11" s="6" t="n">
        <f aca="false">(BO11/$CA$8)*100</f>
        <v>16.8410918915562</v>
      </c>
      <c r="CR11" s="6" t="n">
        <f aca="false">(BP11/$CA$8)*100</f>
        <v>20.3316667184249</v>
      </c>
      <c r="CS11" s="6" t="n">
        <f aca="false">(BQ11/$CA$8)*100</f>
        <v>100.006210987236</v>
      </c>
      <c r="CT11" s="6" t="n">
        <f aca="false">(BR11/$CA$8)*100</f>
        <v>102.080680724201</v>
      </c>
      <c r="CU11" s="6" t="n">
        <f aca="false">(BS11/$CA$8)*100</f>
        <v>95.9566473090898</v>
      </c>
      <c r="CV11" s="6" t="n">
        <f aca="false">(BT11/$CA$8)*100</f>
        <v>100.478246017204</v>
      </c>
      <c r="CW11" s="6" t="n">
        <f aca="false">(BU11/$CA$8)*100</f>
        <v>0</v>
      </c>
      <c r="CX11" s="6" t="n">
        <f aca="false">(BV11/$CA$8)*100</f>
        <v>0</v>
      </c>
      <c r="CY11" s="6" t="n">
        <f aca="false">(BW11/$CA$8)*100</f>
        <v>0</v>
      </c>
      <c r="CZ11" s="6" t="n">
        <f aca="false">(BX11/$CA$8)*100</f>
        <v>0</v>
      </c>
      <c r="DB11" s="2" t="s">
        <v>45</v>
      </c>
      <c r="DC11" s="6" t="n">
        <f aca="false">AVERAGE(CO11:CR11)</f>
        <v>16.95599515543</v>
      </c>
      <c r="DD11" s="6"/>
      <c r="DE11" s="6"/>
      <c r="DF11" s="6"/>
      <c r="DG11" s="6" t="n">
        <f aca="false">AVERAGE(CS11:CV11)</f>
        <v>99.6304462594329</v>
      </c>
      <c r="DH11" s="6"/>
      <c r="DI11" s="6"/>
      <c r="DJ11" s="6"/>
      <c r="DK11" s="6" t="n">
        <f aca="false">AVERAGE(CW11:CZ11)</f>
        <v>0</v>
      </c>
      <c r="DL11" s="6"/>
      <c r="DM11" s="6"/>
      <c r="DN11" s="6"/>
      <c r="DP11" s="2" t="s">
        <v>45</v>
      </c>
      <c r="DQ11" s="6" t="n">
        <f aca="false">$DC$8-CO11</f>
        <v>83.5067233936834</v>
      </c>
      <c r="DR11" s="6" t="n">
        <f aca="false">$DC$8-CP11</f>
        <v>85.8420545945778</v>
      </c>
      <c r="DS11" s="6" t="n">
        <f aca="false">$DC$8-CQ11</f>
        <v>83.1589081084438</v>
      </c>
      <c r="DT11" s="6" t="n">
        <f aca="false">$DC$8-CR11</f>
        <v>79.6683332815751</v>
      </c>
      <c r="DU11" s="6" t="n">
        <f aca="false">$DC$8-CS11</f>
        <v>-0.00621098723642888</v>
      </c>
      <c r="DV11" s="6" t="n">
        <f aca="false">$DC$8-CT11</f>
        <v>-2.08068072420112</v>
      </c>
      <c r="DW11" s="6" t="n">
        <f aca="false">$DC$8-CU11</f>
        <v>4.04335269091021</v>
      </c>
      <c r="DX11" s="6" t="n">
        <f aca="false">$DC$8-CV11</f>
        <v>-0.478246017204427</v>
      </c>
      <c r="DY11" s="6"/>
      <c r="DZ11" s="6"/>
      <c r="EA11" s="6"/>
      <c r="EB11" s="6"/>
      <c r="ED11" s="2" t="s">
        <v>45</v>
      </c>
      <c r="EE11" s="6" t="n">
        <f aca="false">AVERAGE(DQ11:DT11)</f>
        <v>83.04400484457</v>
      </c>
      <c r="EF11" s="6"/>
      <c r="EG11" s="6"/>
      <c r="EH11" s="6"/>
      <c r="EI11" s="8" t="n">
        <f aca="false">AVERAGE(DU11:DX11)</f>
        <v>0.36955374056706</v>
      </c>
      <c r="EJ11" s="6"/>
      <c r="EK11" s="6"/>
      <c r="EL11" s="6"/>
      <c r="EM11" s="6" t="e">
        <f aca="false">AVERAGE(DY11:EB11)</f>
        <v>#DIV/0!</v>
      </c>
      <c r="EN11" s="6"/>
      <c r="EO11" s="6"/>
      <c r="EP11" s="6"/>
      <c r="ER11" s="2" t="s">
        <v>45</v>
      </c>
      <c r="ES11" s="6" t="n">
        <f aca="false">STDEV(DQ11:DT11)</f>
        <v>2.54634065019285</v>
      </c>
      <c r="ET11" s="6"/>
      <c r="EU11" s="6"/>
      <c r="EV11" s="6"/>
      <c r="EW11" s="8" t="n">
        <f aca="false">STDEV(DU11:DX11)</f>
        <v>2.60514946595001</v>
      </c>
      <c r="EX11" s="6"/>
      <c r="EY11" s="6"/>
      <c r="EZ11" s="6"/>
      <c r="FA11" s="6" t="e">
        <f aca="false">STDEV(DY11:EB11)</f>
        <v>#DIV/0!</v>
      </c>
      <c r="FB11" s="6"/>
      <c r="FC11" s="6"/>
      <c r="FD11" s="6"/>
    </row>
    <row r="14" customFormat="false" ht="16" hidden="false" customHeight="false" outlineLevel="0" collapsed="false">
      <c r="EC14" s="14" t="s">
        <v>51</v>
      </c>
    </row>
    <row r="15" customFormat="false" ht="16" hidden="false" customHeight="true" outlineLevel="0" collapsed="false">
      <c r="EC15" s="16" t="s">
        <v>54</v>
      </c>
      <c r="ED15" s="16" t="s">
        <v>55</v>
      </c>
      <c r="EE15" s="16" t="s">
        <v>56</v>
      </c>
      <c r="EF15" s="16" t="s">
        <v>57</v>
      </c>
      <c r="EG15" s="16" t="s">
        <v>58</v>
      </c>
      <c r="EH15" s="16" t="s">
        <v>59</v>
      </c>
      <c r="EI15" s="16" t="s">
        <v>60</v>
      </c>
      <c r="EJ15" s="16" t="s">
        <v>61</v>
      </c>
      <c r="EK15" s="16" t="s">
        <v>62</v>
      </c>
      <c r="EL15" s="17" t="s">
        <v>63</v>
      </c>
      <c r="EM15" s="18"/>
    </row>
    <row r="16" customFormat="false" ht="16" hidden="false" customHeight="false" outlineLevel="0" collapsed="false">
      <c r="EC16" s="19" t="s">
        <v>66</v>
      </c>
      <c r="ED16" s="20"/>
      <c r="EE16" s="20"/>
      <c r="EF16" s="20"/>
      <c r="EG16" s="7" t="n">
        <f aca="false">EE8</f>
        <v>-3.5527136788005E-015</v>
      </c>
      <c r="EH16" s="7" t="n">
        <f aca="false">ES8</f>
        <v>0.871163381511034</v>
      </c>
      <c r="EI16" s="7"/>
      <c r="EJ16" s="7"/>
      <c r="EK16" s="7"/>
      <c r="EL16" s="21"/>
      <c r="EM16" s="22"/>
    </row>
    <row r="17" customFormat="false" ht="16" hidden="false" customHeight="false" outlineLevel="0" collapsed="false">
      <c r="EC17" s="19" t="s">
        <v>69</v>
      </c>
      <c r="ED17" s="20" t="n">
        <v>50</v>
      </c>
      <c r="EE17" s="20"/>
      <c r="EF17" s="20"/>
      <c r="EG17" s="7" t="n">
        <f aca="false">EE9</f>
        <v>54.5635228719605</v>
      </c>
      <c r="EH17" s="7" t="n">
        <f aca="false">ES9</f>
        <v>0.502540133898909</v>
      </c>
      <c r="EI17" s="7"/>
      <c r="EJ17" s="7"/>
      <c r="EK17" s="7"/>
      <c r="EL17" s="21"/>
      <c r="EM17" s="22"/>
    </row>
    <row r="18" customFormat="false" ht="16" hidden="false" customHeight="false" outlineLevel="0" collapsed="false">
      <c r="EC18" s="19" t="s">
        <v>72</v>
      </c>
      <c r="ED18" s="20" t="n">
        <v>50</v>
      </c>
      <c r="EE18" s="20"/>
      <c r="EF18" s="20"/>
      <c r="EG18" s="7" t="n">
        <f aca="false">EE10</f>
        <v>66.2526008509053</v>
      </c>
      <c r="EH18" s="7" t="n">
        <f aca="false">ES10</f>
        <v>3.72558464545701</v>
      </c>
      <c r="EI18" s="7"/>
      <c r="EJ18" s="7"/>
      <c r="EK18" s="7"/>
      <c r="EL18" s="21"/>
      <c r="EM18" s="22"/>
    </row>
    <row r="19" customFormat="false" ht="16" hidden="false" customHeight="false" outlineLevel="0" collapsed="false">
      <c r="EC19" s="19" t="s">
        <v>75</v>
      </c>
      <c r="ED19" s="20" t="n">
        <v>5</v>
      </c>
      <c r="EE19" s="20"/>
      <c r="EF19" s="20"/>
      <c r="EG19" s="7" t="n">
        <f aca="false">EE11</f>
        <v>83.04400484457</v>
      </c>
      <c r="EH19" s="7" t="n">
        <f aca="false">ES11</f>
        <v>2.54634065019285</v>
      </c>
      <c r="EI19" s="7"/>
      <c r="EJ19" s="7"/>
      <c r="EK19" s="7"/>
      <c r="EL19" s="21"/>
      <c r="EM19" s="23"/>
    </row>
    <row r="20" customFormat="false" ht="16" hidden="false" customHeight="false" outlineLevel="0" collapsed="false">
      <c r="EC20" s="0" t="s">
        <v>153</v>
      </c>
      <c r="ED20" s="20" t="n">
        <v>50</v>
      </c>
      <c r="EE20" s="20" t="n">
        <v>5</v>
      </c>
      <c r="EF20" s="20" t="n">
        <v>1</v>
      </c>
      <c r="EG20" s="7" t="n">
        <f aca="false">EI4</f>
        <v>8.59290084158876</v>
      </c>
      <c r="EH20" s="7" t="n">
        <f aca="false">EW4</f>
        <v>3.17614729865374</v>
      </c>
      <c r="EI20" s="7" t="n">
        <f aca="false">EI5</f>
        <v>1.40057762181298</v>
      </c>
      <c r="EJ20" s="7" t="n">
        <f aca="false">EW5</f>
        <v>4.17609187919815</v>
      </c>
      <c r="EK20" s="7" t="n">
        <f aca="false">EI6</f>
        <v>0.105586783019145</v>
      </c>
      <c r="EL20" s="21" t="n">
        <f aca="false">EW6</f>
        <v>4.88545375218878</v>
      </c>
      <c r="EM20" s="22"/>
    </row>
    <row r="21" customFormat="false" ht="16" hidden="false" customHeight="false" outlineLevel="0" collapsed="false">
      <c r="EC21" s="0" t="s">
        <v>154</v>
      </c>
      <c r="ED21" s="20" t="n">
        <v>50</v>
      </c>
      <c r="EE21" s="20" t="n">
        <v>5</v>
      </c>
      <c r="EF21" s="20" t="n">
        <v>1</v>
      </c>
      <c r="EG21" s="7" t="n">
        <f aca="false">EI7</f>
        <v>32.2629731995901</v>
      </c>
      <c r="EH21" s="7" t="n">
        <f aca="false">EW7</f>
        <v>2.43351045383792</v>
      </c>
      <c r="EI21" s="7" t="n">
        <f aca="false">EI8</f>
        <v>11.8164032172914</v>
      </c>
      <c r="EJ21" s="7" t="n">
        <f aca="false">EW8</f>
        <v>3.3964560947708</v>
      </c>
      <c r="EK21" s="7" t="n">
        <f aca="false">EI9</f>
        <v>0.959597528027082</v>
      </c>
      <c r="EL21" s="21" t="n">
        <f aca="false">EW9</f>
        <v>1.48376745612826</v>
      </c>
      <c r="EM21" s="22"/>
    </row>
    <row r="22" customFormat="false" ht="16" hidden="false" customHeight="false" outlineLevel="0" collapsed="false">
      <c r="EC22" s="0" t="s">
        <v>155</v>
      </c>
      <c r="ED22" s="20" t="n">
        <v>50</v>
      </c>
      <c r="EE22" s="20" t="n">
        <v>5</v>
      </c>
      <c r="EF22" s="20" t="n">
        <v>1</v>
      </c>
      <c r="EG22" s="7" t="n">
        <f aca="false">EI10</f>
        <v>3.1324078962351</v>
      </c>
      <c r="EH22" s="7" t="n">
        <f aca="false">EW10</f>
        <v>3.71386569107255</v>
      </c>
      <c r="EI22" s="7" t="n">
        <f aca="false">EI11</f>
        <v>0.36955374056706</v>
      </c>
      <c r="EJ22" s="7" t="n">
        <f aca="false">EW11</f>
        <v>2.60514946595001</v>
      </c>
      <c r="EK22" s="7" t="n">
        <f aca="false">EM4</f>
        <v>6.58985745784292</v>
      </c>
      <c r="EL22" s="21" t="n">
        <f aca="false">FA4</f>
        <v>2.33748863254092</v>
      </c>
    </row>
    <row r="23" customFormat="false" ht="16" hidden="false" customHeight="false" outlineLevel="0" collapsed="false">
      <c r="EC23" s="0" t="s">
        <v>156</v>
      </c>
      <c r="ED23" s="20" t="n">
        <v>50</v>
      </c>
      <c r="EE23" s="20" t="n">
        <v>5</v>
      </c>
      <c r="EF23" s="20" t="n">
        <v>1</v>
      </c>
      <c r="EG23" s="7" t="n">
        <f aca="false">EM5</f>
        <v>23.2166702897425</v>
      </c>
      <c r="EH23" s="7" t="n">
        <f aca="false">FA5</f>
        <v>5.48266139929854</v>
      </c>
      <c r="EI23" s="7" t="n">
        <f aca="false">EM6</f>
        <v>2.95332443091829</v>
      </c>
      <c r="EJ23" s="7" t="n">
        <f aca="false">FA6</f>
        <v>1.63339517676304</v>
      </c>
      <c r="EK23" s="7" t="n">
        <f aca="false">EM7</f>
        <v>4.28247569951244</v>
      </c>
      <c r="EL23" s="21" t="n">
        <f aca="false">FA7</f>
        <v>2.42807237574832</v>
      </c>
      <c r="EM23" s="22"/>
    </row>
    <row r="24" customFormat="false" ht="16" hidden="false" customHeight="false" outlineLevel="0" collapsed="false">
      <c r="EC24" s="0" t="s">
        <v>157</v>
      </c>
      <c r="ED24" s="20" t="n">
        <v>50</v>
      </c>
      <c r="EE24" s="20" t="n">
        <v>5</v>
      </c>
      <c r="EF24" s="20" t="n">
        <v>1</v>
      </c>
      <c r="EG24" s="7" t="n">
        <f aca="false">EM8</f>
        <v>-16.9373621937207</v>
      </c>
      <c r="EH24" s="7" t="n">
        <f aca="false">FA8</f>
        <v>3.07306272933234</v>
      </c>
      <c r="EI24" s="7" t="n">
        <f aca="false">EM9</f>
        <v>-20.3572870407751</v>
      </c>
      <c r="EJ24" s="7" t="n">
        <f aca="false">FA9</f>
        <v>3.83798682900869</v>
      </c>
      <c r="EK24" s="7" t="n">
        <f aca="false">EM10</f>
        <v>-24.328437005062</v>
      </c>
      <c r="EL24" s="21" t="n">
        <f aca="false">FA10</f>
        <v>3.31441132372842</v>
      </c>
      <c r="EM24" s="22"/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D29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DZ31" activeCellId="0" sqref="DZ31"/>
    </sheetView>
  </sheetViews>
  <sheetFormatPr defaultRowHeight="16" zeroHeight="false" outlineLevelRow="0" outlineLevelCol="0"/>
  <cols>
    <col collapsed="false" customWidth="true" hidden="false" outlineLevel="0" max="13" min="1" style="0" width="5.83"/>
    <col collapsed="false" customWidth="true" hidden="false" outlineLevel="0" max="14" min="14" style="0" width="10.49"/>
    <col collapsed="false" customWidth="true" hidden="false" outlineLevel="0" max="162" min="15" style="0" width="5.83"/>
    <col collapsed="false" customWidth="true" hidden="false" outlineLevel="0" max="1025" min="163" style="0" width="10.49"/>
  </cols>
  <sheetData>
    <row r="2" customFormat="false" ht="16" hidden="false" customHeight="false" outlineLevel="0" collapsed="false">
      <c r="O2" s="0" t="s">
        <v>1</v>
      </c>
      <c r="AC2" s="0" t="s">
        <v>2</v>
      </c>
      <c r="AX2" s="0" t="s">
        <v>3</v>
      </c>
      <c r="BL2" s="0" t="s">
        <v>4</v>
      </c>
      <c r="BZ2" s="0" t="s">
        <v>5</v>
      </c>
      <c r="CN2" s="0" t="s">
        <v>6</v>
      </c>
      <c r="DB2" s="0" t="s">
        <v>7</v>
      </c>
      <c r="DP2" s="0" t="s">
        <v>8</v>
      </c>
      <c r="ED2" s="0" t="s">
        <v>9</v>
      </c>
      <c r="ER2" s="0" t="s">
        <v>10</v>
      </c>
    </row>
    <row r="3" customFormat="false" ht="16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3" t="s">
        <v>11</v>
      </c>
      <c r="AR3" s="3" t="s">
        <v>12</v>
      </c>
      <c r="AS3" s="3" t="s">
        <v>13</v>
      </c>
      <c r="AT3" s="3" t="s">
        <v>14</v>
      </c>
      <c r="AU3" s="3" t="s">
        <v>15</v>
      </c>
      <c r="AV3" s="3" t="s">
        <v>16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6" hidden="false" customHeight="false" outlineLevel="0" collapsed="false">
      <c r="A4" s="2" t="s">
        <v>17</v>
      </c>
      <c r="B4" s="4" t="s">
        <v>18</v>
      </c>
      <c r="C4" s="4"/>
      <c r="D4" s="4"/>
      <c r="E4" s="4"/>
      <c r="F4" s="5" t="s">
        <v>88</v>
      </c>
      <c r="G4" s="5"/>
      <c r="H4" s="5"/>
      <c r="I4" s="5"/>
      <c r="J4" s="5" t="s">
        <v>89</v>
      </c>
      <c r="K4" s="5"/>
      <c r="L4" s="5"/>
      <c r="M4" s="5"/>
      <c r="O4" s="2" t="s">
        <v>17</v>
      </c>
      <c r="P4" s="0" t="n">
        <v>0.056</v>
      </c>
      <c r="Q4" s="0" t="n">
        <v>0.0587</v>
      </c>
      <c r="R4" s="0" t="n">
        <v>0.0585</v>
      </c>
      <c r="S4" s="0" t="n">
        <v>0.0561</v>
      </c>
      <c r="T4" s="0" t="n">
        <v>0.0967</v>
      </c>
      <c r="U4" s="0" t="n">
        <v>0.0986</v>
      </c>
      <c r="V4" s="0" t="n">
        <v>0.0951</v>
      </c>
      <c r="W4" s="0" t="n">
        <v>0.0982</v>
      </c>
      <c r="X4" s="0" t="n">
        <v>0.7954</v>
      </c>
      <c r="Y4" s="0" t="n">
        <v>0.8101</v>
      </c>
      <c r="Z4" s="0" t="n">
        <v>0.7948</v>
      </c>
      <c r="AA4" s="0" t="n">
        <v>0.7858</v>
      </c>
      <c r="AC4" s="2" t="s">
        <v>17</v>
      </c>
      <c r="AD4" s="6" t="n">
        <f aca="false">P4-(AVERAGE($P$4:$S$4))</f>
        <v>-0.00132500000000001</v>
      </c>
      <c r="AE4" s="6" t="n">
        <f aca="false">Q4-(AVERAGE($P$4:$S$4))</f>
        <v>0.001375</v>
      </c>
      <c r="AF4" s="6" t="n">
        <f aca="false">R4-(AVERAGE($P$4:$S$4))</f>
        <v>0.001175</v>
      </c>
      <c r="AG4" s="6" t="n">
        <f aca="false">S4-(AVERAGE($P$4:$S$4))</f>
        <v>-0.001225</v>
      </c>
      <c r="AH4" s="6" t="n">
        <f aca="false">T4-(AVERAGE($P$4:$S$4))</f>
        <v>0.039375</v>
      </c>
      <c r="AI4" s="6" t="n">
        <f aca="false">U4-(AVERAGE($P$4:$S$4))</f>
        <v>0.041275</v>
      </c>
      <c r="AJ4" s="6" t="n">
        <f aca="false">V4-(AVERAGE($P$4:$S$4))</f>
        <v>0.037775</v>
      </c>
      <c r="AK4" s="6" t="n">
        <f aca="false">W4-(AVERAGE($P$4:$S$4))</f>
        <v>0.040875</v>
      </c>
      <c r="AL4" s="6" t="n">
        <f aca="false">X4-(AVERAGE($P$4:$S$4))</f>
        <v>0.738075</v>
      </c>
      <c r="AM4" s="6" t="n">
        <f aca="false">Y4-(AVERAGE($P$4:$S$4))</f>
        <v>0.752775</v>
      </c>
      <c r="AN4" s="6" t="n">
        <f aca="false">Z4-(AVERAGE($P$4:$S$4))</f>
        <v>0.737475</v>
      </c>
      <c r="AO4" s="6" t="n">
        <f aca="false">AA4-(AVERAGE($P$4:$S$4))</f>
        <v>0.728475</v>
      </c>
      <c r="AQ4" s="3" t="n">
        <v>0</v>
      </c>
      <c r="AR4" s="6" t="n">
        <f aca="false">AD4</f>
        <v>-0.00132500000000001</v>
      </c>
      <c r="AS4" s="6" t="n">
        <f aca="false">AE4</f>
        <v>0.001375</v>
      </c>
      <c r="AT4" s="6" t="n">
        <f aca="false">AF4</f>
        <v>0.001175</v>
      </c>
      <c r="AU4" s="6" t="n">
        <f aca="false">AG4</f>
        <v>-0.001225</v>
      </c>
      <c r="AV4" s="7" t="n">
        <f aca="false">AVERAGE(AR4:AU4)</f>
        <v>-1.73472347597681E-018</v>
      </c>
      <c r="AX4" s="2" t="s">
        <v>17</v>
      </c>
      <c r="AY4" s="6" t="n">
        <f aca="false">(AD4-0.0095)/0.0503</f>
        <v>-0.215208747514911</v>
      </c>
      <c r="AZ4" s="6" t="n">
        <f aca="false">(AE4-0.0095)/0.0503</f>
        <v>-0.161530815109344</v>
      </c>
      <c r="BA4" s="6" t="n">
        <f aca="false">(AF4-0.0095)/0.0503</f>
        <v>-0.165506958250497</v>
      </c>
      <c r="BB4" s="6" t="n">
        <f aca="false">(AG4-0.0095)/0.0503</f>
        <v>-0.213220675944334</v>
      </c>
      <c r="BC4" s="6" t="n">
        <f aca="false">(AH4-0.0095)/0.0503</f>
        <v>0.593936381709742</v>
      </c>
      <c r="BD4" s="6" t="n">
        <f aca="false">(AI4-0.0095)/0.0503</f>
        <v>0.631709741550696</v>
      </c>
      <c r="BE4" s="6" t="n">
        <f aca="false">(AJ4-0.0095)/0.0503</f>
        <v>0.562127236580517</v>
      </c>
      <c r="BF4" s="6" t="n">
        <f aca="false">(AK4-0.0095)/0.0503</f>
        <v>0.62375745526839</v>
      </c>
      <c r="BG4" s="6" t="n">
        <f aca="false">(AL4-0.0095)/0.0503</f>
        <v>14.484592445328</v>
      </c>
      <c r="BH4" s="6" t="n">
        <f aca="false">(AM4-0.0095)/0.0503</f>
        <v>14.7768389662028</v>
      </c>
      <c r="BI4" s="6" t="n">
        <f aca="false">(AN4-0.0095)/0.0503</f>
        <v>14.4726640159046</v>
      </c>
      <c r="BJ4" s="6" t="n">
        <f aca="false">(AO4-0.0095)/0.0503</f>
        <v>14.2937375745527</v>
      </c>
      <c r="BL4" s="2" t="s">
        <v>17</v>
      </c>
      <c r="BM4" s="6"/>
      <c r="BN4" s="6"/>
      <c r="BO4" s="6"/>
      <c r="BP4" s="6"/>
      <c r="BQ4" s="6" t="n">
        <f aca="false">BC4/(0.025*5)</f>
        <v>4.75149105367793</v>
      </c>
      <c r="BR4" s="6" t="n">
        <f aca="false">BD4/(0.025*5)</f>
        <v>5.05367793240557</v>
      </c>
      <c r="BS4" s="6" t="n">
        <f aca="false">BE4/(0.025*5)</f>
        <v>4.49701789264414</v>
      </c>
      <c r="BT4" s="6" t="n">
        <f aca="false">BF4/(0.025*5)</f>
        <v>4.99005964214712</v>
      </c>
      <c r="BU4" s="6" t="n">
        <f aca="false">BG4/(0.025*5)</f>
        <v>115.876739562624</v>
      </c>
      <c r="BV4" s="6" t="n">
        <f aca="false">BH4/(0.025*5)</f>
        <v>118.214711729622</v>
      </c>
      <c r="BW4" s="6" t="n">
        <f aca="false">BI4/(0.025*5)</f>
        <v>115.781312127237</v>
      </c>
      <c r="BX4" s="6" t="n">
        <f aca="false">BJ4/(0.025*5)</f>
        <v>114.349900596421</v>
      </c>
      <c r="BZ4" s="2" t="s">
        <v>17</v>
      </c>
      <c r="CA4" s="6"/>
      <c r="CB4" s="6"/>
      <c r="CC4" s="6"/>
      <c r="CD4" s="6"/>
      <c r="CE4" s="8" t="n">
        <f aca="false">AVERAGE(BQ4:BT4)</f>
        <v>4.82306163021869</v>
      </c>
      <c r="CF4" s="6"/>
      <c r="CG4" s="6"/>
      <c r="CH4" s="6"/>
      <c r="CI4" s="8" t="n">
        <f aca="false">AVERAGE(BU4:BX4)</f>
        <v>116.055666003976</v>
      </c>
      <c r="CJ4" s="6"/>
      <c r="CK4" s="6"/>
      <c r="CL4" s="6"/>
      <c r="CN4" s="2" t="s">
        <v>17</v>
      </c>
      <c r="CO4" s="6"/>
      <c r="CP4" s="6"/>
      <c r="CQ4" s="6"/>
      <c r="CR4" s="6"/>
      <c r="CS4" s="6" t="n">
        <f aca="false">(BQ4/$CA$8)*100</f>
        <v>4.14326329658138</v>
      </c>
      <c r="CT4" s="6" t="n">
        <f aca="false">(BR4/$CA$8)*100</f>
        <v>4.40676790791207</v>
      </c>
      <c r="CU4" s="6" t="n">
        <f aca="false">(BS4/$CA$8)*100</f>
        <v>3.92136467651342</v>
      </c>
      <c r="CV4" s="6" t="n">
        <f aca="false">(BT4/$CA$8)*100</f>
        <v>4.35129325289508</v>
      </c>
      <c r="CW4" s="6" t="n">
        <f aca="false">(BU4/$CA$8)*100</f>
        <v>101.043616947507</v>
      </c>
      <c r="CX4" s="6" t="n">
        <f aca="false">(BV4/$CA$8)*100</f>
        <v>103.082310519381</v>
      </c>
      <c r="CY4" s="6" t="n">
        <f aca="false">(BW4/$CA$8)*100</f>
        <v>100.960404964982</v>
      </c>
      <c r="CZ4" s="6" t="n">
        <f aca="false">(BX4/$CA$8)*100</f>
        <v>99.7122252270994</v>
      </c>
      <c r="DB4" s="2" t="s">
        <v>17</v>
      </c>
      <c r="DC4" s="6"/>
      <c r="DD4" s="6"/>
      <c r="DE4" s="6"/>
      <c r="DF4" s="6"/>
      <c r="DG4" s="6" t="n">
        <f aca="false">AVERAGE(CS4:CV4)</f>
        <v>4.20567228347549</v>
      </c>
      <c r="DH4" s="6"/>
      <c r="DI4" s="6"/>
      <c r="DJ4" s="6"/>
      <c r="DK4" s="6" t="n">
        <f aca="false">AVERAGE(CW4:CZ4)</f>
        <v>101.199639414742</v>
      </c>
      <c r="DL4" s="6"/>
      <c r="DM4" s="6"/>
      <c r="DN4" s="6"/>
      <c r="DP4" s="2" t="s">
        <v>17</v>
      </c>
      <c r="DQ4" s="6"/>
      <c r="DR4" s="6"/>
      <c r="DS4" s="6"/>
      <c r="DT4" s="6"/>
      <c r="DU4" s="6" t="n">
        <f aca="false">$DC$8-CS4</f>
        <v>95.8567367034186</v>
      </c>
      <c r="DV4" s="6" t="n">
        <f aca="false">$DC$8-CT4</f>
        <v>95.593232092088</v>
      </c>
      <c r="DW4" s="6" t="n">
        <f aca="false">$DC$8-CU4</f>
        <v>96.0786353234866</v>
      </c>
      <c r="DX4" s="6" t="n">
        <f aca="false">$DC$8-CV4</f>
        <v>95.6487067471049</v>
      </c>
      <c r="DY4" s="6" t="n">
        <f aca="false">$DC$8-CW4</f>
        <v>-1.04361694750709</v>
      </c>
      <c r="DZ4" s="6" t="n">
        <f aca="false">$DC$8-CX4</f>
        <v>-3.08231051938147</v>
      </c>
      <c r="EA4" s="6" t="n">
        <f aca="false">$DC$8-CY4</f>
        <v>-0.960404964981606</v>
      </c>
      <c r="EB4" s="6" t="n">
        <f aca="false">$DC$8-CZ4</f>
        <v>0.287774772900633</v>
      </c>
      <c r="ED4" s="2" t="s">
        <v>17</v>
      </c>
      <c r="EE4" s="6"/>
      <c r="EF4" s="6"/>
      <c r="EG4" s="6"/>
      <c r="EH4" s="6"/>
      <c r="EI4" s="8" t="n">
        <f aca="false">AVERAGE(DU4:DX4)</f>
        <v>95.7943277165245</v>
      </c>
      <c r="EJ4" s="6"/>
      <c r="EK4" s="6"/>
      <c r="EL4" s="6"/>
      <c r="EM4" s="8" t="n">
        <f aca="false">AVERAGE(DY4:EB4)</f>
        <v>-1.19963941474238</v>
      </c>
      <c r="EN4" s="6"/>
      <c r="EO4" s="6"/>
      <c r="EP4" s="6"/>
      <c r="ER4" s="2" t="s">
        <v>17</v>
      </c>
      <c r="ES4" s="6"/>
      <c r="ET4" s="6"/>
      <c r="EU4" s="6"/>
      <c r="EV4" s="6"/>
      <c r="EW4" s="8" t="n">
        <f aca="false">STDEV(DU4:DX4)</f>
        <v>0.220885048478381</v>
      </c>
      <c r="EX4" s="6"/>
      <c r="EY4" s="6"/>
      <c r="EZ4" s="6"/>
      <c r="FA4" s="8" t="n">
        <f aca="false">STDEV(DY4:EB4)</f>
        <v>1.39504212434359</v>
      </c>
      <c r="FB4" s="6"/>
      <c r="FC4" s="6"/>
      <c r="FD4" s="6"/>
    </row>
    <row r="5" customFormat="false" ht="16" hidden="false" customHeight="false" outlineLevel="0" collapsed="false">
      <c r="A5" s="2" t="s">
        <v>21</v>
      </c>
      <c r="B5" s="9" t="s">
        <v>22</v>
      </c>
      <c r="C5" s="9"/>
      <c r="D5" s="9"/>
      <c r="E5" s="9"/>
      <c r="F5" s="5" t="s">
        <v>90</v>
      </c>
      <c r="G5" s="5"/>
      <c r="H5" s="5"/>
      <c r="I5" s="5"/>
      <c r="J5" s="10" t="s">
        <v>91</v>
      </c>
      <c r="K5" s="10"/>
      <c r="L5" s="10"/>
      <c r="M5" s="10"/>
      <c r="O5" s="2" t="s">
        <v>21</v>
      </c>
      <c r="P5" s="0" t="n">
        <v>0.1765</v>
      </c>
      <c r="Q5" s="0" t="n">
        <v>0.1788</v>
      </c>
      <c r="R5" s="0" t="n">
        <v>0.1824</v>
      </c>
      <c r="S5" s="0" t="n">
        <v>0.1837</v>
      </c>
      <c r="T5" s="0" t="n">
        <v>0.6374</v>
      </c>
      <c r="U5" s="0" t="n">
        <v>0.6308</v>
      </c>
      <c r="V5" s="0" t="n">
        <v>0.6174</v>
      </c>
      <c r="W5" s="0" t="n">
        <v>0.6251</v>
      </c>
      <c r="X5" s="0" t="n">
        <v>0.0903</v>
      </c>
      <c r="Y5" s="0" t="n">
        <v>0.0977</v>
      </c>
      <c r="Z5" s="0" t="n">
        <v>0.0862</v>
      </c>
      <c r="AA5" s="0" t="n">
        <v>0.0838</v>
      </c>
      <c r="AC5" s="2" t="s">
        <v>21</v>
      </c>
      <c r="AD5" s="6" t="n">
        <f aca="false">P5-(AVERAGE($P$4:$S$4))</f>
        <v>0.119175</v>
      </c>
      <c r="AE5" s="6" t="n">
        <f aca="false">Q5-(AVERAGE($P$4:$S$4))</f>
        <v>0.121475</v>
      </c>
      <c r="AF5" s="6" t="n">
        <f aca="false">R5-(AVERAGE($P$4:$S$4))</f>
        <v>0.125075</v>
      </c>
      <c r="AG5" s="6" t="n">
        <f aca="false">S5-(AVERAGE($P$4:$S$4))</f>
        <v>0.126375</v>
      </c>
      <c r="AH5" s="6" t="n">
        <f aca="false">T5-(AVERAGE($P$4:$S$4))</f>
        <v>0.580075</v>
      </c>
      <c r="AI5" s="6" t="n">
        <f aca="false">U5-(AVERAGE($P$4:$S$4))</f>
        <v>0.573475</v>
      </c>
      <c r="AJ5" s="6" t="n">
        <f aca="false">V5-(AVERAGE($P$4:$S$4))</f>
        <v>0.560075</v>
      </c>
      <c r="AK5" s="6" t="n">
        <f aca="false">W5-(AVERAGE($P$4:$S$4))</f>
        <v>0.567775</v>
      </c>
      <c r="AL5" s="6" t="n">
        <f aca="false">X5-(AVERAGE($P$4:$S$4))</f>
        <v>0.032975</v>
      </c>
      <c r="AM5" s="6" t="n">
        <f aca="false">Y5-(AVERAGE($P$4:$S$4))</f>
        <v>0.040375</v>
      </c>
      <c r="AN5" s="6" t="n">
        <f aca="false">Z5-(AVERAGE($P$4:$S$4))</f>
        <v>0.028875</v>
      </c>
      <c r="AO5" s="6" t="n">
        <f aca="false">AA5-(AVERAGE($P$4:$S$4))</f>
        <v>0.026475</v>
      </c>
      <c r="AQ5" s="3" t="n">
        <v>2.5</v>
      </c>
      <c r="AR5" s="6" t="n">
        <f aca="false">AD5</f>
        <v>0.119175</v>
      </c>
      <c r="AS5" s="6" t="n">
        <f aca="false">AE5</f>
        <v>0.121475</v>
      </c>
      <c r="AT5" s="6" t="n">
        <f aca="false">AF5</f>
        <v>0.125075</v>
      </c>
      <c r="AU5" s="6" t="n">
        <f aca="false">AG5</f>
        <v>0.126375</v>
      </c>
      <c r="AV5" s="7" t="n">
        <f aca="false">AVERAGE(AR5:AU5)</f>
        <v>0.123025</v>
      </c>
      <c r="AX5" s="2" t="s">
        <v>21</v>
      </c>
      <c r="AY5" s="6" t="n">
        <f aca="false">(AD5-0.0095)/0.0503</f>
        <v>2.18041749502982</v>
      </c>
      <c r="AZ5" s="6" t="n">
        <f aca="false">(AE5-0.0095)/0.0503</f>
        <v>2.22614314115308</v>
      </c>
      <c r="BA5" s="6" t="n">
        <f aca="false">(AF5-0.0095)/0.0503</f>
        <v>2.29771371769384</v>
      </c>
      <c r="BB5" s="6" t="n">
        <f aca="false">(AG5-0.0095)/0.0503</f>
        <v>2.32355864811133</v>
      </c>
      <c r="BC5" s="6" t="n">
        <f aca="false">(AH5-0.0095)/0.0503</f>
        <v>11.3434393638171</v>
      </c>
      <c r="BD5" s="6" t="n">
        <f aca="false">(AI5-0.0095)/0.0503</f>
        <v>11.212226640159</v>
      </c>
      <c r="BE5" s="6" t="n">
        <f aca="false">(AJ5-0.0095)/0.0503</f>
        <v>10.9458250497018</v>
      </c>
      <c r="BF5" s="6" t="n">
        <f aca="false">(AK5-0.0095)/0.0503</f>
        <v>11.0989065606362</v>
      </c>
      <c r="BG5" s="6" t="n">
        <f aca="false">(AL5-0.0095)/0.0503</f>
        <v>0.466699801192843</v>
      </c>
      <c r="BH5" s="6" t="n">
        <f aca="false">(AM5-0.0095)/0.0503</f>
        <v>0.613817097415507</v>
      </c>
      <c r="BI5" s="6" t="n">
        <f aca="false">(AN5-0.0095)/0.0503</f>
        <v>0.385188866799205</v>
      </c>
      <c r="BJ5" s="6" t="n">
        <f aca="false">(AO5-0.0095)/0.0503</f>
        <v>0.337475149105367</v>
      </c>
      <c r="BL5" s="2" t="s">
        <v>21</v>
      </c>
      <c r="BM5" s="6"/>
      <c r="BN5" s="6"/>
      <c r="BO5" s="6"/>
      <c r="BP5" s="6"/>
      <c r="BQ5" s="6" t="n">
        <f aca="false">BC5/(0.025*5)</f>
        <v>90.7475149105368</v>
      </c>
      <c r="BR5" s="6" t="n">
        <f aca="false">BD5/(0.025*5)</f>
        <v>89.6978131212724</v>
      </c>
      <c r="BS5" s="6" t="n">
        <f aca="false">BE5/(0.025*5)</f>
        <v>87.5666003976143</v>
      </c>
      <c r="BT5" s="6" t="n">
        <f aca="false">BF5/(0.025*5)</f>
        <v>88.7912524850895</v>
      </c>
      <c r="BU5" s="6" t="n">
        <f aca="false">BG5/(0.025*5)</f>
        <v>3.73359840954275</v>
      </c>
      <c r="BV5" s="6" t="n">
        <f aca="false">BH5/(0.025*5)</f>
        <v>4.91053677932405</v>
      </c>
      <c r="BW5" s="6" t="n">
        <f aca="false">BI5/(0.025*5)</f>
        <v>3.08151093439364</v>
      </c>
      <c r="BX5" s="6" t="n">
        <f aca="false">BJ5/(0.025*5)</f>
        <v>2.69980119284294</v>
      </c>
      <c r="BZ5" s="2" t="s">
        <v>21</v>
      </c>
      <c r="CA5" s="6"/>
      <c r="CB5" s="6"/>
      <c r="CC5" s="6"/>
      <c r="CD5" s="6"/>
      <c r="CE5" s="8" t="n">
        <f aca="false">AVERAGE(BQ5:BT5)</f>
        <v>89.2007952286282</v>
      </c>
      <c r="CF5" s="6"/>
      <c r="CG5" s="6"/>
      <c r="CH5" s="6"/>
      <c r="CI5" s="6" t="n">
        <f aca="false">AVERAGE(BU5:BX5)</f>
        <v>3.60636182902584</v>
      </c>
      <c r="CJ5" s="6"/>
      <c r="CK5" s="6"/>
      <c r="CL5" s="6"/>
      <c r="CN5" s="2" t="s">
        <v>21</v>
      </c>
      <c r="CO5" s="6"/>
      <c r="CP5" s="6"/>
      <c r="CQ5" s="6"/>
      <c r="CR5" s="6"/>
      <c r="CS5" s="6" t="n">
        <f aca="false">(BQ5/$CA$8)*100</f>
        <v>79.1311282157964</v>
      </c>
      <c r="CT5" s="6" t="n">
        <f aca="false">(BR5/$CA$8)*100</f>
        <v>78.2157964080161</v>
      </c>
      <c r="CU5" s="6" t="n">
        <f aca="false">(BS5/$CA$8)*100</f>
        <v>76.357395464947</v>
      </c>
      <c r="CV5" s="6" t="n">
        <f aca="false">(BT5/$CA$8)*100</f>
        <v>77.425282574024</v>
      </c>
      <c r="CW5" s="6" t="n">
        <f aca="false">(BU5/$CA$8)*100</f>
        <v>3.25566881630955</v>
      </c>
      <c r="CX5" s="6" t="n">
        <f aca="false">(BV5/$CA$8)*100</f>
        <v>4.28194993412385</v>
      </c>
      <c r="CY5" s="6" t="n">
        <f aca="false">(BW5/$CA$8)*100</f>
        <v>2.68705360238541</v>
      </c>
      <c r="CZ5" s="6" t="n">
        <f aca="false">(BX5/$CA$8)*100</f>
        <v>2.35420567228347</v>
      </c>
      <c r="DB5" s="2" t="s">
        <v>21</v>
      </c>
      <c r="DC5" s="6"/>
      <c r="DD5" s="6"/>
      <c r="DE5" s="6"/>
      <c r="DF5" s="6"/>
      <c r="DG5" s="6" t="n">
        <f aca="false">AVERAGE(CS5:CV5)</f>
        <v>77.7824006656959</v>
      </c>
      <c r="DH5" s="6"/>
      <c r="DI5" s="6"/>
      <c r="DJ5" s="6"/>
      <c r="DK5" s="6" t="n">
        <f aca="false">AVERAGE(CW5:CZ5)</f>
        <v>3.14471950627557</v>
      </c>
      <c r="DL5" s="6"/>
      <c r="DM5" s="6"/>
      <c r="DN5" s="6"/>
      <c r="DP5" s="2" t="s">
        <v>21</v>
      </c>
      <c r="DQ5" s="6"/>
      <c r="DR5" s="6"/>
      <c r="DS5" s="6"/>
      <c r="DT5" s="6"/>
      <c r="DU5" s="6" t="n">
        <f aca="false">$DC$8-CS5</f>
        <v>20.8688717842036</v>
      </c>
      <c r="DV5" s="6" t="n">
        <f aca="false">$DC$8-CT5</f>
        <v>21.7842035919839</v>
      </c>
      <c r="DW5" s="6" t="n">
        <f aca="false">$DC$8-CU5</f>
        <v>23.6426045350531</v>
      </c>
      <c r="DX5" s="6" t="n">
        <f aca="false">$DC$8-CV5</f>
        <v>22.574717425976</v>
      </c>
      <c r="DY5" s="6" t="n">
        <f aca="false">$DC$8-CW5</f>
        <v>96.7443311836905</v>
      </c>
      <c r="DZ5" s="6" t="n">
        <f aca="false">$DC$8-CX5</f>
        <v>95.7180500658762</v>
      </c>
      <c r="EA5" s="6" t="n">
        <f aca="false">$DC$8-CY5</f>
        <v>97.3129463976146</v>
      </c>
      <c r="EB5" s="6" t="n">
        <f aca="false">$DC$8-CZ5</f>
        <v>97.6457943277165</v>
      </c>
      <c r="ED5" s="2" t="s">
        <v>21</v>
      </c>
      <c r="EE5" s="6"/>
      <c r="EF5" s="6"/>
      <c r="EG5" s="6"/>
      <c r="EH5" s="6"/>
      <c r="EI5" s="8" t="n">
        <f aca="false">AVERAGE(DU5:DX5)</f>
        <v>22.2175993343041</v>
      </c>
      <c r="EJ5" s="6"/>
      <c r="EK5" s="6"/>
      <c r="EL5" s="6"/>
      <c r="EM5" s="6" t="n">
        <f aca="false">AVERAGE(DY5:EB5)</f>
        <v>96.8552804937245</v>
      </c>
      <c r="EN5" s="6"/>
      <c r="EO5" s="6"/>
      <c r="EP5" s="6"/>
      <c r="ER5" s="2" t="s">
        <v>21</v>
      </c>
      <c r="ES5" s="6"/>
      <c r="ET5" s="6"/>
      <c r="EU5" s="6"/>
      <c r="EV5" s="6"/>
      <c r="EW5" s="8" t="n">
        <f aca="false">STDEV(DU5:DX5)</f>
        <v>1.17828562290337</v>
      </c>
      <c r="EX5" s="6"/>
      <c r="EY5" s="6"/>
      <c r="EZ5" s="6"/>
      <c r="FA5" s="6" t="n">
        <f aca="false">STDEV(DY5:EB5)</f>
        <v>0.844585301935705</v>
      </c>
      <c r="FB5" s="6"/>
      <c r="FC5" s="6"/>
      <c r="FD5" s="6"/>
    </row>
    <row r="6" customFormat="false" ht="16" hidden="false" customHeight="false" outlineLevel="0" collapsed="false">
      <c r="A6" s="2" t="s">
        <v>25</v>
      </c>
      <c r="B6" s="9" t="s">
        <v>26</v>
      </c>
      <c r="C6" s="9"/>
      <c r="D6" s="9"/>
      <c r="E6" s="9"/>
      <c r="F6" s="5" t="s">
        <v>92</v>
      </c>
      <c r="G6" s="5"/>
      <c r="H6" s="5"/>
      <c r="I6" s="5"/>
      <c r="J6" s="10" t="s">
        <v>93</v>
      </c>
      <c r="K6" s="10"/>
      <c r="L6" s="10"/>
      <c r="M6" s="10"/>
      <c r="O6" s="2" t="s">
        <v>25</v>
      </c>
      <c r="P6" s="0" t="n">
        <v>0.5997</v>
      </c>
      <c r="Q6" s="0" t="n">
        <v>0.6037</v>
      </c>
      <c r="R6" s="0" t="n">
        <v>0.6199</v>
      </c>
      <c r="S6" s="0" t="n">
        <v>0.6192</v>
      </c>
      <c r="T6" s="0" t="n">
        <v>0.7997</v>
      </c>
      <c r="U6" s="0" t="n">
        <v>0.7834</v>
      </c>
      <c r="V6" s="0" t="n">
        <v>0.7711</v>
      </c>
      <c r="W6" s="0" t="n">
        <v>0.8043</v>
      </c>
      <c r="X6" s="0" t="n">
        <v>0.6033</v>
      </c>
      <c r="Y6" s="0" t="n">
        <v>0.6321</v>
      </c>
      <c r="Z6" s="0" t="n">
        <v>0.6142</v>
      </c>
      <c r="AA6" s="0" t="n">
        <v>0.5887</v>
      </c>
      <c r="AC6" s="2" t="s">
        <v>25</v>
      </c>
      <c r="AD6" s="6" t="n">
        <f aca="false">P6-(AVERAGE($P$4:$S$4))</f>
        <v>0.542375</v>
      </c>
      <c r="AE6" s="6" t="n">
        <f aca="false">Q6-(AVERAGE($P$4:$S$4))</f>
        <v>0.546375</v>
      </c>
      <c r="AF6" s="6" t="n">
        <f aca="false">R6-(AVERAGE($P$4:$S$4))</f>
        <v>0.562575</v>
      </c>
      <c r="AG6" s="6" t="n">
        <f aca="false">S6-(AVERAGE($P$4:$S$4))</f>
        <v>0.561875</v>
      </c>
      <c r="AH6" s="6" t="n">
        <f aca="false">T6-(AVERAGE($P$4:$S$4))</f>
        <v>0.742375</v>
      </c>
      <c r="AI6" s="6" t="n">
        <f aca="false">U6-(AVERAGE($P$4:$S$4))</f>
        <v>0.726075</v>
      </c>
      <c r="AJ6" s="6" t="n">
        <f aca="false">V6-(AVERAGE($P$4:$S$4))</f>
        <v>0.713775</v>
      </c>
      <c r="AK6" s="6" t="n">
        <f aca="false">W6-(AVERAGE($P$4:$S$4))</f>
        <v>0.746975</v>
      </c>
      <c r="AL6" s="6" t="n">
        <f aca="false">X6-(AVERAGE($P$4:$S$4))</f>
        <v>0.545975</v>
      </c>
      <c r="AM6" s="6" t="n">
        <f aca="false">Y6-(AVERAGE($P$4:$S$4))</f>
        <v>0.574775</v>
      </c>
      <c r="AN6" s="6" t="n">
        <f aca="false">Z6-(AVERAGE($P$4:$S$4))</f>
        <v>0.556875</v>
      </c>
      <c r="AO6" s="6" t="n">
        <f aca="false">AA6-(AVERAGE($P$4:$S$4))</f>
        <v>0.531375</v>
      </c>
      <c r="AQ6" s="3" t="n">
        <v>10</v>
      </c>
      <c r="AR6" s="6" t="n">
        <f aca="false">AD6</f>
        <v>0.542375</v>
      </c>
      <c r="AS6" s="6" t="n">
        <f aca="false">AE6</f>
        <v>0.546375</v>
      </c>
      <c r="AT6" s="6" t="n">
        <f aca="false">AF6</f>
        <v>0.562575</v>
      </c>
      <c r="AU6" s="6" t="n">
        <f aca="false">AG6</f>
        <v>0.561875</v>
      </c>
      <c r="AV6" s="7" t="n">
        <f aca="false">AVERAGE(AR6:AU6)</f>
        <v>0.5533</v>
      </c>
      <c r="AX6" s="2" t="s">
        <v>25</v>
      </c>
      <c r="AY6" s="6" t="n">
        <f aca="false">(AD6-0.0095)/0.0503</f>
        <v>10.5939363817097</v>
      </c>
      <c r="AZ6" s="6" t="n">
        <f aca="false">(AE6-0.0095)/0.0503</f>
        <v>10.6734592445328</v>
      </c>
      <c r="BA6" s="6" t="n">
        <f aca="false">(AF6-0.0095)/0.0503</f>
        <v>10.9955268389662</v>
      </c>
      <c r="BB6" s="6" t="n">
        <f aca="false">(AG6-0.0095)/0.0503</f>
        <v>10.9816103379722</v>
      </c>
      <c r="BC6" s="6" t="n">
        <f aca="false">(AH6-0.0095)/0.0503</f>
        <v>14.5700795228628</v>
      </c>
      <c r="BD6" s="6" t="n">
        <f aca="false">(AI6-0.0095)/0.0503</f>
        <v>14.2460238568589</v>
      </c>
      <c r="BE6" s="6" t="n">
        <f aca="false">(AJ6-0.0095)/0.0503</f>
        <v>14.0014910536779</v>
      </c>
      <c r="BF6" s="6" t="n">
        <f aca="false">(AK6-0.0095)/0.0503</f>
        <v>14.6615308151093</v>
      </c>
      <c r="BG6" s="6" t="n">
        <f aca="false">(AL6-0.0095)/0.0503</f>
        <v>10.6655069582505</v>
      </c>
      <c r="BH6" s="6" t="n">
        <f aca="false">(AM6-0.0095)/0.0503</f>
        <v>11.2380715705765</v>
      </c>
      <c r="BI6" s="6" t="n">
        <f aca="false">(AN6-0.0095)/0.0503</f>
        <v>10.8822067594433</v>
      </c>
      <c r="BJ6" s="6" t="n">
        <f aca="false">(AO6-0.0095)/0.0503</f>
        <v>10.3752485089463</v>
      </c>
      <c r="BL6" s="2" t="s">
        <v>25</v>
      </c>
      <c r="BM6" s="6"/>
      <c r="BN6" s="6"/>
      <c r="BO6" s="6"/>
      <c r="BP6" s="6"/>
      <c r="BQ6" s="6" t="n">
        <f aca="false">BC6/(0.025*5)</f>
        <v>116.560636182903</v>
      </c>
      <c r="BR6" s="6" t="n">
        <f aca="false">BD6/(0.025*5)</f>
        <v>113.968190854871</v>
      </c>
      <c r="BS6" s="6" t="n">
        <f aca="false">BE6/(0.025*5)</f>
        <v>112.011928429423</v>
      </c>
      <c r="BT6" s="6" t="n">
        <f aca="false">BF6/(0.025*5)</f>
        <v>117.292246520875</v>
      </c>
      <c r="BU6" s="6" t="n">
        <f aca="false">BG6/(0.025*5)</f>
        <v>85.324055666004</v>
      </c>
      <c r="BV6" s="6" t="n">
        <f aca="false">BH6/(0.025*5)</f>
        <v>89.9045725646123</v>
      </c>
      <c r="BW6" s="6" t="n">
        <f aca="false">BI6/(0.025*5)</f>
        <v>87.0576540755467</v>
      </c>
      <c r="BX6" s="6" t="n">
        <f aca="false">BJ6/(0.025*5)</f>
        <v>83.0019880715706</v>
      </c>
      <c r="BZ6" s="2" t="s">
        <v>25</v>
      </c>
      <c r="CA6" s="6"/>
      <c r="CB6" s="6"/>
      <c r="CC6" s="6"/>
      <c r="CD6" s="6"/>
      <c r="CE6" s="8" t="n">
        <f aca="false">AVERAGE(BQ6:BT6)</f>
        <v>114.958250497018</v>
      </c>
      <c r="CF6" s="6"/>
      <c r="CG6" s="6"/>
      <c r="CH6" s="6"/>
      <c r="CI6" s="6" t="n">
        <f aca="false">AVERAGE(BU6:BX6)</f>
        <v>86.3220675944334</v>
      </c>
      <c r="CJ6" s="6"/>
      <c r="CK6" s="6"/>
      <c r="CL6" s="6"/>
      <c r="CN6" s="2" t="s">
        <v>25</v>
      </c>
      <c r="CO6" s="6"/>
      <c r="CP6" s="6"/>
      <c r="CQ6" s="6"/>
      <c r="CR6" s="6"/>
      <c r="CS6" s="6" t="n">
        <f aca="false">(BQ6/$CA$8)*100</f>
        <v>101.63996948894</v>
      </c>
      <c r="CT6" s="6" t="n">
        <f aca="false">(BR6/$CA$8)*100</f>
        <v>99.3793772969975</v>
      </c>
      <c r="CU6" s="6" t="n">
        <f aca="false">(BS6/$CA$8)*100</f>
        <v>97.673531655225</v>
      </c>
      <c r="CV6" s="6" t="n">
        <f aca="false">(BT6/$CA$8)*100</f>
        <v>102.277928021635</v>
      </c>
      <c r="CW6" s="6" t="n">
        <f aca="false">(BU6/$CA$8)*100</f>
        <v>74.4019138755981</v>
      </c>
      <c r="CX6" s="6" t="n">
        <f aca="false">(BV6/$CA$8)*100</f>
        <v>78.3960890368213</v>
      </c>
      <c r="CY6" s="6" t="n">
        <f aca="false">(BW6/$CA$8)*100</f>
        <v>75.9135982248111</v>
      </c>
      <c r="CZ6" s="6" t="n">
        <f aca="false">(BX6/$CA$8)*100</f>
        <v>72.377088967478</v>
      </c>
      <c r="DB6" s="2" t="s">
        <v>25</v>
      </c>
      <c r="DC6" s="6"/>
      <c r="DD6" s="6"/>
      <c r="DE6" s="6"/>
      <c r="DF6" s="6"/>
      <c r="DG6" s="6" t="n">
        <f aca="false">AVERAGE(CS6:CV6)</f>
        <v>100.242701615699</v>
      </c>
      <c r="DH6" s="6"/>
      <c r="DI6" s="6"/>
      <c r="DJ6" s="6"/>
      <c r="DK6" s="6" t="n">
        <f aca="false">AVERAGE(CW6:CZ6)</f>
        <v>75.2721725261771</v>
      </c>
      <c r="DL6" s="6"/>
      <c r="DM6" s="6"/>
      <c r="DN6" s="6"/>
      <c r="DP6" s="2" t="s">
        <v>25</v>
      </c>
      <c r="DQ6" s="6"/>
      <c r="DR6" s="6"/>
      <c r="DS6" s="6"/>
      <c r="DT6" s="6"/>
      <c r="DU6" s="6" t="n">
        <f aca="false">$DC$8-CS6</f>
        <v>-1.63996948893973</v>
      </c>
      <c r="DV6" s="6" t="n">
        <f aca="false">$DC$8-CT6</f>
        <v>0.620622703002553</v>
      </c>
      <c r="DW6" s="6" t="n">
        <f aca="false">$DC$8-CU6</f>
        <v>2.32646834477499</v>
      </c>
      <c r="DX6" s="6" t="n">
        <f aca="false">$DC$8-CV6</f>
        <v>-2.27792802163509</v>
      </c>
      <c r="DY6" s="6" t="n">
        <f aca="false">$DC$8-CW6</f>
        <v>25.5980861244019</v>
      </c>
      <c r="DZ6" s="6" t="n">
        <f aca="false">$DC$8-CX6</f>
        <v>21.6039109631787</v>
      </c>
      <c r="EA6" s="6" t="n">
        <f aca="false">$DC$8-CY6</f>
        <v>24.086401775189</v>
      </c>
      <c r="EB6" s="6" t="n">
        <f aca="false">$DC$8-CZ6</f>
        <v>27.622911032522</v>
      </c>
      <c r="ED6" s="2" t="s">
        <v>25</v>
      </c>
      <c r="EE6" s="6"/>
      <c r="EF6" s="6"/>
      <c r="EG6" s="6"/>
      <c r="EH6" s="6"/>
      <c r="EI6" s="8" t="n">
        <f aca="false">AVERAGE(DU6:DX6)</f>
        <v>-0.242701615699318</v>
      </c>
      <c r="EJ6" s="6"/>
      <c r="EK6" s="6"/>
      <c r="EL6" s="6"/>
      <c r="EM6" s="6" t="n">
        <f aca="false">AVERAGE(DY6:EB6)</f>
        <v>24.7278274738229</v>
      </c>
      <c r="EN6" s="6"/>
      <c r="EO6" s="6"/>
      <c r="EP6" s="6"/>
      <c r="ER6" s="2" t="s">
        <v>25</v>
      </c>
      <c r="ES6" s="6"/>
      <c r="ET6" s="6"/>
      <c r="EU6" s="6"/>
      <c r="EV6" s="6"/>
      <c r="EW6" s="8" t="n">
        <f aca="false">STDEV(DU6:DX6)</f>
        <v>2.11663783692232</v>
      </c>
      <c r="EX6" s="6"/>
      <c r="EY6" s="6"/>
      <c r="EZ6" s="6"/>
      <c r="FA6" s="6" t="n">
        <f aca="false">STDEV(DY6:EB6)</f>
        <v>2.53700218257041</v>
      </c>
      <c r="FB6" s="6"/>
      <c r="FC6" s="6"/>
      <c r="FD6" s="6"/>
    </row>
    <row r="7" customFormat="false" ht="16" hidden="false" customHeight="false" outlineLevel="0" collapsed="false">
      <c r="A7" s="2" t="s">
        <v>29</v>
      </c>
      <c r="B7" s="9" t="s">
        <v>30</v>
      </c>
      <c r="C7" s="9"/>
      <c r="D7" s="9"/>
      <c r="E7" s="9"/>
      <c r="F7" s="5" t="s">
        <v>94</v>
      </c>
      <c r="G7" s="5"/>
      <c r="H7" s="5"/>
      <c r="I7" s="5"/>
      <c r="J7" s="10" t="s">
        <v>95</v>
      </c>
      <c r="K7" s="10"/>
      <c r="L7" s="10"/>
      <c r="M7" s="10"/>
      <c r="O7" s="2" t="s">
        <v>29</v>
      </c>
      <c r="P7" s="0" t="n">
        <v>1.0416</v>
      </c>
      <c r="Q7" s="0" t="n">
        <v>1.0345</v>
      </c>
      <c r="R7" s="0" t="n">
        <v>1.0781</v>
      </c>
      <c r="S7" s="0" t="n">
        <v>1.0639</v>
      </c>
      <c r="T7" s="0" t="n">
        <v>0.8369</v>
      </c>
      <c r="U7" s="0" t="n">
        <v>0.8244</v>
      </c>
      <c r="V7" s="0" t="n">
        <v>0.7917</v>
      </c>
      <c r="W7" s="0" t="n">
        <v>0.8178</v>
      </c>
      <c r="X7" s="0" t="n">
        <v>0.7856</v>
      </c>
      <c r="Y7" s="0" t="n">
        <v>0.8055</v>
      </c>
      <c r="Z7" s="0" t="n">
        <v>0.812</v>
      </c>
      <c r="AA7" s="0" t="n">
        <v>0.7337</v>
      </c>
      <c r="AC7" s="2" t="s">
        <v>29</v>
      </c>
      <c r="AD7" s="6" t="n">
        <f aca="false">P7-(AVERAGE($P$4:$S$4))</f>
        <v>0.984275</v>
      </c>
      <c r="AE7" s="6" t="n">
        <f aca="false">Q7-(AVERAGE($P$4:$S$4))</f>
        <v>0.977175</v>
      </c>
      <c r="AF7" s="6" t="n">
        <f aca="false">R7-(AVERAGE($P$4:$S$4))</f>
        <v>1.020775</v>
      </c>
      <c r="AG7" s="6" t="n">
        <f aca="false">S7-(AVERAGE($P$4:$S$4))</f>
        <v>1.006575</v>
      </c>
      <c r="AH7" s="6" t="n">
        <f aca="false">T7-(AVERAGE($P$4:$S$4))</f>
        <v>0.779575</v>
      </c>
      <c r="AI7" s="6" t="n">
        <f aca="false">U7-(AVERAGE($P$4:$S$4))</f>
        <v>0.767075</v>
      </c>
      <c r="AJ7" s="6" t="n">
        <f aca="false">V7-(AVERAGE($P$4:$S$4))</f>
        <v>0.734375</v>
      </c>
      <c r="AK7" s="6" t="n">
        <f aca="false">W7-(AVERAGE($P$4:$S$4))</f>
        <v>0.760475</v>
      </c>
      <c r="AL7" s="6" t="n">
        <f aca="false">X7-(AVERAGE($P$4:$S$4))</f>
        <v>0.728275</v>
      </c>
      <c r="AM7" s="6" t="n">
        <f aca="false">Y7-(AVERAGE($P$4:$S$4))</f>
        <v>0.748175</v>
      </c>
      <c r="AN7" s="6" t="n">
        <f aca="false">Z7-(AVERAGE($P$4:$S$4))</f>
        <v>0.754675</v>
      </c>
      <c r="AO7" s="6" t="n">
        <f aca="false">AA7-(AVERAGE($P$4:$S$4))</f>
        <v>0.676375</v>
      </c>
      <c r="AQ7" s="3" t="n">
        <v>20</v>
      </c>
      <c r="AR7" s="6" t="n">
        <f aca="false">AD7</f>
        <v>0.984275</v>
      </c>
      <c r="AS7" s="6" t="n">
        <f aca="false">AE7</f>
        <v>0.977175</v>
      </c>
      <c r="AT7" s="6" t="n">
        <f aca="false">AF7</f>
        <v>1.020775</v>
      </c>
      <c r="AU7" s="6" t="n">
        <f aca="false">AG7</f>
        <v>1.006575</v>
      </c>
      <c r="AV7" s="7" t="n">
        <f aca="false">AVERAGE(AR7:AU7)</f>
        <v>0.9972</v>
      </c>
      <c r="AX7" s="2" t="s">
        <v>29</v>
      </c>
      <c r="AY7" s="6" t="n">
        <f aca="false">(AD7-0.0095)/0.0503</f>
        <v>19.3792246520875</v>
      </c>
      <c r="AZ7" s="6" t="n">
        <f aca="false">(AE7-0.0095)/0.0503</f>
        <v>19.2380715705765</v>
      </c>
      <c r="BA7" s="6" t="n">
        <f aca="false">(AF7-0.0095)/0.0503</f>
        <v>20.1048707753479</v>
      </c>
      <c r="BB7" s="6" t="n">
        <f aca="false">(AG7-0.0095)/0.0503</f>
        <v>19.822564612326</v>
      </c>
      <c r="BC7" s="6" t="n">
        <f aca="false">(AH7-0.0095)/0.0503</f>
        <v>15.3096421471173</v>
      </c>
      <c r="BD7" s="6" t="n">
        <f aca="false">(AI7-0.0095)/0.0503</f>
        <v>15.0611332007952</v>
      </c>
      <c r="BE7" s="6" t="n">
        <f aca="false">(AJ7-0.0095)/0.0503</f>
        <v>14.4110337972167</v>
      </c>
      <c r="BF7" s="6" t="n">
        <f aca="false">(AK7-0.0095)/0.0503</f>
        <v>14.9299204771372</v>
      </c>
      <c r="BG7" s="6" t="n">
        <f aca="false">(AL7-0.0095)/0.0503</f>
        <v>14.2897614314115</v>
      </c>
      <c r="BH7" s="6" t="n">
        <f aca="false">(AM7-0.0095)/0.0503</f>
        <v>14.6853876739563</v>
      </c>
      <c r="BI7" s="6" t="n">
        <f aca="false">(AN7-0.0095)/0.0503</f>
        <v>14.8146123260437</v>
      </c>
      <c r="BJ7" s="6" t="n">
        <f aca="false">(AO7-0.0095)/0.0503</f>
        <v>13.2579522862823</v>
      </c>
      <c r="BL7" s="2" t="s">
        <v>29</v>
      </c>
      <c r="BM7" s="6"/>
      <c r="BN7" s="6"/>
      <c r="BO7" s="6"/>
      <c r="BP7" s="6"/>
      <c r="BQ7" s="6" t="n">
        <f aca="false">BC7/(0.025*5)</f>
        <v>122.477137176938</v>
      </c>
      <c r="BR7" s="6" t="n">
        <f aca="false">BD7/(0.025*5)</f>
        <v>120.489065606362</v>
      </c>
      <c r="BS7" s="6" t="n">
        <f aca="false">BE7/(0.025*5)</f>
        <v>115.288270377734</v>
      </c>
      <c r="BT7" s="6" t="n">
        <f aca="false">BF7/(0.025*5)</f>
        <v>119.439363817097</v>
      </c>
      <c r="BU7" s="6" t="n">
        <f aca="false">BG7/(0.025*5)</f>
        <v>114.318091451292</v>
      </c>
      <c r="BV7" s="6" t="n">
        <f aca="false">BH7/(0.025*5)</f>
        <v>117.48310139165</v>
      </c>
      <c r="BW7" s="6" t="n">
        <f aca="false">BI7/(0.025*5)</f>
        <v>118.51689860835</v>
      </c>
      <c r="BX7" s="6" t="n">
        <f aca="false">BJ7/(0.025*5)</f>
        <v>106.063618290258</v>
      </c>
      <c r="BZ7" s="2" t="s">
        <v>29</v>
      </c>
      <c r="CA7" s="6"/>
      <c r="CB7" s="6"/>
      <c r="CC7" s="6"/>
      <c r="CD7" s="6"/>
      <c r="CE7" s="6" t="n">
        <f aca="false">AVERAGE(BQ7:BT7)</f>
        <v>119.423459244533</v>
      </c>
      <c r="CF7" s="6"/>
      <c r="CG7" s="6"/>
      <c r="CH7" s="6"/>
      <c r="CI7" s="6" t="n">
        <f aca="false">AVERAGE(BU7:BX7)</f>
        <v>114.095427435388</v>
      </c>
      <c r="CJ7" s="6"/>
      <c r="CK7" s="6"/>
      <c r="CL7" s="6"/>
      <c r="CN7" s="2" t="s">
        <v>29</v>
      </c>
      <c r="CO7" s="6"/>
      <c r="CP7" s="6"/>
      <c r="CQ7" s="6"/>
      <c r="CR7" s="6"/>
      <c r="CS7" s="6" t="n">
        <f aca="false">(BQ7/$CA$8)*100</f>
        <v>106.79911240552</v>
      </c>
      <c r="CT7" s="6" t="n">
        <f aca="false">(BR7/$CA$8)*100</f>
        <v>105.065529436239</v>
      </c>
      <c r="CU7" s="6" t="n">
        <f aca="false">(BS7/$CA$8)*100</f>
        <v>100.5304763886</v>
      </c>
      <c r="CV7" s="6" t="n">
        <f aca="false">(BT7/$CA$8)*100</f>
        <v>104.150197628459</v>
      </c>
      <c r="CW7" s="6" t="n">
        <f aca="false">(BU7/$CA$8)*100</f>
        <v>99.6844878995909</v>
      </c>
      <c r="CX7" s="6" t="n">
        <f aca="false">(BV7/$CA$8)*100</f>
        <v>102.444351986686</v>
      </c>
      <c r="CY7" s="6" t="n">
        <f aca="false">(BW7/$CA$8)*100</f>
        <v>103.345815130712</v>
      </c>
      <c r="CZ7" s="6" t="n">
        <f aca="false">(BX7/$CA$8)*100</f>
        <v>92.4866514111366</v>
      </c>
      <c r="DB7" s="2" t="s">
        <v>29</v>
      </c>
      <c r="DC7" s="6"/>
      <c r="DD7" s="6"/>
      <c r="DE7" s="6"/>
      <c r="DF7" s="6"/>
      <c r="DG7" s="6" t="n">
        <f aca="false">AVERAGE(CS7:CV7)</f>
        <v>104.136328964704</v>
      </c>
      <c r="DH7" s="6"/>
      <c r="DI7" s="6"/>
      <c r="DJ7" s="6"/>
      <c r="DK7" s="6" t="n">
        <f aca="false">AVERAGE(CW7:CZ7)</f>
        <v>99.4903266070314</v>
      </c>
      <c r="DL7" s="6"/>
      <c r="DM7" s="6"/>
      <c r="DN7" s="6"/>
      <c r="DP7" s="2" t="s">
        <v>29</v>
      </c>
      <c r="DQ7" s="6"/>
      <c r="DR7" s="6"/>
      <c r="DS7" s="6"/>
      <c r="DT7" s="6"/>
      <c r="DU7" s="6" t="n">
        <f aca="false">$DC$8-CS7</f>
        <v>-6.79911240551972</v>
      </c>
      <c r="DV7" s="6" t="n">
        <f aca="false">$DC$8-CT7</f>
        <v>-5.06552943623882</v>
      </c>
      <c r="DW7" s="6" t="n">
        <f aca="false">$DC$8-CU7</f>
        <v>-0.530476388599936</v>
      </c>
      <c r="DX7" s="6" t="n">
        <f aca="false">$DC$8-CV7</f>
        <v>-4.15019762845849</v>
      </c>
      <c r="DY7" s="6" t="n">
        <f aca="false">$DC$8-CW7</f>
        <v>0.315512100409151</v>
      </c>
      <c r="DZ7" s="6" t="n">
        <f aca="false">$DC$8-CX7</f>
        <v>-2.4443519866861</v>
      </c>
      <c r="EA7" s="6" t="n">
        <f aca="false">$DC$8-CY7</f>
        <v>-3.34581513071215</v>
      </c>
      <c r="EB7" s="6" t="n">
        <f aca="false">$DC$8-CZ7</f>
        <v>7.51334858886347</v>
      </c>
      <c r="ED7" s="2" t="s">
        <v>29</v>
      </c>
      <c r="EE7" s="6"/>
      <c r="EF7" s="6"/>
      <c r="EG7" s="6"/>
      <c r="EH7" s="6"/>
      <c r="EI7" s="6" t="n">
        <f aca="false">AVERAGE(DU7:DX7)</f>
        <v>-4.13632896470424</v>
      </c>
      <c r="EJ7" s="6"/>
      <c r="EK7" s="6"/>
      <c r="EL7" s="6"/>
      <c r="EM7" s="6" t="n">
        <f aca="false">AVERAGE(DY7:EB7)</f>
        <v>0.50967339296859</v>
      </c>
      <c r="EN7" s="6"/>
      <c r="EO7" s="6"/>
      <c r="EP7" s="6"/>
      <c r="ER7" s="2" t="s">
        <v>29</v>
      </c>
      <c r="ES7" s="6"/>
      <c r="ET7" s="6"/>
      <c r="EU7" s="6"/>
      <c r="EV7" s="6"/>
      <c r="EW7" s="6" t="n">
        <f aca="false">STDEV(DU7:DX7)</f>
        <v>2.64299037136685</v>
      </c>
      <c r="EX7" s="6"/>
      <c r="EY7" s="6"/>
      <c r="EZ7" s="6"/>
      <c r="FA7" s="6" t="n">
        <f aca="false">STDEV(DY7:EB7)</f>
        <v>4.92206672570915</v>
      </c>
      <c r="FB7" s="6"/>
      <c r="FC7" s="6"/>
      <c r="FD7" s="6"/>
    </row>
    <row r="8" customFormat="false" ht="16" hidden="false" customHeight="false" outlineLevel="0" collapsed="false">
      <c r="A8" s="2" t="s">
        <v>33</v>
      </c>
      <c r="B8" s="11" t="s">
        <v>34</v>
      </c>
      <c r="C8" s="11"/>
      <c r="D8" s="11"/>
      <c r="E8" s="11"/>
      <c r="F8" s="10" t="s">
        <v>96</v>
      </c>
      <c r="G8" s="10"/>
      <c r="H8" s="10"/>
      <c r="I8" s="10"/>
      <c r="J8" s="5" t="s">
        <v>97</v>
      </c>
      <c r="K8" s="5"/>
      <c r="L8" s="5"/>
      <c r="M8" s="5"/>
      <c r="O8" s="2" t="s">
        <v>33</v>
      </c>
      <c r="P8" s="0" t="n">
        <v>0.7697</v>
      </c>
      <c r="Q8" s="0" t="n">
        <v>0.8316</v>
      </c>
      <c r="R8" s="0" t="n">
        <v>0.7126</v>
      </c>
      <c r="S8" s="0" t="n">
        <v>0.8376</v>
      </c>
      <c r="T8" s="0" t="n">
        <v>0.8393</v>
      </c>
      <c r="U8" s="0" t="n">
        <v>0.8035</v>
      </c>
      <c r="V8" s="0" t="n">
        <v>0.7826</v>
      </c>
      <c r="W8" s="0" t="n">
        <v>0.8354</v>
      </c>
      <c r="X8" s="0" t="n">
        <v>0.2778</v>
      </c>
      <c r="Y8" s="0" t="n">
        <v>0.2929</v>
      </c>
      <c r="Z8" s="0" t="n">
        <v>0.2794</v>
      </c>
      <c r="AA8" s="0" t="n">
        <v>0.2654</v>
      </c>
      <c r="AC8" s="2" t="s">
        <v>33</v>
      </c>
      <c r="AD8" s="6" t="n">
        <f aca="false">P8-(AVERAGE($P$4:$S$4))</f>
        <v>0.712375</v>
      </c>
      <c r="AE8" s="6" t="n">
        <f aca="false">Q8-(AVERAGE($P$4:$S$4))</f>
        <v>0.774275</v>
      </c>
      <c r="AF8" s="6" t="n">
        <f aca="false">R8-(AVERAGE($P$4:$S$4))</f>
        <v>0.655275</v>
      </c>
      <c r="AG8" s="6" t="n">
        <f aca="false">S8-(AVERAGE($P$4:$S$4))</f>
        <v>0.780275</v>
      </c>
      <c r="AH8" s="6" t="n">
        <f aca="false">T8-(AVERAGE($P$4:$S$4))</f>
        <v>0.781975</v>
      </c>
      <c r="AI8" s="6" t="n">
        <f aca="false">U8-(AVERAGE($P$4:$S$4))</f>
        <v>0.746175</v>
      </c>
      <c r="AJ8" s="6" t="n">
        <f aca="false">V8-(AVERAGE($P$4:$S$4))</f>
        <v>0.725275</v>
      </c>
      <c r="AK8" s="6" t="n">
        <f aca="false">W8-(AVERAGE($P$4:$S$4))</f>
        <v>0.778075</v>
      </c>
      <c r="AL8" s="6" t="n">
        <f aca="false">X8-(AVERAGE($P$4:$S$4))</f>
        <v>0.220475</v>
      </c>
      <c r="AM8" s="6" t="n">
        <f aca="false">Y8-(AVERAGE($P$4:$S$4))</f>
        <v>0.235575</v>
      </c>
      <c r="AN8" s="6" t="n">
        <f aca="false">Z8-(AVERAGE($P$4:$S$4))</f>
        <v>0.222075</v>
      </c>
      <c r="AO8" s="6" t="n">
        <f aca="false">AA8-(AVERAGE($P$4:$S$4))</f>
        <v>0.208075</v>
      </c>
      <c r="AX8" s="2" t="s">
        <v>33</v>
      </c>
      <c r="AY8" s="6" t="n">
        <f aca="false">(AD8-0.0095)/0.0503</f>
        <v>13.9736580516899</v>
      </c>
      <c r="AZ8" s="6" t="n">
        <f aca="false">(AE8-0.0095)/0.0503</f>
        <v>15.2042743538767</v>
      </c>
      <c r="BA8" s="6" t="n">
        <f aca="false">(AF8-0.0095)/0.0503</f>
        <v>12.8384691848907</v>
      </c>
      <c r="BB8" s="6" t="n">
        <f aca="false">(AG8-0.0095)/0.0503</f>
        <v>15.3235586481113</v>
      </c>
      <c r="BC8" s="6" t="n">
        <f aca="false">(AH8-0.0095)/0.0503</f>
        <v>15.3573558648111</v>
      </c>
      <c r="BD8" s="6" t="n">
        <f aca="false">(AI8-0.0095)/0.0503</f>
        <v>14.6456262425447</v>
      </c>
      <c r="BE8" s="6" t="n">
        <f aca="false">(AJ8-0.0095)/0.0503</f>
        <v>14.2301192842942</v>
      </c>
      <c r="BF8" s="6" t="n">
        <f aca="false">(AK8-0.0095)/0.0503</f>
        <v>15.2798210735586</v>
      </c>
      <c r="BG8" s="6" t="n">
        <f aca="false">(AL8-0.0095)/0.0503</f>
        <v>4.19433399602386</v>
      </c>
      <c r="BH8" s="6" t="n">
        <f aca="false">(AM8-0.0095)/0.0503</f>
        <v>4.49453280318091</v>
      </c>
      <c r="BI8" s="6" t="n">
        <f aca="false">(AN8-0.0095)/0.0503</f>
        <v>4.22614314115308</v>
      </c>
      <c r="BJ8" s="6" t="n">
        <f aca="false">(AO8-0.0095)/0.0503</f>
        <v>3.94781312127237</v>
      </c>
      <c r="BL8" s="2" t="s">
        <v>33</v>
      </c>
      <c r="BM8" s="6" t="n">
        <f aca="false">AY8/(0.025*5)</f>
        <v>111.789264413519</v>
      </c>
      <c r="BN8" s="6" t="n">
        <f aca="false">AZ8/(0.025*5)</f>
        <v>121.634194831014</v>
      </c>
      <c r="BO8" s="6" t="n">
        <f aca="false">BA8/(0.025*5)</f>
        <v>102.707753479125</v>
      </c>
      <c r="BP8" s="6" t="n">
        <f aca="false">BB8/(0.025*5)</f>
        <v>122.588469184891</v>
      </c>
      <c r="BQ8" s="6" t="n">
        <f aca="false">BC8/(0.025*5)</f>
        <v>122.858846918489</v>
      </c>
      <c r="BR8" s="6" t="n">
        <f aca="false">BD8/(0.025*5)</f>
        <v>117.165009940358</v>
      </c>
      <c r="BS8" s="6" t="n">
        <f aca="false">BE8/(0.025*5)</f>
        <v>113.840954274354</v>
      </c>
      <c r="BT8" s="6" t="n">
        <f aca="false">BF8/(0.025*5)</f>
        <v>122.238568588469</v>
      </c>
      <c r="BU8" s="6" t="n">
        <f aca="false">BG8/(0.02*5)</f>
        <v>41.9433399602386</v>
      </c>
      <c r="BV8" s="6" t="n">
        <f aca="false">BH8/(0.02*5)</f>
        <v>44.9453280318091</v>
      </c>
      <c r="BW8" s="6" t="n">
        <f aca="false">BI8/(0.02*5)</f>
        <v>42.2614314115308</v>
      </c>
      <c r="BX8" s="6" t="n">
        <f aca="false">BJ8/(0.02*5)</f>
        <v>39.4781312127237</v>
      </c>
      <c r="BZ8" s="2" t="s">
        <v>33</v>
      </c>
      <c r="CA8" s="6" t="n">
        <f aca="false">AVERAGE(BM8:BP8)</f>
        <v>114.679920477137</v>
      </c>
      <c r="CB8" s="6"/>
      <c r="CC8" s="6"/>
      <c r="CD8" s="6"/>
      <c r="CE8" s="6" t="n">
        <f aca="false">AVERAGE(BQ8:BT8)</f>
        <v>119.025844930418</v>
      </c>
      <c r="CF8" s="6"/>
      <c r="CG8" s="6"/>
      <c r="CH8" s="6"/>
      <c r="CI8" s="8" t="n">
        <f aca="false">AVERAGE(BU8:BX8)</f>
        <v>42.1570576540755</v>
      </c>
      <c r="CJ8" s="6"/>
      <c r="CK8" s="6"/>
      <c r="CL8" s="6"/>
      <c r="CN8" s="2" t="s">
        <v>33</v>
      </c>
      <c r="CO8" s="6" t="n">
        <f aca="false">(BM8/$CA$8)*100</f>
        <v>97.4793703626656</v>
      </c>
      <c r="CP8" s="6" t="n">
        <f aca="false">(BN8/$CA$8)*100</f>
        <v>106.064073226545</v>
      </c>
      <c r="CQ8" s="6" t="n">
        <f aca="false">(BO8/$CA$8)*100</f>
        <v>89.5603633589904</v>
      </c>
      <c r="CR8" s="6" t="n">
        <f aca="false">(BP8/$CA$8)*100</f>
        <v>106.896193051799</v>
      </c>
      <c r="CS8" s="6" t="n">
        <f aca="false">(BQ8/$CA$8)*100</f>
        <v>107.131960335622</v>
      </c>
      <c r="CT8" s="6" t="n">
        <f aca="false">(BR8/$CA$8)*100</f>
        <v>102.166978711601</v>
      </c>
      <c r="CU8" s="6" t="n">
        <f aca="false">(BS8/$CA$8)*100</f>
        <v>99.2684279869635</v>
      </c>
      <c r="CV8" s="6" t="n">
        <f aca="false">(BT8/$CA$8)*100</f>
        <v>106.591082449206</v>
      </c>
      <c r="CW8" s="6" t="n">
        <f aca="false">(BU8/$CA$8)*100</f>
        <v>36.574266694404</v>
      </c>
      <c r="CX8" s="6" t="n">
        <f aca="false">(BV8/$CA$8)*100</f>
        <v>39.1919769780182</v>
      </c>
      <c r="CY8" s="6" t="n">
        <f aca="false">(BW8/$CA$8)*100</f>
        <v>36.8516399694889</v>
      </c>
      <c r="CZ8" s="6" t="n">
        <f aca="false">(BX8/$CA$8)*100</f>
        <v>34.4246238124957</v>
      </c>
      <c r="DB8" s="2" t="s">
        <v>33</v>
      </c>
      <c r="DC8" s="6" t="n">
        <f aca="false">AVERAGE(CO8:CR8)</f>
        <v>100</v>
      </c>
      <c r="DD8" s="6"/>
      <c r="DE8" s="6"/>
      <c r="DF8" s="6"/>
      <c r="DG8" s="6" t="n">
        <f aca="false">AVERAGE(CS8:CV8)</f>
        <v>103.789612370848</v>
      </c>
      <c r="DH8" s="6"/>
      <c r="DI8" s="6"/>
      <c r="DJ8" s="6"/>
      <c r="DK8" s="6" t="n">
        <f aca="false">AVERAGE(CW8:CZ8)</f>
        <v>36.7606268636017</v>
      </c>
      <c r="DL8" s="6"/>
      <c r="DM8" s="6"/>
      <c r="DN8" s="6"/>
      <c r="DP8" s="2" t="s">
        <v>33</v>
      </c>
      <c r="DQ8" s="6" t="n">
        <f aca="false">$DC$8-CO8</f>
        <v>2.52062963733445</v>
      </c>
      <c r="DR8" s="6" t="n">
        <f aca="false">$DC$8-CP8</f>
        <v>-6.06407322654462</v>
      </c>
      <c r="DS8" s="6" t="n">
        <f aca="false">$DC$8-CQ8</f>
        <v>10.4396366410096</v>
      </c>
      <c r="DT8" s="6" t="n">
        <f aca="false">$DC$8-CR8</f>
        <v>-6.89619305179946</v>
      </c>
      <c r="DU8" s="6" t="n">
        <f aca="false">$DC$8-CS8</f>
        <v>-7.13196033562166</v>
      </c>
      <c r="DV8" s="6" t="n">
        <f aca="false">$DC$8-CT8</f>
        <v>-2.16697871160115</v>
      </c>
      <c r="DW8" s="6" t="n">
        <f aca="false">$DC$8-CU8</f>
        <v>0.731572013036569</v>
      </c>
      <c r="DX8" s="6" t="n">
        <f aca="false">$DC$8-CV8</f>
        <v>-6.59108244920601</v>
      </c>
      <c r="DY8" s="6" t="n">
        <f aca="false">$DC$8-CW8</f>
        <v>63.425733305596</v>
      </c>
      <c r="DZ8" s="6" t="n">
        <f aca="false">$DC$8-CX8</f>
        <v>60.8080230219819</v>
      </c>
      <c r="EA8" s="6" t="n">
        <f aca="false">$DC$8-CY8</f>
        <v>63.1483600305111</v>
      </c>
      <c r="EB8" s="6" t="n">
        <f aca="false">$DC$8-CZ8</f>
        <v>65.5753761875044</v>
      </c>
      <c r="ED8" s="2" t="s">
        <v>33</v>
      </c>
      <c r="EE8" s="6" t="n">
        <f aca="false">AVERAGE(DQ8:DT8)</f>
        <v>3.5527136788005E-015</v>
      </c>
      <c r="EF8" s="6"/>
      <c r="EG8" s="6"/>
      <c r="EH8" s="6"/>
      <c r="EI8" s="6" t="n">
        <f aca="false">AVERAGE(DU8:DX8)</f>
        <v>-3.78961237084806</v>
      </c>
      <c r="EJ8" s="6"/>
      <c r="EK8" s="6"/>
      <c r="EL8" s="6"/>
      <c r="EM8" s="8" t="n">
        <f aca="false">AVERAGE(DY8:EB8)</f>
        <v>63.2393731363983</v>
      </c>
      <c r="EN8" s="6"/>
      <c r="EO8" s="6"/>
      <c r="EP8" s="6"/>
      <c r="ER8" s="2" t="s">
        <v>33</v>
      </c>
      <c r="ES8" s="6" t="n">
        <f aca="false">STDEV(DQ8:DT8)</f>
        <v>8.15822794626182</v>
      </c>
      <c r="ET8" s="6"/>
      <c r="EU8" s="6"/>
      <c r="EV8" s="6"/>
      <c r="EW8" s="6" t="n">
        <f aca="false">STDEV(DU8:DX8)</f>
        <v>3.7458231290672</v>
      </c>
      <c r="EX8" s="6"/>
      <c r="EY8" s="6"/>
      <c r="EZ8" s="6"/>
      <c r="FA8" s="8" t="n">
        <f aca="false">STDEV(DY8:EB8)</f>
        <v>1.95033220518594</v>
      </c>
      <c r="FB8" s="6"/>
      <c r="FC8" s="6"/>
      <c r="FD8" s="6"/>
    </row>
    <row r="9" customFormat="false" ht="16" hidden="false" customHeight="false" outlineLevel="0" collapsed="false">
      <c r="A9" s="2" t="s">
        <v>37</v>
      </c>
      <c r="B9" s="12" t="s">
        <v>38</v>
      </c>
      <c r="C9" s="12"/>
      <c r="D9" s="12"/>
      <c r="E9" s="12"/>
      <c r="F9" s="10" t="s">
        <v>98</v>
      </c>
      <c r="G9" s="10"/>
      <c r="H9" s="10"/>
      <c r="I9" s="10"/>
      <c r="J9" s="10" t="s">
        <v>99</v>
      </c>
      <c r="K9" s="10"/>
      <c r="L9" s="10"/>
      <c r="M9" s="10"/>
      <c r="O9" s="2" t="s">
        <v>37</v>
      </c>
      <c r="P9" s="0" t="n">
        <v>0.4269</v>
      </c>
      <c r="Q9" s="0" t="n">
        <v>0.4565</v>
      </c>
      <c r="R9" s="0" t="n">
        <v>0.429</v>
      </c>
      <c r="S9" s="0" t="n">
        <v>0.448</v>
      </c>
      <c r="T9" s="0" t="n">
        <v>0.8548</v>
      </c>
      <c r="U9" s="0" t="n">
        <v>0.7992</v>
      </c>
      <c r="V9" s="0" t="n">
        <v>0.7585</v>
      </c>
      <c r="W9" s="0" t="n">
        <v>0.8283</v>
      </c>
      <c r="X9" s="0" t="n">
        <v>0.7338</v>
      </c>
      <c r="Y9" s="0" t="n">
        <v>0.7016</v>
      </c>
      <c r="Z9" s="0" t="n">
        <v>0.6575</v>
      </c>
      <c r="AA9" s="0" t="n">
        <v>0.7005</v>
      </c>
      <c r="AC9" s="2" t="s">
        <v>37</v>
      </c>
      <c r="AD9" s="6" t="n">
        <f aca="false">P9-(AVERAGE($P$4:$S$4))</f>
        <v>0.369575</v>
      </c>
      <c r="AE9" s="6" t="n">
        <f aca="false">Q9-(AVERAGE($P$4:$S$4))</f>
        <v>0.399175</v>
      </c>
      <c r="AF9" s="6" t="n">
        <f aca="false">R9-(AVERAGE($P$4:$S$4))</f>
        <v>0.371675</v>
      </c>
      <c r="AG9" s="6" t="n">
        <f aca="false">S9-(AVERAGE($P$4:$S$4))</f>
        <v>0.390675</v>
      </c>
      <c r="AH9" s="6" t="n">
        <f aca="false">T9-(AVERAGE($P$4:$S$4))</f>
        <v>0.797475</v>
      </c>
      <c r="AI9" s="6" t="n">
        <f aca="false">U9-(AVERAGE($P$4:$S$4))</f>
        <v>0.741875</v>
      </c>
      <c r="AJ9" s="6" t="n">
        <f aca="false">V9-(AVERAGE($P$4:$S$4))</f>
        <v>0.701175</v>
      </c>
      <c r="AK9" s="6" t="n">
        <f aca="false">W9-(AVERAGE($P$4:$S$4))</f>
        <v>0.770975</v>
      </c>
      <c r="AL9" s="6" t="n">
        <f aca="false">X9-(AVERAGE($P$4:$S$4))</f>
        <v>0.676475</v>
      </c>
      <c r="AM9" s="6" t="n">
        <f aca="false">Y9-(AVERAGE($P$4:$S$4))</f>
        <v>0.644275</v>
      </c>
      <c r="AN9" s="6" t="n">
        <f aca="false">Z9-(AVERAGE($P$4:$S$4))</f>
        <v>0.600175</v>
      </c>
      <c r="AO9" s="6" t="n">
        <f aca="false">AA9-(AVERAGE($P$4:$S$4))</f>
        <v>0.643175</v>
      </c>
      <c r="AX9" s="2" t="s">
        <v>37</v>
      </c>
      <c r="AY9" s="6" t="n">
        <f aca="false">(AD9-0.0095)/0.0503</f>
        <v>7.15854870775348</v>
      </c>
      <c r="AZ9" s="6" t="n">
        <f aca="false">(AE9-0.0095)/0.0503</f>
        <v>7.74701789264413</v>
      </c>
      <c r="BA9" s="6" t="n">
        <f aca="false">(AF9-0.0095)/0.0503</f>
        <v>7.20029821073559</v>
      </c>
      <c r="BB9" s="6" t="n">
        <f aca="false">(AG9-0.0095)/0.0503</f>
        <v>7.57803180914513</v>
      </c>
      <c r="BC9" s="6" t="n">
        <f aca="false">(AH9-0.0095)/0.0503</f>
        <v>15.6655069582505</v>
      </c>
      <c r="BD9" s="6" t="n">
        <f aca="false">(AI9-0.0095)/0.0503</f>
        <v>14.5601391650099</v>
      </c>
      <c r="BE9" s="6" t="n">
        <f aca="false">(AJ9-0.0095)/0.0503</f>
        <v>13.7509940357853</v>
      </c>
      <c r="BF9" s="6" t="n">
        <f aca="false">(AK9-0.0095)/0.0503</f>
        <v>15.1386679920477</v>
      </c>
      <c r="BG9" s="6" t="n">
        <f aca="false">(AL9-0.0095)/0.0503</f>
        <v>13.2599403578529</v>
      </c>
      <c r="BH9" s="6" t="n">
        <f aca="false">(AM9-0.0095)/0.0503</f>
        <v>12.6197813121272</v>
      </c>
      <c r="BI9" s="6" t="n">
        <f aca="false">(AN9-0.0095)/0.0503</f>
        <v>11.743041749503</v>
      </c>
      <c r="BJ9" s="6" t="n">
        <f aca="false">(AO9-0.0095)/0.0503</f>
        <v>12.5979125248509</v>
      </c>
      <c r="BL9" s="2" t="s">
        <v>37</v>
      </c>
      <c r="BM9" s="6" t="n">
        <f aca="false">AY9/(0.025*5)</f>
        <v>57.2683896620278</v>
      </c>
      <c r="BN9" s="6" t="n">
        <f aca="false">AZ9/(0.025*5)</f>
        <v>61.9761431411531</v>
      </c>
      <c r="BO9" s="6" t="n">
        <f aca="false">BA9/(0.025*5)</f>
        <v>57.6023856858847</v>
      </c>
      <c r="BP9" s="6" t="n">
        <f aca="false">BB9/(0.025*5)</f>
        <v>60.624254473161</v>
      </c>
      <c r="BQ9" s="6" t="n">
        <f aca="false">BC9/(0.025*5)</f>
        <v>125.324055666004</v>
      </c>
      <c r="BR9" s="6" t="n">
        <f aca="false">BD9/(0.025*5)</f>
        <v>116.48111332008</v>
      </c>
      <c r="BS9" s="6" t="n">
        <f aca="false">BE9/(0.025*5)</f>
        <v>110.007952286282</v>
      </c>
      <c r="BT9" s="6" t="n">
        <f aca="false">BF9/(0.025*5)</f>
        <v>121.109343936382</v>
      </c>
      <c r="BU9" s="6" t="n">
        <f aca="false">BG9/(0.02*5)</f>
        <v>132.599403578529</v>
      </c>
      <c r="BV9" s="6" t="n">
        <f aca="false">BH9/(0.02*5)</f>
        <v>126.197813121272</v>
      </c>
      <c r="BW9" s="6" t="n">
        <f aca="false">BI9/(0.02*5)</f>
        <v>117.43041749503</v>
      </c>
      <c r="BX9" s="6" t="n">
        <f aca="false">BJ9/(0.02*5)</f>
        <v>125.979125248509</v>
      </c>
      <c r="BZ9" s="2" t="s">
        <v>37</v>
      </c>
      <c r="CA9" s="6" t="n">
        <f aca="false">AVERAGE(BM9:BP9)</f>
        <v>59.3677932405567</v>
      </c>
      <c r="CB9" s="6"/>
      <c r="CC9" s="6"/>
      <c r="CD9" s="6"/>
      <c r="CE9" s="6" t="n">
        <f aca="false">AVERAGE(BQ9:BT9)</f>
        <v>118.230616302187</v>
      </c>
      <c r="CF9" s="6"/>
      <c r="CG9" s="6"/>
      <c r="CH9" s="6"/>
      <c r="CI9" s="8" t="n">
        <f aca="false">AVERAGE(BU9:BX9)</f>
        <v>125.551689860835</v>
      </c>
      <c r="CJ9" s="6"/>
      <c r="CK9" s="6"/>
      <c r="CL9" s="6"/>
      <c r="CN9" s="2" t="s">
        <v>37</v>
      </c>
      <c r="CO9" s="6" t="n">
        <f aca="false">(BM9/$CA$8)*100</f>
        <v>49.9375910131059</v>
      </c>
      <c r="CP9" s="6" t="n">
        <f aca="false">(BN9/$CA$8)*100</f>
        <v>54.0427154843631</v>
      </c>
      <c r="CQ9" s="6" t="n">
        <f aca="false">(BO9/$CA$8)*100</f>
        <v>50.2288329519451</v>
      </c>
      <c r="CR9" s="6" t="n">
        <f aca="false">(BP9/$CA$8)*100</f>
        <v>52.863879065252</v>
      </c>
      <c r="CS9" s="6" t="n">
        <f aca="false">(BQ9/$CA$8)*100</f>
        <v>109.28160321753</v>
      </c>
      <c r="CT9" s="6" t="n">
        <f aca="false">(BR9/$CA$8)*100</f>
        <v>101.570626170169</v>
      </c>
      <c r="CU9" s="6" t="n">
        <f aca="false">(BS9/$CA$8)*100</f>
        <v>95.9260800221898</v>
      </c>
      <c r="CV9" s="6" t="n">
        <f aca="false">(BT9/$CA$8)*100</f>
        <v>105.606407322654</v>
      </c>
      <c r="CW9" s="6" t="n">
        <f aca="false">(BU9/$CA$8)*100</f>
        <v>115.625650093614</v>
      </c>
      <c r="CX9" s="6" t="n">
        <f aca="false">(BV9/$CA$8)*100</f>
        <v>110.043512932529</v>
      </c>
      <c r="CY9" s="6" t="n">
        <f aca="false">(BW9/$CA$8)*100</f>
        <v>102.398412038</v>
      </c>
      <c r="CZ9" s="6" t="n">
        <f aca="false">(BX9/$CA$8)*100</f>
        <v>109.852818805908</v>
      </c>
      <c r="DB9" s="2" t="s">
        <v>37</v>
      </c>
      <c r="DC9" s="6" t="n">
        <f aca="false">AVERAGE(CO9:CR9)</f>
        <v>51.7682546286665</v>
      </c>
      <c r="DD9" s="6"/>
      <c r="DE9" s="6"/>
      <c r="DF9" s="6"/>
      <c r="DG9" s="6" t="n">
        <f aca="false">AVERAGE(CS9:CV9)</f>
        <v>103.096179183136</v>
      </c>
      <c r="DH9" s="6"/>
      <c r="DI9" s="6"/>
      <c r="DJ9" s="6"/>
      <c r="DK9" s="6" t="n">
        <f aca="false">AVERAGE(CW9:CZ9)</f>
        <v>109.480098467513</v>
      </c>
      <c r="DL9" s="6"/>
      <c r="DM9" s="6"/>
      <c r="DN9" s="6"/>
      <c r="DP9" s="2" t="s">
        <v>37</v>
      </c>
      <c r="DQ9" s="6" t="n">
        <f aca="false">$DC$8-CO9</f>
        <v>50.0624089868941</v>
      </c>
      <c r="DR9" s="6" t="n">
        <f aca="false">$DC$8-CP9</f>
        <v>45.9572845156369</v>
      </c>
      <c r="DS9" s="6" t="n">
        <f aca="false">$DC$8-CQ9</f>
        <v>49.7711670480549</v>
      </c>
      <c r="DT9" s="6" t="n">
        <f aca="false">$DC$8-CR9</f>
        <v>47.136120934748</v>
      </c>
      <c r="DU9" s="6" t="n">
        <f aca="false">$DC$8-CS9</f>
        <v>-9.28160321752999</v>
      </c>
      <c r="DV9" s="6" t="n">
        <f aca="false">$DC$8-CT9</f>
        <v>-1.57062617016851</v>
      </c>
      <c r="DW9" s="6" t="n">
        <f aca="false">$DC$8-CU9</f>
        <v>4.07391997781016</v>
      </c>
      <c r="DX9" s="6" t="n">
        <f aca="false">$DC$8-CV9</f>
        <v>-5.60640732265446</v>
      </c>
      <c r="DY9" s="6" t="n">
        <f aca="false">$DC$8-CW9</f>
        <v>-15.6256500936135</v>
      </c>
      <c r="DZ9" s="6" t="n">
        <f aca="false">$DC$8-CX9</f>
        <v>-10.043512932529</v>
      </c>
      <c r="EA9" s="6" t="n">
        <f aca="false">$DC$8-CY9</f>
        <v>-2.39841203800013</v>
      </c>
      <c r="EB9" s="6" t="n">
        <f aca="false">$DC$8-CZ9</f>
        <v>-9.85281880590803</v>
      </c>
      <c r="ED9" s="2" t="s">
        <v>37</v>
      </c>
      <c r="EE9" s="6" t="n">
        <f aca="false">AVERAGE(DQ9:DT9)</f>
        <v>48.2317453713335</v>
      </c>
      <c r="EF9" s="6"/>
      <c r="EG9" s="6"/>
      <c r="EH9" s="6"/>
      <c r="EI9" s="6" t="n">
        <f aca="false">AVERAGE(DU9:DX9)</f>
        <v>-3.0961791831357</v>
      </c>
      <c r="EJ9" s="6"/>
      <c r="EK9" s="6"/>
      <c r="EL9" s="6"/>
      <c r="EM9" s="8" t="n">
        <f aca="false">AVERAGE(DY9:EB9)</f>
        <v>-9.48009846751265</v>
      </c>
      <c r="EN9" s="6"/>
      <c r="EO9" s="6"/>
      <c r="EP9" s="6"/>
      <c r="ER9" s="2" t="s">
        <v>37</v>
      </c>
      <c r="ES9" s="6" t="n">
        <f aca="false">STDEV(DQ9:DT9)</f>
        <v>2.0078772756518</v>
      </c>
      <c r="ET9" s="6"/>
      <c r="EU9" s="6"/>
      <c r="EV9" s="6"/>
      <c r="EW9" s="6" t="n">
        <f aca="false">STDEV(DU9:DX9)</f>
        <v>5.72416951096734</v>
      </c>
      <c r="EX9" s="6"/>
      <c r="EY9" s="6"/>
      <c r="EZ9" s="6"/>
      <c r="FA9" s="8" t="n">
        <f aca="false">STDEV(DY9:EB9)</f>
        <v>5.42753608263933</v>
      </c>
      <c r="FB9" s="6"/>
      <c r="FC9" s="6"/>
      <c r="FD9" s="6"/>
    </row>
    <row r="10" customFormat="false" ht="16" hidden="false" customHeight="false" outlineLevel="0" collapsed="false">
      <c r="A10" s="2" t="s">
        <v>41</v>
      </c>
      <c r="B10" s="12" t="s">
        <v>42</v>
      </c>
      <c r="C10" s="12"/>
      <c r="D10" s="12"/>
      <c r="E10" s="12"/>
      <c r="F10" s="5" t="s">
        <v>100</v>
      </c>
      <c r="G10" s="5"/>
      <c r="H10" s="5"/>
      <c r="I10" s="5"/>
      <c r="J10" s="10" t="s">
        <v>101</v>
      </c>
      <c r="K10" s="10"/>
      <c r="L10" s="10"/>
      <c r="M10" s="10"/>
      <c r="O10" s="2" t="s">
        <v>41</v>
      </c>
      <c r="P10" s="0" t="n">
        <v>0.3451</v>
      </c>
      <c r="Q10" s="0" t="n">
        <v>0.364</v>
      </c>
      <c r="R10" s="0" t="n">
        <v>0.3317</v>
      </c>
      <c r="S10" s="0" t="n">
        <v>0.3462</v>
      </c>
      <c r="T10" s="0" t="n">
        <v>0.8044</v>
      </c>
      <c r="U10" s="0" t="n">
        <v>0.791</v>
      </c>
      <c r="V10" s="0" t="n">
        <v>0.7627</v>
      </c>
      <c r="W10" s="0" t="n">
        <v>0.8074</v>
      </c>
      <c r="X10" s="0" t="n">
        <v>0.8231</v>
      </c>
      <c r="Y10" s="0" t="n">
        <v>0.776</v>
      </c>
      <c r="Z10" s="0" t="n">
        <v>0.8117</v>
      </c>
      <c r="AA10" s="0" t="n">
        <v>0.7678</v>
      </c>
      <c r="AC10" s="2" t="s">
        <v>41</v>
      </c>
      <c r="AD10" s="6" t="n">
        <f aca="false">P10-(AVERAGE($P$4:$S$4))</f>
        <v>0.287775</v>
      </c>
      <c r="AE10" s="6" t="n">
        <f aca="false">Q10-(AVERAGE($P$4:$S$4))</f>
        <v>0.306675</v>
      </c>
      <c r="AF10" s="6" t="n">
        <f aca="false">R10-(AVERAGE($P$4:$S$4))</f>
        <v>0.274375</v>
      </c>
      <c r="AG10" s="6" t="n">
        <f aca="false">S10-(AVERAGE($P$4:$S$4))</f>
        <v>0.288875</v>
      </c>
      <c r="AH10" s="6" t="n">
        <f aca="false">T10-(AVERAGE($P$4:$S$4))</f>
        <v>0.747075</v>
      </c>
      <c r="AI10" s="6" t="n">
        <f aca="false">U10-(AVERAGE($P$4:$S$4))</f>
        <v>0.733675</v>
      </c>
      <c r="AJ10" s="6" t="n">
        <f aca="false">V10-(AVERAGE($P$4:$S$4))</f>
        <v>0.705375</v>
      </c>
      <c r="AK10" s="6" t="n">
        <f aca="false">W10-(AVERAGE($P$4:$S$4))</f>
        <v>0.750075</v>
      </c>
      <c r="AL10" s="6" t="n">
        <f aca="false">X10-(AVERAGE($P$4:$S$4))</f>
        <v>0.765775</v>
      </c>
      <c r="AM10" s="6" t="n">
        <f aca="false">Y10-(AVERAGE($P$4:$S$4))</f>
        <v>0.718675</v>
      </c>
      <c r="AN10" s="6" t="n">
        <f aca="false">Z10-(AVERAGE($P$4:$S$4))</f>
        <v>0.754375</v>
      </c>
      <c r="AO10" s="6" t="n">
        <f aca="false">AA10-(AVERAGE($P$4:$S$4))</f>
        <v>0.710475</v>
      </c>
      <c r="AX10" s="2" t="s">
        <v>41</v>
      </c>
      <c r="AY10" s="6" t="n">
        <f aca="false">(AD10-0.0095)/0.0503</f>
        <v>5.53230616302187</v>
      </c>
      <c r="AZ10" s="6" t="n">
        <f aca="false">(AE10-0.0095)/0.0503</f>
        <v>5.90805168986083</v>
      </c>
      <c r="BA10" s="6" t="n">
        <f aca="false">(AF10-0.0095)/0.0503</f>
        <v>5.26590457256461</v>
      </c>
      <c r="BB10" s="6" t="n">
        <f aca="false">(AG10-0.0095)/0.0503</f>
        <v>5.55417495029821</v>
      </c>
      <c r="BC10" s="6" t="n">
        <f aca="false">(AH10-0.0095)/0.0503</f>
        <v>14.6635188866799</v>
      </c>
      <c r="BD10" s="6" t="n">
        <f aca="false">(AI10-0.0095)/0.0503</f>
        <v>14.3971172962227</v>
      </c>
      <c r="BE10" s="6" t="n">
        <f aca="false">(AJ10-0.0095)/0.0503</f>
        <v>13.8344930417495</v>
      </c>
      <c r="BF10" s="6" t="n">
        <f aca="false">(AK10-0.0095)/0.0503</f>
        <v>14.7231610337972</v>
      </c>
      <c r="BG10" s="6" t="n">
        <f aca="false">(AL10-0.0095)/0.0503</f>
        <v>15.0352882703777</v>
      </c>
      <c r="BH10" s="6" t="n">
        <f aca="false">(AM10-0.0095)/0.0503</f>
        <v>14.0989065606362</v>
      </c>
      <c r="BI10" s="6" t="n">
        <f aca="false">(AN10-0.0095)/0.0503</f>
        <v>14.808648111332</v>
      </c>
      <c r="BJ10" s="6" t="n">
        <f aca="false">(AO10-0.0095)/0.0503</f>
        <v>13.9358846918489</v>
      </c>
      <c r="BL10" s="2" t="s">
        <v>41</v>
      </c>
      <c r="BM10" s="6" t="n">
        <f aca="false">AY10/(0.025*5)</f>
        <v>44.258449304175</v>
      </c>
      <c r="BN10" s="6" t="n">
        <f aca="false">AZ10/(0.025*5)</f>
        <v>47.2644135188867</v>
      </c>
      <c r="BO10" s="6" t="n">
        <f aca="false">BA10/(0.025*5)</f>
        <v>42.1272365805169</v>
      </c>
      <c r="BP10" s="6" t="n">
        <f aca="false">BB10/(0.025*5)</f>
        <v>44.4333996023857</v>
      </c>
      <c r="BQ10" s="6" t="n">
        <f aca="false">BC10/(0.025*5)</f>
        <v>117.308151093439</v>
      </c>
      <c r="BR10" s="6" t="n">
        <f aca="false">BD10/(0.025*5)</f>
        <v>115.176938369781</v>
      </c>
      <c r="BS10" s="6" t="n">
        <f aca="false">BE10/(0.025*5)</f>
        <v>110.675944333996</v>
      </c>
      <c r="BT10" s="6" t="n">
        <f aca="false">BF10/(0.025*5)</f>
        <v>117.785288270378</v>
      </c>
      <c r="BU10" s="6" t="n">
        <f aca="false">BG10/(0.02*5)</f>
        <v>150.352882703777</v>
      </c>
      <c r="BV10" s="6" t="n">
        <f aca="false">BH10/(0.02*5)</f>
        <v>140.989065606362</v>
      </c>
      <c r="BW10" s="6" t="n">
        <f aca="false">BI10/(0.02*5)</f>
        <v>148.08648111332</v>
      </c>
      <c r="BX10" s="6" t="n">
        <f aca="false">BJ10/(0.02*5)</f>
        <v>139.358846918489</v>
      </c>
      <c r="BZ10" s="2" t="s">
        <v>41</v>
      </c>
      <c r="CA10" s="6" t="n">
        <f aca="false">AVERAGE(BM10:BP10)</f>
        <v>44.520874751491</v>
      </c>
      <c r="CB10" s="6"/>
      <c r="CC10" s="6"/>
      <c r="CD10" s="6"/>
      <c r="CE10" s="8" t="n">
        <f aca="false">AVERAGE(BQ10:BS10)</f>
        <v>114.387011265739</v>
      </c>
      <c r="CF10" s="6"/>
      <c r="CG10" s="6"/>
      <c r="CH10" s="6"/>
      <c r="CI10" s="8" t="n">
        <f aca="false">AVERAGE(BU10:BX10)</f>
        <v>144.696819085487</v>
      </c>
      <c r="CJ10" s="6"/>
      <c r="CK10" s="6"/>
      <c r="CL10" s="6"/>
      <c r="CN10" s="2" t="s">
        <v>41</v>
      </c>
      <c r="CO10" s="6" t="n">
        <f aca="false">(BM10/$CA$8)*100</f>
        <v>38.5930240621316</v>
      </c>
      <c r="CP10" s="6" t="n">
        <f aca="false">(BN10/$CA$8)*100</f>
        <v>41.2142015116844</v>
      </c>
      <c r="CQ10" s="6" t="n">
        <f aca="false">(BO10/$CA$8)*100</f>
        <v>36.7346231190625</v>
      </c>
      <c r="CR10" s="6" t="n">
        <f aca="false">(BP10/$CA$8)*100</f>
        <v>38.7455793634283</v>
      </c>
      <c r="CS10" s="6" t="n">
        <f aca="false">(BQ10/$CA$8)*100</f>
        <v>102.291796685389</v>
      </c>
      <c r="CT10" s="6" t="n">
        <f aca="false">(BR10/$CA$8)*100</f>
        <v>100.43339574232</v>
      </c>
      <c r="CU10" s="6" t="n">
        <f aca="false">(BS10/$CA$8)*100</f>
        <v>96.5085638998682</v>
      </c>
      <c r="CV10" s="6" t="n">
        <f aca="false">(BT10/$CA$8)*100</f>
        <v>102.707856598017</v>
      </c>
      <c r="CW10" s="6" t="n">
        <f aca="false">(BU10/$CA$8)*100</f>
        <v>131.106546009292</v>
      </c>
      <c r="CX10" s="6" t="n">
        <f aca="false">(BV10/$CA$8)*100</f>
        <v>122.941370223979</v>
      </c>
      <c r="CY10" s="6" t="n">
        <f aca="false">(BW10/$CA$8)*100</f>
        <v>129.130261424312</v>
      </c>
      <c r="CZ10" s="6" t="n">
        <f aca="false">(BX10/$CA$8)*100</f>
        <v>121.519832189169</v>
      </c>
      <c r="DB10" s="2" t="s">
        <v>41</v>
      </c>
      <c r="DC10" s="6" t="n">
        <f aca="false">AVERAGE(CO10:CR10)</f>
        <v>38.8218570140767</v>
      </c>
      <c r="DD10" s="6"/>
      <c r="DE10" s="6"/>
      <c r="DF10" s="6"/>
      <c r="DG10" s="6" t="n">
        <f aca="false">AVERAGE(CS10:CU10)</f>
        <v>99.744585442526</v>
      </c>
      <c r="DH10" s="6"/>
      <c r="DI10" s="6"/>
      <c r="DJ10" s="6"/>
      <c r="DK10" s="6" t="n">
        <f aca="false">AVERAGE(CW10:CZ10)</f>
        <v>126.174502461688</v>
      </c>
      <c r="DL10" s="6"/>
      <c r="DM10" s="6"/>
      <c r="DN10" s="6"/>
      <c r="DP10" s="2" t="s">
        <v>41</v>
      </c>
      <c r="DQ10" s="6" t="n">
        <f aca="false">$DC$8-CO10</f>
        <v>61.4069759378684</v>
      </c>
      <c r="DR10" s="6" t="n">
        <f aca="false">$DC$8-CP10</f>
        <v>58.7857984883157</v>
      </c>
      <c r="DS10" s="6" t="n">
        <f aca="false">$DC$8-CQ10</f>
        <v>63.2653768809375</v>
      </c>
      <c r="DT10" s="6" t="n">
        <f aca="false">$DC$8-CR10</f>
        <v>61.2544206365717</v>
      </c>
      <c r="DU10" s="6" t="n">
        <f aca="false">$DC$8-CS10</f>
        <v>-2.29179668538936</v>
      </c>
      <c r="DV10" s="6" t="n">
        <f aca="false">$DC$8-CT10</f>
        <v>-0.433395742320229</v>
      </c>
      <c r="DW10" s="6" t="n">
        <f aca="false">$DC$8-CU10</f>
        <v>3.49143610013176</v>
      </c>
      <c r="DX10" s="6" t="n">
        <f aca="false">$DC$8-CV10</f>
        <v>-2.70785659801676</v>
      </c>
      <c r="DY10" s="6" t="n">
        <f aca="false">$DC$8-CW10</f>
        <v>-31.106546009292</v>
      </c>
      <c r="DZ10" s="6" t="n">
        <f aca="false">$DC$8-CX10</f>
        <v>-22.9413702239789</v>
      </c>
      <c r="EA10" s="6" t="n">
        <f aca="false">$DC$8-CY10</f>
        <v>-29.1302614243118</v>
      </c>
      <c r="EB10" s="6" t="n">
        <f aca="false">$DC$8-CZ10</f>
        <v>-21.5198321891686</v>
      </c>
      <c r="ED10" s="2" t="s">
        <v>41</v>
      </c>
      <c r="EE10" s="6" t="n">
        <f aca="false">AVERAGE(DQ10:DT10)</f>
        <v>61.1781429859233</v>
      </c>
      <c r="EF10" s="6"/>
      <c r="EG10" s="6"/>
      <c r="EH10" s="6"/>
      <c r="EI10" s="8" t="n">
        <f aca="false">AVERAGE(DU10:DW10)</f>
        <v>0.255414557474059</v>
      </c>
      <c r="EJ10" s="6"/>
      <c r="EK10" s="6"/>
      <c r="EL10" s="6"/>
      <c r="EM10" s="8" t="n">
        <f aca="false">AVERAGE(DY10:EB10)</f>
        <v>-26.1745024616878</v>
      </c>
      <c r="EN10" s="6"/>
      <c r="EO10" s="6"/>
      <c r="EP10" s="6"/>
      <c r="ER10" s="2" t="s">
        <v>41</v>
      </c>
      <c r="ES10" s="6" t="n">
        <f aca="false">STDEV(DQ10:DT10)</f>
        <v>1.83829996895811</v>
      </c>
      <c r="ET10" s="6"/>
      <c r="EU10" s="6"/>
      <c r="EV10" s="6"/>
      <c r="EW10" s="8" t="n">
        <f aca="false">STDEV(DU10:DW10)</f>
        <v>2.95250572983502</v>
      </c>
      <c r="EX10" s="6"/>
      <c r="EY10" s="6"/>
      <c r="EZ10" s="6"/>
      <c r="FA10" s="8" t="n">
        <f aca="false">STDEV(DY10:EB10)</f>
        <v>4.66121100191009</v>
      </c>
      <c r="FB10" s="6"/>
      <c r="FC10" s="6"/>
      <c r="FD10" s="6"/>
    </row>
    <row r="11" customFormat="false" ht="16" hidden="false" customHeight="false" outlineLevel="0" collapsed="false">
      <c r="A11" s="2" t="s">
        <v>45</v>
      </c>
      <c r="B11" s="12" t="s">
        <v>46</v>
      </c>
      <c r="C11" s="12"/>
      <c r="D11" s="12"/>
      <c r="E11" s="12"/>
      <c r="F11" s="5" t="s">
        <v>102</v>
      </c>
      <c r="G11" s="5"/>
      <c r="H11" s="5"/>
      <c r="I11" s="5"/>
      <c r="J11" s="10"/>
      <c r="K11" s="10"/>
      <c r="L11" s="10"/>
      <c r="M11" s="10"/>
      <c r="O11" s="2" t="s">
        <v>45</v>
      </c>
      <c r="P11" s="0" t="n">
        <v>0.2973</v>
      </c>
      <c r="Q11" s="0" t="n">
        <v>0.263</v>
      </c>
      <c r="R11" s="0" t="n">
        <v>0.2641</v>
      </c>
      <c r="S11" s="0" t="n">
        <v>0.2914</v>
      </c>
      <c r="T11" s="0" t="n">
        <v>0.8511</v>
      </c>
      <c r="U11" s="0" t="n">
        <v>0.8109</v>
      </c>
      <c r="V11" s="0" t="n">
        <v>0.7912</v>
      </c>
      <c r="W11" s="0" t="n">
        <v>0.7996</v>
      </c>
      <c r="AC11" s="2" t="s">
        <v>45</v>
      </c>
      <c r="AD11" s="6" t="n">
        <f aca="false">P11-(AVERAGE($P$4:$S$4))</f>
        <v>0.239975</v>
      </c>
      <c r="AE11" s="6" t="n">
        <f aca="false">Q11-(AVERAGE($P$4:$S$4))</f>
        <v>0.205675</v>
      </c>
      <c r="AF11" s="6" t="n">
        <f aca="false">R11-(AVERAGE($P$4:$S$4))</f>
        <v>0.206775</v>
      </c>
      <c r="AG11" s="6" t="n">
        <f aca="false">S11-(AVERAGE($P$4:$S$4))</f>
        <v>0.234075</v>
      </c>
      <c r="AH11" s="6" t="n">
        <f aca="false">T11-(AVERAGE($P$4:$S$4))</f>
        <v>0.793775</v>
      </c>
      <c r="AI11" s="6" t="n">
        <f aca="false">U11-(AVERAGE($P$4:$S$4))</f>
        <v>0.753575</v>
      </c>
      <c r="AJ11" s="6" t="n">
        <f aca="false">V11-(AVERAGE($P$4:$S$4))</f>
        <v>0.733875</v>
      </c>
      <c r="AK11" s="6" t="n">
        <f aca="false">W11-(AVERAGE($P$4:$S$4))</f>
        <v>0.742275</v>
      </c>
      <c r="AL11" s="6"/>
      <c r="AM11" s="6"/>
      <c r="AN11" s="6"/>
      <c r="AO11" s="6"/>
      <c r="AX11" s="2" t="s">
        <v>45</v>
      </c>
      <c r="AY11" s="6" t="n">
        <f aca="false">(AD11-0.0095)/0.0503</f>
        <v>4.58200795228628</v>
      </c>
      <c r="AZ11" s="6" t="n">
        <f aca="false">(AE11-0.0095)/0.0503</f>
        <v>3.90009940357853</v>
      </c>
      <c r="BA11" s="6" t="n">
        <f aca="false">(AF11-0.0095)/0.0503</f>
        <v>3.92196819085487</v>
      </c>
      <c r="BB11" s="6" t="n">
        <f aca="false">(AG11-0.0095)/0.0503</f>
        <v>4.46471172962227</v>
      </c>
      <c r="BC11" s="6" t="n">
        <f aca="false">(AH11-0.0095)/0.0503</f>
        <v>15.5919483101392</v>
      </c>
      <c r="BD11" s="6" t="n">
        <f aca="false">(AI11-0.0095)/0.0503</f>
        <v>14.7927435387674</v>
      </c>
      <c r="BE11" s="6" t="n">
        <f aca="false">(AJ11-0.0095)/0.0503</f>
        <v>14.4010934393638</v>
      </c>
      <c r="BF11" s="6" t="n">
        <f aca="false">(AK11-0.0095)/0.0503</f>
        <v>14.5680914512923</v>
      </c>
      <c r="BG11" s="6"/>
      <c r="BH11" s="6"/>
      <c r="BI11" s="6"/>
      <c r="BJ11" s="6"/>
      <c r="BL11" s="2" t="s">
        <v>45</v>
      </c>
      <c r="BM11" s="6" t="n">
        <f aca="false">AY11/(0.025*5)</f>
        <v>36.6560636182903</v>
      </c>
      <c r="BN11" s="6" t="n">
        <f aca="false">AZ11/(0.025*5)</f>
        <v>31.2007952286282</v>
      </c>
      <c r="BO11" s="6" t="n">
        <f aca="false">BA11/(0.025*5)</f>
        <v>31.375745526839</v>
      </c>
      <c r="BP11" s="6" t="n">
        <f aca="false">BB11/(0.025*5)</f>
        <v>35.7176938369781</v>
      </c>
      <c r="BQ11" s="6" t="n">
        <f aca="false">BC11/(0.025*5)</f>
        <v>124.735586481113</v>
      </c>
      <c r="BR11" s="6" t="n">
        <f aca="false">BD11/(0.025*5)</f>
        <v>118.341948310139</v>
      </c>
      <c r="BS11" s="6" t="n">
        <f aca="false">BE11/(0.025*5)</f>
        <v>115.208747514911</v>
      </c>
      <c r="BT11" s="6" t="n">
        <f aca="false">BF11/(0.025*5)</f>
        <v>116.544731610338</v>
      </c>
      <c r="BU11" s="6" t="n">
        <f aca="false">BG11/(0.02*5)</f>
        <v>0</v>
      </c>
      <c r="BV11" s="6" t="n">
        <f aca="false">BH11/(0.02*5)</f>
        <v>0</v>
      </c>
      <c r="BW11" s="6" t="n">
        <f aca="false">BI11/(0.02*5)</f>
        <v>0</v>
      </c>
      <c r="BX11" s="6" t="n">
        <f aca="false">BJ11/(0.02*5)</f>
        <v>0</v>
      </c>
      <c r="BZ11" s="2" t="s">
        <v>45</v>
      </c>
      <c r="CA11" s="6" t="n">
        <f aca="false">AVERAGE(BM11:BP11)</f>
        <v>33.7375745526839</v>
      </c>
      <c r="CB11" s="6"/>
      <c r="CC11" s="6"/>
      <c r="CD11" s="6"/>
      <c r="CE11" s="8" t="n">
        <f aca="false">AVERAGE(BQ11:BT11)</f>
        <v>118.707753479125</v>
      </c>
      <c r="CF11" s="6"/>
      <c r="CG11" s="6"/>
      <c r="CH11" s="6"/>
      <c r="CI11" s="6" t="n">
        <f aca="false">AVERAGE(BU11:BX11)</f>
        <v>0</v>
      </c>
      <c r="CJ11" s="6"/>
      <c r="CK11" s="6"/>
      <c r="CL11" s="6"/>
      <c r="CN11" s="2" t="s">
        <v>45</v>
      </c>
      <c r="CO11" s="6" t="n">
        <f aca="false">(BM11/$CA$8)*100</f>
        <v>31.9638027876014</v>
      </c>
      <c r="CP11" s="6" t="n">
        <f aca="false">(BN11/$CA$8)*100</f>
        <v>27.2068511198946</v>
      </c>
      <c r="CQ11" s="6" t="n">
        <f aca="false">(BO11/$CA$8)*100</f>
        <v>27.3594064211913</v>
      </c>
      <c r="CR11" s="6" t="n">
        <f aca="false">(BP11/$CA$8)*100</f>
        <v>31.1455516261008</v>
      </c>
      <c r="CS11" s="6" t="n">
        <f aca="false">(BQ11/$CA$8)*100</f>
        <v>108.768462658623</v>
      </c>
      <c r="CT11" s="6" t="n">
        <f aca="false">(BR11/$CA$8)*100</f>
        <v>103.193259829415</v>
      </c>
      <c r="CU11" s="6" t="n">
        <f aca="false">(BS11/$CA$8)*100</f>
        <v>100.461133069829</v>
      </c>
      <c r="CV11" s="6" t="n">
        <f aca="false">(BT11/$CA$8)*100</f>
        <v>101.626100825186</v>
      </c>
      <c r="CW11" s="6" t="n">
        <f aca="false">(BU11/$CA$8)*100</f>
        <v>0</v>
      </c>
      <c r="CX11" s="6" t="n">
        <f aca="false">(BV11/$CA$8)*100</f>
        <v>0</v>
      </c>
      <c r="CY11" s="6" t="n">
        <f aca="false">(BW11/$CA$8)*100</f>
        <v>0</v>
      </c>
      <c r="CZ11" s="6" t="n">
        <f aca="false">(BX11/$CA$8)*100</f>
        <v>0</v>
      </c>
      <c r="DB11" s="2" t="s">
        <v>45</v>
      </c>
      <c r="DC11" s="6" t="n">
        <f aca="false">AVERAGE(CO11:CR11)</f>
        <v>29.418902988697</v>
      </c>
      <c r="DD11" s="6"/>
      <c r="DE11" s="6"/>
      <c r="DF11" s="6"/>
      <c r="DG11" s="6" t="n">
        <f aca="false">AVERAGE(CS11:CV11)</f>
        <v>103.512239095763</v>
      </c>
      <c r="DH11" s="6"/>
      <c r="DI11" s="6"/>
      <c r="DJ11" s="6"/>
      <c r="DK11" s="6" t="n">
        <f aca="false">AVERAGE(CW11:CZ11)</f>
        <v>0</v>
      </c>
      <c r="DL11" s="6"/>
      <c r="DM11" s="6"/>
      <c r="DN11" s="6"/>
      <c r="DP11" s="2" t="s">
        <v>45</v>
      </c>
      <c r="DQ11" s="6" t="n">
        <f aca="false">$DC$8-CO11</f>
        <v>68.0361972123986</v>
      </c>
      <c r="DR11" s="6" t="n">
        <f aca="false">$DC$8-CP11</f>
        <v>72.7931488801054</v>
      </c>
      <c r="DS11" s="6" t="n">
        <f aca="false">$DC$8-CQ11</f>
        <v>72.6405935788087</v>
      </c>
      <c r="DT11" s="6" t="n">
        <f aca="false">$DC$8-CR11</f>
        <v>68.8544483738992</v>
      </c>
      <c r="DU11" s="6" t="n">
        <f aca="false">$DC$8-CS11</f>
        <v>-8.76846265862282</v>
      </c>
      <c r="DV11" s="6" t="n">
        <f aca="false">$DC$8-CT11</f>
        <v>-3.19325982941541</v>
      </c>
      <c r="DW11" s="6" t="n">
        <f aca="false">$DC$8-CU11</f>
        <v>-0.461133069828719</v>
      </c>
      <c r="DX11" s="6" t="n">
        <f aca="false">$DC$8-CV11</f>
        <v>-1.62610082518549</v>
      </c>
      <c r="DY11" s="6"/>
      <c r="DZ11" s="6"/>
      <c r="EA11" s="6"/>
      <c r="EB11" s="6"/>
      <c r="ED11" s="2" t="s">
        <v>45</v>
      </c>
      <c r="EE11" s="6" t="n">
        <f aca="false">AVERAGE(DQ11:DT11)</f>
        <v>70.581097011303</v>
      </c>
      <c r="EF11" s="6"/>
      <c r="EG11" s="6"/>
      <c r="EH11" s="6"/>
      <c r="EI11" s="8" t="n">
        <f aca="false">AVERAGE(DU11:DX11)</f>
        <v>-3.51223909576311</v>
      </c>
      <c r="EJ11" s="6"/>
      <c r="EK11" s="6"/>
      <c r="EL11" s="6"/>
      <c r="EM11" s="6" t="e">
        <f aca="false">AVERAGE(DY11:EB11)</f>
        <v>#DIV/0!</v>
      </c>
      <c r="EN11" s="6"/>
      <c r="EO11" s="6"/>
      <c r="EP11" s="6"/>
      <c r="ER11" s="2" t="s">
        <v>45</v>
      </c>
      <c r="ES11" s="6" t="n">
        <f aca="false">STDEV(DQ11:DT11)</f>
        <v>2.48947987106759</v>
      </c>
      <c r="ET11" s="6"/>
      <c r="EU11" s="6"/>
      <c r="EV11" s="6"/>
      <c r="EW11" s="8" t="n">
        <f aca="false">STDEV(DU11:DX11)</f>
        <v>3.67860478407924</v>
      </c>
      <c r="EX11" s="6"/>
      <c r="EY11" s="6"/>
      <c r="EZ11" s="6"/>
      <c r="FA11" s="6" t="e">
        <f aca="false">STDEV(DY11:EB11)</f>
        <v>#DIV/0!</v>
      </c>
      <c r="FB11" s="6"/>
      <c r="FC11" s="6"/>
      <c r="FD11" s="6"/>
    </row>
    <row r="14" customFormat="false" ht="16" hidden="false" customHeight="false" outlineLevel="0" collapsed="false">
      <c r="P14" s="0" t="n">
        <v>1</v>
      </c>
      <c r="Q14" s="0" t="n">
        <v>2</v>
      </c>
      <c r="R14" s="0" t="n">
        <v>3</v>
      </c>
      <c r="S14" s="0" t="n">
        <v>4</v>
      </c>
      <c r="T14" s="0" t="n">
        <v>5</v>
      </c>
      <c r="U14" s="0" t="n">
        <v>6</v>
      </c>
      <c r="V14" s="0" t="n">
        <v>7</v>
      </c>
      <c r="W14" s="0" t="n">
        <v>8</v>
      </c>
      <c r="X14" s="0" t="n">
        <v>9</v>
      </c>
      <c r="Y14" s="0" t="n">
        <v>10</v>
      </c>
      <c r="Z14" s="0" t="n">
        <v>11</v>
      </c>
      <c r="AA14" s="0" t="n">
        <v>12</v>
      </c>
      <c r="EC14" s="14" t="s">
        <v>51</v>
      </c>
    </row>
    <row r="15" customFormat="false" ht="16" hidden="false" customHeight="true" outlineLevel="0" collapsed="false">
      <c r="O15" s="0" t="s">
        <v>17</v>
      </c>
      <c r="P15" s="0" t="n">
        <v>0.056</v>
      </c>
      <c r="Q15" s="0" t="n">
        <v>0.0587</v>
      </c>
      <c r="R15" s="0" t="n">
        <v>0.0585</v>
      </c>
      <c r="S15" s="0" t="n">
        <v>0.0561</v>
      </c>
      <c r="T15" s="0" t="n">
        <v>0.0967</v>
      </c>
      <c r="U15" s="0" t="n">
        <v>0.0986</v>
      </c>
      <c r="V15" s="0" t="n">
        <v>0.0951</v>
      </c>
      <c r="W15" s="0" t="n">
        <v>0.0982</v>
      </c>
      <c r="X15" s="0" t="n">
        <v>0.7954</v>
      </c>
      <c r="Y15" s="0" t="n">
        <v>0.8101</v>
      </c>
      <c r="Z15" s="0" t="n">
        <v>0.7948</v>
      </c>
      <c r="AA15" s="0" t="n">
        <v>0.7858</v>
      </c>
      <c r="EC15" s="16" t="s">
        <v>54</v>
      </c>
      <c r="ED15" s="16" t="s">
        <v>55</v>
      </c>
      <c r="EE15" s="16" t="s">
        <v>56</v>
      </c>
      <c r="EF15" s="16" t="s">
        <v>57</v>
      </c>
      <c r="EG15" s="16" t="s">
        <v>58</v>
      </c>
      <c r="EH15" s="16" t="s">
        <v>59</v>
      </c>
      <c r="EI15" s="16" t="s">
        <v>60</v>
      </c>
      <c r="EJ15" s="16" t="s">
        <v>61</v>
      </c>
      <c r="EK15" s="16" t="s">
        <v>62</v>
      </c>
      <c r="EL15" s="17" t="s">
        <v>63</v>
      </c>
      <c r="EM15" s="18"/>
    </row>
    <row r="16" customFormat="false" ht="16" hidden="false" customHeight="false" outlineLevel="0" collapsed="false">
      <c r="O16" s="0" t="s">
        <v>21</v>
      </c>
      <c r="P16" s="0" t="n">
        <v>0.1765</v>
      </c>
      <c r="Q16" s="0" t="n">
        <v>0.1788</v>
      </c>
      <c r="R16" s="0" t="n">
        <v>0.1824</v>
      </c>
      <c r="S16" s="0" t="n">
        <v>0.1837</v>
      </c>
      <c r="T16" s="0" t="n">
        <v>0.6374</v>
      </c>
      <c r="U16" s="0" t="n">
        <v>0.6308</v>
      </c>
      <c r="V16" s="0" t="n">
        <v>0.6174</v>
      </c>
      <c r="W16" s="0" t="n">
        <v>0.6251</v>
      </c>
      <c r="X16" s="0" t="n">
        <v>0.0903</v>
      </c>
      <c r="Y16" s="0" t="n">
        <v>0.0977</v>
      </c>
      <c r="Z16" s="0" t="n">
        <v>0.0862</v>
      </c>
      <c r="AA16" s="0" t="n">
        <v>0.0838</v>
      </c>
      <c r="EC16" s="19" t="s">
        <v>66</v>
      </c>
      <c r="ED16" s="20"/>
      <c r="EE16" s="20"/>
      <c r="EF16" s="20"/>
      <c r="EG16" s="7" t="n">
        <f aca="false">EE8</f>
        <v>3.5527136788005E-015</v>
      </c>
      <c r="EH16" s="7" t="n">
        <f aca="false">ES8</f>
        <v>8.15822794626182</v>
      </c>
      <c r="EI16" s="7"/>
      <c r="EJ16" s="7"/>
      <c r="EK16" s="7"/>
      <c r="EL16" s="21"/>
      <c r="EM16" s="22"/>
    </row>
    <row r="17" customFormat="false" ht="16" hidden="false" customHeight="false" outlineLevel="0" collapsed="false">
      <c r="O17" s="0" t="s">
        <v>25</v>
      </c>
      <c r="P17" s="0" t="n">
        <v>0.5997</v>
      </c>
      <c r="Q17" s="0" t="n">
        <v>0.6037</v>
      </c>
      <c r="R17" s="0" t="n">
        <v>0.6199</v>
      </c>
      <c r="S17" s="0" t="n">
        <v>0.6192</v>
      </c>
      <c r="T17" s="0" t="n">
        <v>0.7997</v>
      </c>
      <c r="U17" s="0" t="n">
        <v>0.7834</v>
      </c>
      <c r="V17" s="0" t="n">
        <v>0.7711</v>
      </c>
      <c r="W17" s="0" t="n">
        <v>0.8043</v>
      </c>
      <c r="X17" s="0" t="n">
        <v>0.6033</v>
      </c>
      <c r="Y17" s="0" t="n">
        <v>0.6321</v>
      </c>
      <c r="Z17" s="0" t="n">
        <v>0.6142</v>
      </c>
      <c r="AA17" s="0" t="n">
        <v>0.5887</v>
      </c>
      <c r="CQ17" s="0" t="s">
        <v>48</v>
      </c>
      <c r="CR17" s="0" t="s">
        <v>49</v>
      </c>
      <c r="EC17" s="19" t="s">
        <v>69</v>
      </c>
      <c r="ED17" s="20" t="n">
        <v>50</v>
      </c>
      <c r="EE17" s="20"/>
      <c r="EF17" s="20"/>
      <c r="EG17" s="7" t="n">
        <f aca="false">EE9</f>
        <v>48.2317453713335</v>
      </c>
      <c r="EH17" s="7" t="n">
        <f aca="false">ES9</f>
        <v>2.0078772756518</v>
      </c>
      <c r="EI17" s="7"/>
      <c r="EJ17" s="7"/>
      <c r="EK17" s="7"/>
      <c r="EL17" s="21"/>
      <c r="EM17" s="22"/>
    </row>
    <row r="18" customFormat="false" ht="16" hidden="false" customHeight="false" outlineLevel="0" collapsed="false">
      <c r="O18" s="0" t="s">
        <v>29</v>
      </c>
      <c r="P18" s="0" t="n">
        <v>1.0416</v>
      </c>
      <c r="Q18" s="0" t="n">
        <v>1.0345</v>
      </c>
      <c r="R18" s="0" t="n">
        <v>1.0781</v>
      </c>
      <c r="S18" s="0" t="n">
        <v>1.0639</v>
      </c>
      <c r="T18" s="0" t="n">
        <v>0.8369</v>
      </c>
      <c r="U18" s="0" t="n">
        <v>0.8244</v>
      </c>
      <c r="V18" s="0" t="n">
        <v>0.7917</v>
      </c>
      <c r="W18" s="0" t="n">
        <v>0.8178</v>
      </c>
      <c r="X18" s="0" t="n">
        <v>0.7856</v>
      </c>
      <c r="Y18" s="0" t="n">
        <v>0.8055</v>
      </c>
      <c r="Z18" s="0" t="n">
        <v>0.812</v>
      </c>
      <c r="AA18" s="0" t="n">
        <v>0.7337</v>
      </c>
      <c r="CQ18" s="0" t="n">
        <f aca="false">LOG(CR18)</f>
        <v>-1</v>
      </c>
      <c r="CR18" s="0" t="n">
        <v>0.1</v>
      </c>
      <c r="CS18" s="0" t="n">
        <v>97.4793703626655</v>
      </c>
      <c r="CT18" s="0" t="n">
        <v>106.064073226545</v>
      </c>
      <c r="CU18" s="0" t="n">
        <v>89.5603633589904</v>
      </c>
      <c r="CV18" s="0" t="n">
        <v>106.896193051799</v>
      </c>
      <c r="CW18" s="0" t="s">
        <v>17</v>
      </c>
      <c r="CX18" s="0" t="n">
        <v>97.4793703626655</v>
      </c>
      <c r="CY18" s="0" t="n">
        <v>106.064073226545</v>
      </c>
      <c r="CZ18" s="0" t="n">
        <v>89.5603633589904</v>
      </c>
      <c r="DA18" s="0" t="n">
        <v>106.896193051799</v>
      </c>
      <c r="DR18" s="24" t="s">
        <v>158</v>
      </c>
      <c r="EC18" s="19" t="s">
        <v>72</v>
      </c>
      <c r="ED18" s="20" t="n">
        <v>50</v>
      </c>
      <c r="EE18" s="20"/>
      <c r="EF18" s="20"/>
      <c r="EG18" s="7" t="n">
        <f aca="false">EE10</f>
        <v>61.1781429859233</v>
      </c>
      <c r="EH18" s="7" t="n">
        <f aca="false">ES10</f>
        <v>1.83829996895811</v>
      </c>
      <c r="EI18" s="7"/>
      <c r="EJ18" s="7"/>
      <c r="EK18" s="7"/>
      <c r="EL18" s="21"/>
      <c r="EM18" s="22"/>
    </row>
    <row r="19" customFormat="false" ht="16" hidden="false" customHeight="false" outlineLevel="0" collapsed="false">
      <c r="O19" s="0" t="s">
        <v>33</v>
      </c>
      <c r="P19" s="0" t="n">
        <v>0.7697</v>
      </c>
      <c r="Q19" s="0" t="n">
        <v>0.8316</v>
      </c>
      <c r="R19" s="0" t="n">
        <v>0.7126</v>
      </c>
      <c r="S19" s="0" t="n">
        <v>0.8376</v>
      </c>
      <c r="T19" s="0" t="n">
        <v>0.8393</v>
      </c>
      <c r="U19" s="0" t="n">
        <v>0.8035</v>
      </c>
      <c r="V19" s="0" t="n">
        <v>0.7826</v>
      </c>
      <c r="W19" s="0" t="n">
        <v>0.8354</v>
      </c>
      <c r="X19" s="0" t="n">
        <v>0.2778</v>
      </c>
      <c r="Y19" s="0" t="n">
        <v>0.2929</v>
      </c>
      <c r="Z19" s="0" t="n">
        <v>0.2794</v>
      </c>
      <c r="AA19" s="0" t="n">
        <v>0.2654</v>
      </c>
      <c r="CQ19" s="0" t="n">
        <f aca="false">LOG(CR19)</f>
        <v>0</v>
      </c>
      <c r="CR19" s="0" t="n">
        <v>1</v>
      </c>
      <c r="CS19" s="0" t="n">
        <v>101.63996948894</v>
      </c>
      <c r="CT19" s="0" t="n">
        <v>99.3793772969974</v>
      </c>
      <c r="CU19" s="0" t="n">
        <v>97.673531655225</v>
      </c>
      <c r="CV19" s="0" t="n">
        <v>102.277928021635</v>
      </c>
      <c r="CW19" s="0" t="s">
        <v>21</v>
      </c>
      <c r="CX19" s="0" t="n">
        <v>99.6844878995909</v>
      </c>
      <c r="CY19" s="0" t="n">
        <v>102.444351986686</v>
      </c>
      <c r="CZ19" s="0" t="n">
        <v>103.345815130712</v>
      </c>
      <c r="DA19" s="0" t="n">
        <v>92.4866514111366</v>
      </c>
      <c r="EC19" s="19" t="s">
        <v>75</v>
      </c>
      <c r="ED19" s="20" t="n">
        <v>5</v>
      </c>
      <c r="EE19" s="20"/>
      <c r="EF19" s="20"/>
      <c r="EG19" s="7" t="n">
        <f aca="false">EE11</f>
        <v>70.581097011303</v>
      </c>
      <c r="EH19" s="7" t="n">
        <f aca="false">ES11</f>
        <v>2.48947987106759</v>
      </c>
      <c r="EI19" s="7"/>
      <c r="EJ19" s="7"/>
      <c r="EK19" s="7"/>
      <c r="EL19" s="21"/>
      <c r="EM19" s="23" t="s">
        <v>76</v>
      </c>
    </row>
    <row r="20" customFormat="false" ht="16" hidden="false" customHeight="false" outlineLevel="0" collapsed="false">
      <c r="O20" s="0" t="s">
        <v>37</v>
      </c>
      <c r="P20" s="0" t="n">
        <v>0.4269</v>
      </c>
      <c r="Q20" s="0" t="n">
        <v>0.4565</v>
      </c>
      <c r="R20" s="0" t="n">
        <v>0.429</v>
      </c>
      <c r="S20" s="0" t="n">
        <v>0.448</v>
      </c>
      <c r="T20" s="0" t="n">
        <v>0.8548</v>
      </c>
      <c r="U20" s="0" t="n">
        <v>0.7992</v>
      </c>
      <c r="V20" s="0" t="n">
        <v>0.7585</v>
      </c>
      <c r="W20" s="0" t="n">
        <v>0.8283</v>
      </c>
      <c r="X20" s="0" t="n">
        <v>0.7338</v>
      </c>
      <c r="Y20" s="0" t="n">
        <v>0.7016</v>
      </c>
      <c r="Z20" s="0" t="n">
        <v>0.6575</v>
      </c>
      <c r="AA20" s="0" t="n">
        <v>0.7005</v>
      </c>
      <c r="CQ20" s="0" t="n">
        <f aca="false">LOG(CR20)</f>
        <v>0.698970004336019</v>
      </c>
      <c r="CR20" s="0" t="n">
        <v>5</v>
      </c>
      <c r="CS20" s="0" t="n">
        <v>79.1311282157964</v>
      </c>
      <c r="CT20" s="0" t="n">
        <v>78.2157964080161</v>
      </c>
      <c r="CU20" s="0" t="n">
        <v>76.357395464947</v>
      </c>
      <c r="CV20" s="0" t="n">
        <v>77.425282574024</v>
      </c>
      <c r="CW20" s="0" t="s">
        <v>25</v>
      </c>
      <c r="CX20" s="0" t="n">
        <v>74.4019138755981</v>
      </c>
      <c r="CY20" s="0" t="n">
        <v>78.3960890368213</v>
      </c>
      <c r="CZ20" s="0" t="n">
        <v>75.913598224811</v>
      </c>
      <c r="DA20" s="0" t="n">
        <v>72.377088967478</v>
      </c>
      <c r="EC20" s="0" t="s">
        <v>159</v>
      </c>
      <c r="ED20" s="20" t="n">
        <v>50</v>
      </c>
      <c r="EE20" s="20" t="n">
        <v>5</v>
      </c>
      <c r="EF20" s="20" t="n">
        <v>1</v>
      </c>
      <c r="EG20" s="7" t="n">
        <f aca="false">EI4</f>
        <v>95.7943277165245</v>
      </c>
      <c r="EH20" s="7" t="n">
        <f aca="false">EW4</f>
        <v>0.220885048478381</v>
      </c>
      <c r="EI20" s="7" t="n">
        <f aca="false">EI5</f>
        <v>22.2175993343041</v>
      </c>
      <c r="EJ20" s="7" t="n">
        <f aca="false">EW5</f>
        <v>1.17828562290337</v>
      </c>
      <c r="EK20" s="7" t="n">
        <f aca="false">EI6</f>
        <v>-0.242701615699318</v>
      </c>
      <c r="EL20" s="21" t="n">
        <f aca="false">EW6</f>
        <v>2.11663783692232</v>
      </c>
      <c r="EM20" s="22" t="n">
        <v>9.6</v>
      </c>
    </row>
    <row r="21" customFormat="false" ht="16" hidden="false" customHeight="false" outlineLevel="0" collapsed="false">
      <c r="O21" s="0" t="s">
        <v>41</v>
      </c>
      <c r="P21" s="0" t="n">
        <v>0.3451</v>
      </c>
      <c r="Q21" s="0" t="n">
        <v>0.364</v>
      </c>
      <c r="R21" s="0" t="n">
        <v>0.3317</v>
      </c>
      <c r="S21" s="0" t="n">
        <v>0.3462</v>
      </c>
      <c r="T21" s="0" t="n">
        <v>0.8044</v>
      </c>
      <c r="U21" s="0" t="n">
        <v>0.791</v>
      </c>
      <c r="V21" s="0" t="n">
        <v>0.7627</v>
      </c>
      <c r="W21" s="0" t="n">
        <v>0.8074</v>
      </c>
      <c r="X21" s="0" t="n">
        <v>0.8231</v>
      </c>
      <c r="Y21" s="0" t="n">
        <v>0.776</v>
      </c>
      <c r="Z21" s="0" t="n">
        <v>0.8117</v>
      </c>
      <c r="AA21" s="0" t="n">
        <v>0.7678</v>
      </c>
      <c r="CQ21" s="0" t="n">
        <f aca="false">LOG(CR21)</f>
        <v>1.69897000433602</v>
      </c>
      <c r="CR21" s="0" t="n">
        <v>50</v>
      </c>
      <c r="CS21" s="0" t="n">
        <v>4.14326329658137</v>
      </c>
      <c r="CT21" s="0" t="n">
        <v>4.40676790791207</v>
      </c>
      <c r="CU21" s="0" t="n">
        <v>3.92136467651342</v>
      </c>
      <c r="CV21" s="0" t="n">
        <v>4.35129325289508</v>
      </c>
      <c r="CW21" s="0" t="s">
        <v>29</v>
      </c>
      <c r="CX21" s="0" t="n">
        <v>3.25566881630955</v>
      </c>
      <c r="CY21" s="0" t="n">
        <v>4.28194993412385</v>
      </c>
      <c r="CZ21" s="0" t="n">
        <v>2.68705360238541</v>
      </c>
      <c r="DA21" s="0" t="n">
        <v>2.35420567228347</v>
      </c>
      <c r="EC21" s="0" t="s">
        <v>160</v>
      </c>
      <c r="ED21" s="20" t="n">
        <v>50</v>
      </c>
      <c r="EE21" s="20" t="n">
        <v>5</v>
      </c>
      <c r="EF21" s="20" t="n">
        <v>1</v>
      </c>
      <c r="EG21" s="7" t="n">
        <f aca="false">EI7</f>
        <v>-4.13632896470424</v>
      </c>
      <c r="EH21" s="7" t="n">
        <f aca="false">EW7</f>
        <v>2.64299037136685</v>
      </c>
      <c r="EI21" s="7" t="n">
        <f aca="false">EI8</f>
        <v>-3.78961237084806</v>
      </c>
      <c r="EJ21" s="7" t="n">
        <f aca="false">EW8</f>
        <v>3.7458231290672</v>
      </c>
      <c r="EK21" s="7" t="n">
        <f aca="false">EI9</f>
        <v>-3.0961791831357</v>
      </c>
      <c r="EL21" s="21" t="n">
        <f aca="false">EW9</f>
        <v>5.72416951096734</v>
      </c>
      <c r="EM21" s="22"/>
    </row>
    <row r="22" customFormat="false" ht="16" hidden="false" customHeight="false" outlineLevel="0" collapsed="false">
      <c r="O22" s="0" t="s">
        <v>45</v>
      </c>
      <c r="P22" s="0" t="n">
        <v>0.2973</v>
      </c>
      <c r="Q22" s="0" t="n">
        <v>0.263</v>
      </c>
      <c r="R22" s="0" t="n">
        <v>0.2641</v>
      </c>
      <c r="S22" s="0" t="n">
        <v>0.2914</v>
      </c>
      <c r="T22" s="0" t="n">
        <v>0.8511</v>
      </c>
      <c r="U22" s="0" t="n">
        <v>0.8109</v>
      </c>
      <c r="V22" s="0" t="n">
        <v>0.7912</v>
      </c>
      <c r="W22" s="0" t="n">
        <v>0.7996</v>
      </c>
      <c r="X22" s="0" t="n">
        <v>0.3175</v>
      </c>
      <c r="Y22" s="0" t="n">
        <v>0.3225</v>
      </c>
      <c r="Z22" s="0" t="n">
        <v>0.1235</v>
      </c>
      <c r="AA22" s="0" t="n">
        <v>0.331</v>
      </c>
      <c r="EC22" s="0" t="s">
        <v>161</v>
      </c>
      <c r="ED22" s="20" t="n">
        <v>50</v>
      </c>
      <c r="EE22" s="20" t="n">
        <v>5</v>
      </c>
      <c r="EF22" s="20" t="n">
        <v>1</v>
      </c>
      <c r="EG22" s="7" t="n">
        <f aca="false">EI10</f>
        <v>0.255414557474059</v>
      </c>
      <c r="EH22" s="7" t="n">
        <f aca="false">EW10</f>
        <v>2.95250572983502</v>
      </c>
      <c r="EI22" s="7" t="n">
        <f aca="false">EI11</f>
        <v>-3.51223909576311</v>
      </c>
      <c r="EJ22" s="7" t="n">
        <f aca="false">EW11</f>
        <v>3.67860478407924</v>
      </c>
      <c r="EK22" s="7" t="n">
        <f aca="false">EM4</f>
        <v>-1.19963941474238</v>
      </c>
      <c r="EL22" s="21" t="n">
        <f aca="false">FA4</f>
        <v>1.39504212434359</v>
      </c>
    </row>
    <row r="23" customFormat="false" ht="16" hidden="false" customHeight="false" outlineLevel="0" collapsed="false">
      <c r="O23" s="0" t="s">
        <v>162</v>
      </c>
      <c r="P23" s="0" t="n">
        <v>55442</v>
      </c>
      <c r="EC23" s="0" t="s">
        <v>163</v>
      </c>
      <c r="ED23" s="20" t="n">
        <v>50</v>
      </c>
      <c r="EE23" s="20" t="n">
        <v>5</v>
      </c>
      <c r="EF23" s="20" t="n">
        <v>1</v>
      </c>
      <c r="EG23" s="7" t="n">
        <f aca="false">EM5</f>
        <v>96.8552804937245</v>
      </c>
      <c r="EH23" s="7" t="n">
        <f aca="false">FA5</f>
        <v>0.844585301935705</v>
      </c>
      <c r="EI23" s="7" t="n">
        <f aca="false">EM6</f>
        <v>24.7278274738229</v>
      </c>
      <c r="EJ23" s="7" t="n">
        <f aca="false">FA6</f>
        <v>2.53700218257041</v>
      </c>
      <c r="EK23" s="7" t="n">
        <f aca="false">EM7</f>
        <v>0.50967339296859</v>
      </c>
      <c r="EL23" s="21" t="n">
        <f aca="false">FA7</f>
        <v>4.92206672570915</v>
      </c>
      <c r="EM23" s="22" t="n">
        <v>8.7</v>
      </c>
    </row>
    <row r="24" customFormat="false" ht="16" hidden="false" customHeight="false" outlineLevel="0" collapsed="false">
      <c r="DR24" s="24" t="s">
        <v>164</v>
      </c>
      <c r="EC24" s="0" t="s">
        <v>165</v>
      </c>
      <c r="ED24" s="20" t="n">
        <v>50</v>
      </c>
      <c r="EE24" s="20" t="n">
        <v>5</v>
      </c>
      <c r="EF24" s="20" t="n">
        <v>1</v>
      </c>
      <c r="EG24" s="7" t="n">
        <f aca="false">EM8</f>
        <v>63.2393731363983</v>
      </c>
      <c r="EH24" s="7" t="n">
        <f aca="false">FA8</f>
        <v>1.95033220518594</v>
      </c>
      <c r="EI24" s="7" t="n">
        <f aca="false">EM9</f>
        <v>-9.48009846751265</v>
      </c>
      <c r="EJ24" s="7" t="n">
        <f aca="false">FA9</f>
        <v>5.42753608263933</v>
      </c>
      <c r="EK24" s="7" t="n">
        <f aca="false">EM10</f>
        <v>-26.1745024616878</v>
      </c>
      <c r="EL24" s="21" t="n">
        <f aca="false">FA10</f>
        <v>4.66121100191009</v>
      </c>
      <c r="EM24" s="22"/>
    </row>
    <row r="25" customFormat="false" ht="16" hidden="false" customHeight="false" outlineLevel="0" collapsed="false">
      <c r="O25" s="0" t="s">
        <v>159</v>
      </c>
    </row>
    <row r="26" customFormat="false" ht="16" hidden="false" customHeight="false" outlineLevel="0" collapsed="false">
      <c r="O26" s="0" t="s">
        <v>160</v>
      </c>
    </row>
    <row r="27" customFormat="false" ht="16" hidden="false" customHeight="false" outlineLevel="0" collapsed="false">
      <c r="O27" s="0" t="s">
        <v>161</v>
      </c>
    </row>
    <row r="28" customFormat="false" ht="16" hidden="false" customHeight="false" outlineLevel="0" collapsed="false">
      <c r="O28" s="0" t="s">
        <v>163</v>
      </c>
    </row>
    <row r="29" customFormat="false" ht="16" hidden="false" customHeight="false" outlineLevel="0" collapsed="false">
      <c r="O29" s="0" t="s">
        <v>165</v>
      </c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D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M23" activeCellId="0" sqref="EM23"/>
    </sheetView>
  </sheetViews>
  <sheetFormatPr defaultRowHeight="16" zeroHeight="false" outlineLevelRow="0" outlineLevelCol="0"/>
  <cols>
    <col collapsed="false" customWidth="true" hidden="false" outlineLevel="0" max="13" min="1" style="0" width="5.83"/>
    <col collapsed="false" customWidth="true" hidden="false" outlineLevel="0" max="14" min="14" style="0" width="10.49"/>
    <col collapsed="false" customWidth="true" hidden="false" outlineLevel="0" max="162" min="15" style="0" width="5.83"/>
    <col collapsed="false" customWidth="true" hidden="false" outlineLevel="0" max="1025" min="163" style="0" width="10.49"/>
  </cols>
  <sheetData>
    <row r="2" customFormat="false" ht="16" hidden="false" customHeight="false" outlineLevel="0" collapsed="false">
      <c r="O2" s="0" t="s">
        <v>1</v>
      </c>
      <c r="AC2" s="0" t="s">
        <v>2</v>
      </c>
      <c r="AX2" s="0" t="s">
        <v>3</v>
      </c>
      <c r="BL2" s="0" t="s">
        <v>4</v>
      </c>
      <c r="BZ2" s="0" t="s">
        <v>5</v>
      </c>
      <c r="CN2" s="0" t="s">
        <v>6</v>
      </c>
      <c r="DB2" s="0" t="s">
        <v>7</v>
      </c>
      <c r="DP2" s="0" t="s">
        <v>8</v>
      </c>
      <c r="ED2" s="0" t="s">
        <v>9</v>
      </c>
      <c r="ER2" s="0" t="s">
        <v>10</v>
      </c>
    </row>
    <row r="3" customFormat="false" ht="16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3" t="s">
        <v>11</v>
      </c>
      <c r="AR3" s="3" t="s">
        <v>12</v>
      </c>
      <c r="AS3" s="3" t="s">
        <v>13</v>
      </c>
      <c r="AT3" s="3" t="s">
        <v>14</v>
      </c>
      <c r="AU3" s="3" t="s">
        <v>15</v>
      </c>
      <c r="AV3" s="3" t="s">
        <v>16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6" hidden="false" customHeight="false" outlineLevel="0" collapsed="false">
      <c r="A4" s="2" t="s">
        <v>17</v>
      </c>
      <c r="B4" s="4" t="s">
        <v>18</v>
      </c>
      <c r="C4" s="4"/>
      <c r="D4" s="4"/>
      <c r="E4" s="4"/>
      <c r="F4" s="5" t="s">
        <v>103</v>
      </c>
      <c r="G4" s="5"/>
      <c r="H4" s="5"/>
      <c r="I4" s="5"/>
      <c r="J4" s="5" t="s">
        <v>104</v>
      </c>
      <c r="K4" s="5"/>
      <c r="L4" s="5"/>
      <c r="M4" s="5"/>
      <c r="O4" s="2" t="s">
        <v>17</v>
      </c>
      <c r="P4" s="0" t="n">
        <v>0.0589</v>
      </c>
      <c r="Q4" s="0" t="n">
        <v>0.0578</v>
      </c>
      <c r="R4" s="0" t="n">
        <v>0.0619</v>
      </c>
      <c r="S4" s="0" t="n">
        <v>0.0577</v>
      </c>
      <c r="T4" s="0" t="n">
        <v>0.7551</v>
      </c>
      <c r="U4" s="0" t="n">
        <v>0.7554</v>
      </c>
      <c r="V4" s="0" t="n">
        <v>0.74</v>
      </c>
      <c r="W4" s="0" t="n">
        <v>0.7757</v>
      </c>
      <c r="X4" s="0" t="n">
        <v>0.8043</v>
      </c>
      <c r="Y4" s="0" t="n">
        <v>0.8112</v>
      </c>
      <c r="Z4" s="0" t="n">
        <v>0.8141</v>
      </c>
      <c r="AA4" s="0" t="n">
        <v>0.6917</v>
      </c>
      <c r="AC4" s="2" t="s">
        <v>17</v>
      </c>
      <c r="AD4" s="6" t="n">
        <f aca="false">P4-(AVERAGE($P$4:$S$4))</f>
        <v>-0.000174999999999995</v>
      </c>
      <c r="AE4" s="6" t="n">
        <f aca="false">Q4-(AVERAGE($P$4:$S$4))</f>
        <v>-0.00127500000000001</v>
      </c>
      <c r="AF4" s="6" t="n">
        <f aca="false">R4-(AVERAGE($P$4:$S$4))</f>
        <v>0.00282499999999999</v>
      </c>
      <c r="AG4" s="6" t="n">
        <f aca="false">S4-(AVERAGE($P$4:$S$4))</f>
        <v>-0.00137499999999999</v>
      </c>
      <c r="AH4" s="6" t="n">
        <f aca="false">T4-(AVERAGE($P$4:$S$4))</f>
        <v>0.696025</v>
      </c>
      <c r="AI4" s="6" t="n">
        <f aca="false">U4-(AVERAGE($P$4:$S$4))</f>
        <v>0.696325</v>
      </c>
      <c r="AJ4" s="6" t="n">
        <f aca="false">V4-(AVERAGE($P$4:$S$4))</f>
        <v>0.680925</v>
      </c>
      <c r="AK4" s="6" t="n">
        <f aca="false">W4-(AVERAGE($P$4:$S$4))</f>
        <v>0.716625</v>
      </c>
      <c r="AL4" s="6" t="n">
        <f aca="false">X4-(AVERAGE($P$4:$S$4))</f>
        <v>0.745225</v>
      </c>
      <c r="AM4" s="6" t="n">
        <f aca="false">Y4-(AVERAGE($P$4:$S$4))</f>
        <v>0.752125</v>
      </c>
      <c r="AN4" s="6" t="n">
        <f aca="false">Z4-(AVERAGE($P$4:$S$4))</f>
        <v>0.755025</v>
      </c>
      <c r="AO4" s="6" t="n">
        <f aca="false">AA4-(AVERAGE($P$4:$S$4))</f>
        <v>0.632625</v>
      </c>
      <c r="AQ4" s="3" t="n">
        <v>0</v>
      </c>
      <c r="AR4" s="6" t="n">
        <f aca="false">AD4</f>
        <v>-0.000174999999999995</v>
      </c>
      <c r="AS4" s="6" t="n">
        <f aca="false">AE4</f>
        <v>-0.00127500000000001</v>
      </c>
      <c r="AT4" s="6" t="n">
        <f aca="false">AF4</f>
        <v>0.00282499999999999</v>
      </c>
      <c r="AU4" s="6" t="n">
        <f aca="false">AG4</f>
        <v>-0.00137499999999999</v>
      </c>
      <c r="AV4" s="7" t="n">
        <f aca="false">AVERAGE(AR4:AU4)</f>
        <v>0</v>
      </c>
      <c r="AX4" s="2" t="s">
        <v>17</v>
      </c>
      <c r="AY4" s="6" t="n">
        <f aca="false">(AD4-0.0073)/0.052</f>
        <v>-0.14375</v>
      </c>
      <c r="AZ4" s="6" t="n">
        <f aca="false">(AE4-0.0073)/0.052</f>
        <v>-0.164903846153846</v>
      </c>
      <c r="BA4" s="6" t="n">
        <f aca="false">(AF4-0.0073)/0.052</f>
        <v>-0.0860576923076924</v>
      </c>
      <c r="BB4" s="6" t="n">
        <f aca="false">(AG4-0.0073)/0.052</f>
        <v>-0.166826923076923</v>
      </c>
      <c r="BC4" s="6" t="n">
        <f aca="false">(AH4-0.0073)/0.052</f>
        <v>13.2447115384615</v>
      </c>
      <c r="BD4" s="6" t="n">
        <f aca="false">(AI4-0.0073)/0.052</f>
        <v>13.2504807692308</v>
      </c>
      <c r="BE4" s="6" t="n">
        <f aca="false">(AJ4-0.0073)/0.052</f>
        <v>12.9543269230769</v>
      </c>
      <c r="BF4" s="6" t="n">
        <f aca="false">(AK4-0.0073)/0.052</f>
        <v>13.6408653846154</v>
      </c>
      <c r="BG4" s="6" t="n">
        <f aca="false">(AL4-0.0073)/0.052</f>
        <v>14.1908653846154</v>
      </c>
      <c r="BH4" s="6" t="n">
        <f aca="false">(AM4-0.0073)/0.052</f>
        <v>14.3235576923077</v>
      </c>
      <c r="BI4" s="6" t="n">
        <f aca="false">(AN4-0.0073)/0.052</f>
        <v>14.3793269230769</v>
      </c>
      <c r="BJ4" s="6" t="n">
        <f aca="false">(AO4-0.0073)/0.052</f>
        <v>12.0254807692308</v>
      </c>
      <c r="BL4" s="2" t="s">
        <v>17</v>
      </c>
      <c r="BM4" s="6"/>
      <c r="BN4" s="6"/>
      <c r="BO4" s="6"/>
      <c r="BP4" s="6"/>
      <c r="BQ4" s="6" t="n">
        <f aca="false">BC4/(0.025*5)</f>
        <v>105.957692307692</v>
      </c>
      <c r="BR4" s="6" t="n">
        <f aca="false">BD4/(0.025*5)</f>
        <v>106.003846153846</v>
      </c>
      <c r="BS4" s="6" t="n">
        <f aca="false">BE4/(0.025*5)</f>
        <v>103.634615384615</v>
      </c>
      <c r="BT4" s="6" t="n">
        <f aca="false">BF4/(0.025*5)</f>
        <v>109.126923076923</v>
      </c>
      <c r="BU4" s="6" t="n">
        <f aca="false">BG4/(0.025*5)</f>
        <v>113.526923076923</v>
      </c>
      <c r="BV4" s="6" t="n">
        <f aca="false">BH4/(0.025*5)</f>
        <v>114.588461538462</v>
      </c>
      <c r="BW4" s="6" t="n">
        <f aca="false">BI4/(0.025*5)</f>
        <v>115.034615384615</v>
      </c>
      <c r="BX4" s="6" t="n">
        <f aca="false">BJ4/(0.025*5)</f>
        <v>96.2038461538462</v>
      </c>
      <c r="BZ4" s="2" t="s">
        <v>17</v>
      </c>
      <c r="CA4" s="6"/>
      <c r="CB4" s="6"/>
      <c r="CC4" s="6"/>
      <c r="CD4" s="6"/>
      <c r="CE4" s="8" t="n">
        <f aca="false">AVERAGE(BQ4:BT4)</f>
        <v>106.180769230769</v>
      </c>
      <c r="CF4" s="6"/>
      <c r="CG4" s="6"/>
      <c r="CH4" s="6"/>
      <c r="CI4" s="8" t="n">
        <f aca="false">AVERAGE(BU4:BX4)</f>
        <v>109.838461538462</v>
      </c>
      <c r="CJ4" s="6"/>
      <c r="CK4" s="6"/>
      <c r="CL4" s="6"/>
      <c r="CN4" s="2" t="s">
        <v>17</v>
      </c>
      <c r="CO4" s="6"/>
      <c r="CP4" s="6"/>
      <c r="CQ4" s="6"/>
      <c r="CR4" s="6"/>
      <c r="CS4" s="6" t="n">
        <f aca="false">(BQ4/$CA$8)*100</f>
        <v>92.9672999696285</v>
      </c>
      <c r="CT4" s="6" t="n">
        <f aca="false">(BR4/$CA$8)*100</f>
        <v>93.0077953632774</v>
      </c>
      <c r="CU4" s="6" t="n">
        <f aca="false">(BS4/$CA$8)*100</f>
        <v>90.9290318226302</v>
      </c>
      <c r="CV4" s="6" t="n">
        <f aca="false">(BT4/$CA$8)*100</f>
        <v>95.7479836668579</v>
      </c>
      <c r="CW4" s="6" t="n">
        <f aca="false">(BU4/$CA$8)*100</f>
        <v>99.6085445280599</v>
      </c>
      <c r="CX4" s="6" t="n">
        <f aca="false">(BV4/$CA$8)*100</f>
        <v>100.539938581986</v>
      </c>
      <c r="CY4" s="6" t="n">
        <f aca="false">(BW4/$CA$8)*100</f>
        <v>100.931394053926</v>
      </c>
      <c r="CZ4" s="6" t="n">
        <f aca="false">(BX4/$CA$8)*100</f>
        <v>84.4092734451457</v>
      </c>
      <c r="DB4" s="2" t="s">
        <v>17</v>
      </c>
      <c r="DC4" s="6"/>
      <c r="DD4" s="6"/>
      <c r="DE4" s="6"/>
      <c r="DF4" s="6"/>
      <c r="DG4" s="6" t="n">
        <f aca="false">AVERAGE(CS4:CV4)</f>
        <v>93.1630277055985</v>
      </c>
      <c r="DH4" s="6"/>
      <c r="DI4" s="6"/>
      <c r="DJ4" s="6"/>
      <c r="DK4" s="6" t="n">
        <f aca="false">AVERAGE(CW4:CZ4)</f>
        <v>96.3722876522796</v>
      </c>
      <c r="DL4" s="6"/>
      <c r="DM4" s="6"/>
      <c r="DN4" s="6"/>
      <c r="DP4" s="2" t="s">
        <v>17</v>
      </c>
      <c r="DQ4" s="6"/>
      <c r="DR4" s="6"/>
      <c r="DS4" s="6"/>
      <c r="DT4" s="6"/>
      <c r="DU4" s="6" t="n">
        <f aca="false">$DC$8-CS4</f>
        <v>7.03270003037152</v>
      </c>
      <c r="DV4" s="6" t="n">
        <f aca="false">$DC$8-CT4</f>
        <v>6.99220463672259</v>
      </c>
      <c r="DW4" s="6" t="n">
        <f aca="false">$DC$8-CU4</f>
        <v>9.07096817736982</v>
      </c>
      <c r="DX4" s="6" t="n">
        <f aca="false">$DC$8-CV4</f>
        <v>4.25201633314212</v>
      </c>
      <c r="DY4" s="6" t="n">
        <f aca="false">$DC$8-CW4</f>
        <v>0.391455471940077</v>
      </c>
      <c r="DZ4" s="6" t="n">
        <f aca="false">$DC$8-CX4</f>
        <v>-0.539938581986306</v>
      </c>
      <c r="EA4" s="6" t="n">
        <f aca="false">$DC$8-CY4</f>
        <v>-0.931394053926368</v>
      </c>
      <c r="EB4" s="6" t="n">
        <f aca="false">$DC$8-CZ4</f>
        <v>15.5907265548544</v>
      </c>
      <c r="ED4" s="2" t="s">
        <v>17</v>
      </c>
      <c r="EE4" s="6"/>
      <c r="EF4" s="6"/>
      <c r="EG4" s="6"/>
      <c r="EH4" s="6"/>
      <c r="EI4" s="8" t="n">
        <f aca="false">AVERAGE(DU4:DX4)</f>
        <v>6.83697229440151</v>
      </c>
      <c r="EJ4" s="6"/>
      <c r="EK4" s="6"/>
      <c r="EL4" s="6"/>
      <c r="EM4" s="8" t="n">
        <f aca="false">AVERAGE(DY4:EB4)</f>
        <v>3.62771234772044</v>
      </c>
      <c r="EN4" s="6"/>
      <c r="EO4" s="6"/>
      <c r="EP4" s="6"/>
      <c r="ER4" s="2" t="s">
        <v>17</v>
      </c>
      <c r="ES4" s="6"/>
      <c r="ET4" s="6"/>
      <c r="EU4" s="6"/>
      <c r="EV4" s="6"/>
      <c r="EW4" s="8" t="n">
        <f aca="false">STDEV(DU4:DX4)</f>
        <v>1.9778052948913</v>
      </c>
      <c r="EX4" s="6"/>
      <c r="EY4" s="6"/>
      <c r="EZ4" s="6"/>
      <c r="FA4" s="8" t="n">
        <f aca="false">STDEV(DY4:EB4)</f>
        <v>7.99461971035408</v>
      </c>
      <c r="FB4" s="6"/>
      <c r="FC4" s="6"/>
      <c r="FD4" s="6"/>
    </row>
    <row r="5" customFormat="false" ht="16" hidden="false" customHeight="false" outlineLevel="0" collapsed="false">
      <c r="A5" s="2" t="s">
        <v>21</v>
      </c>
      <c r="B5" s="9" t="s">
        <v>22</v>
      </c>
      <c r="C5" s="9"/>
      <c r="D5" s="9"/>
      <c r="E5" s="9"/>
      <c r="F5" s="5" t="s">
        <v>105</v>
      </c>
      <c r="G5" s="5"/>
      <c r="H5" s="5"/>
      <c r="I5" s="5"/>
      <c r="J5" s="10" t="s">
        <v>106</v>
      </c>
      <c r="K5" s="10"/>
      <c r="L5" s="10"/>
      <c r="M5" s="10"/>
      <c r="O5" s="2" t="s">
        <v>21</v>
      </c>
      <c r="P5" s="0" t="n">
        <v>0.1834</v>
      </c>
      <c r="Q5" s="0" t="n">
        <v>0.1778</v>
      </c>
      <c r="R5" s="0" t="n">
        <v>0.1849</v>
      </c>
      <c r="S5" s="0" t="n">
        <v>0.1838</v>
      </c>
      <c r="T5" s="0" t="n">
        <v>0.83</v>
      </c>
      <c r="U5" s="0" t="n">
        <v>0.7951</v>
      </c>
      <c r="V5" s="0" t="n">
        <v>0.7902</v>
      </c>
      <c r="W5" s="0" t="n">
        <v>0.8256</v>
      </c>
      <c r="X5" s="0" t="n">
        <v>0.0996</v>
      </c>
      <c r="Y5" s="0" t="n">
        <v>0.0981</v>
      </c>
      <c r="Z5" s="0" t="n">
        <v>0.0983</v>
      </c>
      <c r="AA5" s="0" t="n">
        <v>0.0866</v>
      </c>
      <c r="AC5" s="2" t="s">
        <v>21</v>
      </c>
      <c r="AD5" s="6" t="n">
        <f aca="false">P5-(AVERAGE($P$4:$S$4))</f>
        <v>0.124325</v>
      </c>
      <c r="AE5" s="6" t="n">
        <f aca="false">Q5-(AVERAGE($P$4:$S$4))</f>
        <v>0.118725</v>
      </c>
      <c r="AF5" s="6" t="n">
        <f aca="false">R5-(AVERAGE($P$4:$S$4))</f>
        <v>0.125825</v>
      </c>
      <c r="AG5" s="6" t="n">
        <f aca="false">S5-(AVERAGE($P$4:$S$4))</f>
        <v>0.124725</v>
      </c>
      <c r="AH5" s="6" t="n">
        <f aca="false">T5-(AVERAGE($P$4:$S$4))</f>
        <v>0.770925</v>
      </c>
      <c r="AI5" s="6" t="n">
        <f aca="false">U5-(AVERAGE($P$4:$S$4))</f>
        <v>0.736025</v>
      </c>
      <c r="AJ5" s="6" t="n">
        <f aca="false">V5-(AVERAGE($P$4:$S$4))</f>
        <v>0.731125</v>
      </c>
      <c r="AK5" s="6" t="n">
        <f aca="false">W5-(AVERAGE($P$4:$S$4))</f>
        <v>0.766525</v>
      </c>
      <c r="AL5" s="6" t="n">
        <f aca="false">X5-(AVERAGE($P$4:$S$4))</f>
        <v>0.040525</v>
      </c>
      <c r="AM5" s="6" t="n">
        <f aca="false">Y5-(AVERAGE($P$4:$S$4))</f>
        <v>0.039025</v>
      </c>
      <c r="AN5" s="6" t="n">
        <f aca="false">Z5-(AVERAGE($P$4:$S$4))</f>
        <v>0.039225</v>
      </c>
      <c r="AO5" s="6" t="n">
        <f aca="false">AA5-(AVERAGE($P$4:$S$4))</f>
        <v>0.027525</v>
      </c>
      <c r="AQ5" s="3" t="n">
        <v>2.5</v>
      </c>
      <c r="AR5" s="6" t="n">
        <f aca="false">AD5</f>
        <v>0.124325</v>
      </c>
      <c r="AS5" s="6" t="n">
        <f aca="false">AE5</f>
        <v>0.118725</v>
      </c>
      <c r="AT5" s="6" t="n">
        <f aca="false">AF5</f>
        <v>0.125825</v>
      </c>
      <c r="AU5" s="6" t="n">
        <f aca="false">AG5</f>
        <v>0.124725</v>
      </c>
      <c r="AV5" s="7" t="n">
        <f aca="false">AVERAGE(AR5:AU5)</f>
        <v>0.1234</v>
      </c>
      <c r="AX5" s="2" t="s">
        <v>21</v>
      </c>
      <c r="AY5" s="6" t="n">
        <f aca="false">(AD5-0.0073)/0.052</f>
        <v>2.25048076923077</v>
      </c>
      <c r="AZ5" s="6" t="n">
        <f aca="false">(AE5-0.0073)/0.052</f>
        <v>2.14278846153846</v>
      </c>
      <c r="BA5" s="6" t="n">
        <f aca="false">(AF5-0.0073)/0.052</f>
        <v>2.27932692307692</v>
      </c>
      <c r="BB5" s="6" t="n">
        <f aca="false">(AG5-0.0073)/0.052</f>
        <v>2.25817307692308</v>
      </c>
      <c r="BC5" s="6" t="n">
        <f aca="false">(AH5-0.0073)/0.052</f>
        <v>14.6850961538462</v>
      </c>
      <c r="BD5" s="6" t="n">
        <f aca="false">(AI5-0.0073)/0.052</f>
        <v>14.0139423076923</v>
      </c>
      <c r="BE5" s="6" t="n">
        <f aca="false">(AJ5-0.0073)/0.052</f>
        <v>13.9197115384615</v>
      </c>
      <c r="BF5" s="6" t="n">
        <f aca="false">(AK5-0.0073)/0.052</f>
        <v>14.6004807692308</v>
      </c>
      <c r="BG5" s="6" t="n">
        <f aca="false">(AL5-0.0073)/0.052</f>
        <v>0.638942307692307</v>
      </c>
      <c r="BH5" s="6" t="n">
        <f aca="false">(AM5-0.0073)/0.052</f>
        <v>0.610096153846154</v>
      </c>
      <c r="BI5" s="6" t="n">
        <f aca="false">(AN5-0.0073)/0.052</f>
        <v>0.613942307692308</v>
      </c>
      <c r="BJ5" s="6" t="n">
        <f aca="false">(AO5-0.0073)/0.052</f>
        <v>0.388942307692308</v>
      </c>
      <c r="BL5" s="2" t="s">
        <v>21</v>
      </c>
      <c r="BM5" s="6"/>
      <c r="BN5" s="6"/>
      <c r="BO5" s="6"/>
      <c r="BP5" s="6"/>
      <c r="BQ5" s="6" t="n">
        <f aca="false">BC5/(0.025*5)</f>
        <v>117.480769230769</v>
      </c>
      <c r="BR5" s="6" t="n">
        <f aca="false">BD5/(0.025*5)</f>
        <v>112.111538461538</v>
      </c>
      <c r="BS5" s="6" t="n">
        <f aca="false">BE5/(0.025*5)</f>
        <v>111.357692307692</v>
      </c>
      <c r="BT5" s="6" t="n">
        <f aca="false">BF5/(0.025*5)</f>
        <v>116.803846153846</v>
      </c>
      <c r="BU5" s="6" t="n">
        <f aca="false">BG5/(0.025*5)</f>
        <v>5.11153846153846</v>
      </c>
      <c r="BV5" s="6" t="n">
        <f aca="false">BH5/(0.025*5)</f>
        <v>4.88076923076923</v>
      </c>
      <c r="BW5" s="6" t="n">
        <f aca="false">BI5/(0.025*5)</f>
        <v>4.91153846153846</v>
      </c>
      <c r="BX5" s="6" t="n">
        <f aca="false">BJ5/(0.025*5)</f>
        <v>3.11153846153846</v>
      </c>
      <c r="BZ5" s="2" t="s">
        <v>21</v>
      </c>
      <c r="CA5" s="6"/>
      <c r="CB5" s="6"/>
      <c r="CC5" s="6"/>
      <c r="CD5" s="6"/>
      <c r="CE5" s="8" t="n">
        <f aca="false">AVERAGE(BQ5:BT5)</f>
        <v>114.438461538462</v>
      </c>
      <c r="CF5" s="6"/>
      <c r="CG5" s="6"/>
      <c r="CH5" s="6"/>
      <c r="CI5" s="6" t="n">
        <f aca="false">AVERAGE(BU5:BX5)</f>
        <v>4.50384615384615</v>
      </c>
      <c r="CJ5" s="6"/>
      <c r="CK5" s="6"/>
      <c r="CL5" s="6"/>
      <c r="CN5" s="2" t="s">
        <v>21</v>
      </c>
      <c r="CO5" s="6"/>
      <c r="CP5" s="6"/>
      <c r="CQ5" s="6"/>
      <c r="CR5" s="6"/>
      <c r="CS5" s="6" t="n">
        <f aca="false">(BQ5/$CA$8)*100</f>
        <v>103.077649917322</v>
      </c>
      <c r="CT5" s="6" t="n">
        <f aca="false">(BR5/$CA$8)*100</f>
        <v>98.3666857894914</v>
      </c>
      <c r="CU5" s="6" t="n">
        <f aca="false">(BS5/$CA$8)*100</f>
        <v>97.7052610265582</v>
      </c>
      <c r="CV5" s="6" t="n">
        <f aca="false">(BT5/$CA$8)*100</f>
        <v>102.483717477137</v>
      </c>
      <c r="CW5" s="6" t="n">
        <f aca="false">(BU5/$CA$8)*100</f>
        <v>4.48486484662369</v>
      </c>
      <c r="CX5" s="6" t="n">
        <f aca="false">(BV5/$CA$8)*100</f>
        <v>4.28238787837883</v>
      </c>
      <c r="CY5" s="6" t="n">
        <f aca="false">(BW5/$CA$8)*100</f>
        <v>4.30938480747815</v>
      </c>
      <c r="CZ5" s="6" t="n">
        <f aca="false">(BX5/$CA$8)*100</f>
        <v>2.73006445516822</v>
      </c>
      <c r="DB5" s="2" t="s">
        <v>21</v>
      </c>
      <c r="DC5" s="6"/>
      <c r="DD5" s="6"/>
      <c r="DE5" s="6"/>
      <c r="DF5" s="6"/>
      <c r="DG5" s="6" t="n">
        <f aca="false">AVERAGE(CS5:CV5)</f>
        <v>100.408328552627</v>
      </c>
      <c r="DH5" s="6"/>
      <c r="DI5" s="6"/>
      <c r="DJ5" s="6"/>
      <c r="DK5" s="6" t="n">
        <f aca="false">AVERAGE(CW5:CZ5)</f>
        <v>3.95167549691222</v>
      </c>
      <c r="DL5" s="6"/>
      <c r="DM5" s="6"/>
      <c r="DN5" s="6"/>
      <c r="DP5" s="2" t="s">
        <v>21</v>
      </c>
      <c r="DQ5" s="6"/>
      <c r="DR5" s="6"/>
      <c r="DS5" s="6"/>
      <c r="DT5" s="6"/>
      <c r="DU5" s="6" t="n">
        <f aca="false">$DC$8-CS5</f>
        <v>-3.07764991732191</v>
      </c>
      <c r="DV5" s="6" t="n">
        <f aca="false">$DC$8-CT5</f>
        <v>1.63331421050856</v>
      </c>
      <c r="DW5" s="6" t="n">
        <f aca="false">$DC$8-CU5</f>
        <v>2.29473897344177</v>
      </c>
      <c r="DX5" s="6" t="n">
        <f aca="false">$DC$8-CV5</f>
        <v>-2.48371747713698</v>
      </c>
      <c r="DY5" s="6" t="n">
        <f aca="false">$DC$8-CW5</f>
        <v>95.5151351533763</v>
      </c>
      <c r="DZ5" s="6" t="n">
        <f aca="false">$DC$8-CX5</f>
        <v>95.7176121216212</v>
      </c>
      <c r="EA5" s="6" t="n">
        <f aca="false">$DC$8-CY5</f>
        <v>95.6906151925218</v>
      </c>
      <c r="EB5" s="6" t="n">
        <f aca="false">$DC$8-CZ5</f>
        <v>97.2699355448318</v>
      </c>
      <c r="ED5" s="2" t="s">
        <v>21</v>
      </c>
      <c r="EE5" s="6"/>
      <c r="EF5" s="6"/>
      <c r="EG5" s="6"/>
      <c r="EH5" s="6"/>
      <c r="EI5" s="8" t="n">
        <f aca="false">AVERAGE(DU5:DX5)</f>
        <v>-0.40832855262714</v>
      </c>
      <c r="EJ5" s="6"/>
      <c r="EK5" s="6"/>
      <c r="EL5" s="6"/>
      <c r="EM5" s="6" t="n">
        <f aca="false">AVERAGE(DY5:EB5)</f>
        <v>96.0483245030878</v>
      </c>
      <c r="EN5" s="6"/>
      <c r="EO5" s="6"/>
      <c r="EP5" s="6"/>
      <c r="ER5" s="2" t="s">
        <v>21</v>
      </c>
      <c r="ES5" s="6"/>
      <c r="ET5" s="6"/>
      <c r="EU5" s="6"/>
      <c r="EV5" s="6"/>
      <c r="EW5" s="8" t="n">
        <f aca="false">STDEV(DU5:DX5)</f>
        <v>2.76329483037591</v>
      </c>
      <c r="EX5" s="6"/>
      <c r="EY5" s="6"/>
      <c r="EZ5" s="6"/>
      <c r="FA5" s="6" t="n">
        <f aca="false">STDEV(DY5:EB5)</f>
        <v>0.819339378214239</v>
      </c>
      <c r="FB5" s="6"/>
      <c r="FC5" s="6"/>
      <c r="FD5" s="6"/>
    </row>
    <row r="6" customFormat="false" ht="16" hidden="false" customHeight="false" outlineLevel="0" collapsed="false">
      <c r="A6" s="2" t="s">
        <v>25</v>
      </c>
      <c r="B6" s="9" t="s">
        <v>26</v>
      </c>
      <c r="C6" s="9"/>
      <c r="D6" s="9"/>
      <c r="E6" s="9"/>
      <c r="F6" s="5" t="s">
        <v>107</v>
      </c>
      <c r="G6" s="5"/>
      <c r="H6" s="5"/>
      <c r="I6" s="5"/>
      <c r="J6" s="10" t="s">
        <v>108</v>
      </c>
      <c r="K6" s="10"/>
      <c r="L6" s="10"/>
      <c r="M6" s="10"/>
      <c r="O6" s="2" t="s">
        <v>25</v>
      </c>
      <c r="P6" s="0" t="n">
        <v>0.6277</v>
      </c>
      <c r="Q6" s="0" t="n">
        <v>0.6189</v>
      </c>
      <c r="R6" s="0" t="n">
        <v>0.6283</v>
      </c>
      <c r="S6" s="0" t="n">
        <v>0.6272</v>
      </c>
      <c r="T6" s="0" t="n">
        <v>0.8331</v>
      </c>
      <c r="U6" s="0" t="n">
        <v>0.828</v>
      </c>
      <c r="V6" s="0" t="n">
        <v>0.8213</v>
      </c>
      <c r="W6" s="0" t="n">
        <v>0.8684</v>
      </c>
      <c r="X6" s="0" t="n">
        <v>0.6369</v>
      </c>
      <c r="Y6" s="0" t="n">
        <v>0.6548</v>
      </c>
      <c r="Z6" s="0" t="n">
        <v>0.6571</v>
      </c>
      <c r="AA6" s="0" t="n">
        <v>0.56</v>
      </c>
      <c r="AC6" s="2" t="s">
        <v>25</v>
      </c>
      <c r="AD6" s="6" t="n">
        <f aca="false">P6-(AVERAGE($P$4:$S$4))</f>
        <v>0.568625</v>
      </c>
      <c r="AE6" s="6" t="n">
        <f aca="false">Q6-(AVERAGE($P$4:$S$4))</f>
        <v>0.559825</v>
      </c>
      <c r="AF6" s="6" t="n">
        <f aca="false">R6-(AVERAGE($P$4:$S$4))</f>
        <v>0.569225</v>
      </c>
      <c r="AG6" s="6" t="n">
        <f aca="false">S6-(AVERAGE($P$4:$S$4))</f>
        <v>0.568125</v>
      </c>
      <c r="AH6" s="6" t="n">
        <f aca="false">T6-(AVERAGE($P$4:$S$4))</f>
        <v>0.774025</v>
      </c>
      <c r="AI6" s="6" t="n">
        <f aca="false">U6-(AVERAGE($P$4:$S$4))</f>
        <v>0.768925</v>
      </c>
      <c r="AJ6" s="6" t="n">
        <f aca="false">V6-(AVERAGE($P$4:$S$4))</f>
        <v>0.762225</v>
      </c>
      <c r="AK6" s="6" t="n">
        <f aca="false">W6-(AVERAGE($P$4:$S$4))</f>
        <v>0.809325</v>
      </c>
      <c r="AL6" s="6" t="n">
        <f aca="false">X6-(AVERAGE($P$4:$S$4))</f>
        <v>0.577825</v>
      </c>
      <c r="AM6" s="6" t="n">
        <f aca="false">Y6-(AVERAGE($P$4:$S$4))</f>
        <v>0.595725</v>
      </c>
      <c r="AN6" s="6" t="n">
        <f aca="false">Z6-(AVERAGE($P$4:$S$4))</f>
        <v>0.598025</v>
      </c>
      <c r="AO6" s="6" t="n">
        <f aca="false">AA6-(AVERAGE($P$4:$S$4))</f>
        <v>0.500925</v>
      </c>
      <c r="AQ6" s="3" t="n">
        <v>10</v>
      </c>
      <c r="AR6" s="6" t="n">
        <f aca="false">AD6</f>
        <v>0.568625</v>
      </c>
      <c r="AS6" s="6" t="n">
        <f aca="false">AE6</f>
        <v>0.559825</v>
      </c>
      <c r="AT6" s="6" t="n">
        <f aca="false">AF6</f>
        <v>0.569225</v>
      </c>
      <c r="AU6" s="6" t="n">
        <f aca="false">AG6</f>
        <v>0.568125</v>
      </c>
      <c r="AV6" s="7" t="n">
        <f aca="false">AVERAGE(AR6:AU6)</f>
        <v>0.56645</v>
      </c>
      <c r="AX6" s="2" t="s">
        <v>25</v>
      </c>
      <c r="AY6" s="6" t="n">
        <f aca="false">(AD6-0.0073)/0.052</f>
        <v>10.7947115384615</v>
      </c>
      <c r="AZ6" s="6" t="n">
        <f aca="false">(AE6-0.0073)/0.052</f>
        <v>10.6254807692308</v>
      </c>
      <c r="BA6" s="6" t="n">
        <f aca="false">(AF6-0.0073)/0.052</f>
        <v>10.80625</v>
      </c>
      <c r="BB6" s="6" t="n">
        <f aca="false">(AG6-0.0073)/0.052</f>
        <v>10.7850961538462</v>
      </c>
      <c r="BC6" s="6" t="n">
        <f aca="false">(AH6-0.0073)/0.052</f>
        <v>14.7447115384615</v>
      </c>
      <c r="BD6" s="6" t="n">
        <f aca="false">(AI6-0.0073)/0.052</f>
        <v>14.6466346153846</v>
      </c>
      <c r="BE6" s="6" t="n">
        <f aca="false">(AJ6-0.0073)/0.052</f>
        <v>14.5177884615385</v>
      </c>
      <c r="BF6" s="6" t="n">
        <f aca="false">(AK6-0.0073)/0.052</f>
        <v>15.4235576923077</v>
      </c>
      <c r="BG6" s="6" t="n">
        <f aca="false">(AL6-0.0073)/0.052</f>
        <v>10.9716346153846</v>
      </c>
      <c r="BH6" s="6" t="n">
        <f aca="false">(AM6-0.0073)/0.052</f>
        <v>11.3158653846154</v>
      </c>
      <c r="BI6" s="6" t="n">
        <f aca="false">(AN6-0.0073)/0.052</f>
        <v>11.3600961538462</v>
      </c>
      <c r="BJ6" s="6" t="n">
        <f aca="false">(AO6-0.0073)/0.052</f>
        <v>9.49278846153847</v>
      </c>
      <c r="BL6" s="2" t="s">
        <v>25</v>
      </c>
      <c r="BM6" s="6"/>
      <c r="BN6" s="6"/>
      <c r="BO6" s="6"/>
      <c r="BP6" s="6"/>
      <c r="BQ6" s="6" t="n">
        <f aca="false">BC6/(0.025*5)</f>
        <v>117.957692307692</v>
      </c>
      <c r="BR6" s="6" t="n">
        <f aca="false">BD6/(0.025*5)</f>
        <v>117.173076923077</v>
      </c>
      <c r="BS6" s="6" t="n">
        <f aca="false">BE6/(0.025*5)</f>
        <v>116.142307692308</v>
      </c>
      <c r="BT6" s="6" t="n">
        <f aca="false">BF6/(0.025*5)</f>
        <v>123.388461538462</v>
      </c>
      <c r="BU6" s="6" t="n">
        <f aca="false">BG6/(0.025*5)</f>
        <v>87.7730769230769</v>
      </c>
      <c r="BV6" s="6" t="n">
        <f aca="false">BH6/(0.025*5)</f>
        <v>90.5269230769231</v>
      </c>
      <c r="BW6" s="6" t="n">
        <f aca="false">BI6/(0.025*5)</f>
        <v>90.8807692307692</v>
      </c>
      <c r="BX6" s="6" t="n">
        <f aca="false">BJ6/(0.025*5)</f>
        <v>75.9423076923077</v>
      </c>
      <c r="BZ6" s="2" t="s">
        <v>25</v>
      </c>
      <c r="CA6" s="6"/>
      <c r="CB6" s="6"/>
      <c r="CC6" s="6"/>
      <c r="CD6" s="6"/>
      <c r="CE6" s="8" t="n">
        <f aca="false">AVERAGE(BQ6:BT6)</f>
        <v>118.665384615385</v>
      </c>
      <c r="CF6" s="6"/>
      <c r="CG6" s="6"/>
      <c r="CH6" s="6"/>
      <c r="CI6" s="6" t="n">
        <f aca="false">AVERAGE(BU6:BX6)</f>
        <v>86.2807692307693</v>
      </c>
      <c r="CJ6" s="6"/>
      <c r="CK6" s="6"/>
      <c r="CL6" s="6"/>
      <c r="CN6" s="2" t="s">
        <v>25</v>
      </c>
      <c r="CO6" s="6"/>
      <c r="CP6" s="6"/>
      <c r="CQ6" s="6"/>
      <c r="CR6" s="6"/>
      <c r="CS6" s="6" t="n">
        <f aca="false">(BQ6/$CA$8)*100</f>
        <v>103.496102318361</v>
      </c>
      <c r="CT6" s="6" t="n">
        <f aca="false">(BR6/$CA$8)*100</f>
        <v>102.807680626329</v>
      </c>
      <c r="CU6" s="6" t="n">
        <f aca="false">(BS6/$CA$8)*100</f>
        <v>101.903283501502</v>
      </c>
      <c r="CV6" s="6" t="n">
        <f aca="false">(BT6/$CA$8)*100</f>
        <v>108.26106030439</v>
      </c>
      <c r="CW6" s="6" t="n">
        <f aca="false">(BU6/$CA$8)*100</f>
        <v>77.0121148719333</v>
      </c>
      <c r="CX6" s="6" t="n">
        <f aca="false">(BV6/$CA$8)*100</f>
        <v>79.428340026322</v>
      </c>
      <c r="CY6" s="6" t="n">
        <f aca="false">(BW6/$CA$8)*100</f>
        <v>79.7388047109641</v>
      </c>
      <c r="CZ6" s="6" t="n">
        <f aca="false">(BX6/$CA$8)*100</f>
        <v>66.6317956332468</v>
      </c>
      <c r="DB6" s="2" t="s">
        <v>25</v>
      </c>
      <c r="DC6" s="6"/>
      <c r="DD6" s="6"/>
      <c r="DE6" s="6"/>
      <c r="DF6" s="6"/>
      <c r="DG6" s="6" t="n">
        <f aca="false">AVERAGE(CS6:CV6)</f>
        <v>104.117031687646</v>
      </c>
      <c r="DH6" s="6"/>
      <c r="DI6" s="6"/>
      <c r="DJ6" s="6"/>
      <c r="DK6" s="6" t="n">
        <f aca="false">AVERAGE(CW6:CZ6)</f>
        <v>75.7027638106166</v>
      </c>
      <c r="DL6" s="6"/>
      <c r="DM6" s="6"/>
      <c r="DN6" s="6"/>
      <c r="DP6" s="2" t="s">
        <v>25</v>
      </c>
      <c r="DQ6" s="6"/>
      <c r="DR6" s="6"/>
      <c r="DS6" s="6"/>
      <c r="DT6" s="6"/>
      <c r="DU6" s="6" t="n">
        <f aca="false">$DC$8-CS6</f>
        <v>-3.49610231836128</v>
      </c>
      <c r="DV6" s="6" t="n">
        <f aca="false">$DC$8-CT6</f>
        <v>-2.80768062632872</v>
      </c>
      <c r="DW6" s="6" t="n">
        <f aca="false">$DC$8-CU6</f>
        <v>-1.9032835015017</v>
      </c>
      <c r="DX6" s="6" t="n">
        <f aca="false">$DC$8-CV6</f>
        <v>-8.26106030439038</v>
      </c>
      <c r="DY6" s="6" t="n">
        <f aca="false">$DC$8-CW6</f>
        <v>22.9878851280667</v>
      </c>
      <c r="DZ6" s="6" t="n">
        <f aca="false">$DC$8-CX6</f>
        <v>20.571659973678</v>
      </c>
      <c r="EA6" s="6" t="n">
        <f aca="false">$DC$8-CY6</f>
        <v>20.2611952890359</v>
      </c>
      <c r="EB6" s="6" t="n">
        <f aca="false">$DC$8-CZ6</f>
        <v>33.3682043667532</v>
      </c>
      <c r="ED6" s="2" t="s">
        <v>25</v>
      </c>
      <c r="EE6" s="6"/>
      <c r="EF6" s="6"/>
      <c r="EG6" s="6"/>
      <c r="EH6" s="6"/>
      <c r="EI6" s="8" t="n">
        <f aca="false">AVERAGE(DU6:DX6)</f>
        <v>-4.11703168764552</v>
      </c>
      <c r="EJ6" s="6"/>
      <c r="EK6" s="6"/>
      <c r="EL6" s="6"/>
      <c r="EM6" s="6" t="n">
        <f aca="false">AVERAGE(DY6:EB6)</f>
        <v>24.2972361893834</v>
      </c>
      <c r="EN6" s="6"/>
      <c r="EO6" s="6"/>
      <c r="EP6" s="6"/>
      <c r="ER6" s="2" t="s">
        <v>25</v>
      </c>
      <c r="ES6" s="6"/>
      <c r="ET6" s="6"/>
      <c r="EU6" s="6"/>
      <c r="EV6" s="6"/>
      <c r="EW6" s="8" t="n">
        <f aca="false">STDEV(DU6:DX6)</f>
        <v>2.83863862273605</v>
      </c>
      <c r="EX6" s="6"/>
      <c r="EY6" s="6"/>
      <c r="EZ6" s="6"/>
      <c r="FA6" s="6" t="n">
        <f aca="false">STDEV(DY6:EB6)</f>
        <v>6.16891152378699</v>
      </c>
      <c r="FB6" s="6"/>
      <c r="FC6" s="6"/>
      <c r="FD6" s="6"/>
    </row>
    <row r="7" customFormat="false" ht="16" hidden="false" customHeight="false" outlineLevel="0" collapsed="false">
      <c r="A7" s="2" t="s">
        <v>29</v>
      </c>
      <c r="B7" s="9" t="s">
        <v>30</v>
      </c>
      <c r="C7" s="9"/>
      <c r="D7" s="9"/>
      <c r="E7" s="9"/>
      <c r="F7" s="5" t="s">
        <v>109</v>
      </c>
      <c r="G7" s="5"/>
      <c r="H7" s="5"/>
      <c r="I7" s="5"/>
      <c r="J7" s="10" t="s">
        <v>110</v>
      </c>
      <c r="K7" s="10"/>
      <c r="L7" s="10"/>
      <c r="M7" s="10"/>
      <c r="O7" s="2" t="s">
        <v>29</v>
      </c>
      <c r="P7" s="0" t="n">
        <v>1.0909</v>
      </c>
      <c r="Q7" s="0" t="n">
        <v>1.0736</v>
      </c>
      <c r="R7" s="0" t="n">
        <v>1.0926</v>
      </c>
      <c r="S7" s="0" t="n">
        <v>1.0986</v>
      </c>
      <c r="T7" s="0" t="n">
        <v>0.7404</v>
      </c>
      <c r="U7" s="0" t="n">
        <v>0.7107</v>
      </c>
      <c r="V7" s="0" t="n">
        <v>0.7368</v>
      </c>
      <c r="W7" s="0" t="n">
        <v>0.7503</v>
      </c>
      <c r="X7" s="0" t="n">
        <v>0.7961</v>
      </c>
      <c r="Y7" s="0" t="n">
        <v>0.7888</v>
      </c>
      <c r="Z7" s="0" t="n">
        <v>0.8171</v>
      </c>
      <c r="AA7" s="0" t="n">
        <v>0.6641</v>
      </c>
      <c r="AC7" s="2" t="s">
        <v>29</v>
      </c>
      <c r="AD7" s="6" t="n">
        <f aca="false">P7-(AVERAGE($P$4:$S$4))</f>
        <v>1.031825</v>
      </c>
      <c r="AE7" s="6" t="n">
        <f aca="false">Q7-(AVERAGE($P$4:$S$4))</f>
        <v>1.014525</v>
      </c>
      <c r="AF7" s="6" t="n">
        <f aca="false">R7-(AVERAGE($P$4:$S$4))</f>
        <v>1.033525</v>
      </c>
      <c r="AG7" s="6" t="n">
        <f aca="false">S7-(AVERAGE($P$4:$S$4))</f>
        <v>1.039525</v>
      </c>
      <c r="AH7" s="6" t="n">
        <f aca="false">T7-(AVERAGE($P$4:$S$4))</f>
        <v>0.681325</v>
      </c>
      <c r="AI7" s="6" t="n">
        <f aca="false">U7-(AVERAGE($P$4:$S$4))</f>
        <v>0.651625</v>
      </c>
      <c r="AJ7" s="6" t="n">
        <f aca="false">V7-(AVERAGE($P$4:$S$4))</f>
        <v>0.677725</v>
      </c>
      <c r="AK7" s="6" t="n">
        <f aca="false">W7-(AVERAGE($P$4:$S$4))</f>
        <v>0.691225</v>
      </c>
      <c r="AL7" s="6" t="n">
        <f aca="false">X7-(AVERAGE($P$4:$S$4))</f>
        <v>0.737025</v>
      </c>
      <c r="AM7" s="6" t="n">
        <f aca="false">Y7-(AVERAGE($P$4:$S$4))</f>
        <v>0.729725</v>
      </c>
      <c r="AN7" s="6" t="n">
        <f aca="false">Z7-(AVERAGE($P$4:$S$4))</f>
        <v>0.758025</v>
      </c>
      <c r="AO7" s="6" t="n">
        <f aca="false">AA7-(AVERAGE($P$4:$S$4))</f>
        <v>0.605025</v>
      </c>
      <c r="AQ7" s="3" t="n">
        <v>20</v>
      </c>
      <c r="AR7" s="6" t="n">
        <f aca="false">AD7</f>
        <v>1.031825</v>
      </c>
      <c r="AS7" s="6" t="n">
        <f aca="false">AE7</f>
        <v>1.014525</v>
      </c>
      <c r="AT7" s="6" t="n">
        <f aca="false">AF7</f>
        <v>1.033525</v>
      </c>
      <c r="AU7" s="6" t="n">
        <f aca="false">AG7</f>
        <v>1.039525</v>
      </c>
      <c r="AV7" s="7" t="n">
        <f aca="false">AVERAGE(AR7:AU7)</f>
        <v>1.02985</v>
      </c>
      <c r="AX7" s="2" t="s">
        <v>29</v>
      </c>
      <c r="AY7" s="6" t="n">
        <f aca="false">(AD7-0.0073)/0.052</f>
        <v>19.7024038461538</v>
      </c>
      <c r="AZ7" s="6" t="n">
        <f aca="false">(AE7-0.0073)/0.052</f>
        <v>19.3697115384615</v>
      </c>
      <c r="BA7" s="6" t="n">
        <f aca="false">(AF7-0.0073)/0.052</f>
        <v>19.7350961538462</v>
      </c>
      <c r="BB7" s="6" t="n">
        <f aca="false">(AG7-0.0073)/0.052</f>
        <v>19.8504807692308</v>
      </c>
      <c r="BC7" s="6" t="n">
        <f aca="false">(AH7-0.0073)/0.052</f>
        <v>12.9620192307692</v>
      </c>
      <c r="BD7" s="6" t="n">
        <f aca="false">(AI7-0.0073)/0.052</f>
        <v>12.3908653846154</v>
      </c>
      <c r="BE7" s="6" t="n">
        <f aca="false">(AJ7-0.0073)/0.052</f>
        <v>12.8927884615385</v>
      </c>
      <c r="BF7" s="6" t="n">
        <f aca="false">(AK7-0.0073)/0.052</f>
        <v>13.1524038461538</v>
      </c>
      <c r="BG7" s="6" t="n">
        <f aca="false">(AL7-0.0073)/0.052</f>
        <v>14.0331730769231</v>
      </c>
      <c r="BH7" s="6" t="n">
        <f aca="false">(AM7-0.0073)/0.052</f>
        <v>13.8927884615385</v>
      </c>
      <c r="BI7" s="6" t="n">
        <f aca="false">(AN7-0.0073)/0.052</f>
        <v>14.4370192307692</v>
      </c>
      <c r="BJ7" s="6" t="n">
        <f aca="false">(AO7-0.0073)/0.052</f>
        <v>11.4947115384615</v>
      </c>
      <c r="BL7" s="2" t="s">
        <v>29</v>
      </c>
      <c r="BM7" s="6"/>
      <c r="BN7" s="6"/>
      <c r="BO7" s="6"/>
      <c r="BP7" s="6"/>
      <c r="BQ7" s="6" t="n">
        <f aca="false">BC7/(0.025*5)</f>
        <v>103.696153846154</v>
      </c>
      <c r="BR7" s="6" t="n">
        <f aca="false">BD7/(0.025*5)</f>
        <v>99.1269230769231</v>
      </c>
      <c r="BS7" s="6" t="n">
        <f aca="false">BE7/(0.025*5)</f>
        <v>103.142307692308</v>
      </c>
      <c r="BT7" s="6" t="n">
        <f aca="false">BF7/(0.025*5)</f>
        <v>105.219230769231</v>
      </c>
      <c r="BU7" s="6" t="n">
        <f aca="false">BG7/(0.025*5)</f>
        <v>112.265384615385</v>
      </c>
      <c r="BV7" s="6" t="n">
        <f aca="false">BH7/(0.025*5)</f>
        <v>111.142307692308</v>
      </c>
      <c r="BW7" s="6" t="n">
        <f aca="false">BI7/(0.025*5)</f>
        <v>115.496153846154</v>
      </c>
      <c r="BX7" s="6" t="n">
        <f aca="false">BJ7/(0.025*5)</f>
        <v>91.9576923076923</v>
      </c>
      <c r="BZ7" s="2" t="s">
        <v>29</v>
      </c>
      <c r="CA7" s="6"/>
      <c r="CB7" s="6"/>
      <c r="CC7" s="6"/>
      <c r="CD7" s="6"/>
      <c r="CE7" s="6" t="n">
        <f aca="false">AVERAGE(BQ7:BT7)</f>
        <v>102.796153846154</v>
      </c>
      <c r="CF7" s="6"/>
      <c r="CG7" s="6"/>
      <c r="CH7" s="6"/>
      <c r="CI7" s="6" t="n">
        <f aca="false">AVERAGE(BU7:BX7)</f>
        <v>107.715384615385</v>
      </c>
      <c r="CJ7" s="6"/>
      <c r="CK7" s="6"/>
      <c r="CL7" s="6"/>
      <c r="CN7" s="2" t="s">
        <v>29</v>
      </c>
      <c r="CO7" s="6"/>
      <c r="CP7" s="6"/>
      <c r="CQ7" s="6"/>
      <c r="CR7" s="6"/>
      <c r="CS7" s="6" t="n">
        <f aca="false">(BQ7/$CA$8)*100</f>
        <v>90.9830256808288</v>
      </c>
      <c r="CT7" s="6" t="n">
        <f aca="false">(BR7/$CA$8)*100</f>
        <v>86.9739817095805</v>
      </c>
      <c r="CU7" s="6" t="n">
        <f aca="false">(BS7/$CA$8)*100</f>
        <v>90.4970809570412</v>
      </c>
      <c r="CV7" s="6" t="n">
        <f aca="false">(BT7/$CA$8)*100</f>
        <v>92.3193736712449</v>
      </c>
      <c r="CW7" s="6" t="n">
        <f aca="false">(BU7/$CA$8)*100</f>
        <v>98.501670434988</v>
      </c>
      <c r="CX7" s="6" t="n">
        <f aca="false">(BV7/$CA$8)*100</f>
        <v>97.516282522863</v>
      </c>
      <c r="CY7" s="6" t="n">
        <f aca="false">(BW7/$CA$8)*100</f>
        <v>101.336347990416</v>
      </c>
      <c r="CZ7" s="6" t="n">
        <f aca="false">(BX7/$CA$8)*100</f>
        <v>80.6836972294402</v>
      </c>
      <c r="DB7" s="2" t="s">
        <v>29</v>
      </c>
      <c r="DC7" s="6"/>
      <c r="DD7" s="6"/>
      <c r="DE7" s="6"/>
      <c r="DF7" s="6"/>
      <c r="DG7" s="6" t="n">
        <f aca="false">AVERAGE(CS7:CV7)</f>
        <v>90.1933655046738</v>
      </c>
      <c r="DH7" s="6"/>
      <c r="DI7" s="6"/>
      <c r="DJ7" s="6"/>
      <c r="DK7" s="6" t="n">
        <f aca="false">AVERAGE(CW7:CZ7)</f>
        <v>94.5094995444268</v>
      </c>
      <c r="DL7" s="6"/>
      <c r="DM7" s="6"/>
      <c r="DN7" s="6"/>
      <c r="DP7" s="2" t="s">
        <v>29</v>
      </c>
      <c r="DQ7" s="6"/>
      <c r="DR7" s="6"/>
      <c r="DS7" s="6"/>
      <c r="DT7" s="6"/>
      <c r="DU7" s="6" t="n">
        <f aca="false">$DC$8-CS7</f>
        <v>9.0169743191712</v>
      </c>
      <c r="DV7" s="6" t="n">
        <f aca="false">$DC$8-CT7</f>
        <v>13.0260182904195</v>
      </c>
      <c r="DW7" s="6" t="n">
        <f aca="false">$DC$8-CU7</f>
        <v>9.50291904295885</v>
      </c>
      <c r="DX7" s="6" t="n">
        <f aca="false">$DC$8-CV7</f>
        <v>7.68062632875511</v>
      </c>
      <c r="DY7" s="6" t="n">
        <f aca="false">$DC$8-CW7</f>
        <v>1.49832956501197</v>
      </c>
      <c r="DZ7" s="6" t="n">
        <f aca="false">$DC$8-CX7</f>
        <v>2.48371747713698</v>
      </c>
      <c r="EA7" s="6" t="n">
        <f aca="false">$DC$8-CY7</f>
        <v>-1.33634799041609</v>
      </c>
      <c r="EB7" s="6" t="n">
        <f aca="false">$DC$8-CZ7</f>
        <v>19.3163027705598</v>
      </c>
      <c r="ED7" s="2" t="s">
        <v>29</v>
      </c>
      <c r="EE7" s="6"/>
      <c r="EF7" s="6"/>
      <c r="EG7" s="6"/>
      <c r="EH7" s="6"/>
      <c r="EI7" s="6" t="n">
        <f aca="false">AVERAGE(DU7:DX7)</f>
        <v>9.80663449532615</v>
      </c>
      <c r="EJ7" s="6"/>
      <c r="EK7" s="6"/>
      <c r="EL7" s="6"/>
      <c r="EM7" s="6" t="n">
        <f aca="false">AVERAGE(DY7:EB7)</f>
        <v>5.49050045557318</v>
      </c>
      <c r="EN7" s="6"/>
      <c r="EO7" s="6"/>
      <c r="EP7" s="6"/>
      <c r="ER7" s="2" t="s">
        <v>29</v>
      </c>
      <c r="ES7" s="6"/>
      <c r="ET7" s="6"/>
      <c r="EU7" s="6"/>
      <c r="EV7" s="6"/>
      <c r="EW7" s="6" t="n">
        <f aca="false">STDEV(DU7:DX7)</f>
        <v>2.28036174135069</v>
      </c>
      <c r="EX7" s="6"/>
      <c r="EY7" s="6"/>
      <c r="EZ7" s="6"/>
      <c r="FA7" s="6" t="n">
        <f aca="false">STDEV(DY7:EB7)</f>
        <v>9.35836242185663</v>
      </c>
      <c r="FB7" s="6"/>
      <c r="FC7" s="6"/>
      <c r="FD7" s="6"/>
    </row>
    <row r="8" customFormat="false" ht="16" hidden="false" customHeight="false" outlineLevel="0" collapsed="false">
      <c r="A8" s="2" t="s">
        <v>33</v>
      </c>
      <c r="B8" s="11" t="s">
        <v>34</v>
      </c>
      <c r="C8" s="11"/>
      <c r="D8" s="11"/>
      <c r="E8" s="11"/>
      <c r="F8" s="10" t="s">
        <v>111</v>
      </c>
      <c r="G8" s="10"/>
      <c r="H8" s="10"/>
      <c r="I8" s="10"/>
      <c r="J8" s="5" t="s">
        <v>112</v>
      </c>
      <c r="K8" s="5"/>
      <c r="L8" s="5"/>
      <c r="M8" s="5"/>
      <c r="O8" s="2" t="s">
        <v>33</v>
      </c>
      <c r="P8" s="0" t="n">
        <v>0.8592</v>
      </c>
      <c r="Q8" s="0" t="n">
        <v>0.7677</v>
      </c>
      <c r="R8" s="0" t="n">
        <v>0.8112</v>
      </c>
      <c r="S8" s="0" t="n">
        <v>0.7907</v>
      </c>
      <c r="T8" s="0" t="n">
        <v>0.7955</v>
      </c>
      <c r="U8" s="0" t="n">
        <v>0.7656</v>
      </c>
      <c r="V8" s="0" t="n">
        <v>0.7701</v>
      </c>
      <c r="W8" s="0" t="n">
        <v>0.8007</v>
      </c>
      <c r="X8" s="0" t="n">
        <v>0.2317</v>
      </c>
      <c r="Y8" s="0" t="n">
        <v>0.2208</v>
      </c>
      <c r="Z8" s="0" t="n">
        <v>0.2172</v>
      </c>
      <c r="AA8" s="0" t="n">
        <v>0.1863</v>
      </c>
      <c r="AC8" s="2" t="s">
        <v>33</v>
      </c>
      <c r="AD8" s="6" t="n">
        <f aca="false">P8-(AVERAGE($P$4:$S$4))</f>
        <v>0.800125</v>
      </c>
      <c r="AE8" s="6" t="n">
        <f aca="false">Q8-(AVERAGE($P$4:$S$4))</f>
        <v>0.708625</v>
      </c>
      <c r="AF8" s="6" t="n">
        <f aca="false">R8-(AVERAGE($P$4:$S$4))</f>
        <v>0.752125</v>
      </c>
      <c r="AG8" s="6" t="n">
        <f aca="false">S8-(AVERAGE($P$4:$S$4))</f>
        <v>0.731625</v>
      </c>
      <c r="AH8" s="6" t="n">
        <f aca="false">T8-(AVERAGE($P$4:$S$4))</f>
        <v>0.736425</v>
      </c>
      <c r="AI8" s="6" t="n">
        <f aca="false">U8-(AVERAGE($P$4:$S$4))</f>
        <v>0.706525</v>
      </c>
      <c r="AJ8" s="6" t="n">
        <f aca="false">V8-(AVERAGE($P$4:$S$4))</f>
        <v>0.711025</v>
      </c>
      <c r="AK8" s="6" t="n">
        <f aca="false">W8-(AVERAGE($P$4:$S$4))</f>
        <v>0.741625</v>
      </c>
      <c r="AL8" s="6" t="n">
        <f aca="false">X8-(AVERAGE($P$4:$S$4))</f>
        <v>0.172625</v>
      </c>
      <c r="AM8" s="6" t="n">
        <f aca="false">Y8-(AVERAGE($P$4:$S$4))</f>
        <v>0.161725</v>
      </c>
      <c r="AN8" s="6" t="n">
        <f aca="false">Z8-(AVERAGE($P$4:$S$4))</f>
        <v>0.158125</v>
      </c>
      <c r="AO8" s="6" t="n">
        <f aca="false">AA8-(AVERAGE($P$4:$S$4))</f>
        <v>0.127225</v>
      </c>
      <c r="AX8" s="2" t="s">
        <v>33</v>
      </c>
      <c r="AY8" s="6" t="n">
        <f aca="false">(AD8-0.0073)/0.052</f>
        <v>15.2466346153846</v>
      </c>
      <c r="AZ8" s="6" t="n">
        <f aca="false">(AE8-0.0073)/0.052</f>
        <v>13.4870192307692</v>
      </c>
      <c r="BA8" s="6" t="n">
        <f aca="false">(AF8-0.0073)/0.052</f>
        <v>14.3235576923077</v>
      </c>
      <c r="BB8" s="6" t="n">
        <f aca="false">(AG8-0.0073)/0.052</f>
        <v>13.9293269230769</v>
      </c>
      <c r="BC8" s="6" t="n">
        <f aca="false">(AH8-0.0073)/0.052</f>
        <v>14.0216346153846</v>
      </c>
      <c r="BD8" s="6" t="n">
        <f aca="false">(AI8-0.0073)/0.052</f>
        <v>13.4466346153846</v>
      </c>
      <c r="BE8" s="6" t="n">
        <f aca="false">(AJ8-0.0073)/0.052</f>
        <v>13.5331730769231</v>
      </c>
      <c r="BF8" s="6" t="n">
        <f aca="false">(AK8-0.0073)/0.052</f>
        <v>14.1216346153846</v>
      </c>
      <c r="BG8" s="6" t="n">
        <f aca="false">(AL8-0.0073)/0.052</f>
        <v>3.17932692307692</v>
      </c>
      <c r="BH8" s="6" t="n">
        <f aca="false">(AM8-0.0073)/0.052</f>
        <v>2.96971153846154</v>
      </c>
      <c r="BI8" s="6" t="n">
        <f aca="false">(AN8-0.0073)/0.052</f>
        <v>2.90048076923077</v>
      </c>
      <c r="BJ8" s="6" t="n">
        <f aca="false">(AO8-0.0073)/0.052</f>
        <v>2.30625</v>
      </c>
      <c r="BL8" s="2" t="s">
        <v>33</v>
      </c>
      <c r="BM8" s="6" t="n">
        <f aca="false">AY8/(0.025*5)</f>
        <v>121.973076923077</v>
      </c>
      <c r="BN8" s="6" t="n">
        <f aca="false">AZ8/(0.025*5)</f>
        <v>107.896153846154</v>
      </c>
      <c r="BO8" s="6" t="n">
        <f aca="false">BA8/(0.025*5)</f>
        <v>114.588461538462</v>
      </c>
      <c r="BP8" s="6" t="n">
        <f aca="false">BB8/(0.025*5)</f>
        <v>111.434615384615</v>
      </c>
      <c r="BQ8" s="6" t="n">
        <f aca="false">BC8/(0.025*5)</f>
        <v>112.173076923077</v>
      </c>
      <c r="BR8" s="6" t="n">
        <f aca="false">BD8/(0.025*5)</f>
        <v>107.573076923077</v>
      </c>
      <c r="BS8" s="6" t="n">
        <f aca="false">BE8/(0.025*5)</f>
        <v>108.265384615385</v>
      </c>
      <c r="BT8" s="6" t="n">
        <f aca="false">BF8/(0.025*5)</f>
        <v>112.973076923077</v>
      </c>
      <c r="BU8" s="6" t="n">
        <f aca="false">BG8/(0.02*5)</f>
        <v>31.7932692307692</v>
      </c>
      <c r="BV8" s="6" t="n">
        <f aca="false">BH8/(0.02*5)</f>
        <v>29.6971153846154</v>
      </c>
      <c r="BW8" s="6" t="n">
        <f aca="false">BI8/(0.02*5)</f>
        <v>29.0048076923077</v>
      </c>
      <c r="BX8" s="6" t="n">
        <f aca="false">BJ8/(0.02*5)</f>
        <v>23.0625</v>
      </c>
      <c r="BZ8" s="2" t="s">
        <v>33</v>
      </c>
      <c r="CA8" s="6" t="n">
        <f aca="false">AVERAGE(BM8:BP8)</f>
        <v>113.973076923077</v>
      </c>
      <c r="CB8" s="6"/>
      <c r="CC8" s="6"/>
      <c r="CD8" s="6"/>
      <c r="CE8" s="6" t="n">
        <f aca="false">AVERAGE(BQ8:BT8)</f>
        <v>110.246153846154</v>
      </c>
      <c r="CF8" s="6"/>
      <c r="CG8" s="6"/>
      <c r="CH8" s="6"/>
      <c r="CI8" s="8" t="n">
        <f aca="false">AVERAGE(BU8:BX8)</f>
        <v>28.3894230769231</v>
      </c>
      <c r="CJ8" s="6"/>
      <c r="CK8" s="6"/>
      <c r="CL8" s="6"/>
      <c r="CN8" s="2" t="s">
        <v>33</v>
      </c>
      <c r="CO8" s="6" t="n">
        <f aca="false">(BM8/$CA$8)*100</f>
        <v>107.019201565822</v>
      </c>
      <c r="CP8" s="6" t="n">
        <f aca="false">(BN8/$CA$8)*100</f>
        <v>94.6681065028853</v>
      </c>
      <c r="CQ8" s="6" t="n">
        <f aca="false">(BO8/$CA$8)*100</f>
        <v>100.539938581986</v>
      </c>
      <c r="CR8" s="6" t="n">
        <f aca="false">(BP8/$CA$8)*100</f>
        <v>97.7727533493065</v>
      </c>
      <c r="CS8" s="6" t="n">
        <f aca="false">(BQ8/$CA$8)*100</f>
        <v>98.4206796476901</v>
      </c>
      <c r="CT8" s="6" t="n">
        <f aca="false">(BR8/$CA$8)*100</f>
        <v>94.3846387473425</v>
      </c>
      <c r="CU8" s="6" t="n">
        <f aca="false">(BS8/$CA$8)*100</f>
        <v>94.9920696520771</v>
      </c>
      <c r="CV8" s="6" t="n">
        <f aca="false">(BT8/$CA$8)*100</f>
        <v>99.1225998042723</v>
      </c>
      <c r="CW8" s="6" t="n">
        <f aca="false">(BU8/$CA$8)*100</f>
        <v>27.8954206459015</v>
      </c>
      <c r="CX8" s="6" t="n">
        <f aca="false">(BV8/$CA$8)*100</f>
        <v>26.0562548510107</v>
      </c>
      <c r="CY8" s="6" t="n">
        <f aca="false">(BW8/$CA$8)*100</f>
        <v>25.4488239462761</v>
      </c>
      <c r="CZ8" s="6" t="n">
        <f aca="false">(BX8/$CA$8)*100</f>
        <v>20.2350420139709</v>
      </c>
      <c r="DB8" s="2" t="s">
        <v>33</v>
      </c>
      <c r="DC8" s="6" t="n">
        <f aca="false">AVERAGE(CO8:CR8)</f>
        <v>100</v>
      </c>
      <c r="DD8" s="6"/>
      <c r="DE8" s="6"/>
      <c r="DF8" s="6"/>
      <c r="DG8" s="6" t="n">
        <f aca="false">AVERAGE(CS8:CV8)</f>
        <v>96.7299969628455</v>
      </c>
      <c r="DH8" s="6"/>
      <c r="DI8" s="6"/>
      <c r="DJ8" s="6"/>
      <c r="DK8" s="6" t="n">
        <f aca="false">AVERAGE(CW8:CZ8)</f>
        <v>24.9088853642898</v>
      </c>
      <c r="DL8" s="6"/>
      <c r="DM8" s="6"/>
      <c r="DN8" s="6"/>
      <c r="DP8" s="2" t="s">
        <v>33</v>
      </c>
      <c r="DQ8" s="6" t="n">
        <f aca="false">$DC$8-CO8</f>
        <v>-7.01920156582186</v>
      </c>
      <c r="DR8" s="6" t="n">
        <f aca="false">$DC$8-CP8</f>
        <v>5.33189349711469</v>
      </c>
      <c r="DS8" s="6" t="n">
        <f aca="false">$DC$8-CQ8</f>
        <v>-0.539938581986306</v>
      </c>
      <c r="DT8" s="6" t="n">
        <f aca="false">$DC$8-CR8</f>
        <v>2.2272466506935</v>
      </c>
      <c r="DU8" s="6" t="n">
        <f aca="false">$DC$8-CS8</f>
        <v>1.57932035230991</v>
      </c>
      <c r="DV8" s="6" t="n">
        <f aca="false">$DC$8-CT8</f>
        <v>5.61536125265751</v>
      </c>
      <c r="DW8" s="6" t="n">
        <f aca="false">$DC$8-CU8</f>
        <v>5.00793034792292</v>
      </c>
      <c r="DX8" s="6" t="n">
        <f aca="false">$DC$8-CV8</f>
        <v>0.877400195727745</v>
      </c>
      <c r="DY8" s="6" t="n">
        <f aca="false">$DC$8-CW8</f>
        <v>72.1045793540985</v>
      </c>
      <c r="DZ8" s="6" t="n">
        <f aca="false">$DC$8-CX8</f>
        <v>73.9437451489893</v>
      </c>
      <c r="EA8" s="6" t="n">
        <f aca="false">$DC$8-CY8</f>
        <v>74.5511760537239</v>
      </c>
      <c r="EB8" s="6" t="n">
        <f aca="false">$DC$8-CZ8</f>
        <v>79.7649579860291</v>
      </c>
      <c r="ED8" s="2" t="s">
        <v>33</v>
      </c>
      <c r="EE8" s="6" t="n">
        <f aca="false">AVERAGE(DQ8:DT8)</f>
        <v>7.105427357601E-015</v>
      </c>
      <c r="EF8" s="6"/>
      <c r="EG8" s="6"/>
      <c r="EH8" s="6"/>
      <c r="EI8" s="6" t="n">
        <f aca="false">AVERAGE(DU8:DX8)</f>
        <v>3.27000303715452</v>
      </c>
      <c r="EJ8" s="6"/>
      <c r="EK8" s="6"/>
      <c r="EL8" s="6"/>
      <c r="EM8" s="8" t="n">
        <f aca="false">AVERAGE(DY8:EB8)</f>
        <v>75.0911146357102</v>
      </c>
      <c r="EN8" s="6"/>
      <c r="EO8" s="6"/>
      <c r="EP8" s="6"/>
      <c r="ER8" s="2" t="s">
        <v>33</v>
      </c>
      <c r="ES8" s="6" t="n">
        <f aca="false">STDEV(DQ8:DT8)</f>
        <v>5.25834068255861</v>
      </c>
      <c r="ET8" s="6"/>
      <c r="EU8" s="6"/>
      <c r="EV8" s="6"/>
      <c r="EW8" s="6" t="n">
        <f aca="false">STDEV(DU8:DX8)</f>
        <v>2.38775018194806</v>
      </c>
      <c r="EX8" s="6"/>
      <c r="EY8" s="6"/>
      <c r="EZ8" s="6"/>
      <c r="FA8" s="8" t="n">
        <f aca="false">STDEV(DY8:EB8)</f>
        <v>3.28492491355116</v>
      </c>
      <c r="FB8" s="6"/>
      <c r="FC8" s="6"/>
      <c r="FD8" s="6"/>
    </row>
    <row r="9" customFormat="false" ht="16" hidden="false" customHeight="false" outlineLevel="0" collapsed="false">
      <c r="A9" s="2" t="s">
        <v>37</v>
      </c>
      <c r="B9" s="12" t="s">
        <v>38</v>
      </c>
      <c r="C9" s="12"/>
      <c r="D9" s="12"/>
      <c r="E9" s="12"/>
      <c r="F9" s="10" t="s">
        <v>113</v>
      </c>
      <c r="G9" s="10"/>
      <c r="H9" s="10"/>
      <c r="I9" s="10"/>
      <c r="J9" s="10" t="s">
        <v>114</v>
      </c>
      <c r="K9" s="10"/>
      <c r="L9" s="10"/>
      <c r="M9" s="10"/>
      <c r="O9" s="2" t="s">
        <v>37</v>
      </c>
      <c r="P9" s="0" t="n">
        <v>0.4678</v>
      </c>
      <c r="Q9" s="0" t="n">
        <v>0.4527</v>
      </c>
      <c r="R9" s="0" t="n">
        <v>0.4739</v>
      </c>
      <c r="S9" s="0" t="n">
        <v>0.4392</v>
      </c>
      <c r="T9" s="0" t="n">
        <v>0.8263</v>
      </c>
      <c r="U9" s="0" t="n">
        <v>0.8064</v>
      </c>
      <c r="V9" s="0" t="n">
        <v>0.8239</v>
      </c>
      <c r="W9" s="0" t="n">
        <v>0.8406</v>
      </c>
      <c r="X9" s="0" t="n">
        <v>0.7216</v>
      </c>
      <c r="Y9" s="0" t="n">
        <v>0.7184</v>
      </c>
      <c r="Z9" s="0" t="n">
        <v>0.7354</v>
      </c>
      <c r="AA9" s="0" t="n">
        <v>0.6101</v>
      </c>
      <c r="AC9" s="2" t="s">
        <v>37</v>
      </c>
      <c r="AD9" s="6" t="n">
        <f aca="false">P9-(AVERAGE($P$4:$S$4))</f>
        <v>0.408725</v>
      </c>
      <c r="AE9" s="6" t="n">
        <f aca="false">Q9-(AVERAGE($P$4:$S$4))</f>
        <v>0.393625</v>
      </c>
      <c r="AF9" s="6" t="n">
        <f aca="false">R9-(AVERAGE($P$4:$S$4))</f>
        <v>0.414825</v>
      </c>
      <c r="AG9" s="6" t="n">
        <f aca="false">S9-(AVERAGE($P$4:$S$4))</f>
        <v>0.380125</v>
      </c>
      <c r="AH9" s="6" t="n">
        <f aca="false">T9-(AVERAGE($P$4:$S$4))</f>
        <v>0.767225</v>
      </c>
      <c r="AI9" s="6" t="n">
        <f aca="false">U9-(AVERAGE($P$4:$S$4))</f>
        <v>0.747325</v>
      </c>
      <c r="AJ9" s="6" t="n">
        <f aca="false">V9-(AVERAGE($P$4:$S$4))</f>
        <v>0.764825</v>
      </c>
      <c r="AK9" s="6" t="n">
        <f aca="false">W9-(AVERAGE($P$4:$S$4))</f>
        <v>0.781525</v>
      </c>
      <c r="AL9" s="6" t="n">
        <f aca="false">X9-(AVERAGE($P$4:$S$4))</f>
        <v>0.662525</v>
      </c>
      <c r="AM9" s="6" t="n">
        <f aca="false">Y9-(AVERAGE($P$4:$S$4))</f>
        <v>0.659325</v>
      </c>
      <c r="AN9" s="6" t="n">
        <f aca="false">Z9-(AVERAGE($P$4:$S$4))</f>
        <v>0.676325</v>
      </c>
      <c r="AO9" s="6" t="n">
        <f aca="false">AA9-(AVERAGE($P$4:$S$4))</f>
        <v>0.551025</v>
      </c>
      <c r="AX9" s="2" t="s">
        <v>37</v>
      </c>
      <c r="AY9" s="6" t="n">
        <f aca="false">(AD9-0.0073)/0.052</f>
        <v>7.71971153846154</v>
      </c>
      <c r="AZ9" s="6" t="n">
        <f aca="false">(AE9-0.0073)/0.052</f>
        <v>7.42932692307692</v>
      </c>
      <c r="BA9" s="6" t="n">
        <f aca="false">(AF9-0.0073)/0.052</f>
        <v>7.83701923076923</v>
      </c>
      <c r="BB9" s="6" t="n">
        <f aca="false">(AG9-0.0073)/0.052</f>
        <v>7.16971153846154</v>
      </c>
      <c r="BC9" s="6" t="n">
        <f aca="false">(AH9-0.0073)/0.052</f>
        <v>14.6139423076923</v>
      </c>
      <c r="BD9" s="6" t="n">
        <f aca="false">(AI9-0.0073)/0.052</f>
        <v>14.23125</v>
      </c>
      <c r="BE9" s="6" t="n">
        <f aca="false">(AJ9-0.0073)/0.052</f>
        <v>14.5677884615385</v>
      </c>
      <c r="BF9" s="6" t="n">
        <f aca="false">(AK9-0.0073)/0.052</f>
        <v>14.8889423076923</v>
      </c>
      <c r="BG9" s="6" t="n">
        <f aca="false">(AL9-0.0073)/0.052</f>
        <v>12.6004807692308</v>
      </c>
      <c r="BH9" s="6" t="n">
        <f aca="false">(AM9-0.0073)/0.052</f>
        <v>12.5389423076923</v>
      </c>
      <c r="BI9" s="6" t="n">
        <f aca="false">(AN9-0.0073)/0.052</f>
        <v>12.8658653846154</v>
      </c>
      <c r="BJ9" s="6" t="n">
        <f aca="false">(AO9-0.0073)/0.052</f>
        <v>10.45625</v>
      </c>
      <c r="BL9" s="2" t="s">
        <v>37</v>
      </c>
      <c r="BM9" s="6" t="n">
        <f aca="false">AY9/(0.025*5)</f>
        <v>61.7576923076923</v>
      </c>
      <c r="BN9" s="6" t="n">
        <f aca="false">AZ9/(0.025*5)</f>
        <v>59.4346153846154</v>
      </c>
      <c r="BO9" s="6" t="n">
        <f aca="false">BA9/(0.025*5)</f>
        <v>62.6961538461539</v>
      </c>
      <c r="BP9" s="6" t="n">
        <f aca="false">BB9/(0.025*5)</f>
        <v>57.3576923076923</v>
      </c>
      <c r="BQ9" s="6" t="n">
        <f aca="false">BC9/(0.025*5)</f>
        <v>116.911538461538</v>
      </c>
      <c r="BR9" s="6" t="n">
        <f aca="false">BD9/(0.025*5)</f>
        <v>113.85</v>
      </c>
      <c r="BS9" s="6" t="n">
        <f aca="false">BE9/(0.025*5)</f>
        <v>116.542307692308</v>
      </c>
      <c r="BT9" s="6" t="n">
        <f aca="false">BF9/(0.025*5)</f>
        <v>119.111538461538</v>
      </c>
      <c r="BU9" s="6" t="n">
        <f aca="false">BG9/(0.02*5)</f>
        <v>126.004807692308</v>
      </c>
      <c r="BV9" s="6" t="n">
        <f aca="false">BH9/(0.02*5)</f>
        <v>125.389423076923</v>
      </c>
      <c r="BW9" s="6" t="n">
        <f aca="false">BI9/(0.02*5)</f>
        <v>128.658653846154</v>
      </c>
      <c r="BX9" s="6" t="n">
        <f aca="false">BJ9/(0.02*5)</f>
        <v>104.5625</v>
      </c>
      <c r="BZ9" s="2" t="s">
        <v>37</v>
      </c>
      <c r="CA9" s="6" t="n">
        <f aca="false">AVERAGE(BM9:BP9)</f>
        <v>60.3115384615385</v>
      </c>
      <c r="CB9" s="6"/>
      <c r="CC9" s="6"/>
      <c r="CD9" s="6"/>
      <c r="CE9" s="6" t="n">
        <f aca="false">AVERAGE(BQ9:BT9)</f>
        <v>116.603846153846</v>
      </c>
      <c r="CF9" s="6"/>
      <c r="CG9" s="6"/>
      <c r="CH9" s="6"/>
      <c r="CI9" s="8" t="n">
        <f aca="false">AVERAGE(BU9:BX9)</f>
        <v>121.153846153846</v>
      </c>
      <c r="CJ9" s="6"/>
      <c r="CK9" s="6"/>
      <c r="CL9" s="6"/>
      <c r="CN9" s="2" t="s">
        <v>37</v>
      </c>
      <c r="CO9" s="6" t="n">
        <f aca="false">(BM9/$CA$8)*100</f>
        <v>54.1862113184625</v>
      </c>
      <c r="CP9" s="6" t="n">
        <f aca="false">(BN9/$CA$8)*100</f>
        <v>52.1479431714643</v>
      </c>
      <c r="CQ9" s="6" t="n">
        <f aca="false">(BO9/$CA$8)*100</f>
        <v>55.0096176559916</v>
      </c>
      <c r="CR9" s="6" t="n">
        <f aca="false">(BP9/$CA$8)*100</f>
        <v>50.3256504572605</v>
      </c>
      <c r="CS9" s="6" t="n">
        <f aca="false">(BQ9/$CA$8)*100</f>
        <v>102.578206728985</v>
      </c>
      <c r="CT9" s="6" t="n">
        <f aca="false">(BR9/$CA$8)*100</f>
        <v>99.8920122836027</v>
      </c>
      <c r="CU9" s="6" t="n">
        <f aca="false">(BS9/$CA$8)*100</f>
        <v>102.254243579793</v>
      </c>
      <c r="CV9" s="6" t="n">
        <f aca="false">(BT9/$CA$8)*100</f>
        <v>104.508487159586</v>
      </c>
      <c r="CW9" s="6" t="n">
        <f aca="false">(BU9/$CA$8)*100</f>
        <v>110.556642931866</v>
      </c>
      <c r="CX9" s="6" t="n">
        <f aca="false">(BV9/$CA$8)*100</f>
        <v>110.01670434988</v>
      </c>
      <c r="CY9" s="6" t="n">
        <f aca="false">(BW9/$CA$8)*100</f>
        <v>112.885128066682</v>
      </c>
      <c r="CZ9" s="6" t="n">
        <f aca="false">(BX9/$CA$8)*100</f>
        <v>91.7431579657814</v>
      </c>
      <c r="DB9" s="2" t="s">
        <v>37</v>
      </c>
      <c r="DC9" s="6" t="n">
        <f aca="false">AVERAGE(CO9:CR9)</f>
        <v>52.9173556507947</v>
      </c>
      <c r="DD9" s="6"/>
      <c r="DE9" s="6"/>
      <c r="DF9" s="6"/>
      <c r="DG9" s="6" t="n">
        <f aca="false">AVERAGE(CS9:CV9)</f>
        <v>102.308237437991</v>
      </c>
      <c r="DH9" s="6"/>
      <c r="DI9" s="6"/>
      <c r="DJ9" s="6"/>
      <c r="DK9" s="6" t="n">
        <f aca="false">AVERAGE(CW9:CZ9)</f>
        <v>106.300408328553</v>
      </c>
      <c r="DL9" s="6"/>
      <c r="DM9" s="6"/>
      <c r="DN9" s="6"/>
      <c r="DP9" s="2" t="s">
        <v>37</v>
      </c>
      <c r="DQ9" s="6" t="n">
        <f aca="false">$DC$8-CO9</f>
        <v>45.8137886815375</v>
      </c>
      <c r="DR9" s="6" t="n">
        <f aca="false">$DC$8-CP9</f>
        <v>47.8520568285358</v>
      </c>
      <c r="DS9" s="6" t="n">
        <f aca="false">$DC$8-CQ9</f>
        <v>44.9903823440084</v>
      </c>
      <c r="DT9" s="6" t="n">
        <f aca="false">$DC$8-CR9</f>
        <v>49.6743495427395</v>
      </c>
      <c r="DU9" s="6" t="n">
        <f aca="false">$DC$8-CS9</f>
        <v>-2.57820672898458</v>
      </c>
      <c r="DV9" s="6" t="n">
        <f aca="false">$DC$8-CT9</f>
        <v>0.107987716397261</v>
      </c>
      <c r="DW9" s="6" t="n">
        <f aca="false">$DC$8-CU9</f>
        <v>-2.25424357979278</v>
      </c>
      <c r="DX9" s="6" t="n">
        <f aca="false">$DC$8-CV9</f>
        <v>-4.5084871595856</v>
      </c>
      <c r="DY9" s="6" t="n">
        <f aca="false">$DC$8-CW9</f>
        <v>-10.5566429318665</v>
      </c>
      <c r="DZ9" s="6" t="n">
        <f aca="false">$DC$8-CX9</f>
        <v>-10.0167043498802</v>
      </c>
      <c r="EA9" s="6" t="n">
        <f aca="false">$DC$8-CY9</f>
        <v>-12.8851280666824</v>
      </c>
      <c r="EB9" s="6" t="n">
        <f aca="false">$DC$8-CZ9</f>
        <v>8.25684203421861</v>
      </c>
      <c r="ED9" s="2" t="s">
        <v>37</v>
      </c>
      <c r="EE9" s="6" t="n">
        <f aca="false">AVERAGE(DQ9:DT9)</f>
        <v>47.0826443492053</v>
      </c>
      <c r="EF9" s="6"/>
      <c r="EG9" s="6"/>
      <c r="EH9" s="6"/>
      <c r="EI9" s="6" t="n">
        <f aca="false">AVERAGE(DU9:DX9)</f>
        <v>-2.30823743799143</v>
      </c>
      <c r="EJ9" s="6"/>
      <c r="EK9" s="6"/>
      <c r="EL9" s="6"/>
      <c r="EM9" s="8" t="n">
        <f aca="false">AVERAGE(DY9:EB9)</f>
        <v>-6.30040832855262</v>
      </c>
      <c r="EN9" s="6"/>
      <c r="EO9" s="6"/>
      <c r="EP9" s="6"/>
      <c r="ER9" s="2" t="s">
        <v>37</v>
      </c>
      <c r="ES9" s="6" t="n">
        <f aca="false">STDEV(DQ9:DT9)</f>
        <v>2.10527008380597</v>
      </c>
      <c r="ET9" s="6"/>
      <c r="EU9" s="6"/>
      <c r="EV9" s="6"/>
      <c r="EW9" s="6" t="n">
        <f aca="false">STDEV(DU9:DX9)</f>
        <v>1.89341328371792</v>
      </c>
      <c r="EX9" s="6"/>
      <c r="EY9" s="6"/>
      <c r="EZ9" s="6"/>
      <c r="FA9" s="8" t="n">
        <f aca="false">STDEV(DY9:EB9)</f>
        <v>9.78431502066276</v>
      </c>
      <c r="FB9" s="6"/>
      <c r="FC9" s="6"/>
      <c r="FD9" s="6"/>
    </row>
    <row r="10" customFormat="false" ht="16" hidden="false" customHeight="false" outlineLevel="0" collapsed="false">
      <c r="A10" s="2" t="s">
        <v>41</v>
      </c>
      <c r="B10" s="12" t="s">
        <v>42</v>
      </c>
      <c r="C10" s="12"/>
      <c r="D10" s="12"/>
      <c r="E10" s="12"/>
      <c r="F10" s="5" t="s">
        <v>115</v>
      </c>
      <c r="G10" s="5"/>
      <c r="H10" s="5"/>
      <c r="I10" s="5"/>
      <c r="J10" s="10" t="s">
        <v>116</v>
      </c>
      <c r="K10" s="10"/>
      <c r="L10" s="10"/>
      <c r="M10" s="10"/>
      <c r="O10" s="2" t="s">
        <v>41</v>
      </c>
      <c r="P10" s="0" t="n">
        <v>0.398</v>
      </c>
      <c r="Q10" s="0" t="n">
        <v>0.3859</v>
      </c>
      <c r="R10" s="0" t="n">
        <v>0.4072</v>
      </c>
      <c r="S10" s="0" t="n">
        <v>0.4062</v>
      </c>
      <c r="T10" s="0" t="n">
        <v>0.1005</v>
      </c>
      <c r="U10" s="0" t="n">
        <v>0.1016</v>
      </c>
      <c r="V10" s="0" t="n">
        <v>0.1016</v>
      </c>
      <c r="W10" s="0" t="n">
        <v>0.137</v>
      </c>
      <c r="X10" s="0" t="n">
        <v>0.833</v>
      </c>
      <c r="Y10" s="0" t="n">
        <v>0.8652</v>
      </c>
      <c r="Z10" s="0" t="n">
        <v>0.8437</v>
      </c>
      <c r="AA10" s="0" t="n">
        <v>0.7071</v>
      </c>
      <c r="AC10" s="2" t="s">
        <v>41</v>
      </c>
      <c r="AD10" s="6" t="n">
        <f aca="false">P10-(AVERAGE($P$4:$S$4))</f>
        <v>0.338925</v>
      </c>
      <c r="AE10" s="6" t="n">
        <f aca="false">Q10-(AVERAGE($P$4:$S$4))</f>
        <v>0.326825</v>
      </c>
      <c r="AF10" s="6" t="n">
        <f aca="false">R10-(AVERAGE($P$4:$S$4))</f>
        <v>0.348125</v>
      </c>
      <c r="AG10" s="6" t="n">
        <f aca="false">S10-(AVERAGE($P$4:$S$4))</f>
        <v>0.347125</v>
      </c>
      <c r="AH10" s="6" t="n">
        <f aca="false">T10-(AVERAGE($P$4:$S$4))</f>
        <v>0.041425</v>
      </c>
      <c r="AI10" s="6" t="n">
        <f aca="false">U10-(AVERAGE($P$4:$S$4))</f>
        <v>0.042525</v>
      </c>
      <c r="AJ10" s="6" t="n">
        <f aca="false">V10-(AVERAGE($P$4:$S$4))</f>
        <v>0.042525</v>
      </c>
      <c r="AK10" s="6" t="n">
        <f aca="false">W10-(AVERAGE($P$4:$S$4))</f>
        <v>0.077925</v>
      </c>
      <c r="AL10" s="6" t="n">
        <f aca="false">X10-(AVERAGE($P$4:$S$4))</f>
        <v>0.773925</v>
      </c>
      <c r="AM10" s="6" t="n">
        <f aca="false">Y10-(AVERAGE($P$4:$S$4))</f>
        <v>0.806125</v>
      </c>
      <c r="AN10" s="6" t="n">
        <f aca="false">Z10-(AVERAGE($P$4:$S$4))</f>
        <v>0.784625</v>
      </c>
      <c r="AO10" s="6" t="n">
        <f aca="false">AA10-(AVERAGE($P$4:$S$4))</f>
        <v>0.648025</v>
      </c>
      <c r="AX10" s="2" t="s">
        <v>41</v>
      </c>
      <c r="AY10" s="6" t="n">
        <f aca="false">(AD10-0.0073)/0.052</f>
        <v>6.37740384615385</v>
      </c>
      <c r="AZ10" s="6" t="n">
        <f aca="false">(AE10-0.0073)/0.052</f>
        <v>6.14471153846154</v>
      </c>
      <c r="BA10" s="6" t="n">
        <f aca="false">(AF10-0.0073)/0.052</f>
        <v>6.55432692307692</v>
      </c>
      <c r="BB10" s="6" t="n">
        <f aca="false">(AG10-0.0073)/0.052</f>
        <v>6.53509615384615</v>
      </c>
      <c r="BC10" s="6" t="n">
        <f aca="false">(AH10-0.0073)/0.052</f>
        <v>0.65625</v>
      </c>
      <c r="BD10" s="6" t="n">
        <f aca="false">(AI10-0.0073)/0.052</f>
        <v>0.677403846153846</v>
      </c>
      <c r="BE10" s="6" t="n">
        <f aca="false">(AJ10-0.0073)/0.052</f>
        <v>0.677403846153846</v>
      </c>
      <c r="BF10" s="6" t="n">
        <f aca="false">(AK10-0.0073)/0.052</f>
        <v>1.35817307692308</v>
      </c>
      <c r="BG10" s="6" t="n">
        <f aca="false">(AL10-0.0073)/0.052</f>
        <v>14.7427884615385</v>
      </c>
      <c r="BH10" s="6" t="n">
        <f aca="false">(AM10-0.0073)/0.052</f>
        <v>15.3620192307692</v>
      </c>
      <c r="BI10" s="6" t="n">
        <f aca="false">(AN10-0.0073)/0.052</f>
        <v>14.9485576923077</v>
      </c>
      <c r="BJ10" s="6" t="n">
        <f aca="false">(AO10-0.0073)/0.052</f>
        <v>12.3216346153846</v>
      </c>
      <c r="BL10" s="2" t="s">
        <v>41</v>
      </c>
      <c r="BM10" s="6" t="n">
        <f aca="false">AY10/(0.025*5)</f>
        <v>51.0192307692308</v>
      </c>
      <c r="BN10" s="6" t="n">
        <f aca="false">AZ10/(0.025*5)</f>
        <v>49.1576923076923</v>
      </c>
      <c r="BO10" s="6" t="n">
        <f aca="false">BA10/(0.025*5)</f>
        <v>52.4346153846154</v>
      </c>
      <c r="BP10" s="6" t="n">
        <f aca="false">BB10/(0.025*5)</f>
        <v>52.2807692307692</v>
      </c>
      <c r="BQ10" s="6" t="n">
        <f aca="false">BC10/(0.025*5)</f>
        <v>5.25</v>
      </c>
      <c r="BR10" s="6" t="n">
        <f aca="false">BD10/(0.025*5)</f>
        <v>5.41923076923077</v>
      </c>
      <c r="BS10" s="6" t="n">
        <f aca="false">BE10/(0.025*5)</f>
        <v>5.41923076923077</v>
      </c>
      <c r="BT10" s="6" t="n">
        <f aca="false">BF10/(0.025*5)</f>
        <v>10.8653846153846</v>
      </c>
      <c r="BU10" s="6" t="n">
        <f aca="false">BG10/(0.02*5)</f>
        <v>147.427884615385</v>
      </c>
      <c r="BV10" s="6" t="n">
        <f aca="false">BH10/(0.02*5)</f>
        <v>153.620192307692</v>
      </c>
      <c r="BW10" s="6" t="n">
        <f aca="false">BI10/(0.02*5)</f>
        <v>149.485576923077</v>
      </c>
      <c r="BX10" s="6" t="n">
        <f aca="false">BJ10/(0.02*5)</f>
        <v>123.216346153846</v>
      </c>
      <c r="BZ10" s="2" t="s">
        <v>41</v>
      </c>
      <c r="CA10" s="6" t="n">
        <f aca="false">AVERAGE(BM10:BP10)</f>
        <v>51.2230769230769</v>
      </c>
      <c r="CB10" s="6"/>
      <c r="CC10" s="6"/>
      <c r="CD10" s="6"/>
      <c r="CE10" s="8" t="n">
        <f aca="false">AVERAGE(BQ10:BS10)</f>
        <v>5.36282051282051</v>
      </c>
      <c r="CF10" s="6"/>
      <c r="CG10" s="6"/>
      <c r="CH10" s="6"/>
      <c r="CI10" s="8" t="n">
        <f aca="false">AVERAGE(BU10:BX10)</f>
        <v>143.4375</v>
      </c>
      <c r="CJ10" s="6"/>
      <c r="CK10" s="6"/>
      <c r="CL10" s="6"/>
      <c r="CN10" s="2" t="s">
        <v>41</v>
      </c>
      <c r="CO10" s="6" t="n">
        <f aca="false">(BM10/$CA$8)*100</f>
        <v>44.7642830628016</v>
      </c>
      <c r="CP10" s="6" t="n">
        <f aca="false">(BN10/$CA$8)*100</f>
        <v>43.1309688522931</v>
      </c>
      <c r="CQ10" s="6" t="n">
        <f aca="false">(BO10/$CA$8)*100</f>
        <v>46.0061418013701</v>
      </c>
      <c r="CR10" s="6" t="n">
        <f aca="false">(BP10/$CA$8)*100</f>
        <v>45.8711571558735</v>
      </c>
      <c r="CS10" s="6" t="n">
        <f aca="false">(BQ10/$CA$8)*100</f>
        <v>4.60635102757061</v>
      </c>
      <c r="CT10" s="6" t="n">
        <f aca="false">(BR10/$CA$8)*100</f>
        <v>4.75483413761685</v>
      </c>
      <c r="CU10" s="6" t="n">
        <f aca="false">(BS10/$CA$8)*100</f>
        <v>4.75483413761685</v>
      </c>
      <c r="CV10" s="6" t="n">
        <f aca="false">(BT10/$CA$8)*100</f>
        <v>9.53329058819559</v>
      </c>
      <c r="CW10" s="6" t="n">
        <f aca="false">(BU10/$CA$8)*100</f>
        <v>129.353254817265</v>
      </c>
      <c r="CX10" s="6" t="n">
        <f aca="false">(BV10/$CA$8)*100</f>
        <v>134.786386798502</v>
      </c>
      <c r="CY10" s="6" t="n">
        <f aca="false">(BW10/$CA$8)*100</f>
        <v>131.158674450781</v>
      </c>
      <c r="CZ10" s="6" t="n">
        <f aca="false">(BX10/$CA$8)*100</f>
        <v>108.110046232241</v>
      </c>
      <c r="DB10" s="2" t="s">
        <v>41</v>
      </c>
      <c r="DC10" s="6" t="n">
        <f aca="false">AVERAGE(CO10:CR10)</f>
        <v>44.9431377180846</v>
      </c>
      <c r="DD10" s="6"/>
      <c r="DE10" s="6"/>
      <c r="DF10" s="6"/>
      <c r="DG10" s="6" t="n">
        <f aca="false">AVERAGE(CS10:CU10)</f>
        <v>4.70533976760144</v>
      </c>
      <c r="DH10" s="6"/>
      <c r="DI10" s="6"/>
      <c r="DJ10" s="6"/>
      <c r="DK10" s="6" t="n">
        <f aca="false">AVERAGE(CW10:CZ10)</f>
        <v>125.852090574697</v>
      </c>
      <c r="DL10" s="6"/>
      <c r="DM10" s="6"/>
      <c r="DN10" s="6"/>
      <c r="DP10" s="2" t="s">
        <v>41</v>
      </c>
      <c r="DQ10" s="6" t="n">
        <f aca="false">$DC$8-CO10</f>
        <v>55.2357169371984</v>
      </c>
      <c r="DR10" s="6" t="n">
        <f aca="false">$DC$8-CP10</f>
        <v>56.8690311477069</v>
      </c>
      <c r="DS10" s="6" t="n">
        <f aca="false">$DC$8-CQ10</f>
        <v>53.9938581986299</v>
      </c>
      <c r="DT10" s="6" t="n">
        <f aca="false">$DC$8-CR10</f>
        <v>54.1288428441265</v>
      </c>
      <c r="DU10" s="6" t="n">
        <f aca="false">$DC$8-CS10</f>
        <v>95.3936489724294</v>
      </c>
      <c r="DV10" s="6" t="n">
        <f aca="false">$DC$8-CT10</f>
        <v>95.2451658623832</v>
      </c>
      <c r="DW10" s="6" t="n">
        <f aca="false">$DC$8-CU10</f>
        <v>95.2451658623832</v>
      </c>
      <c r="DX10" s="6" t="n">
        <f aca="false">$DC$8-CV10</f>
        <v>90.4667094118044</v>
      </c>
      <c r="DY10" s="6" t="n">
        <f aca="false">$DC$8-CW10</f>
        <v>-29.3532548172645</v>
      </c>
      <c r="DZ10" s="6" t="n">
        <f aca="false">$DC$8-CX10</f>
        <v>-34.7863867985016</v>
      </c>
      <c r="EA10" s="6" t="n">
        <f aca="false">$DC$8-CY10</f>
        <v>-31.1586744507812</v>
      </c>
      <c r="EB10" s="6" t="n">
        <f aca="false">$DC$8-CZ10</f>
        <v>-8.11004623224108</v>
      </c>
      <c r="ED10" s="2" t="s">
        <v>41</v>
      </c>
      <c r="EE10" s="6" t="n">
        <f aca="false">AVERAGE(DQ10:DT10)</f>
        <v>55.0568622819154</v>
      </c>
      <c r="EF10" s="6"/>
      <c r="EG10" s="6"/>
      <c r="EH10" s="6"/>
      <c r="EI10" s="8" t="n">
        <f aca="false">AVERAGE(DU10:DW10)</f>
        <v>95.2946602323986</v>
      </c>
      <c r="EJ10" s="6"/>
      <c r="EK10" s="6"/>
      <c r="EL10" s="6"/>
      <c r="EM10" s="8" t="n">
        <f aca="false">AVERAGE(DY10:EB10)</f>
        <v>-25.8520905746971</v>
      </c>
      <c r="EN10" s="6"/>
      <c r="EO10" s="6"/>
      <c r="EP10" s="6"/>
      <c r="ER10" s="2" t="s">
        <v>41</v>
      </c>
      <c r="ES10" s="6" t="n">
        <f aca="false">STDEV(DQ10:DT10)</f>
        <v>1.33005548052908</v>
      </c>
      <c r="ET10" s="6"/>
      <c r="EU10" s="6"/>
      <c r="EV10" s="6"/>
      <c r="EW10" s="8" t="n">
        <f aca="false">STDEV(DU10:DW10)</f>
        <v>0.0857267635553112</v>
      </c>
      <c r="EX10" s="6"/>
      <c r="EY10" s="6"/>
      <c r="EZ10" s="6"/>
      <c r="FA10" s="8" t="n">
        <f aca="false">STDEV(DY10:EB10)</f>
        <v>12.0418682098711</v>
      </c>
      <c r="FB10" s="6"/>
      <c r="FC10" s="6"/>
      <c r="FD10" s="6"/>
    </row>
    <row r="11" customFormat="false" ht="16" hidden="false" customHeight="false" outlineLevel="0" collapsed="false">
      <c r="A11" s="2" t="s">
        <v>45</v>
      </c>
      <c r="B11" s="12" t="s">
        <v>46</v>
      </c>
      <c r="C11" s="12"/>
      <c r="D11" s="12"/>
      <c r="E11" s="12"/>
      <c r="F11" s="5" t="s">
        <v>117</v>
      </c>
      <c r="G11" s="5"/>
      <c r="H11" s="5"/>
      <c r="I11" s="5"/>
      <c r="J11" s="10"/>
      <c r="K11" s="10"/>
      <c r="L11" s="10"/>
      <c r="M11" s="10"/>
      <c r="O11" s="2" t="s">
        <v>45</v>
      </c>
      <c r="P11" s="0" t="n">
        <v>0.3331</v>
      </c>
      <c r="Q11" s="0" t="n">
        <v>0.3551</v>
      </c>
      <c r="R11" s="0" t="n">
        <v>0.2914</v>
      </c>
      <c r="S11" s="0" t="n">
        <v>0.2546</v>
      </c>
      <c r="T11" s="0" t="n">
        <v>0.652</v>
      </c>
      <c r="U11" s="0" t="n">
        <v>0.654</v>
      </c>
      <c r="V11" s="0" t="n">
        <v>0.649</v>
      </c>
      <c r="W11" s="0" t="n">
        <v>0.6947</v>
      </c>
      <c r="AC11" s="2" t="s">
        <v>45</v>
      </c>
      <c r="AD11" s="6" t="n">
        <f aca="false">P11-(AVERAGE($P$4:$S$4))</f>
        <v>0.274025</v>
      </c>
      <c r="AE11" s="6" t="n">
        <f aca="false">Q11-(AVERAGE($P$4:$S$4))</f>
        <v>0.296025</v>
      </c>
      <c r="AF11" s="6" t="n">
        <f aca="false">R11-(AVERAGE($P$4:$S$4))</f>
        <v>0.232325</v>
      </c>
      <c r="AG11" s="6" t="n">
        <f aca="false">S11-(AVERAGE($P$4:$S$4))</f>
        <v>0.195525</v>
      </c>
      <c r="AH11" s="6" t="n">
        <f aca="false">T11-(AVERAGE($P$4:$S$4))</f>
        <v>0.592925</v>
      </c>
      <c r="AI11" s="6" t="n">
        <f aca="false">U11-(AVERAGE($P$4:$S$4))</f>
        <v>0.594925</v>
      </c>
      <c r="AJ11" s="6" t="n">
        <f aca="false">V11-(AVERAGE($P$4:$S$4))</f>
        <v>0.589925</v>
      </c>
      <c r="AK11" s="6" t="n">
        <f aca="false">W11-(AVERAGE($P$4:$S$4))</f>
        <v>0.635625</v>
      </c>
      <c r="AL11" s="6"/>
      <c r="AM11" s="6"/>
      <c r="AN11" s="6"/>
      <c r="AO11" s="6"/>
      <c r="AX11" s="2" t="s">
        <v>45</v>
      </c>
      <c r="AY11" s="6" t="n">
        <f aca="false">(AD11-0.0073)/0.052</f>
        <v>5.12932692307692</v>
      </c>
      <c r="AZ11" s="6" t="n">
        <f aca="false">(AE11-0.0073)/0.052</f>
        <v>5.55240384615385</v>
      </c>
      <c r="BA11" s="6" t="n">
        <f aca="false">(AF11-0.0073)/0.052</f>
        <v>4.32740384615385</v>
      </c>
      <c r="BB11" s="6" t="n">
        <f aca="false">(AG11-0.0073)/0.052</f>
        <v>3.61971153846154</v>
      </c>
      <c r="BC11" s="6" t="n">
        <f aca="false">(AH11-0.0073)/0.052</f>
        <v>11.2620192307692</v>
      </c>
      <c r="BD11" s="6" t="n">
        <f aca="false">(AI11-0.0073)/0.052</f>
        <v>11.3004807692308</v>
      </c>
      <c r="BE11" s="6" t="n">
        <f aca="false">(AJ11-0.0073)/0.052</f>
        <v>11.2043269230769</v>
      </c>
      <c r="BF11" s="6" t="n">
        <f aca="false">(AK11-0.0073)/0.052</f>
        <v>12.0831730769231</v>
      </c>
      <c r="BG11" s="6"/>
      <c r="BH11" s="6"/>
      <c r="BI11" s="6"/>
      <c r="BJ11" s="6"/>
      <c r="BL11" s="2" t="s">
        <v>45</v>
      </c>
      <c r="BM11" s="6" t="n">
        <f aca="false">AY11/(0.025*5)</f>
        <v>41.0346153846154</v>
      </c>
      <c r="BN11" s="6" t="n">
        <f aca="false">AZ11/(0.025*5)</f>
        <v>44.4192307692308</v>
      </c>
      <c r="BO11" s="6" t="n">
        <f aca="false">BA11/(0.025*5)</f>
        <v>34.6192307692308</v>
      </c>
      <c r="BP11" s="6" t="n">
        <f aca="false">BB11/(0.025*5)</f>
        <v>28.9576923076923</v>
      </c>
      <c r="BQ11" s="6" t="n">
        <f aca="false">BC11/(0.025*5)</f>
        <v>90.0961538461539</v>
      </c>
      <c r="BR11" s="6" t="n">
        <f aca="false">BD11/(0.025*5)</f>
        <v>90.4038461538462</v>
      </c>
      <c r="BS11" s="6" t="n">
        <f aca="false">BE11/(0.025*5)</f>
        <v>89.6346153846154</v>
      </c>
      <c r="BT11" s="6" t="n">
        <f aca="false">BF11/(0.025*5)</f>
        <v>96.6653846153846</v>
      </c>
      <c r="BU11" s="6" t="n">
        <f aca="false">BG11/(0.02*5)</f>
        <v>0</v>
      </c>
      <c r="BV11" s="6" t="n">
        <f aca="false">BH11/(0.02*5)</f>
        <v>0</v>
      </c>
      <c r="BW11" s="6" t="n">
        <f aca="false">BI11/(0.02*5)</f>
        <v>0</v>
      </c>
      <c r="BX11" s="6" t="n">
        <f aca="false">BJ11/(0.02*5)</f>
        <v>0</v>
      </c>
      <c r="BZ11" s="2" t="s">
        <v>45</v>
      </c>
      <c r="CA11" s="6" t="n">
        <f aca="false">AVERAGE(BM11:BP11)</f>
        <v>37.2576923076923</v>
      </c>
      <c r="CB11" s="6"/>
      <c r="CC11" s="6"/>
      <c r="CD11" s="6"/>
      <c r="CE11" s="8" t="n">
        <f aca="false">AVERAGE(BQ11:BT11)</f>
        <v>91.7</v>
      </c>
      <c r="CF11" s="6"/>
      <c r="CG11" s="6"/>
      <c r="CH11" s="6"/>
      <c r="CI11" s="6" t="n">
        <f aca="false">AVERAGE(BU11:BX11)</f>
        <v>0</v>
      </c>
      <c r="CJ11" s="6"/>
      <c r="CK11" s="6"/>
      <c r="CL11" s="6"/>
      <c r="CN11" s="2" t="s">
        <v>45</v>
      </c>
      <c r="CO11" s="6" t="n">
        <f aca="false">(BM11/$CA$8)*100</f>
        <v>36.0037795700739</v>
      </c>
      <c r="CP11" s="6" t="n">
        <f aca="false">(BN11/$CA$8)*100</f>
        <v>38.9734417709986</v>
      </c>
      <c r="CQ11" s="6" t="n">
        <f aca="false">(BO11/$CA$8)*100</f>
        <v>30.3749198528667</v>
      </c>
      <c r="CR11" s="6" t="n">
        <f aca="false">(BP11/$CA$8)*100</f>
        <v>25.4074848985928</v>
      </c>
      <c r="CS11" s="6" t="n">
        <f aca="false">(BQ11/$CA$8)*100</f>
        <v>79.0503830189316</v>
      </c>
      <c r="CT11" s="6" t="n">
        <f aca="false">(BR11/$CA$8)*100</f>
        <v>79.3203523099248</v>
      </c>
      <c r="CU11" s="6" t="n">
        <f aca="false">(BS11/$CA$8)*100</f>
        <v>78.6454290824419</v>
      </c>
      <c r="CV11" s="6" t="n">
        <f aca="false">(BT11/$CA$8)*100</f>
        <v>84.8142273816353</v>
      </c>
      <c r="CW11" s="6" t="n">
        <f aca="false">(BU11/$CA$8)*100</f>
        <v>0</v>
      </c>
      <c r="CX11" s="6" t="n">
        <f aca="false">(BV11/$CA$8)*100</f>
        <v>0</v>
      </c>
      <c r="CY11" s="6" t="n">
        <f aca="false">(BW11/$CA$8)*100</f>
        <v>0</v>
      </c>
      <c r="CZ11" s="6" t="n">
        <f aca="false">(BX11/$CA$8)*100</f>
        <v>0</v>
      </c>
      <c r="DB11" s="2" t="s">
        <v>45</v>
      </c>
      <c r="DC11" s="6" t="n">
        <f aca="false">AVERAGE(CO11:CR11)</f>
        <v>32.689906523133</v>
      </c>
      <c r="DD11" s="6"/>
      <c r="DE11" s="6"/>
      <c r="DF11" s="6"/>
      <c r="DG11" s="6" t="n">
        <f aca="false">AVERAGE(CS11:CV11)</f>
        <v>80.4575979482334</v>
      </c>
      <c r="DH11" s="6"/>
      <c r="DI11" s="6"/>
      <c r="DJ11" s="6"/>
      <c r="DK11" s="6" t="n">
        <f aca="false">AVERAGE(CW11:CZ11)</f>
        <v>0</v>
      </c>
      <c r="DL11" s="6"/>
      <c r="DM11" s="6"/>
      <c r="DN11" s="6"/>
      <c r="DP11" s="2" t="s">
        <v>45</v>
      </c>
      <c r="DQ11" s="6" t="n">
        <f aca="false">$DC$8-CO11</f>
        <v>63.9962204299261</v>
      </c>
      <c r="DR11" s="6" t="n">
        <f aca="false">$DC$8-CP11</f>
        <v>61.0265582290014</v>
      </c>
      <c r="DS11" s="6" t="n">
        <f aca="false">$DC$8-CQ11</f>
        <v>69.6250801471333</v>
      </c>
      <c r="DT11" s="6" t="n">
        <f aca="false">$DC$8-CR11</f>
        <v>74.5925151014072</v>
      </c>
      <c r="DU11" s="6" t="n">
        <f aca="false">$DC$8-CS11</f>
        <v>20.9496169810684</v>
      </c>
      <c r="DV11" s="6" t="n">
        <f aca="false">$DC$8-CT11</f>
        <v>20.6796476900752</v>
      </c>
      <c r="DW11" s="6" t="n">
        <f aca="false">$DC$8-CU11</f>
        <v>21.3545709175581</v>
      </c>
      <c r="DX11" s="6" t="n">
        <f aca="false">$DC$8-CV11</f>
        <v>15.1857726183647</v>
      </c>
      <c r="DY11" s="6"/>
      <c r="DZ11" s="6"/>
      <c r="EA11" s="6"/>
      <c r="EB11" s="6"/>
      <c r="ED11" s="2" t="s">
        <v>45</v>
      </c>
      <c r="EE11" s="6" t="n">
        <f aca="false">AVERAGE(DQ11:DT11)</f>
        <v>67.310093476867</v>
      </c>
      <c r="EF11" s="6"/>
      <c r="EG11" s="6"/>
      <c r="EH11" s="6"/>
      <c r="EI11" s="8" t="n">
        <f aca="false">AVERAGE(DU11:DX11)</f>
        <v>19.5424020517666</v>
      </c>
      <c r="EJ11" s="6"/>
      <c r="EK11" s="6"/>
      <c r="EL11" s="6"/>
      <c r="EM11" s="6" t="e">
        <f aca="false">AVERAGE(DY11:EB11)</f>
        <v>#DIV/0!</v>
      </c>
      <c r="EN11" s="6"/>
      <c r="EO11" s="6"/>
      <c r="EP11" s="6"/>
      <c r="ER11" s="2" t="s">
        <v>45</v>
      </c>
      <c r="ES11" s="6" t="n">
        <f aca="false">STDEV(DQ11:DT11)</f>
        <v>6.02376952258002</v>
      </c>
      <c r="ET11" s="6"/>
      <c r="EU11" s="6"/>
      <c r="EV11" s="6"/>
      <c r="EW11" s="8" t="n">
        <f aca="false">STDEV(DU11:DX11)</f>
        <v>2.91763360260961</v>
      </c>
      <c r="EX11" s="6"/>
      <c r="EY11" s="6"/>
      <c r="EZ11" s="6"/>
      <c r="FA11" s="6" t="e">
        <f aca="false">STDEV(DY11:EB11)</f>
        <v>#DIV/0!</v>
      </c>
      <c r="FB11" s="6"/>
      <c r="FC11" s="6"/>
      <c r="FD11" s="6"/>
    </row>
    <row r="14" customFormat="false" ht="16" hidden="false" customHeight="false" outlineLevel="0" collapsed="false">
      <c r="P14" s="0" t="n">
        <v>1</v>
      </c>
      <c r="Q14" s="0" t="n">
        <v>2</v>
      </c>
      <c r="R14" s="0" t="n">
        <v>3</v>
      </c>
      <c r="S14" s="0" t="n">
        <v>4</v>
      </c>
      <c r="T14" s="0" t="n">
        <v>5</v>
      </c>
      <c r="U14" s="0" t="n">
        <v>6</v>
      </c>
      <c r="V14" s="0" t="n">
        <v>7</v>
      </c>
      <c r="W14" s="0" t="n">
        <v>8</v>
      </c>
      <c r="X14" s="0" t="n">
        <v>9</v>
      </c>
      <c r="Y14" s="0" t="n">
        <v>10</v>
      </c>
      <c r="Z14" s="0" t="n">
        <v>11</v>
      </c>
      <c r="AA14" s="0" t="n">
        <v>12</v>
      </c>
      <c r="EC14" s="14" t="s">
        <v>51</v>
      </c>
    </row>
    <row r="15" customFormat="false" ht="16" hidden="false" customHeight="true" outlineLevel="0" collapsed="false">
      <c r="O15" s="0" t="s">
        <v>17</v>
      </c>
      <c r="P15" s="0" t="n">
        <v>0.0589</v>
      </c>
      <c r="Q15" s="0" t="n">
        <v>0.0578</v>
      </c>
      <c r="R15" s="0" t="n">
        <v>0.0619</v>
      </c>
      <c r="S15" s="0" t="n">
        <v>0.0577</v>
      </c>
      <c r="T15" s="0" t="n">
        <v>0.7551</v>
      </c>
      <c r="U15" s="0" t="n">
        <v>0.7554</v>
      </c>
      <c r="V15" s="0" t="n">
        <v>0.74</v>
      </c>
      <c r="W15" s="0" t="n">
        <v>0.7757</v>
      </c>
      <c r="X15" s="0" t="n">
        <v>0.8043</v>
      </c>
      <c r="Y15" s="0" t="n">
        <v>0.8112</v>
      </c>
      <c r="Z15" s="0" t="n">
        <v>0.8141</v>
      </c>
      <c r="AA15" s="0" t="n">
        <v>0.6917</v>
      </c>
      <c r="EC15" s="16" t="s">
        <v>54</v>
      </c>
      <c r="ED15" s="16" t="s">
        <v>55</v>
      </c>
      <c r="EE15" s="16" t="s">
        <v>56</v>
      </c>
      <c r="EF15" s="16" t="s">
        <v>57</v>
      </c>
      <c r="EG15" s="16" t="s">
        <v>58</v>
      </c>
      <c r="EH15" s="16" t="s">
        <v>59</v>
      </c>
      <c r="EI15" s="16" t="s">
        <v>60</v>
      </c>
      <c r="EJ15" s="16" t="s">
        <v>61</v>
      </c>
      <c r="EK15" s="16" t="s">
        <v>62</v>
      </c>
      <c r="EL15" s="17" t="s">
        <v>63</v>
      </c>
      <c r="EM15" s="18"/>
    </row>
    <row r="16" customFormat="false" ht="16" hidden="false" customHeight="false" outlineLevel="0" collapsed="false">
      <c r="O16" s="0" t="s">
        <v>21</v>
      </c>
      <c r="P16" s="0" t="n">
        <v>0.1834</v>
      </c>
      <c r="Q16" s="0" t="n">
        <v>0.1778</v>
      </c>
      <c r="R16" s="0" t="n">
        <v>0.1849</v>
      </c>
      <c r="S16" s="0" t="n">
        <v>0.1838</v>
      </c>
      <c r="T16" s="0" t="n">
        <v>0.83</v>
      </c>
      <c r="U16" s="0" t="n">
        <v>0.7951</v>
      </c>
      <c r="V16" s="0" t="n">
        <v>0.7902</v>
      </c>
      <c r="W16" s="0" t="n">
        <v>0.8256</v>
      </c>
      <c r="X16" s="0" t="n">
        <v>0.0996</v>
      </c>
      <c r="Y16" s="0" t="n">
        <v>0.0981</v>
      </c>
      <c r="Z16" s="0" t="n">
        <v>0.0983</v>
      </c>
      <c r="AA16" s="0" t="n">
        <v>0.0866</v>
      </c>
      <c r="CS16" s="0" t="n">
        <v>107.019201565822</v>
      </c>
      <c r="CT16" s="0" t="n">
        <v>94.6681065028853</v>
      </c>
      <c r="CU16" s="0" t="n">
        <v>100.539938581986</v>
      </c>
      <c r="CV16" s="0" t="n">
        <v>97.7727533493065</v>
      </c>
      <c r="CW16" s="0" t="s">
        <v>29</v>
      </c>
      <c r="EC16" s="19" t="s">
        <v>66</v>
      </c>
      <c r="ED16" s="20"/>
      <c r="EE16" s="20"/>
      <c r="EF16" s="20"/>
      <c r="EG16" s="7" t="n">
        <f aca="false">EE8</f>
        <v>7.105427357601E-015</v>
      </c>
      <c r="EH16" s="7" t="n">
        <f aca="false">ES8</f>
        <v>5.25834068255861</v>
      </c>
      <c r="EI16" s="7"/>
      <c r="EJ16" s="7"/>
      <c r="EK16" s="7"/>
      <c r="EL16" s="21"/>
      <c r="EM16" s="22"/>
    </row>
    <row r="17" customFormat="false" ht="16" hidden="false" customHeight="false" outlineLevel="0" collapsed="false">
      <c r="O17" s="0" t="s">
        <v>25</v>
      </c>
      <c r="P17" s="0" t="n">
        <v>0.6277</v>
      </c>
      <c r="Q17" s="0" t="n">
        <v>0.6189</v>
      </c>
      <c r="R17" s="0" t="n">
        <v>0.6283</v>
      </c>
      <c r="S17" s="0" t="n">
        <v>0.6272</v>
      </c>
      <c r="T17" s="0" t="n">
        <v>0.8331</v>
      </c>
      <c r="U17" s="0" t="n">
        <v>0.828</v>
      </c>
      <c r="V17" s="0" t="n">
        <v>0.8213</v>
      </c>
      <c r="W17" s="0" t="n">
        <v>0.8684</v>
      </c>
      <c r="X17" s="0" t="n">
        <v>0.6369</v>
      </c>
      <c r="Y17" s="0" t="n">
        <v>0.6548</v>
      </c>
      <c r="Z17" s="0" t="n">
        <v>0.6571</v>
      </c>
      <c r="AA17" s="0" t="n">
        <v>0.56</v>
      </c>
      <c r="CS17" s="0" t="n">
        <v>98.501670434988</v>
      </c>
      <c r="CT17" s="0" t="n">
        <v>97.516282522863</v>
      </c>
      <c r="CU17" s="0" t="n">
        <v>101.336347990416</v>
      </c>
      <c r="CV17" s="0" t="n">
        <v>80.6836972294402</v>
      </c>
      <c r="CW17" s="0" t="s">
        <v>25</v>
      </c>
      <c r="EC17" s="19" t="s">
        <v>69</v>
      </c>
      <c r="ED17" s="20" t="n">
        <v>50</v>
      </c>
      <c r="EE17" s="20"/>
      <c r="EF17" s="20"/>
      <c r="EG17" s="7" t="n">
        <f aca="false">EE9</f>
        <v>47.0826443492053</v>
      </c>
      <c r="EH17" s="7" t="n">
        <f aca="false">ES9</f>
        <v>2.10527008380597</v>
      </c>
      <c r="EI17" s="7"/>
      <c r="EJ17" s="7"/>
      <c r="EK17" s="7"/>
      <c r="EL17" s="21"/>
      <c r="EM17" s="22"/>
    </row>
    <row r="18" customFormat="false" ht="16" hidden="false" customHeight="false" outlineLevel="0" collapsed="false">
      <c r="O18" s="0" t="s">
        <v>29</v>
      </c>
      <c r="P18" s="0" t="n">
        <v>1.0909</v>
      </c>
      <c r="Q18" s="0" t="n">
        <v>1.0736</v>
      </c>
      <c r="R18" s="0" t="n">
        <v>1.0926</v>
      </c>
      <c r="S18" s="0" t="n">
        <v>1.0986</v>
      </c>
      <c r="T18" s="0" t="n">
        <v>0.7404</v>
      </c>
      <c r="U18" s="0" t="n">
        <v>0.7107</v>
      </c>
      <c r="V18" s="0" t="n">
        <v>0.7368</v>
      </c>
      <c r="W18" s="0" t="n">
        <v>0.7503</v>
      </c>
      <c r="X18" s="0" t="n">
        <v>0.7961</v>
      </c>
      <c r="Y18" s="0" t="n">
        <v>0.7888</v>
      </c>
      <c r="Z18" s="0" t="n">
        <v>0.8171</v>
      </c>
      <c r="AA18" s="0" t="n">
        <v>0.6641</v>
      </c>
      <c r="CS18" s="0" t="n">
        <v>77.0121148719333</v>
      </c>
      <c r="CT18" s="0" t="n">
        <v>79.428340026322</v>
      </c>
      <c r="CU18" s="0" t="n">
        <v>79.7388047109641</v>
      </c>
      <c r="CV18" s="0" t="n">
        <v>66.6317956332467</v>
      </c>
      <c r="CW18" s="0" t="s">
        <v>21</v>
      </c>
      <c r="EC18" s="19" t="s">
        <v>72</v>
      </c>
      <c r="ED18" s="20" t="n">
        <v>50</v>
      </c>
      <c r="EE18" s="20"/>
      <c r="EF18" s="20"/>
      <c r="EG18" s="7" t="n">
        <f aca="false">EE10</f>
        <v>55.0568622819154</v>
      </c>
      <c r="EH18" s="7" t="n">
        <f aca="false">ES10</f>
        <v>1.33005548052908</v>
      </c>
      <c r="EI18" s="7"/>
      <c r="EJ18" s="7"/>
      <c r="EK18" s="7"/>
      <c r="EL18" s="21"/>
      <c r="EM18" s="22"/>
    </row>
    <row r="19" customFormat="false" ht="16" hidden="false" customHeight="false" outlineLevel="0" collapsed="false">
      <c r="O19" s="0" t="s">
        <v>33</v>
      </c>
      <c r="P19" s="0" t="n">
        <v>0.8592</v>
      </c>
      <c r="Q19" s="0" t="n">
        <v>0.7677</v>
      </c>
      <c r="R19" s="0" t="n">
        <v>0.8112</v>
      </c>
      <c r="S19" s="0" t="n">
        <v>0.7907</v>
      </c>
      <c r="T19" s="0" t="n">
        <v>0.7955</v>
      </c>
      <c r="U19" s="0" t="n">
        <v>0.7656</v>
      </c>
      <c r="V19" s="0" t="n">
        <v>0.7701</v>
      </c>
      <c r="W19" s="0" t="n">
        <v>0.8007</v>
      </c>
      <c r="X19" s="0" t="n">
        <v>0.2317</v>
      </c>
      <c r="Y19" s="0" t="n">
        <v>0.2208</v>
      </c>
      <c r="Z19" s="0" t="n">
        <v>0.2172</v>
      </c>
      <c r="AA19" s="0" t="n">
        <v>0.1863</v>
      </c>
      <c r="CS19" s="0" t="n">
        <v>4.4848648466237</v>
      </c>
      <c r="CT19" s="0" t="n">
        <v>4.28238787837884</v>
      </c>
      <c r="CU19" s="0" t="n">
        <v>4.30938480747815</v>
      </c>
      <c r="CV19" s="0" t="n">
        <v>2.73006445516822</v>
      </c>
      <c r="CW19" s="0" t="s">
        <v>17</v>
      </c>
      <c r="EC19" s="19" t="s">
        <v>75</v>
      </c>
      <c r="ED19" s="20" t="n">
        <v>5</v>
      </c>
      <c r="EE19" s="20"/>
      <c r="EF19" s="20"/>
      <c r="EG19" s="7" t="n">
        <f aca="false">EE11</f>
        <v>67.310093476867</v>
      </c>
      <c r="EH19" s="7" t="n">
        <f aca="false">ES11</f>
        <v>6.02376952258002</v>
      </c>
      <c r="EI19" s="7"/>
      <c r="EJ19" s="7"/>
      <c r="EK19" s="7"/>
      <c r="EL19" s="21"/>
      <c r="EM19" s="23" t="s">
        <v>76</v>
      </c>
    </row>
    <row r="20" customFormat="false" ht="16" hidden="false" customHeight="false" outlineLevel="0" collapsed="false">
      <c r="O20" s="0" t="s">
        <v>37</v>
      </c>
      <c r="P20" s="0" t="n">
        <v>0.4678</v>
      </c>
      <c r="Q20" s="0" t="n">
        <v>0.4527</v>
      </c>
      <c r="R20" s="0" t="n">
        <v>0.4739</v>
      </c>
      <c r="S20" s="0" t="n">
        <v>0.4392</v>
      </c>
      <c r="T20" s="0" t="n">
        <v>0.8263</v>
      </c>
      <c r="U20" s="0" t="n">
        <v>0.8064</v>
      </c>
      <c r="V20" s="0" t="n">
        <v>0.8239</v>
      </c>
      <c r="W20" s="0" t="n">
        <v>0.8406</v>
      </c>
      <c r="X20" s="0" t="n">
        <v>0.7216</v>
      </c>
      <c r="Y20" s="0" t="n">
        <v>0.7184</v>
      </c>
      <c r="Z20" s="0" t="n">
        <v>0.7354</v>
      </c>
      <c r="AA20" s="0" t="n">
        <v>0.6101</v>
      </c>
      <c r="EC20" s="0" t="s">
        <v>166</v>
      </c>
      <c r="ED20" s="20" t="n">
        <v>50</v>
      </c>
      <c r="EE20" s="20" t="n">
        <v>5</v>
      </c>
      <c r="EF20" s="20" t="n">
        <v>1</v>
      </c>
      <c r="EG20" s="7" t="n">
        <f aca="false">EI4</f>
        <v>6.83697229440151</v>
      </c>
      <c r="EH20" s="7" t="n">
        <f aca="false">EW4</f>
        <v>1.9778052948913</v>
      </c>
      <c r="EI20" s="7" t="n">
        <f aca="false">EI5</f>
        <v>-0.40832855262714</v>
      </c>
      <c r="EJ20" s="7" t="n">
        <f aca="false">EW5</f>
        <v>2.76329483037591</v>
      </c>
      <c r="EK20" s="7" t="n">
        <f aca="false">EI6</f>
        <v>-4.11703168764552</v>
      </c>
      <c r="EL20" s="21" t="n">
        <f aca="false">EW6</f>
        <v>2.83863862273605</v>
      </c>
      <c r="EM20" s="22"/>
    </row>
    <row r="21" customFormat="false" ht="16" hidden="false" customHeight="false" outlineLevel="0" collapsed="false">
      <c r="O21" s="0" t="s">
        <v>41</v>
      </c>
      <c r="P21" s="0" t="n">
        <v>0.398</v>
      </c>
      <c r="Q21" s="0" t="n">
        <v>0.3859</v>
      </c>
      <c r="R21" s="0" t="n">
        <v>0.4072</v>
      </c>
      <c r="S21" s="0" t="n">
        <v>0.4062</v>
      </c>
      <c r="T21" s="0" t="n">
        <v>0.1005</v>
      </c>
      <c r="U21" s="0" t="n">
        <v>0.1016</v>
      </c>
      <c r="V21" s="0" t="n">
        <v>0.1016</v>
      </c>
      <c r="W21" s="0" t="n">
        <v>0.137</v>
      </c>
      <c r="X21" s="0" t="n">
        <v>0.833</v>
      </c>
      <c r="Y21" s="0" t="n">
        <v>0.8652</v>
      </c>
      <c r="Z21" s="0" t="n">
        <v>0.8437</v>
      </c>
      <c r="AA21" s="0" t="n">
        <v>0.7071</v>
      </c>
      <c r="EC21" s="0" t="s">
        <v>167</v>
      </c>
      <c r="ED21" s="20" t="n">
        <v>50</v>
      </c>
      <c r="EE21" s="20" t="n">
        <v>5</v>
      </c>
      <c r="EF21" s="20" t="n">
        <v>1</v>
      </c>
      <c r="EG21" s="7" t="n">
        <f aca="false">EI7</f>
        <v>9.80663449532615</v>
      </c>
      <c r="EH21" s="7" t="n">
        <f aca="false">EW7</f>
        <v>2.28036174135069</v>
      </c>
      <c r="EI21" s="7" t="n">
        <f aca="false">EI8</f>
        <v>3.27000303715452</v>
      </c>
      <c r="EJ21" s="7" t="n">
        <f aca="false">EW8</f>
        <v>2.38775018194806</v>
      </c>
      <c r="EK21" s="7" t="n">
        <f aca="false">EI9</f>
        <v>-2.30823743799143</v>
      </c>
      <c r="EL21" s="21" t="n">
        <f aca="false">EW9</f>
        <v>1.89341328371792</v>
      </c>
      <c r="EM21" s="22"/>
    </row>
    <row r="22" customFormat="false" ht="16" hidden="false" customHeight="false" outlineLevel="0" collapsed="false">
      <c r="O22" s="0" t="s">
        <v>45</v>
      </c>
      <c r="P22" s="0" t="n">
        <v>0.3331</v>
      </c>
      <c r="Q22" s="0" t="n">
        <v>0.3551</v>
      </c>
      <c r="R22" s="0" t="n">
        <v>0.2914</v>
      </c>
      <c r="S22" s="0" t="n">
        <v>0.2546</v>
      </c>
      <c r="T22" s="0" t="n">
        <v>0.652</v>
      </c>
      <c r="U22" s="0" t="n">
        <v>0.654</v>
      </c>
      <c r="V22" s="0" t="n">
        <v>0.649</v>
      </c>
      <c r="W22" s="0" t="n">
        <v>0.6947</v>
      </c>
      <c r="X22" s="0" t="n">
        <v>1.3816</v>
      </c>
      <c r="Y22" s="0" t="n">
        <v>0.0468</v>
      </c>
      <c r="Z22" s="0" t="n">
        <v>0.0464</v>
      </c>
      <c r="AA22" s="0" t="n">
        <v>0.0509</v>
      </c>
      <c r="EC22" s="0" t="s">
        <v>168</v>
      </c>
      <c r="ED22" s="20" t="n">
        <v>50</v>
      </c>
      <c r="EE22" s="20" t="n">
        <v>5</v>
      </c>
      <c r="EF22" s="20" t="n">
        <v>1</v>
      </c>
      <c r="EG22" s="7" t="n">
        <f aca="false">EI10</f>
        <v>95.2946602323986</v>
      </c>
      <c r="EH22" s="7" t="n">
        <f aca="false">EW10</f>
        <v>0.0857267635553112</v>
      </c>
      <c r="EI22" s="7" t="n">
        <f aca="false">EI11</f>
        <v>19.5424020517666</v>
      </c>
      <c r="EJ22" s="7" t="n">
        <f aca="false">EW11</f>
        <v>2.91763360260961</v>
      </c>
      <c r="EK22" s="7" t="n">
        <f aca="false">EM4</f>
        <v>3.62771234772044</v>
      </c>
      <c r="EL22" s="21" t="n">
        <f aca="false">FA4</f>
        <v>7.99461971035408</v>
      </c>
    </row>
    <row r="23" customFormat="false" ht="16" hidden="false" customHeight="false" outlineLevel="0" collapsed="false">
      <c r="O23" s="0" t="s">
        <v>162</v>
      </c>
      <c r="P23" s="0" t="n">
        <v>55442</v>
      </c>
      <c r="EC23" s="0" t="s">
        <v>169</v>
      </c>
      <c r="ED23" s="20" t="n">
        <v>50</v>
      </c>
      <c r="EE23" s="20" t="n">
        <v>5</v>
      </c>
      <c r="EF23" s="20" t="n">
        <v>1</v>
      </c>
      <c r="EG23" s="7" t="n">
        <f aca="false">EM5</f>
        <v>96.0483245030878</v>
      </c>
      <c r="EH23" s="7" t="n">
        <f aca="false">FA5</f>
        <v>0.819339378214239</v>
      </c>
      <c r="EI23" s="7" t="n">
        <f aca="false">EM6</f>
        <v>24.2972361893834</v>
      </c>
      <c r="EJ23" s="7" t="n">
        <f aca="false">FA6</f>
        <v>6.16891152378699</v>
      </c>
      <c r="EK23" s="7" t="n">
        <f aca="false">EM7</f>
        <v>5.49050045557318</v>
      </c>
      <c r="EL23" s="21" t="n">
        <f aca="false">FA7</f>
        <v>9.35836242185663</v>
      </c>
      <c r="EM23" s="22" t="n">
        <v>9.3</v>
      </c>
    </row>
    <row r="24" customFormat="false" ht="16" hidden="false" customHeight="false" outlineLevel="0" collapsed="false">
      <c r="EC24" s="0" t="s">
        <v>170</v>
      </c>
      <c r="ED24" s="20" t="n">
        <v>50</v>
      </c>
      <c r="EE24" s="20" t="n">
        <v>5</v>
      </c>
      <c r="EF24" s="20" t="n">
        <v>1</v>
      </c>
      <c r="EG24" s="7" t="n">
        <f aca="false">EM8</f>
        <v>75.0911146357102</v>
      </c>
      <c r="EH24" s="7" t="n">
        <f aca="false">FA8</f>
        <v>3.28492491355116</v>
      </c>
      <c r="EI24" s="7" t="n">
        <f aca="false">EM9</f>
        <v>-6.30040832855262</v>
      </c>
      <c r="EJ24" s="7" t="n">
        <f aca="false">FA9</f>
        <v>9.78431502066276</v>
      </c>
      <c r="EK24" s="7" t="n">
        <f aca="false">EM10</f>
        <v>-25.8520905746971</v>
      </c>
      <c r="EL24" s="21" t="n">
        <f aca="false">FA10</f>
        <v>12.0418682098711</v>
      </c>
      <c r="EM24" s="22"/>
    </row>
    <row r="25" customFormat="false" ht="16" hidden="false" customHeight="false" outlineLevel="0" collapsed="false">
      <c r="O25" s="0" t="s">
        <v>166</v>
      </c>
    </row>
    <row r="26" customFormat="false" ht="16" hidden="false" customHeight="false" outlineLevel="0" collapsed="false">
      <c r="O26" s="0" t="s">
        <v>167</v>
      </c>
    </row>
    <row r="27" customFormat="false" ht="16" hidden="false" customHeight="false" outlineLevel="0" collapsed="false">
      <c r="O27" s="0" t="s">
        <v>168</v>
      </c>
    </row>
    <row r="28" customFormat="false" ht="16" hidden="false" customHeight="false" outlineLevel="0" collapsed="false">
      <c r="O28" s="0" t="s">
        <v>169</v>
      </c>
    </row>
    <row r="29" customFormat="false" ht="16" hidden="false" customHeight="false" outlineLevel="0" collapsed="false">
      <c r="O29" s="0" t="s">
        <v>170</v>
      </c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D56"/>
  <sheetViews>
    <sheetView showFormulas="false" showGridLines="true" showRowColHeaders="true" showZeros="true" rightToLeft="false" tabSelected="false" showOutlineSymbols="true" defaultGridColor="true" view="normal" topLeftCell="BX1" colorId="64" zoomScale="100" zoomScaleNormal="100" zoomScalePageLayoutView="100" workbookViewId="0">
      <selection pane="topLeft" activeCell="CO9" activeCellId="0" sqref="CO9"/>
    </sheetView>
  </sheetViews>
  <sheetFormatPr defaultRowHeight="16" zeroHeight="false" outlineLevelRow="0" outlineLevelCol="0"/>
  <cols>
    <col collapsed="false" customWidth="true" hidden="false" outlineLevel="0" max="132" min="1" style="0" width="6.83"/>
    <col collapsed="false" customWidth="true" hidden="false" outlineLevel="0" max="133" min="133" style="0" width="10.66"/>
    <col collapsed="false" customWidth="true" hidden="false" outlineLevel="0" max="163" min="134" style="0" width="6.83"/>
    <col collapsed="false" customWidth="true" hidden="false" outlineLevel="0" max="1025" min="164" style="0" width="10.49"/>
  </cols>
  <sheetData>
    <row r="2" customFormat="false" ht="16" hidden="false" customHeight="false" outlineLevel="0" collapsed="false">
      <c r="O2" s="0" t="s">
        <v>1</v>
      </c>
      <c r="AC2" s="0" t="s">
        <v>2</v>
      </c>
      <c r="AX2" s="0" t="s">
        <v>3</v>
      </c>
      <c r="BL2" s="0" t="s">
        <v>4</v>
      </c>
      <c r="BZ2" s="0" t="s">
        <v>5</v>
      </c>
      <c r="CN2" s="0" t="s">
        <v>6</v>
      </c>
      <c r="DB2" s="0" t="s">
        <v>7</v>
      </c>
      <c r="DP2" s="0" t="s">
        <v>8</v>
      </c>
      <c r="ED2" s="0" t="s">
        <v>9</v>
      </c>
      <c r="ER2" s="0" t="s">
        <v>10</v>
      </c>
    </row>
    <row r="3" customFormat="false" ht="16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3" t="s">
        <v>11</v>
      </c>
      <c r="AR3" s="3" t="s">
        <v>12</v>
      </c>
      <c r="AS3" s="3" t="s">
        <v>13</v>
      </c>
      <c r="AT3" s="3" t="s">
        <v>14</v>
      </c>
      <c r="AU3" s="3" t="s">
        <v>15</v>
      </c>
      <c r="AV3" s="3" t="s">
        <v>16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6" hidden="false" customHeight="false" outlineLevel="0" collapsed="false">
      <c r="A4" s="2" t="s">
        <v>17</v>
      </c>
      <c r="B4" s="4" t="s">
        <v>18</v>
      </c>
      <c r="C4" s="4"/>
      <c r="D4" s="4"/>
      <c r="E4" s="4"/>
      <c r="F4" s="10" t="s">
        <v>118</v>
      </c>
      <c r="G4" s="10"/>
      <c r="H4" s="10"/>
      <c r="I4" s="10"/>
      <c r="J4" s="10" t="s">
        <v>119</v>
      </c>
      <c r="K4" s="10"/>
      <c r="L4" s="10"/>
      <c r="M4" s="10"/>
      <c r="O4" s="2" t="s">
        <v>17</v>
      </c>
      <c r="P4" s="0" t="n">
        <v>0.054</v>
      </c>
      <c r="Q4" s="0" t="n">
        <v>0.0563</v>
      </c>
      <c r="R4" s="0" t="n">
        <v>0.0541</v>
      </c>
      <c r="S4" s="0" t="n">
        <v>0.0548</v>
      </c>
      <c r="T4" s="0" t="n">
        <v>0.5165</v>
      </c>
      <c r="U4" s="0" t="n">
        <v>0.5088</v>
      </c>
      <c r="V4" s="0" t="n">
        <v>0.5452</v>
      </c>
      <c r="W4" s="0" t="n">
        <v>0.4555</v>
      </c>
      <c r="X4" s="0" t="n">
        <v>0.5936</v>
      </c>
      <c r="Y4" s="0" t="n">
        <v>0.7278</v>
      </c>
      <c r="Z4" s="0" t="n">
        <v>0.6703</v>
      </c>
      <c r="AA4" s="0" t="n">
        <v>0.715</v>
      </c>
      <c r="AC4" s="2" t="s">
        <v>17</v>
      </c>
      <c r="AD4" s="6" t="n">
        <f aca="false">P4-(AVERAGE($P$4:$S$4))</f>
        <v>-0.000799999999999995</v>
      </c>
      <c r="AE4" s="6" t="n">
        <f aca="false">Q4-(AVERAGE($P$4:$S$4))</f>
        <v>0.00150000000000001</v>
      </c>
      <c r="AF4" s="6" t="n">
        <f aca="false">R4-(AVERAGE($P$4:$S$4))</f>
        <v>-0.000699999999999999</v>
      </c>
      <c r="AG4" s="6" t="n">
        <f aca="false">S4-(AVERAGE($P$4:$S$4))</f>
        <v>0</v>
      </c>
      <c r="AH4" s="6" t="n">
        <f aca="false">T4-(AVERAGE($P$4:$S$4))</f>
        <v>0.4617</v>
      </c>
      <c r="AI4" s="6" t="n">
        <f aca="false">U4-(AVERAGE($P$4:$S$4))</f>
        <v>0.454</v>
      </c>
      <c r="AJ4" s="6" t="n">
        <f aca="false">V4-(AVERAGE($P$4:$S$4))</f>
        <v>0.4904</v>
      </c>
      <c r="AK4" s="6" t="n">
        <f aca="false">W4-(AVERAGE($P$4:$S$4))</f>
        <v>0.4007</v>
      </c>
      <c r="AL4" s="6" t="n">
        <f aca="false">X4-(AVERAGE($P$4:$S$4))</f>
        <v>0.5388</v>
      </c>
      <c r="AM4" s="6" t="n">
        <f aca="false">Y4-(AVERAGE($P$4:$S$4))</f>
        <v>0.673</v>
      </c>
      <c r="AN4" s="6" t="n">
        <f aca="false">Z4-(AVERAGE($P$4:$S$4))</f>
        <v>0.6155</v>
      </c>
      <c r="AO4" s="6" t="n">
        <f aca="false">AA4-(AVERAGE($P$4:$S$4))</f>
        <v>0.6602</v>
      </c>
      <c r="AQ4" s="3" t="n">
        <v>0</v>
      </c>
      <c r="AR4" s="6" t="n">
        <f aca="false">AD4</f>
        <v>-0.000799999999999995</v>
      </c>
      <c r="AS4" s="6" t="n">
        <f aca="false">AE4</f>
        <v>0.00150000000000001</v>
      </c>
      <c r="AT4" s="6" t="n">
        <f aca="false">AF4</f>
        <v>-0.000699999999999999</v>
      </c>
      <c r="AU4" s="6" t="n">
        <f aca="false">AG4</f>
        <v>0</v>
      </c>
      <c r="AV4" s="7" t="n">
        <f aca="false">AVERAGE(AR4:AU4)</f>
        <v>3.46944695195361E-018</v>
      </c>
      <c r="AX4" s="2" t="s">
        <v>17</v>
      </c>
      <c r="AY4" s="6" t="n">
        <f aca="false">(AD4-0.0098)/0.052</f>
        <v>-0.203846153846154</v>
      </c>
      <c r="AZ4" s="6" t="n">
        <f aca="false">(AE4-0.0098)/0.052</f>
        <v>-0.159615384615384</v>
      </c>
      <c r="BA4" s="6" t="n">
        <f aca="false">(AF4-0.0098)/0.052</f>
        <v>-0.201923076923077</v>
      </c>
      <c r="BB4" s="6" t="n">
        <f aca="false">(AG4-0.0098)/0.052</f>
        <v>-0.188461538461538</v>
      </c>
      <c r="BC4" s="6" t="n">
        <f aca="false">(AH4-0.0098)/0.052</f>
        <v>8.69038461538462</v>
      </c>
      <c r="BD4" s="6" t="n">
        <f aca="false">(AI4-0.0098)/0.052</f>
        <v>8.54230769230769</v>
      </c>
      <c r="BE4" s="6" t="n">
        <f aca="false">(AJ4-0.0098)/0.052</f>
        <v>9.24230769230769</v>
      </c>
      <c r="BF4" s="6" t="n">
        <f aca="false">(AK4-0.0098)/0.052</f>
        <v>7.51730769230769</v>
      </c>
      <c r="BG4" s="6" t="n">
        <f aca="false">(AL4-0.0098)/0.052</f>
        <v>10.1730769230769</v>
      </c>
      <c r="BH4" s="6" t="n">
        <f aca="false">(AM4-0.0098)/0.052</f>
        <v>12.7538461538462</v>
      </c>
      <c r="BI4" s="6" t="n">
        <f aca="false">(AN4-0.0098)/0.052</f>
        <v>11.6480769230769</v>
      </c>
      <c r="BJ4" s="6" t="n">
        <f aca="false">(AO4-0.0098)/0.052</f>
        <v>12.5076923076923</v>
      </c>
      <c r="BL4" s="2" t="s">
        <v>17</v>
      </c>
      <c r="BM4" s="6"/>
      <c r="BN4" s="6"/>
      <c r="BO4" s="6"/>
      <c r="BP4" s="6"/>
      <c r="BQ4" s="6" t="n">
        <f aca="false">BC4/(0.025*5)</f>
        <v>69.5230769230769</v>
      </c>
      <c r="BR4" s="6" t="n">
        <f aca="false">BD4/(0.025*5)</f>
        <v>68.3384615384616</v>
      </c>
      <c r="BS4" s="6" t="n">
        <f aca="false">BE4/(0.025*5)</f>
        <v>73.9384615384615</v>
      </c>
      <c r="BT4" s="6" t="n">
        <f aca="false">BF4/(0.025*5)</f>
        <v>60.1384615384615</v>
      </c>
      <c r="BU4" s="6" t="n">
        <f aca="false">BG4/(0.025*5)</f>
        <v>81.3846153846154</v>
      </c>
      <c r="BV4" s="6" t="n">
        <f aca="false">BH4/(0.025*5)</f>
        <v>102.030769230769</v>
      </c>
      <c r="BW4" s="6" t="n">
        <f aca="false">BI4/(0.025*5)</f>
        <v>93.1846153846154</v>
      </c>
      <c r="BX4" s="6" t="n">
        <f aca="false">BJ4/(0.025*5)</f>
        <v>100.061538461538</v>
      </c>
      <c r="BZ4" s="2" t="s">
        <v>17</v>
      </c>
      <c r="CA4" s="6"/>
      <c r="CB4" s="6"/>
      <c r="CC4" s="6"/>
      <c r="CD4" s="6"/>
      <c r="CE4" s="8" t="n">
        <f aca="false">AVERAGE(BQ4:BT4)</f>
        <v>67.9846153846154</v>
      </c>
      <c r="CF4" s="6"/>
      <c r="CG4" s="6"/>
      <c r="CH4" s="6"/>
      <c r="CI4" s="8" t="n">
        <f aca="false">AVERAGE(BU4:BX4)</f>
        <v>94.1653846153846</v>
      </c>
      <c r="CJ4" s="6"/>
      <c r="CK4" s="6"/>
      <c r="CL4" s="6"/>
      <c r="CN4" s="2" t="s">
        <v>17</v>
      </c>
      <c r="CO4" s="6"/>
      <c r="CP4" s="6"/>
      <c r="CQ4" s="6"/>
      <c r="CR4" s="6"/>
      <c r="CS4" s="6" t="n">
        <f aca="false">(BQ4/$CA$8)*100</f>
        <v>69.4376152427781</v>
      </c>
      <c r="CT4" s="6" t="n">
        <f aca="false">(BR4/$CA$8)*100</f>
        <v>68.2544560540873</v>
      </c>
      <c r="CU4" s="6" t="n">
        <f aca="false">(BS4/$CA$8)*100</f>
        <v>73.8475722188076</v>
      </c>
      <c r="CV4" s="6" t="n">
        <f aca="false">(BT4/$CA$8)*100</f>
        <v>60.0645359557468</v>
      </c>
      <c r="CW4" s="6" t="n">
        <f aca="false">(BU4/$CA$8)*100</f>
        <v>81.2845728334358</v>
      </c>
      <c r="CX4" s="6" t="n">
        <f aca="false">(BV4/$CA$8)*100</f>
        <v>101.905347264905</v>
      </c>
      <c r="CY4" s="6" t="n">
        <f aca="false">(BW4/$CA$8)*100</f>
        <v>93.0700676090965</v>
      </c>
      <c r="CZ4" s="6" t="n">
        <f aca="false">(BX4/$CA$8)*100</f>
        <v>99.9385371850031</v>
      </c>
      <c r="DB4" s="2" t="s">
        <v>17</v>
      </c>
      <c r="DC4" s="6"/>
      <c r="DD4" s="6"/>
      <c r="DE4" s="6"/>
      <c r="DF4" s="6"/>
      <c r="DG4" s="6" t="n">
        <f aca="false">AVERAGE(CS4:CV4)</f>
        <v>67.901044867855</v>
      </c>
      <c r="DH4" s="6"/>
      <c r="DI4" s="6"/>
      <c r="DJ4" s="6"/>
      <c r="DK4" s="6" t="n">
        <f aca="false">AVERAGE(CW4:CZ4)</f>
        <v>94.04963122311</v>
      </c>
      <c r="DL4" s="6"/>
      <c r="DM4" s="6"/>
      <c r="DN4" s="6"/>
      <c r="DP4" s="2" t="s">
        <v>17</v>
      </c>
      <c r="DQ4" s="6"/>
      <c r="DR4" s="6"/>
      <c r="DS4" s="6"/>
      <c r="DT4" s="6"/>
      <c r="DU4" s="6" t="n">
        <f aca="false">$DC$8-CS4</f>
        <v>30.5623847572219</v>
      </c>
      <c r="DV4" s="6" t="n">
        <f aca="false">$DC$8-CT4</f>
        <v>31.7455439459127</v>
      </c>
      <c r="DW4" s="6" t="n">
        <f aca="false">$DC$8-CU4</f>
        <v>26.1524277811924</v>
      </c>
      <c r="DX4" s="6" t="n">
        <f aca="false">$DC$8-CV4</f>
        <v>39.9354640442532</v>
      </c>
      <c r="DY4" s="6" t="n">
        <f aca="false">$DC$8-CW4</f>
        <v>18.7154271665642</v>
      </c>
      <c r="DZ4" s="6" t="n">
        <f aca="false">$DC$8-CX4</f>
        <v>-1.90534726490472</v>
      </c>
      <c r="EA4" s="6" t="n">
        <f aca="false">$DC$8-CY4</f>
        <v>6.9299323909035</v>
      </c>
      <c r="EB4" s="6" t="n">
        <f aca="false">$DC$8-CZ4</f>
        <v>0.0614628149969292</v>
      </c>
      <c r="ED4" s="2" t="s">
        <v>17</v>
      </c>
      <c r="EE4" s="6"/>
      <c r="EF4" s="6"/>
      <c r="EG4" s="6"/>
      <c r="EH4" s="6"/>
      <c r="EI4" s="8" t="n">
        <f aca="false">AVERAGE(DU4:DX4)</f>
        <v>32.098955132145</v>
      </c>
      <c r="EJ4" s="6"/>
      <c r="EK4" s="6"/>
      <c r="EL4" s="6"/>
      <c r="EM4" s="8" t="n">
        <f aca="false">AVERAGE(DY4:EB4)</f>
        <v>5.95036877688998</v>
      </c>
      <c r="EN4" s="6"/>
      <c r="EO4" s="6"/>
      <c r="EP4" s="6"/>
      <c r="ER4" s="2" t="s">
        <v>17</v>
      </c>
      <c r="ES4" s="6"/>
      <c r="ET4" s="6"/>
      <c r="EU4" s="6"/>
      <c r="EV4" s="6"/>
      <c r="EW4" s="8" t="n">
        <f aca="false">STDEV(DU4:DX4)</f>
        <v>5.75204333110779</v>
      </c>
      <c r="EX4" s="6"/>
      <c r="EY4" s="6"/>
      <c r="EZ4" s="6"/>
      <c r="FA4" s="8" t="n">
        <f aca="false">STDEV(DY4:EB4)</f>
        <v>9.31482239091764</v>
      </c>
      <c r="FB4" s="6"/>
      <c r="FC4" s="6"/>
      <c r="FD4" s="6"/>
    </row>
    <row r="5" customFormat="false" ht="16" hidden="false" customHeight="false" outlineLevel="0" collapsed="false">
      <c r="A5" s="2" t="s">
        <v>21</v>
      </c>
      <c r="B5" s="9" t="s">
        <v>22</v>
      </c>
      <c r="C5" s="9"/>
      <c r="D5" s="9"/>
      <c r="E5" s="9"/>
      <c r="F5" s="10" t="s">
        <v>120</v>
      </c>
      <c r="G5" s="10"/>
      <c r="H5" s="10"/>
      <c r="I5" s="10"/>
      <c r="J5" s="5" t="s">
        <v>121</v>
      </c>
      <c r="K5" s="5"/>
      <c r="L5" s="5"/>
      <c r="M5" s="5"/>
      <c r="O5" s="2" t="s">
        <v>21</v>
      </c>
      <c r="P5" s="0" t="n">
        <v>0.1881</v>
      </c>
      <c r="Q5" s="0" t="n">
        <v>0.1889</v>
      </c>
      <c r="R5" s="0" t="n">
        <v>0.1876</v>
      </c>
      <c r="S5" s="0" t="n">
        <v>0.1867</v>
      </c>
      <c r="T5" s="0" t="n">
        <v>0.5386</v>
      </c>
      <c r="U5" s="0" t="n">
        <v>0.501</v>
      </c>
      <c r="V5" s="0" t="n">
        <v>0.5314</v>
      </c>
      <c r="W5" s="0" t="n">
        <v>0.6681</v>
      </c>
      <c r="X5" s="0" t="n">
        <v>0.5106</v>
      </c>
      <c r="Y5" s="0" t="n">
        <v>0.4084</v>
      </c>
      <c r="Z5" s="0" t="n">
        <v>0.4459</v>
      </c>
      <c r="AA5" s="0" t="n">
        <v>0.5001</v>
      </c>
      <c r="AC5" s="2" t="s">
        <v>21</v>
      </c>
      <c r="AD5" s="6" t="n">
        <f aca="false">P5-(AVERAGE($P$4:$S$4))</f>
        <v>0.1333</v>
      </c>
      <c r="AE5" s="6" t="n">
        <f aca="false">Q5-(AVERAGE($P$4:$S$4))</f>
        <v>0.1341</v>
      </c>
      <c r="AF5" s="6" t="n">
        <f aca="false">R5-(AVERAGE($P$4:$S$4))</f>
        <v>0.1328</v>
      </c>
      <c r="AG5" s="6" t="n">
        <f aca="false">S5-(AVERAGE($P$4:$S$4))</f>
        <v>0.1319</v>
      </c>
      <c r="AH5" s="6" t="n">
        <f aca="false">T5-(AVERAGE($P$4:$S$4))</f>
        <v>0.4838</v>
      </c>
      <c r="AI5" s="6" t="n">
        <f aca="false">U5-(AVERAGE($P$4:$S$4))</f>
        <v>0.4462</v>
      </c>
      <c r="AJ5" s="6" t="n">
        <f aca="false">V5-(AVERAGE($P$4:$S$4))</f>
        <v>0.4766</v>
      </c>
      <c r="AK5" s="6" t="n">
        <f aca="false">W5-(AVERAGE($P$4:$S$4))</f>
        <v>0.6133</v>
      </c>
      <c r="AL5" s="6" t="n">
        <f aca="false">X5-(AVERAGE($P$4:$S$4))</f>
        <v>0.4558</v>
      </c>
      <c r="AM5" s="6" t="n">
        <f aca="false">Y5-(AVERAGE($P$4:$S$4))</f>
        <v>0.3536</v>
      </c>
      <c r="AN5" s="6" t="n">
        <f aca="false">Z5-(AVERAGE($P$4:$S$4))</f>
        <v>0.3911</v>
      </c>
      <c r="AO5" s="6" t="n">
        <f aca="false">AA5-(AVERAGE($P$4:$S$4))</f>
        <v>0.4453</v>
      </c>
      <c r="AQ5" s="3" t="n">
        <v>2.5</v>
      </c>
      <c r="AR5" s="6" t="n">
        <f aca="false">AD5</f>
        <v>0.1333</v>
      </c>
      <c r="AS5" s="6" t="n">
        <f aca="false">AE5</f>
        <v>0.1341</v>
      </c>
      <c r="AT5" s="6" t="n">
        <f aca="false">AF5</f>
        <v>0.1328</v>
      </c>
      <c r="AU5" s="6" t="n">
        <f aca="false">AG5</f>
        <v>0.1319</v>
      </c>
      <c r="AV5" s="7" t="n">
        <f aca="false">AVERAGE(AR5:AU5)</f>
        <v>0.133025</v>
      </c>
      <c r="AX5" s="2" t="s">
        <v>21</v>
      </c>
      <c r="AY5" s="6" t="n">
        <f aca="false">(AD5-0.0098)/0.052</f>
        <v>2.375</v>
      </c>
      <c r="AZ5" s="6" t="n">
        <f aca="false">(AE5-0.0098)/0.052</f>
        <v>2.39038461538461</v>
      </c>
      <c r="BA5" s="6" t="n">
        <f aca="false">(AF5-0.0098)/0.052</f>
        <v>2.36538461538462</v>
      </c>
      <c r="BB5" s="6" t="n">
        <f aca="false">(AG5-0.0098)/0.052</f>
        <v>2.34807692307692</v>
      </c>
      <c r="BC5" s="6" t="n">
        <f aca="false">(AH5-0.0098)/0.052</f>
        <v>9.11538461538462</v>
      </c>
      <c r="BD5" s="6" t="n">
        <f aca="false">(AI5-0.0098)/0.052</f>
        <v>8.39230769230769</v>
      </c>
      <c r="BE5" s="6" t="n">
        <f aca="false">(AJ5-0.0098)/0.052</f>
        <v>8.97692307692308</v>
      </c>
      <c r="BF5" s="6" t="n">
        <f aca="false">(AK5-0.0098)/0.052</f>
        <v>11.6057692307692</v>
      </c>
      <c r="BG5" s="6" t="n">
        <f aca="false">(AL5-0.0098)/0.052</f>
        <v>8.57692307692308</v>
      </c>
      <c r="BH5" s="6" t="n">
        <f aca="false">(AM5-0.0098)/0.052</f>
        <v>6.61153846153846</v>
      </c>
      <c r="BI5" s="6" t="n">
        <f aca="false">(AN5-0.0098)/0.052</f>
        <v>7.33269230769231</v>
      </c>
      <c r="BJ5" s="6" t="n">
        <f aca="false">(AO5-0.0098)/0.052</f>
        <v>8.375</v>
      </c>
      <c r="BL5" s="2" t="s">
        <v>21</v>
      </c>
      <c r="BM5" s="6"/>
      <c r="BN5" s="6"/>
      <c r="BO5" s="6"/>
      <c r="BP5" s="6"/>
      <c r="BQ5" s="6" t="n">
        <f aca="false">BC5/(0.025*5)</f>
        <v>72.9230769230769</v>
      </c>
      <c r="BR5" s="6" t="n">
        <f aca="false">BD5/(0.025*5)</f>
        <v>67.1384615384615</v>
      </c>
      <c r="BS5" s="6" t="n">
        <f aca="false">BE5/(0.025*5)</f>
        <v>71.8153846153846</v>
      </c>
      <c r="BT5" s="6" t="n">
        <f aca="false">BF5/(0.025*5)</f>
        <v>92.8461538461538</v>
      </c>
      <c r="BU5" s="6" t="n">
        <f aca="false">BG5/(0.025*5)</f>
        <v>68.6153846153846</v>
      </c>
      <c r="BV5" s="6" t="n">
        <f aca="false">BH5/(0.025*5)</f>
        <v>52.8923076923077</v>
      </c>
      <c r="BW5" s="6" t="n">
        <f aca="false">BI5/(0.025*5)</f>
        <v>58.6615384615385</v>
      </c>
      <c r="BX5" s="6" t="n">
        <f aca="false">BJ5/(0.025*5)</f>
        <v>67</v>
      </c>
      <c r="BZ5" s="2" t="s">
        <v>21</v>
      </c>
      <c r="CA5" s="6"/>
      <c r="CB5" s="6"/>
      <c r="CC5" s="6"/>
      <c r="CD5" s="6"/>
      <c r="CE5" s="8" t="n">
        <f aca="false">AVERAGE(BQ5:BT5)</f>
        <v>76.1807692307692</v>
      </c>
      <c r="CF5" s="6"/>
      <c r="CG5" s="6"/>
      <c r="CH5" s="6"/>
      <c r="CI5" s="6" t="n">
        <f aca="false">AVERAGE(BU5:BX5)</f>
        <v>61.7923076923077</v>
      </c>
      <c r="CJ5" s="6"/>
      <c r="CK5" s="6"/>
      <c r="CL5" s="6"/>
      <c r="CN5" s="2" t="s">
        <v>21</v>
      </c>
      <c r="CO5" s="6"/>
      <c r="CP5" s="6"/>
      <c r="CQ5" s="6"/>
      <c r="CR5" s="6"/>
      <c r="CS5" s="6" t="n">
        <f aca="false">(BQ5/$CA$8)*100</f>
        <v>72.8334357713583</v>
      </c>
      <c r="CT5" s="6" t="n">
        <f aca="false">(BR5/$CA$8)*100</f>
        <v>67.0559311616472</v>
      </c>
      <c r="CU5" s="6" t="n">
        <f aca="false">(BS5/$CA$8)*100</f>
        <v>71.7271051014136</v>
      </c>
      <c r="CV5" s="6" t="n">
        <f aca="false">(BT5/$CA$8)*100</f>
        <v>92.7320221266134</v>
      </c>
      <c r="CW5" s="6" t="n">
        <f aca="false">(BU5/$CA$8)*100</f>
        <v>68.5310387215735</v>
      </c>
      <c r="CX5" s="6" t="n">
        <f aca="false">(BV5/$CA$8)*100</f>
        <v>52.8272894898586</v>
      </c>
      <c r="CY5" s="6" t="n">
        <f aca="false">(BW5/$CA$8)*100</f>
        <v>58.5894283958205</v>
      </c>
      <c r="CZ5" s="6" t="n">
        <f aca="false">(BX5/$CA$8)*100</f>
        <v>66.9176398279041</v>
      </c>
      <c r="DB5" s="2" t="s">
        <v>21</v>
      </c>
      <c r="DC5" s="6"/>
      <c r="DD5" s="6"/>
      <c r="DE5" s="6"/>
      <c r="DF5" s="6"/>
      <c r="DG5" s="6" t="n">
        <f aca="false">AVERAGE(CS5:CV5)</f>
        <v>76.0871235402581</v>
      </c>
      <c r="DH5" s="6"/>
      <c r="DI5" s="6"/>
      <c r="DJ5" s="6"/>
      <c r="DK5" s="6" t="n">
        <f aca="false">AVERAGE(CW5:CZ5)</f>
        <v>61.7163491087892</v>
      </c>
      <c r="DL5" s="6"/>
      <c r="DM5" s="6"/>
      <c r="DN5" s="6"/>
      <c r="DP5" s="2" t="s">
        <v>21</v>
      </c>
      <c r="DQ5" s="6"/>
      <c r="DR5" s="6"/>
      <c r="DS5" s="6"/>
      <c r="DT5" s="6"/>
      <c r="DU5" s="6" t="n">
        <f aca="false">$DC$8-CS5</f>
        <v>27.1665642286417</v>
      </c>
      <c r="DV5" s="6" t="n">
        <f aca="false">$DC$8-CT5</f>
        <v>32.9440688383528</v>
      </c>
      <c r="DW5" s="6" t="n">
        <f aca="false">$DC$8-CU5</f>
        <v>28.2728948985864</v>
      </c>
      <c r="DX5" s="6" t="n">
        <f aca="false">$DC$8-CV5</f>
        <v>7.26797787338661</v>
      </c>
      <c r="DY5" s="6" t="n">
        <f aca="false">$DC$8-CW5</f>
        <v>31.4689612784265</v>
      </c>
      <c r="DZ5" s="6" t="n">
        <f aca="false">$DC$8-CX5</f>
        <v>47.1727105101414</v>
      </c>
      <c r="EA5" s="6" t="n">
        <f aca="false">$DC$8-CY5</f>
        <v>41.4105716041795</v>
      </c>
      <c r="EB5" s="6" t="n">
        <f aca="false">$DC$8-CZ5</f>
        <v>33.0823601720959</v>
      </c>
      <c r="ED5" s="2" t="s">
        <v>21</v>
      </c>
      <c r="EE5" s="6"/>
      <c r="EF5" s="6"/>
      <c r="EG5" s="6"/>
      <c r="EH5" s="6"/>
      <c r="EI5" s="8" t="n">
        <f aca="false">AVERAGE(DU5:DX5)</f>
        <v>23.9128764597419</v>
      </c>
      <c r="EJ5" s="6"/>
      <c r="EK5" s="6"/>
      <c r="EL5" s="6"/>
      <c r="EM5" s="6" t="n">
        <f aca="false">AVERAGE(DY5:EB5)</f>
        <v>38.2836508912108</v>
      </c>
      <c r="EN5" s="6"/>
      <c r="EO5" s="6"/>
      <c r="EP5" s="6"/>
      <c r="ER5" s="2" t="s">
        <v>21</v>
      </c>
      <c r="ES5" s="6"/>
      <c r="ET5" s="6"/>
      <c r="EU5" s="6"/>
      <c r="EV5" s="6"/>
      <c r="EW5" s="8" t="n">
        <f aca="false">STDEV(DU5:DX5)</f>
        <v>11.3755780748948</v>
      </c>
      <c r="EX5" s="6"/>
      <c r="EY5" s="6"/>
      <c r="EZ5" s="6"/>
      <c r="FA5" s="6" t="n">
        <f aca="false">STDEV(DY5:EB5)</f>
        <v>7.35496280791492</v>
      </c>
      <c r="FB5" s="6"/>
      <c r="FC5" s="6"/>
      <c r="FD5" s="6"/>
    </row>
    <row r="6" customFormat="false" ht="16" hidden="false" customHeight="false" outlineLevel="0" collapsed="false">
      <c r="A6" s="2" t="s">
        <v>25</v>
      </c>
      <c r="B6" s="9" t="s">
        <v>26</v>
      </c>
      <c r="C6" s="9"/>
      <c r="D6" s="9"/>
      <c r="E6" s="9"/>
      <c r="F6" s="10" t="s">
        <v>122</v>
      </c>
      <c r="G6" s="10"/>
      <c r="H6" s="10"/>
      <c r="I6" s="10"/>
      <c r="J6" s="5" t="s">
        <v>123</v>
      </c>
      <c r="K6" s="5"/>
      <c r="L6" s="5"/>
      <c r="M6" s="5"/>
      <c r="O6" s="2" t="s">
        <v>25</v>
      </c>
      <c r="P6" s="0" t="n">
        <v>0.667</v>
      </c>
      <c r="Q6" s="0" t="n">
        <v>0.6631</v>
      </c>
      <c r="R6" s="0" t="n">
        <v>0.6614</v>
      </c>
      <c r="S6" s="0" t="n">
        <v>0.6544</v>
      </c>
      <c r="T6" s="0" t="n">
        <v>0.6515</v>
      </c>
      <c r="U6" s="0" t="n">
        <v>0.6848</v>
      </c>
      <c r="V6" s="0" t="n">
        <v>0.7113</v>
      </c>
      <c r="W6" s="0" t="n">
        <v>0.7421</v>
      </c>
      <c r="X6" s="0" t="n">
        <v>0.514</v>
      </c>
      <c r="Y6" s="0" t="n">
        <v>0.5115</v>
      </c>
      <c r="Z6" s="0" t="n">
        <v>0.5826</v>
      </c>
      <c r="AA6" s="0" t="n">
        <v>0.5244</v>
      </c>
      <c r="AC6" s="2" t="s">
        <v>25</v>
      </c>
      <c r="AD6" s="6" t="n">
        <f aca="false">P6-(AVERAGE($P$4:$S$4))</f>
        <v>0.6122</v>
      </c>
      <c r="AE6" s="6" t="n">
        <f aca="false">Q6-(AVERAGE($P$4:$S$4))</f>
        <v>0.6083</v>
      </c>
      <c r="AF6" s="6" t="n">
        <f aca="false">R6-(AVERAGE($P$4:$S$4))</f>
        <v>0.6066</v>
      </c>
      <c r="AG6" s="6" t="n">
        <f aca="false">S6-(AVERAGE($P$4:$S$4))</f>
        <v>0.5996</v>
      </c>
      <c r="AH6" s="6" t="n">
        <f aca="false">T6-(AVERAGE($P$4:$S$4))</f>
        <v>0.5967</v>
      </c>
      <c r="AI6" s="6" t="n">
        <f aca="false">U6-(AVERAGE($P$4:$S$4))</f>
        <v>0.63</v>
      </c>
      <c r="AJ6" s="6" t="n">
        <f aca="false">V6-(AVERAGE($P$4:$S$4))</f>
        <v>0.6565</v>
      </c>
      <c r="AK6" s="6" t="n">
        <f aca="false">W6-(AVERAGE($P$4:$S$4))</f>
        <v>0.6873</v>
      </c>
      <c r="AL6" s="6" t="n">
        <f aca="false">X6-(AVERAGE($P$4:$S$4))</f>
        <v>0.4592</v>
      </c>
      <c r="AM6" s="6" t="n">
        <f aca="false">Y6-(AVERAGE($P$4:$S$4))</f>
        <v>0.4567</v>
      </c>
      <c r="AN6" s="6" t="n">
        <f aca="false">Z6-(AVERAGE($P$4:$S$4))</f>
        <v>0.5278</v>
      </c>
      <c r="AO6" s="6" t="n">
        <f aca="false">AA6-(AVERAGE($P$4:$S$4))</f>
        <v>0.4696</v>
      </c>
      <c r="AQ6" s="3" t="n">
        <v>10</v>
      </c>
      <c r="AR6" s="6" t="n">
        <f aca="false">AD6</f>
        <v>0.6122</v>
      </c>
      <c r="AS6" s="6" t="n">
        <f aca="false">AE6</f>
        <v>0.6083</v>
      </c>
      <c r="AT6" s="6" t="n">
        <f aca="false">AF6</f>
        <v>0.6066</v>
      </c>
      <c r="AU6" s="6" t="n">
        <f aca="false">AG6</f>
        <v>0.5996</v>
      </c>
      <c r="AV6" s="7" t="n">
        <f aca="false">AVERAGE(AR6:AU6)</f>
        <v>0.606675</v>
      </c>
      <c r="AX6" s="2" t="s">
        <v>25</v>
      </c>
      <c r="AY6" s="6" t="n">
        <f aca="false">(AD6-0.0098)/0.052</f>
        <v>11.5846153846154</v>
      </c>
      <c r="AZ6" s="6" t="n">
        <f aca="false">(AE6-0.0098)/0.052</f>
        <v>11.5096153846154</v>
      </c>
      <c r="BA6" s="6" t="n">
        <f aca="false">(AF6-0.0098)/0.052</f>
        <v>11.4769230769231</v>
      </c>
      <c r="BB6" s="6" t="n">
        <f aca="false">(AG6-0.0098)/0.052</f>
        <v>11.3423076923077</v>
      </c>
      <c r="BC6" s="6" t="n">
        <f aca="false">(AH6-0.0098)/0.052</f>
        <v>11.2865384615385</v>
      </c>
      <c r="BD6" s="6" t="n">
        <f aca="false">(AI6-0.0098)/0.052</f>
        <v>11.9269230769231</v>
      </c>
      <c r="BE6" s="6" t="n">
        <f aca="false">(AJ6-0.0098)/0.052</f>
        <v>12.4365384615385</v>
      </c>
      <c r="BF6" s="6" t="n">
        <f aca="false">(AK6-0.0098)/0.052</f>
        <v>13.0288461538462</v>
      </c>
      <c r="BG6" s="6" t="n">
        <f aca="false">(AL6-0.0098)/0.052</f>
        <v>8.64230769230769</v>
      </c>
      <c r="BH6" s="6" t="n">
        <f aca="false">(AM6-0.0098)/0.052</f>
        <v>8.59423076923077</v>
      </c>
      <c r="BI6" s="6" t="n">
        <f aca="false">(AN6-0.0098)/0.052</f>
        <v>9.96153846153846</v>
      </c>
      <c r="BJ6" s="6" t="n">
        <f aca="false">(AO6-0.0098)/0.052</f>
        <v>8.84230769230769</v>
      </c>
      <c r="BL6" s="2" t="s">
        <v>25</v>
      </c>
      <c r="BM6" s="6"/>
      <c r="BN6" s="6"/>
      <c r="BO6" s="6"/>
      <c r="BP6" s="6"/>
      <c r="BQ6" s="6" t="n">
        <f aca="false">BC6/(0.025*5)</f>
        <v>90.2923076923077</v>
      </c>
      <c r="BR6" s="6" t="n">
        <f aca="false">BD6/(0.025*5)</f>
        <v>95.4153846153846</v>
      </c>
      <c r="BS6" s="6" t="n">
        <f aca="false">BE6/(0.025*5)</f>
        <v>99.4923076923077</v>
      </c>
      <c r="BT6" s="6" t="n">
        <f aca="false">BF6/(0.025*5)</f>
        <v>104.230769230769</v>
      </c>
      <c r="BU6" s="6" t="n">
        <f aca="false">BG6/(0.025*5)</f>
        <v>69.1384615384615</v>
      </c>
      <c r="BV6" s="6" t="n">
        <f aca="false">BH6/(0.025*5)</f>
        <v>68.7538461538462</v>
      </c>
      <c r="BW6" s="6" t="n">
        <f aca="false">BI6/(0.025*5)</f>
        <v>79.6923076923077</v>
      </c>
      <c r="BX6" s="6" t="n">
        <f aca="false">BJ6/(0.025*5)</f>
        <v>70.7384615384616</v>
      </c>
      <c r="BZ6" s="2" t="s">
        <v>25</v>
      </c>
      <c r="CA6" s="6"/>
      <c r="CB6" s="6"/>
      <c r="CC6" s="6"/>
      <c r="CD6" s="6"/>
      <c r="CE6" s="8" t="n">
        <f aca="false">AVERAGE(BQ6:BT6)</f>
        <v>97.3576923076923</v>
      </c>
      <c r="CF6" s="6"/>
      <c r="CG6" s="6"/>
      <c r="CH6" s="6"/>
      <c r="CI6" s="6" t="n">
        <f aca="false">AVERAGE(BU6:BX6)</f>
        <v>72.0807692307692</v>
      </c>
      <c r="CJ6" s="6"/>
      <c r="CK6" s="6"/>
      <c r="CL6" s="6"/>
      <c r="CN6" s="2" t="s">
        <v>25</v>
      </c>
      <c r="CO6" s="6"/>
      <c r="CP6" s="6"/>
      <c r="CQ6" s="6"/>
      <c r="CR6" s="6"/>
      <c r="CS6" s="6" t="n">
        <f aca="false">(BQ6/$CA$8)*100</f>
        <v>90.1813153042409</v>
      </c>
      <c r="CT6" s="6" t="n">
        <f aca="false">(BR6/$CA$8)*100</f>
        <v>95.2980946527351</v>
      </c>
      <c r="CU6" s="6" t="n">
        <f aca="false">(BS6/$CA$8)*100</f>
        <v>99.3700061462815</v>
      </c>
      <c r="CV6" s="6" t="n">
        <f aca="false">(BT6/$CA$8)*100</f>
        <v>104.102642901045</v>
      </c>
      <c r="CW6" s="6" t="n">
        <f aca="false">(BU6/$CA$8)*100</f>
        <v>69.0534726490473</v>
      </c>
      <c r="CX6" s="6" t="n">
        <f aca="false">(BV6/$CA$8)*100</f>
        <v>68.6693300553165</v>
      </c>
      <c r="CY6" s="6" t="n">
        <f aca="false">(BW6/$CA$8)*100</f>
        <v>79.5943454210203</v>
      </c>
      <c r="CZ6" s="6" t="n">
        <f aca="false">(BX6/$CA$8)*100</f>
        <v>70.6515058389674</v>
      </c>
      <c r="DB6" s="2" t="s">
        <v>25</v>
      </c>
      <c r="DC6" s="6"/>
      <c r="DD6" s="6"/>
      <c r="DE6" s="6"/>
      <c r="DF6" s="6"/>
      <c r="DG6" s="6" t="n">
        <f aca="false">AVERAGE(CS6:CV6)</f>
        <v>97.2380147510756</v>
      </c>
      <c r="DH6" s="6"/>
      <c r="DI6" s="6"/>
      <c r="DJ6" s="6"/>
      <c r="DK6" s="6" t="n">
        <f aca="false">AVERAGE(CW6:CZ6)</f>
        <v>71.9921634910879</v>
      </c>
      <c r="DL6" s="6"/>
      <c r="DM6" s="6"/>
      <c r="DN6" s="6"/>
      <c r="DP6" s="2" t="s">
        <v>25</v>
      </c>
      <c r="DQ6" s="6"/>
      <c r="DR6" s="6"/>
      <c r="DS6" s="6"/>
      <c r="DT6" s="6"/>
      <c r="DU6" s="6" t="n">
        <f aca="false">$DC$8-CS6</f>
        <v>9.81868469575906</v>
      </c>
      <c r="DV6" s="6" t="n">
        <f aca="false">$DC$8-CT6</f>
        <v>4.70190534726488</v>
      </c>
      <c r="DW6" s="6" t="n">
        <f aca="false">$DC$8-CU6</f>
        <v>0.629993853718503</v>
      </c>
      <c r="DX6" s="6" t="n">
        <f aca="false">$DC$8-CV6</f>
        <v>-4.10264290104487</v>
      </c>
      <c r="DY6" s="6" t="n">
        <f aca="false">$DC$8-CW6</f>
        <v>30.9465273509527</v>
      </c>
      <c r="DZ6" s="6" t="n">
        <f aca="false">$DC$8-CX6</f>
        <v>31.3306699446835</v>
      </c>
      <c r="EA6" s="6" t="n">
        <f aca="false">$DC$8-CY6</f>
        <v>20.4056545789797</v>
      </c>
      <c r="EB6" s="6" t="n">
        <f aca="false">$DC$8-CZ6</f>
        <v>29.3484941610326</v>
      </c>
      <c r="ED6" s="2" t="s">
        <v>25</v>
      </c>
      <c r="EE6" s="6"/>
      <c r="EF6" s="6"/>
      <c r="EG6" s="6"/>
      <c r="EH6" s="6"/>
      <c r="EI6" s="8" t="n">
        <f aca="false">AVERAGE(DU6:DX6)</f>
        <v>2.76198524892439</v>
      </c>
      <c r="EJ6" s="6"/>
      <c r="EK6" s="6"/>
      <c r="EL6" s="6"/>
      <c r="EM6" s="6" t="n">
        <f aca="false">AVERAGE(DY6:EB6)</f>
        <v>28.0078365089121</v>
      </c>
      <c r="EN6" s="6"/>
      <c r="EO6" s="6"/>
      <c r="EP6" s="6"/>
      <c r="ER6" s="2" t="s">
        <v>25</v>
      </c>
      <c r="ES6" s="6"/>
      <c r="ET6" s="6"/>
      <c r="EU6" s="6"/>
      <c r="EV6" s="6"/>
      <c r="EW6" s="8" t="n">
        <f aca="false">STDEV(DU6:DX6)</f>
        <v>5.92252209838243</v>
      </c>
      <c r="EX6" s="6"/>
      <c r="EY6" s="6"/>
      <c r="EZ6" s="6"/>
      <c r="FA6" s="6" t="n">
        <f aca="false">STDEV(DY6:EB6)</f>
        <v>5.14028724693322</v>
      </c>
      <c r="FB6" s="6"/>
      <c r="FC6" s="6"/>
      <c r="FD6" s="6"/>
    </row>
    <row r="7" customFormat="false" ht="16" hidden="false" customHeight="false" outlineLevel="0" collapsed="false">
      <c r="A7" s="2" t="s">
        <v>29</v>
      </c>
      <c r="B7" s="9" t="s">
        <v>30</v>
      </c>
      <c r="C7" s="9"/>
      <c r="D7" s="9"/>
      <c r="E7" s="9"/>
      <c r="F7" s="5" t="s">
        <v>124</v>
      </c>
      <c r="G7" s="5"/>
      <c r="H7" s="5"/>
      <c r="I7" s="5"/>
      <c r="J7" s="5" t="s">
        <v>125</v>
      </c>
      <c r="K7" s="5"/>
      <c r="L7" s="5"/>
      <c r="M7" s="5"/>
      <c r="O7" s="2" t="s">
        <v>29</v>
      </c>
      <c r="P7" s="0" t="n">
        <v>1.1228</v>
      </c>
      <c r="Q7" s="0" t="n">
        <v>1.0966</v>
      </c>
      <c r="R7" s="0" t="n">
        <v>1.1153</v>
      </c>
      <c r="S7" s="0" t="n">
        <v>1.1029</v>
      </c>
      <c r="T7" s="0" t="n">
        <v>0.5975</v>
      </c>
      <c r="U7" s="0" t="n">
        <v>0.6253</v>
      </c>
      <c r="V7" s="0" t="n">
        <v>0.6117</v>
      </c>
      <c r="W7" s="0" t="n">
        <v>0.6448</v>
      </c>
      <c r="X7" s="0" t="n">
        <v>0.6273</v>
      </c>
      <c r="Y7" s="0" t="n">
        <v>0.7474</v>
      </c>
      <c r="Z7" s="0" t="n">
        <v>0.6803</v>
      </c>
      <c r="AA7" s="0" t="n">
        <v>0.6466</v>
      </c>
      <c r="AC7" s="2" t="s">
        <v>29</v>
      </c>
      <c r="AD7" s="6" t="n">
        <f aca="false">P7-(AVERAGE($P$4:$S$4))</f>
        <v>1.068</v>
      </c>
      <c r="AE7" s="6" t="n">
        <f aca="false">Q7-(AVERAGE($P$4:$S$4))</f>
        <v>1.0418</v>
      </c>
      <c r="AF7" s="6" t="n">
        <f aca="false">R7-(AVERAGE($P$4:$S$4))</f>
        <v>1.0605</v>
      </c>
      <c r="AG7" s="6" t="n">
        <f aca="false">S7-(AVERAGE($P$4:$S$4))</f>
        <v>1.0481</v>
      </c>
      <c r="AH7" s="6" t="n">
        <f aca="false">T7-(AVERAGE($P$4:$S$4))</f>
        <v>0.5427</v>
      </c>
      <c r="AI7" s="6" t="n">
        <f aca="false">U7-(AVERAGE($P$4:$S$4))</f>
        <v>0.5705</v>
      </c>
      <c r="AJ7" s="6" t="n">
        <f aca="false">V7-(AVERAGE($P$4:$S$4))</f>
        <v>0.5569</v>
      </c>
      <c r="AK7" s="6" t="n">
        <f aca="false">W7-(AVERAGE($P$4:$S$4))</f>
        <v>0.59</v>
      </c>
      <c r="AL7" s="6" t="n">
        <f aca="false">X7-(AVERAGE($P$4:$S$4))</f>
        <v>0.5725</v>
      </c>
      <c r="AM7" s="6" t="n">
        <f aca="false">Y7-(AVERAGE($P$4:$S$4))</f>
        <v>0.6926</v>
      </c>
      <c r="AN7" s="6" t="n">
        <f aca="false">Z7-(AVERAGE($P$4:$S$4))</f>
        <v>0.6255</v>
      </c>
      <c r="AO7" s="6" t="n">
        <f aca="false">AA7-(AVERAGE($P$4:$S$4))</f>
        <v>0.5918</v>
      </c>
      <c r="AQ7" s="3" t="n">
        <v>20</v>
      </c>
      <c r="AR7" s="6" t="n">
        <f aca="false">AD7</f>
        <v>1.068</v>
      </c>
      <c r="AS7" s="6" t="n">
        <f aca="false">AE7</f>
        <v>1.0418</v>
      </c>
      <c r="AT7" s="6" t="n">
        <f aca="false">AF7</f>
        <v>1.0605</v>
      </c>
      <c r="AU7" s="6" t="n">
        <f aca="false">AG7</f>
        <v>1.0481</v>
      </c>
      <c r="AV7" s="7" t="n">
        <f aca="false">AVERAGE(AR7:AU7)</f>
        <v>1.0546</v>
      </c>
      <c r="AX7" s="2" t="s">
        <v>29</v>
      </c>
      <c r="AY7" s="6" t="n">
        <f aca="false">(AD7-0.0098)/0.052</f>
        <v>20.35</v>
      </c>
      <c r="AZ7" s="6" t="n">
        <f aca="false">(AE7-0.0098)/0.052</f>
        <v>19.8461538461538</v>
      </c>
      <c r="BA7" s="6" t="n">
        <f aca="false">(AF7-0.0098)/0.052</f>
        <v>20.2057692307692</v>
      </c>
      <c r="BB7" s="6" t="n">
        <f aca="false">(AG7-0.0098)/0.052</f>
        <v>19.9673076923077</v>
      </c>
      <c r="BC7" s="6" t="n">
        <f aca="false">(AH7-0.0098)/0.052</f>
        <v>10.2480769230769</v>
      </c>
      <c r="BD7" s="6" t="n">
        <f aca="false">(AI7-0.0098)/0.052</f>
        <v>10.7826923076923</v>
      </c>
      <c r="BE7" s="6" t="n">
        <f aca="false">(AJ7-0.0098)/0.052</f>
        <v>10.5211538461538</v>
      </c>
      <c r="BF7" s="6" t="n">
        <f aca="false">(AK7-0.0098)/0.052</f>
        <v>11.1576923076923</v>
      </c>
      <c r="BG7" s="6" t="n">
        <f aca="false">(AL7-0.0098)/0.052</f>
        <v>10.8211538461538</v>
      </c>
      <c r="BH7" s="6" t="n">
        <f aca="false">(AM7-0.0098)/0.052</f>
        <v>13.1307692307692</v>
      </c>
      <c r="BI7" s="6" t="n">
        <f aca="false">(AN7-0.0098)/0.052</f>
        <v>11.8403846153846</v>
      </c>
      <c r="BJ7" s="6" t="n">
        <f aca="false">(AO7-0.0098)/0.052</f>
        <v>11.1923076923077</v>
      </c>
      <c r="BL7" s="2" t="s">
        <v>29</v>
      </c>
      <c r="BM7" s="6"/>
      <c r="BN7" s="6"/>
      <c r="BO7" s="6"/>
      <c r="BP7" s="6"/>
      <c r="BQ7" s="6" t="n">
        <f aca="false">BC7/(0.025*5)</f>
        <v>81.9846153846154</v>
      </c>
      <c r="BR7" s="6" t="n">
        <f aca="false">BD7/(0.025*5)</f>
        <v>86.2615384615385</v>
      </c>
      <c r="BS7" s="6" t="n">
        <f aca="false">BE7/(0.025*5)</f>
        <v>84.1692307692308</v>
      </c>
      <c r="BT7" s="6" t="n">
        <f aca="false">BF7/(0.025*5)</f>
        <v>89.2615384615385</v>
      </c>
      <c r="BU7" s="6" t="n">
        <f aca="false">BG7/(0.025*5)</f>
        <v>86.5692307692308</v>
      </c>
      <c r="BV7" s="6" t="n">
        <f aca="false">BH7/(0.025*5)</f>
        <v>105.046153846154</v>
      </c>
      <c r="BW7" s="6" t="n">
        <f aca="false">BI7/(0.025*5)</f>
        <v>94.7230769230769</v>
      </c>
      <c r="BX7" s="6" t="n">
        <f aca="false">BJ7/(0.025*5)</f>
        <v>89.5384615384615</v>
      </c>
      <c r="BZ7" s="2" t="s">
        <v>29</v>
      </c>
      <c r="CA7" s="6"/>
      <c r="CB7" s="6"/>
      <c r="CC7" s="6"/>
      <c r="CD7" s="6"/>
      <c r="CE7" s="6" t="n">
        <f aca="false">AVERAGE(BQ7:BT7)</f>
        <v>85.4192307692308</v>
      </c>
      <c r="CF7" s="6"/>
      <c r="CG7" s="6"/>
      <c r="CH7" s="6"/>
      <c r="CI7" s="6" t="n">
        <f aca="false">AVERAGE(BU7:BX7)</f>
        <v>93.9692307692308</v>
      </c>
      <c r="CJ7" s="6"/>
      <c r="CK7" s="6"/>
      <c r="CL7" s="6"/>
      <c r="CN7" s="2" t="s">
        <v>29</v>
      </c>
      <c r="CO7" s="6"/>
      <c r="CP7" s="6"/>
      <c r="CQ7" s="6"/>
      <c r="CR7" s="6"/>
      <c r="CS7" s="6" t="n">
        <f aca="false">(BQ7/$CA$8)*100</f>
        <v>81.8838352796558</v>
      </c>
      <c r="CT7" s="6" t="n">
        <f aca="false">(BR7/$CA$8)*100</f>
        <v>86.1555009219422</v>
      </c>
      <c r="CU7" s="6" t="n">
        <f aca="false">(BS7/$CA$8)*100</f>
        <v>84.0657652120467</v>
      </c>
      <c r="CV7" s="6" t="n">
        <f aca="false">(BT7/$CA$8)*100</f>
        <v>89.1518131530424</v>
      </c>
      <c r="CW7" s="6" t="n">
        <f aca="false">(BU7/$CA$8)*100</f>
        <v>86.4628149969269</v>
      </c>
      <c r="CX7" s="6" t="n">
        <f aca="false">(BV7/$CA$8)*100</f>
        <v>104.917025199754</v>
      </c>
      <c r="CY7" s="6" t="n">
        <f aca="false">(BW7/$CA$8)*100</f>
        <v>94.6066379840197</v>
      </c>
      <c r="CZ7" s="6" t="n">
        <f aca="false">(BX7/$CA$8)*100</f>
        <v>89.4283958205286</v>
      </c>
      <c r="DB7" s="2" t="s">
        <v>29</v>
      </c>
      <c r="DC7" s="6"/>
      <c r="DD7" s="6"/>
      <c r="DE7" s="6"/>
      <c r="DF7" s="6"/>
      <c r="DG7" s="6" t="n">
        <f aca="false">AVERAGE(CS7:CV7)</f>
        <v>85.3142286416718</v>
      </c>
      <c r="DH7" s="6"/>
      <c r="DI7" s="6"/>
      <c r="DJ7" s="6"/>
      <c r="DK7" s="6" t="n">
        <f aca="false">AVERAGE(CW7:CZ7)</f>
        <v>93.8537185003073</v>
      </c>
      <c r="DL7" s="6"/>
      <c r="DM7" s="6"/>
      <c r="DN7" s="6"/>
      <c r="DP7" s="2" t="s">
        <v>29</v>
      </c>
      <c r="DQ7" s="6"/>
      <c r="DR7" s="6"/>
      <c r="DS7" s="6"/>
      <c r="DT7" s="6"/>
      <c r="DU7" s="6" t="n">
        <f aca="false">$DC$8-CS7</f>
        <v>18.1161647203442</v>
      </c>
      <c r="DV7" s="6" t="n">
        <f aca="false">$DC$8-CT7</f>
        <v>13.8444990780578</v>
      </c>
      <c r="DW7" s="6" t="n">
        <f aca="false">$DC$8-CU7</f>
        <v>15.9342347879533</v>
      </c>
      <c r="DX7" s="6" t="n">
        <f aca="false">$DC$8-CV7</f>
        <v>10.8481868469576</v>
      </c>
      <c r="DY7" s="6" t="n">
        <f aca="false">$DC$8-CW7</f>
        <v>13.5371850030731</v>
      </c>
      <c r="DZ7" s="6" t="n">
        <f aca="false">$DC$8-CX7</f>
        <v>-4.91702519975412</v>
      </c>
      <c r="EA7" s="6" t="n">
        <f aca="false">$DC$8-CY7</f>
        <v>5.39336201598034</v>
      </c>
      <c r="EB7" s="6" t="n">
        <f aca="false">$DC$8-CZ7</f>
        <v>10.5716041794714</v>
      </c>
      <c r="ED7" s="2" t="s">
        <v>29</v>
      </c>
      <c r="EE7" s="6"/>
      <c r="EF7" s="6"/>
      <c r="EG7" s="6"/>
      <c r="EH7" s="6"/>
      <c r="EI7" s="6" t="n">
        <f aca="false">AVERAGE(DU7:DX7)</f>
        <v>14.6857713583282</v>
      </c>
      <c r="EJ7" s="6"/>
      <c r="EK7" s="6"/>
      <c r="EL7" s="6"/>
      <c r="EM7" s="6" t="n">
        <f aca="false">AVERAGE(DY7:EB7)</f>
        <v>6.14628149969269</v>
      </c>
      <c r="EN7" s="6"/>
      <c r="EO7" s="6"/>
      <c r="EP7" s="6"/>
      <c r="ER7" s="2" t="s">
        <v>29</v>
      </c>
      <c r="ES7" s="6"/>
      <c r="ET7" s="6"/>
      <c r="EU7" s="6"/>
      <c r="EV7" s="6"/>
      <c r="EW7" s="6" t="n">
        <f aca="false">STDEV(DU7:DX7)</f>
        <v>3.09629097925985</v>
      </c>
      <c r="EX7" s="6"/>
      <c r="EY7" s="6"/>
      <c r="EZ7" s="6"/>
      <c r="FA7" s="6" t="n">
        <f aca="false">STDEV(DY7:EB7)</f>
        <v>8.10704587157417</v>
      </c>
      <c r="FB7" s="6"/>
      <c r="FC7" s="6"/>
      <c r="FD7" s="6"/>
    </row>
    <row r="8" customFormat="false" ht="16" hidden="false" customHeight="false" outlineLevel="0" collapsed="false">
      <c r="A8" s="2" t="s">
        <v>33</v>
      </c>
      <c r="B8" s="11" t="s">
        <v>34</v>
      </c>
      <c r="C8" s="11"/>
      <c r="D8" s="11"/>
      <c r="E8" s="11"/>
      <c r="F8" s="5" t="s">
        <v>126</v>
      </c>
      <c r="G8" s="5"/>
      <c r="H8" s="5"/>
      <c r="I8" s="5"/>
      <c r="J8" s="10" t="s">
        <v>127</v>
      </c>
      <c r="K8" s="10"/>
      <c r="L8" s="10"/>
      <c r="M8" s="10"/>
      <c r="O8" s="2" t="s">
        <v>33</v>
      </c>
      <c r="P8" s="0" t="n">
        <v>0.736</v>
      </c>
      <c r="Q8" s="0" t="n">
        <v>0.7148</v>
      </c>
      <c r="R8" s="0" t="n">
        <v>0.6622</v>
      </c>
      <c r="S8" s="0" t="n">
        <v>0.7486</v>
      </c>
      <c r="T8" s="0" t="n">
        <v>0.6335</v>
      </c>
      <c r="U8" s="0" t="n">
        <v>0.5894</v>
      </c>
      <c r="V8" s="0" t="n">
        <v>0.6519</v>
      </c>
      <c r="W8" s="0" t="n">
        <v>0.6379</v>
      </c>
      <c r="X8" s="0" t="n">
        <v>0.5436</v>
      </c>
      <c r="Y8" s="0" t="n">
        <v>0.3607</v>
      </c>
      <c r="Z8" s="0" t="n">
        <v>0.3513</v>
      </c>
      <c r="AA8" s="0" t="n">
        <v>0.41</v>
      </c>
      <c r="AC8" s="2" t="s">
        <v>33</v>
      </c>
      <c r="AD8" s="6" t="n">
        <f aca="false">P8-(AVERAGE($P$4:$S$4))</f>
        <v>0.6812</v>
      </c>
      <c r="AE8" s="6" t="n">
        <f aca="false">Q8-(AVERAGE($P$4:$S$4))</f>
        <v>0.66</v>
      </c>
      <c r="AF8" s="6" t="n">
        <f aca="false">R8-(AVERAGE($P$4:$S$4))</f>
        <v>0.6074</v>
      </c>
      <c r="AG8" s="6" t="n">
        <f aca="false">S8-(AVERAGE($P$4:$S$4))</f>
        <v>0.6938</v>
      </c>
      <c r="AH8" s="6" t="n">
        <f aca="false">T8-(AVERAGE($P$4:$S$4))</f>
        <v>0.5787</v>
      </c>
      <c r="AI8" s="6" t="n">
        <f aca="false">U8-(AVERAGE($P$4:$S$4))</f>
        <v>0.5346</v>
      </c>
      <c r="AJ8" s="6" t="n">
        <f aca="false">V8-(AVERAGE($P$4:$S$4))</f>
        <v>0.5971</v>
      </c>
      <c r="AK8" s="6" t="n">
        <f aca="false">W8-(AVERAGE($P$4:$S$4))</f>
        <v>0.5831</v>
      </c>
      <c r="AL8" s="6" t="n">
        <f aca="false">X8-(AVERAGE($P$4:$S$4))</f>
        <v>0.4888</v>
      </c>
      <c r="AM8" s="6" t="n">
        <f aca="false">Y8-(AVERAGE($P$4:$S$4))</f>
        <v>0.3059</v>
      </c>
      <c r="AN8" s="6" t="n">
        <f aca="false">Z8-(AVERAGE($P$4:$S$4))</f>
        <v>0.2965</v>
      </c>
      <c r="AO8" s="6" t="n">
        <f aca="false">AA8-(AVERAGE($P$4:$S$4))</f>
        <v>0.3552</v>
      </c>
      <c r="AX8" s="2" t="s">
        <v>33</v>
      </c>
      <c r="AY8" s="6" t="n">
        <f aca="false">(AD8-0.0098)/0.052</f>
        <v>12.9115384615385</v>
      </c>
      <c r="AZ8" s="6" t="n">
        <f aca="false">(AE8-0.0098)/0.052</f>
        <v>12.5038461538462</v>
      </c>
      <c r="BA8" s="6" t="n">
        <f aca="false">(AF8-0.0098)/0.052</f>
        <v>11.4923076923077</v>
      </c>
      <c r="BB8" s="6" t="n">
        <f aca="false">(AG8-0.0098)/0.052</f>
        <v>13.1538461538462</v>
      </c>
      <c r="BC8" s="6" t="n">
        <f aca="false">(AH8-0.0098)/0.052</f>
        <v>10.9403846153846</v>
      </c>
      <c r="BD8" s="6" t="n">
        <f aca="false">(AI8-0.0098)/0.052</f>
        <v>10.0923076923077</v>
      </c>
      <c r="BE8" s="6" t="n">
        <f aca="false">(AJ8-0.0098)/0.052</f>
        <v>11.2942307692308</v>
      </c>
      <c r="BF8" s="6" t="n">
        <f aca="false">(AK8-0.0098)/0.052</f>
        <v>11.025</v>
      </c>
      <c r="BG8" s="6" t="n">
        <f aca="false">(AL8-0.0098)/0.052</f>
        <v>9.21153846153846</v>
      </c>
      <c r="BH8" s="6" t="n">
        <f aca="false">(AM8-0.0098)/0.052</f>
        <v>5.69423076923077</v>
      </c>
      <c r="BI8" s="6" t="n">
        <f aca="false">(AN8-0.0098)/0.052</f>
        <v>5.51346153846154</v>
      </c>
      <c r="BJ8" s="6" t="n">
        <f aca="false">(AO8-0.0098)/0.052</f>
        <v>6.64230769230769</v>
      </c>
      <c r="BL8" s="2" t="s">
        <v>33</v>
      </c>
      <c r="BM8" s="6" t="n">
        <f aca="false">AY8/(0.025*5)</f>
        <v>103.292307692308</v>
      </c>
      <c r="BN8" s="6" t="n">
        <f aca="false">AZ8/(0.025*5)</f>
        <v>100.030769230769</v>
      </c>
      <c r="BO8" s="6" t="n">
        <f aca="false">BA8/(0.025*5)</f>
        <v>91.9384615384615</v>
      </c>
      <c r="BP8" s="6" t="n">
        <f aca="false">BB8/(0.025*5)</f>
        <v>105.230769230769</v>
      </c>
      <c r="BQ8" s="6" t="n">
        <f aca="false">BC8/(0.025*5)</f>
        <v>87.5230769230769</v>
      </c>
      <c r="BR8" s="6" t="n">
        <f aca="false">BD8/(0.025*5)</f>
        <v>80.7384615384615</v>
      </c>
      <c r="BS8" s="6" t="n">
        <f aca="false">BE8/(0.025*5)</f>
        <v>90.3538461538462</v>
      </c>
      <c r="BT8" s="6" t="n">
        <f aca="false">BF8/(0.025*5)</f>
        <v>88.2</v>
      </c>
      <c r="BU8" s="6" t="n">
        <f aca="false">BG8/(0.02*5)</f>
        <v>92.1153846153846</v>
      </c>
      <c r="BV8" s="6" t="n">
        <f aca="false">BH8/(0.02*5)</f>
        <v>56.9423076923077</v>
      </c>
      <c r="BW8" s="6" t="n">
        <f aca="false">BI8/(0.02*5)</f>
        <v>55.1346153846154</v>
      </c>
      <c r="BX8" s="6" t="n">
        <f aca="false">BJ8/(0.02*5)</f>
        <v>66.4230769230769</v>
      </c>
      <c r="BZ8" s="2" t="s">
        <v>33</v>
      </c>
      <c r="CA8" s="6" t="n">
        <f aca="false">AVERAGE(BM8:BP8)</f>
        <v>100.123076923077</v>
      </c>
      <c r="CB8" s="6"/>
      <c r="CC8" s="6"/>
      <c r="CD8" s="6"/>
      <c r="CE8" s="6" t="n">
        <f aca="false">AVERAGE(BQ8:BT8)</f>
        <v>86.7038461538462</v>
      </c>
      <c r="CF8" s="6"/>
      <c r="CG8" s="6"/>
      <c r="CH8" s="6"/>
      <c r="CI8" s="8" t="n">
        <f aca="false">AVERAGE(BU8:BX8)</f>
        <v>67.6538461538462</v>
      </c>
      <c r="CJ8" s="6"/>
      <c r="CK8" s="6"/>
      <c r="CL8" s="6"/>
      <c r="CN8" s="2" t="s">
        <v>33</v>
      </c>
      <c r="CO8" s="6" t="n">
        <f aca="false">(BM8/$CA$8)*100</f>
        <v>103.165334972342</v>
      </c>
      <c r="CP8" s="6" t="n">
        <f aca="false">(BN8/$CA$8)*100</f>
        <v>99.9078057775046</v>
      </c>
      <c r="CQ8" s="6" t="n">
        <f aca="false">(BO8/$CA$8)*100</f>
        <v>91.8254456054087</v>
      </c>
      <c r="CR8" s="6" t="n">
        <f aca="false">(BP8/$CA$8)*100</f>
        <v>105.101413644745</v>
      </c>
      <c r="CS8" s="6" t="n">
        <f aca="false">(BQ8/$CA$8)*100</f>
        <v>87.4154886293792</v>
      </c>
      <c r="CT8" s="6" t="n">
        <f aca="false">(BR8/$CA$8)*100</f>
        <v>80.639213275968</v>
      </c>
      <c r="CU8" s="6" t="n">
        <f aca="false">(BS8/$CA$8)*100</f>
        <v>90.2427781192379</v>
      </c>
      <c r="CV8" s="6" t="n">
        <f aca="false">(BT8/$CA$8)*100</f>
        <v>88.0915795943454</v>
      </c>
      <c r="CW8" s="6" t="n">
        <f aca="false">(BU8/$CA$8)*100</f>
        <v>92.0021511985249</v>
      </c>
      <c r="CX8" s="6" t="n">
        <f aca="false">(BV8/$CA$8)*100</f>
        <v>56.8723110018439</v>
      </c>
      <c r="CY8" s="6" t="n">
        <f aca="false">(BW8/$CA$8)*100</f>
        <v>55.0668408113092</v>
      </c>
      <c r="CZ8" s="6" t="n">
        <f aca="false">(BX8/$CA$8)*100</f>
        <v>66.3414259373079</v>
      </c>
      <c r="DB8" s="2" t="s">
        <v>33</v>
      </c>
      <c r="DC8" s="6" t="n">
        <f aca="false">AVERAGE(CO8:CR8)</f>
        <v>100</v>
      </c>
      <c r="DD8" s="6"/>
      <c r="DE8" s="6"/>
      <c r="DF8" s="6"/>
      <c r="DG8" s="6" t="n">
        <f aca="false">AVERAGE(CS8:CV8)</f>
        <v>86.5972649047327</v>
      </c>
      <c r="DH8" s="6"/>
      <c r="DI8" s="6"/>
      <c r="DJ8" s="6"/>
      <c r="DK8" s="6" t="n">
        <f aca="false">AVERAGE(CW8:CZ8)</f>
        <v>67.5706822372465</v>
      </c>
      <c r="DL8" s="6"/>
      <c r="DM8" s="6"/>
      <c r="DN8" s="6"/>
      <c r="DP8" s="2" t="s">
        <v>33</v>
      </c>
      <c r="DQ8" s="6" t="n">
        <f aca="false">$DC$8-CO8</f>
        <v>-3.16533497234175</v>
      </c>
      <c r="DR8" s="6" t="n">
        <f aca="false">$DC$8-CP8</f>
        <v>0.0921942224953796</v>
      </c>
      <c r="DS8" s="6" t="n">
        <f aca="false">$DC$8-CQ8</f>
        <v>8.17455439459127</v>
      </c>
      <c r="DT8" s="6" t="n">
        <f aca="false">$DC$8-CR8</f>
        <v>-5.10141364474492</v>
      </c>
      <c r="DU8" s="6" t="n">
        <f aca="false">$DC$8-CS8</f>
        <v>12.5845113706208</v>
      </c>
      <c r="DV8" s="6" t="n">
        <f aca="false">$DC$8-CT8</f>
        <v>19.360786724032</v>
      </c>
      <c r="DW8" s="6" t="n">
        <f aca="false">$DC$8-CU8</f>
        <v>9.75722188076215</v>
      </c>
      <c r="DX8" s="6" t="n">
        <f aca="false">$DC$8-CV8</f>
        <v>11.9084204056546</v>
      </c>
      <c r="DY8" s="6" t="n">
        <f aca="false">$DC$8-CW8</f>
        <v>7.9978488014751</v>
      </c>
      <c r="DZ8" s="6" t="n">
        <f aca="false">$DC$8-CX8</f>
        <v>43.1276889981561</v>
      </c>
      <c r="EA8" s="6" t="n">
        <f aca="false">$DC$8-CY8</f>
        <v>44.9331591886909</v>
      </c>
      <c r="EB8" s="6" t="n">
        <f aca="false">$DC$8-CZ8</f>
        <v>33.6585740626921</v>
      </c>
      <c r="ED8" s="2" t="s">
        <v>33</v>
      </c>
      <c r="EE8" s="6" t="n">
        <f aca="false">AVERAGE(DQ8:DT8)</f>
        <v>-7.105427357601E-015</v>
      </c>
      <c r="EF8" s="6"/>
      <c r="EG8" s="6"/>
      <c r="EH8" s="6"/>
      <c r="EI8" s="6" t="n">
        <f aca="false">AVERAGE(DU8:DX8)</f>
        <v>13.4027350952674</v>
      </c>
      <c r="EJ8" s="6"/>
      <c r="EK8" s="6"/>
      <c r="EL8" s="6"/>
      <c r="EM8" s="8" t="n">
        <f aca="false">AVERAGE(DY8:EB8)</f>
        <v>32.4293177627535</v>
      </c>
      <c r="EN8" s="6"/>
      <c r="EO8" s="6"/>
      <c r="EP8" s="6"/>
      <c r="ER8" s="2" t="s">
        <v>33</v>
      </c>
      <c r="ES8" s="6" t="n">
        <f aca="false">STDEV(DQ8:DT8)</f>
        <v>5.85592594405338</v>
      </c>
      <c r="ET8" s="6"/>
      <c r="EU8" s="6"/>
      <c r="EV8" s="6"/>
      <c r="EW8" s="6" t="n">
        <f aca="false">STDEV(DU8:DX8)</f>
        <v>4.15092809956697</v>
      </c>
      <c r="EX8" s="6"/>
      <c r="EY8" s="6"/>
      <c r="EZ8" s="6"/>
      <c r="FA8" s="8" t="n">
        <f aca="false">STDEV(DY8:EB8)</f>
        <v>17.0216425387635</v>
      </c>
      <c r="FB8" s="6"/>
      <c r="FC8" s="6"/>
      <c r="FD8" s="6"/>
    </row>
    <row r="9" customFormat="false" ht="16" hidden="false" customHeight="false" outlineLevel="0" collapsed="false">
      <c r="A9" s="2" t="s">
        <v>37</v>
      </c>
      <c r="B9" s="5" t="s">
        <v>128</v>
      </c>
      <c r="C9" s="5"/>
      <c r="D9" s="5"/>
      <c r="E9" s="5"/>
      <c r="F9" s="5" t="s">
        <v>129</v>
      </c>
      <c r="G9" s="5"/>
      <c r="H9" s="5"/>
      <c r="I9" s="5"/>
      <c r="J9" s="10" t="s">
        <v>130</v>
      </c>
      <c r="K9" s="10"/>
      <c r="L9" s="10"/>
      <c r="M9" s="10"/>
      <c r="O9" s="2" t="s">
        <v>37</v>
      </c>
      <c r="P9" s="0" t="n">
        <v>0.5054</v>
      </c>
      <c r="Q9" s="0" t="n">
        <v>0.4944</v>
      </c>
      <c r="R9" s="0" t="n">
        <v>0.5213</v>
      </c>
      <c r="S9" s="0" t="n">
        <v>0.4314</v>
      </c>
      <c r="T9" s="0" t="n">
        <v>0.6417</v>
      </c>
      <c r="U9" s="0" t="n">
        <v>0.65</v>
      </c>
      <c r="V9" s="0" t="n">
        <v>0.643</v>
      </c>
      <c r="W9" s="0" t="n">
        <v>0.7422</v>
      </c>
      <c r="X9" s="0" t="n">
        <v>0.4493</v>
      </c>
      <c r="Y9" s="0" t="n">
        <v>0.6336</v>
      </c>
      <c r="Z9" s="0" t="n">
        <v>0.495</v>
      </c>
      <c r="AA9" s="0" t="n">
        <v>0.5651</v>
      </c>
      <c r="AC9" s="2" t="s">
        <v>37</v>
      </c>
      <c r="AD9" s="6" t="n">
        <f aca="false">P9-(AVERAGE($P$4:$S$4))</f>
        <v>0.4506</v>
      </c>
      <c r="AE9" s="6" t="n">
        <f aca="false">Q9-(AVERAGE($P$4:$S$4))</f>
        <v>0.4396</v>
      </c>
      <c r="AF9" s="6" t="n">
        <f aca="false">R9-(AVERAGE($P$4:$S$4))</f>
        <v>0.4665</v>
      </c>
      <c r="AG9" s="6" t="n">
        <f aca="false">S9-(AVERAGE($P$4:$S$4))</f>
        <v>0.3766</v>
      </c>
      <c r="AH9" s="6" t="n">
        <f aca="false">T9-(AVERAGE($P$4:$S$4))</f>
        <v>0.5869</v>
      </c>
      <c r="AI9" s="6" t="n">
        <f aca="false">U9-(AVERAGE($P$4:$S$4))</f>
        <v>0.5952</v>
      </c>
      <c r="AJ9" s="6" t="n">
        <f aca="false">V9-(AVERAGE($P$4:$S$4))</f>
        <v>0.5882</v>
      </c>
      <c r="AK9" s="6" t="n">
        <f aca="false">W9-(AVERAGE($P$4:$S$4))</f>
        <v>0.6874</v>
      </c>
      <c r="AL9" s="6" t="n">
        <f aca="false">X9-(AVERAGE($P$4:$S$4))</f>
        <v>0.3945</v>
      </c>
      <c r="AM9" s="6" t="n">
        <f aca="false">Y9-(AVERAGE($P$4:$S$4))</f>
        <v>0.5788</v>
      </c>
      <c r="AN9" s="6" t="n">
        <f aca="false">Z9-(AVERAGE($P$4:$S$4))</f>
        <v>0.4402</v>
      </c>
      <c r="AO9" s="6" t="n">
        <f aca="false">AA9-(AVERAGE($P$4:$S$4))</f>
        <v>0.5103</v>
      </c>
      <c r="AX9" s="2" t="s">
        <v>37</v>
      </c>
      <c r="AY9" s="6" t="n">
        <f aca="false">(AD9-0.0098)/0.052</f>
        <v>8.47692307692308</v>
      </c>
      <c r="AZ9" s="6" t="n">
        <f aca="false">(AE9-0.0098)/0.052</f>
        <v>8.26538461538462</v>
      </c>
      <c r="BA9" s="6" t="n">
        <f aca="false">(AF9-0.0098)/0.052</f>
        <v>8.78269230769231</v>
      </c>
      <c r="BB9" s="6" t="n">
        <f aca="false">(AG9-0.0098)/0.052</f>
        <v>7.05384615384615</v>
      </c>
      <c r="BC9" s="6" t="n">
        <f aca="false">(AH9-0.0098)/0.052</f>
        <v>11.0980769230769</v>
      </c>
      <c r="BD9" s="6" t="n">
        <f aca="false">(AI9-0.0098)/0.052</f>
        <v>11.2576923076923</v>
      </c>
      <c r="BE9" s="6" t="n">
        <f aca="false">(AJ9-0.0098)/0.052</f>
        <v>11.1230769230769</v>
      </c>
      <c r="BF9" s="6" t="n">
        <f aca="false">(AK9-0.0098)/0.052</f>
        <v>13.0307692307692</v>
      </c>
      <c r="BG9" s="6" t="n">
        <f aca="false">(AL9-0.0098)/0.052</f>
        <v>7.39807692307692</v>
      </c>
      <c r="BH9" s="6" t="n">
        <f aca="false">(AM9-0.0098)/0.052</f>
        <v>10.9423076923077</v>
      </c>
      <c r="BI9" s="6" t="n">
        <f aca="false">(AN9-0.0098)/0.052</f>
        <v>8.27692307692308</v>
      </c>
      <c r="BJ9" s="6" t="n">
        <f aca="false">(AO9-0.0098)/0.052</f>
        <v>9.625</v>
      </c>
      <c r="BL9" s="2" t="s">
        <v>37</v>
      </c>
      <c r="BM9" s="6" t="n">
        <f aca="false">AY9/(0.025*5)</f>
        <v>67.8153846153846</v>
      </c>
      <c r="BN9" s="6" t="n">
        <f aca="false">AZ9/(0.025*5)</f>
        <v>66.1230769230769</v>
      </c>
      <c r="BO9" s="6" t="n">
        <f aca="false">BA9/(0.025*5)</f>
        <v>70.2615384615384</v>
      </c>
      <c r="BP9" s="6" t="n">
        <f aca="false">BB9/(0.025*5)</f>
        <v>56.4307692307692</v>
      </c>
      <c r="BQ9" s="6" t="n">
        <f aca="false">BC9/(0.025*5)</f>
        <v>88.7846153846154</v>
      </c>
      <c r="BR9" s="6" t="n">
        <f aca="false">BD9/(0.025*5)</f>
        <v>90.0615384615385</v>
      </c>
      <c r="BS9" s="6" t="n">
        <f aca="false">BE9/(0.025*5)</f>
        <v>88.9846153846154</v>
      </c>
      <c r="BT9" s="6" t="n">
        <f aca="false">BF9/(0.025*5)</f>
        <v>104.246153846154</v>
      </c>
      <c r="BU9" s="6" t="n">
        <f aca="false">BG9/(0.02*5)</f>
        <v>73.9807692307692</v>
      </c>
      <c r="BV9" s="6" t="n">
        <f aca="false">BH9/(0.02*5)</f>
        <v>109.423076923077</v>
      </c>
      <c r="BW9" s="6" t="n">
        <f aca="false">BI9/(0.02*5)</f>
        <v>82.7692307692308</v>
      </c>
      <c r="BX9" s="6" t="n">
        <f aca="false">BJ9/(0.02*5)</f>
        <v>96.25</v>
      </c>
      <c r="BZ9" s="2" t="s">
        <v>37</v>
      </c>
      <c r="CA9" s="6" t="n">
        <f aca="false">AVERAGE(BM9:BP9)</f>
        <v>65.1576923076923</v>
      </c>
      <c r="CB9" s="6"/>
      <c r="CC9" s="6"/>
      <c r="CD9" s="6"/>
      <c r="CE9" s="6" t="n">
        <f aca="false">AVERAGE(BQ9:BT9)</f>
        <v>93.0192307692308</v>
      </c>
      <c r="CF9" s="6"/>
      <c r="CG9" s="6"/>
      <c r="CH9" s="6"/>
      <c r="CI9" s="8" t="n">
        <f aca="false">AVERAGE(BU9:BX9)</f>
        <v>90.6057692307692</v>
      </c>
      <c r="CJ9" s="6"/>
      <c r="CK9" s="6"/>
      <c r="CL9" s="6"/>
      <c r="CN9" s="2" t="s">
        <v>37</v>
      </c>
      <c r="CO9" s="6" t="n">
        <f aca="false">(BM9/$CA$8)*100</f>
        <v>67.7320221266133</v>
      </c>
      <c r="CP9" s="6" t="n">
        <f aca="false">(BN9/$CA$8)*100</f>
        <v>66.0417947141979</v>
      </c>
      <c r="CQ9" s="6" t="n">
        <f aca="false">(BO9/$CA$8)*100</f>
        <v>70.1751690227412</v>
      </c>
      <c r="CR9" s="6" t="n">
        <f aca="false">(BP9/$CA$8)*100</f>
        <v>56.3614013521819</v>
      </c>
      <c r="CS9" s="6" t="n">
        <f aca="false">(BQ9/$CA$8)*100</f>
        <v>88.6754763368162</v>
      </c>
      <c r="CT9" s="6" t="n">
        <f aca="false">(BR9/$CA$8)*100</f>
        <v>89.9508297480025</v>
      </c>
      <c r="CU9" s="6" t="n">
        <f aca="false">(BS9/$CA$8)*100</f>
        <v>88.8752304855562</v>
      </c>
      <c r="CV9" s="6" t="n">
        <f aca="false">(BT9/$CA$8)*100</f>
        <v>104.118008604794</v>
      </c>
      <c r="CW9" s="6" t="n">
        <f aca="false">(BU9/$CA$8)*100</f>
        <v>73.889827904118</v>
      </c>
      <c r="CX9" s="6" t="n">
        <f aca="false">(BV9/$CA$8)*100</f>
        <v>109.288567916411</v>
      </c>
      <c r="CY9" s="6" t="n">
        <f aca="false">(BW9/$CA$8)*100</f>
        <v>82.6674861708666</v>
      </c>
      <c r="CZ9" s="6" t="n">
        <f aca="false">(BX9/$CA$8)*100</f>
        <v>96.1316840811309</v>
      </c>
      <c r="DB9" s="2" t="s">
        <v>37</v>
      </c>
      <c r="DC9" s="6" t="n">
        <f aca="false">AVERAGE(CO9:CR9)</f>
        <v>65.0775968039336</v>
      </c>
      <c r="DD9" s="6"/>
      <c r="DE9" s="6"/>
      <c r="DF9" s="6"/>
      <c r="DG9" s="6" t="n">
        <f aca="false">AVERAGE(CS9:CV9)</f>
        <v>92.9048862937922</v>
      </c>
      <c r="DH9" s="6"/>
      <c r="DI9" s="6"/>
      <c r="DJ9" s="6"/>
      <c r="DK9" s="6" t="n">
        <f aca="false">AVERAGE(CW9:CZ9)</f>
        <v>90.4943915181315</v>
      </c>
      <c r="DL9" s="6"/>
      <c r="DM9" s="6"/>
      <c r="DN9" s="6"/>
      <c r="DP9" s="2" t="s">
        <v>37</v>
      </c>
      <c r="DQ9" s="6" t="n">
        <f aca="false">$DC$8-CO9</f>
        <v>32.2679778733867</v>
      </c>
      <c r="DR9" s="6" t="n">
        <f aca="false">$DC$8-CP9</f>
        <v>33.9582052858021</v>
      </c>
      <c r="DS9" s="6" t="n">
        <f aca="false">$DC$8-CQ9</f>
        <v>29.8248309772588</v>
      </c>
      <c r="DT9" s="6" t="n">
        <f aca="false">$DC$8-CR9</f>
        <v>43.6385986478181</v>
      </c>
      <c r="DU9" s="6" t="n">
        <f aca="false">$DC$8-CS9</f>
        <v>11.3245236631838</v>
      </c>
      <c r="DV9" s="6" t="n">
        <f aca="false">$DC$8-CT9</f>
        <v>10.0491702519975</v>
      </c>
      <c r="DW9" s="6" t="n">
        <f aca="false">$DC$8-CU9</f>
        <v>11.1247695144438</v>
      </c>
      <c r="DX9" s="6" t="n">
        <f aca="false">$DC$8-CV9</f>
        <v>-4.11800860479407</v>
      </c>
      <c r="DY9" s="6" t="n">
        <f aca="false">$DC$8-CW9</f>
        <v>26.110172095882</v>
      </c>
      <c r="DZ9" s="6" t="n">
        <f aca="false">$DC$8-CX9</f>
        <v>-9.2885679164106</v>
      </c>
      <c r="EA9" s="6" t="n">
        <f aca="false">$DC$8-CY9</f>
        <v>17.3325138291334</v>
      </c>
      <c r="EB9" s="6" t="n">
        <f aca="false">$DC$8-CZ9</f>
        <v>3.86831591886907</v>
      </c>
      <c r="ED9" s="2" t="s">
        <v>37</v>
      </c>
      <c r="EE9" s="6" t="n">
        <f aca="false">AVERAGE(DQ9:DT9)</f>
        <v>34.9224031960664</v>
      </c>
      <c r="EF9" s="6"/>
      <c r="EG9" s="6"/>
      <c r="EH9" s="6"/>
      <c r="EI9" s="6" t="n">
        <f aca="false">AVERAGE(DU9:DX9)</f>
        <v>7.09511370620775</v>
      </c>
      <c r="EJ9" s="6"/>
      <c r="EK9" s="6"/>
      <c r="EL9" s="6"/>
      <c r="EM9" s="8" t="n">
        <f aca="false">AVERAGE(DY9:EB9)</f>
        <v>9.50560848186847</v>
      </c>
      <c r="EN9" s="6"/>
      <c r="EO9" s="6"/>
      <c r="EP9" s="6"/>
      <c r="ER9" s="2" t="s">
        <v>37</v>
      </c>
      <c r="ES9" s="6" t="n">
        <f aca="false">STDEV(DQ9:DT9)</f>
        <v>6.05345513138124</v>
      </c>
      <c r="ET9" s="6"/>
      <c r="EU9" s="6"/>
      <c r="EV9" s="6"/>
      <c r="EW9" s="6" t="n">
        <f aca="false">STDEV(DU9:DX9)</f>
        <v>7.4963679328554</v>
      </c>
      <c r="EX9" s="6"/>
      <c r="EY9" s="6"/>
      <c r="EZ9" s="6"/>
      <c r="FA9" s="8" t="n">
        <f aca="false">STDEV(DY9:EB9)</f>
        <v>15.5131354455651</v>
      </c>
      <c r="FB9" s="6"/>
      <c r="FC9" s="6"/>
      <c r="FD9" s="6"/>
    </row>
    <row r="10" customFormat="false" ht="16" hidden="false" customHeight="false" outlineLevel="0" collapsed="false">
      <c r="A10" s="2" t="s">
        <v>41</v>
      </c>
      <c r="B10" s="5" t="s">
        <v>131</v>
      </c>
      <c r="C10" s="5"/>
      <c r="D10" s="5"/>
      <c r="E10" s="5"/>
      <c r="F10" s="10" t="s">
        <v>132</v>
      </c>
      <c r="G10" s="10"/>
      <c r="H10" s="10"/>
      <c r="I10" s="10"/>
      <c r="J10" s="10" t="s">
        <v>133</v>
      </c>
      <c r="K10" s="10"/>
      <c r="L10" s="10"/>
      <c r="M10" s="10"/>
      <c r="O10" s="2" t="s">
        <v>41</v>
      </c>
      <c r="P10" s="0" t="n">
        <v>0.5605</v>
      </c>
      <c r="Q10" s="0" t="n">
        <v>0.6362</v>
      </c>
      <c r="R10" s="0" t="n">
        <v>0.4771</v>
      </c>
      <c r="S10" s="0" t="n">
        <v>0.6133</v>
      </c>
      <c r="T10" s="0" t="n">
        <v>0.6239</v>
      </c>
      <c r="U10" s="0" t="n">
        <v>0.6872</v>
      </c>
      <c r="V10" s="0" t="n">
        <v>0.6113</v>
      </c>
      <c r="W10" s="0" t="n">
        <v>0.6438</v>
      </c>
      <c r="X10" s="0" t="n">
        <v>0.6682</v>
      </c>
      <c r="Y10" s="0" t="n">
        <v>0.5876</v>
      </c>
      <c r="Z10" s="0" t="n">
        <v>0.7086</v>
      </c>
      <c r="AA10" s="0" t="n">
        <v>0.6965</v>
      </c>
      <c r="AC10" s="2" t="s">
        <v>41</v>
      </c>
      <c r="AD10" s="6" t="n">
        <f aca="false">P10-(AVERAGE($P$4:$S$4))</f>
        <v>0.5057</v>
      </c>
      <c r="AE10" s="6" t="n">
        <f aca="false">Q10-(AVERAGE($P$4:$S$4))</f>
        <v>0.5814</v>
      </c>
      <c r="AF10" s="6" t="n">
        <f aca="false">R10-(AVERAGE($P$4:$S$4))</f>
        <v>0.4223</v>
      </c>
      <c r="AG10" s="6" t="n">
        <f aca="false">S10-(AVERAGE($P$4:$S$4))</f>
        <v>0.5585</v>
      </c>
      <c r="AH10" s="6" t="n">
        <f aca="false">T10-(AVERAGE($P$4:$S$4))</f>
        <v>0.5691</v>
      </c>
      <c r="AI10" s="6" t="n">
        <f aca="false">U10-(AVERAGE($P$4:$S$4))</f>
        <v>0.6324</v>
      </c>
      <c r="AJ10" s="6" t="n">
        <f aca="false">V10-(AVERAGE($P$4:$S$4))</f>
        <v>0.5565</v>
      </c>
      <c r="AK10" s="6" t="n">
        <f aca="false">W10-(AVERAGE($P$4:$S$4))</f>
        <v>0.589</v>
      </c>
      <c r="AL10" s="6" t="n">
        <f aca="false">X10-(AVERAGE($P$4:$S$4))</f>
        <v>0.6134</v>
      </c>
      <c r="AM10" s="6" t="n">
        <f aca="false">Y10-(AVERAGE($P$4:$S$4))</f>
        <v>0.5328</v>
      </c>
      <c r="AN10" s="6" t="n">
        <f aca="false">Z10-(AVERAGE($P$4:$S$4))</f>
        <v>0.6538</v>
      </c>
      <c r="AO10" s="6" t="n">
        <f aca="false">AA10-(AVERAGE($P$4:$S$4))</f>
        <v>0.6417</v>
      </c>
      <c r="AX10" s="2" t="s">
        <v>41</v>
      </c>
      <c r="AY10" s="6" t="n">
        <f aca="false">(AD10-0.0098)/0.052</f>
        <v>9.53653846153846</v>
      </c>
      <c r="AZ10" s="6" t="n">
        <f aca="false">(AE10-0.0098)/0.052</f>
        <v>10.9923076923077</v>
      </c>
      <c r="BA10" s="6" t="n">
        <f aca="false">(AF10-0.0098)/0.052</f>
        <v>7.93269230769231</v>
      </c>
      <c r="BB10" s="6" t="n">
        <f aca="false">(AG10-0.0098)/0.052</f>
        <v>10.5519230769231</v>
      </c>
      <c r="BC10" s="6" t="n">
        <f aca="false">(AH10-0.0098)/0.052</f>
        <v>10.7557692307692</v>
      </c>
      <c r="BD10" s="6" t="n">
        <f aca="false">(AI10-0.0098)/0.052</f>
        <v>11.9730769230769</v>
      </c>
      <c r="BE10" s="6" t="n">
        <f aca="false">(AJ10-0.0098)/0.052</f>
        <v>10.5134615384615</v>
      </c>
      <c r="BF10" s="6" t="n">
        <f aca="false">(AK10-0.0098)/0.052</f>
        <v>11.1384615384615</v>
      </c>
      <c r="BG10" s="6" t="n">
        <f aca="false">(AL10-0.0098)/0.052</f>
        <v>11.6076923076923</v>
      </c>
      <c r="BH10" s="6" t="n">
        <f aca="false">(AM10-0.0098)/0.052</f>
        <v>10.0576923076923</v>
      </c>
      <c r="BI10" s="6" t="n">
        <f aca="false">(AN10-0.0098)/0.052</f>
        <v>12.3846153846154</v>
      </c>
      <c r="BJ10" s="6" t="n">
        <f aca="false">(AO10-0.0098)/0.052</f>
        <v>12.1519230769231</v>
      </c>
      <c r="BL10" s="2" t="s">
        <v>41</v>
      </c>
      <c r="BM10" s="6" t="n">
        <f aca="false">AY10/(0.025*5)</f>
        <v>76.2923076923077</v>
      </c>
      <c r="BN10" s="6" t="n">
        <f aca="false">AZ10/(0.025*5)</f>
        <v>87.9384615384616</v>
      </c>
      <c r="BO10" s="6" t="n">
        <f aca="false">BA10/(0.025*5)</f>
        <v>63.4615384615385</v>
      </c>
      <c r="BP10" s="6" t="n">
        <f aca="false">BB10/(0.025*5)</f>
        <v>84.4153846153846</v>
      </c>
      <c r="BQ10" s="6" t="n">
        <f aca="false">BC10/(0.025*5)</f>
        <v>86.0461538461538</v>
      </c>
      <c r="BR10" s="6" t="n">
        <f aca="false">BD10/(0.025*5)</f>
        <v>95.7846153846154</v>
      </c>
      <c r="BS10" s="6" t="n">
        <f aca="false">BE10/(0.025*5)</f>
        <v>84.1076923076923</v>
      </c>
      <c r="BT10" s="6" t="n">
        <f aca="false">BF10/(0.025*5)</f>
        <v>89.1076923076923</v>
      </c>
      <c r="BU10" s="6" t="n">
        <f aca="false">BG10/(0.02*5)</f>
        <v>116.076923076923</v>
      </c>
      <c r="BV10" s="6" t="n">
        <f aca="false">BH10/(0.02*5)</f>
        <v>100.576923076923</v>
      </c>
      <c r="BW10" s="6" t="n">
        <f aca="false">BI10/(0.02*5)</f>
        <v>123.846153846154</v>
      </c>
      <c r="BX10" s="6" t="n">
        <f aca="false">BJ10/(0.02*5)</f>
        <v>121.519230769231</v>
      </c>
      <c r="BZ10" s="2" t="s">
        <v>41</v>
      </c>
      <c r="CA10" s="6" t="n">
        <f aca="false">AVERAGE(BM10:BP10)</f>
        <v>78.0269230769231</v>
      </c>
      <c r="CB10" s="6"/>
      <c r="CC10" s="6"/>
      <c r="CD10" s="6"/>
      <c r="CE10" s="8" t="n">
        <f aca="false">AVERAGE(BQ10:BS10)</f>
        <v>88.6461538461538</v>
      </c>
      <c r="CF10" s="6"/>
      <c r="CG10" s="6"/>
      <c r="CH10" s="6"/>
      <c r="CI10" s="8" t="n">
        <f aca="false">AVERAGE(BU10:BX10)</f>
        <v>115.504807692308</v>
      </c>
      <c r="CJ10" s="6"/>
      <c r="CK10" s="6"/>
      <c r="CL10" s="6"/>
      <c r="CN10" s="2" t="s">
        <v>41</v>
      </c>
      <c r="CO10" s="6" t="n">
        <f aca="false">(BM10/$CA$8)*100</f>
        <v>76.1985248924401</v>
      </c>
      <c r="CP10" s="6" t="n">
        <f aca="false">(BN10/$CA$8)*100</f>
        <v>87.8303626306085</v>
      </c>
      <c r="CQ10" s="6" t="n">
        <f aca="false">(BO10/$CA$8)*100</f>
        <v>63.3835279655808</v>
      </c>
      <c r="CR10" s="6" t="n">
        <f aca="false">(BP10/$CA$8)*100</f>
        <v>84.3116164720344</v>
      </c>
      <c r="CS10" s="6" t="n">
        <f aca="false">(BQ10/$CA$8)*100</f>
        <v>85.940381069453</v>
      </c>
      <c r="CT10" s="6" t="n">
        <f aca="false">(BR10/$CA$8)*100</f>
        <v>95.6668715427167</v>
      </c>
      <c r="CU10" s="6" t="n">
        <f aca="false">(BS10/$CA$8)*100</f>
        <v>84.0043023970498</v>
      </c>
      <c r="CV10" s="6" t="n">
        <f aca="false">(BT10/$CA$8)*100</f>
        <v>88.9981561155501</v>
      </c>
      <c r="CW10" s="6" t="n">
        <f aca="false">(BU10/$CA$8)*100</f>
        <v>115.934234787953</v>
      </c>
      <c r="CX10" s="6" t="n">
        <f aca="false">(BV10/$CA$8)*100</f>
        <v>100.453288260602</v>
      </c>
      <c r="CY10" s="6" t="n">
        <f aca="false">(BW10/$CA$8)*100</f>
        <v>123.693915181315</v>
      </c>
      <c r="CZ10" s="6" t="n">
        <f aca="false">(BX10/$CA$8)*100</f>
        <v>121.369852489244</v>
      </c>
      <c r="DB10" s="2" t="s">
        <v>41</v>
      </c>
      <c r="DC10" s="6" t="n">
        <f aca="false">AVERAGE(CO10:CR10)</f>
        <v>77.931007990166</v>
      </c>
      <c r="DD10" s="6"/>
      <c r="DE10" s="6"/>
      <c r="DF10" s="6"/>
      <c r="DG10" s="6" t="n">
        <f aca="false">AVERAGE(CS10:CU10)</f>
        <v>88.5371850030731</v>
      </c>
      <c r="DH10" s="6"/>
      <c r="DI10" s="6"/>
      <c r="DJ10" s="6"/>
      <c r="DK10" s="6" t="n">
        <f aca="false">AVERAGE(CW10:CZ10)</f>
        <v>115.362822679779</v>
      </c>
      <c r="DL10" s="6"/>
      <c r="DM10" s="6"/>
      <c r="DN10" s="6"/>
      <c r="DP10" s="2" t="s">
        <v>41</v>
      </c>
      <c r="DQ10" s="6" t="n">
        <f aca="false">$DC$8-CO10</f>
        <v>23.8014751075599</v>
      </c>
      <c r="DR10" s="6" t="n">
        <f aca="false">$DC$8-CP10</f>
        <v>12.1696373693915</v>
      </c>
      <c r="DS10" s="6" t="n">
        <f aca="false">$DC$8-CQ10</f>
        <v>36.6164720344192</v>
      </c>
      <c r="DT10" s="6" t="n">
        <f aca="false">$DC$8-CR10</f>
        <v>15.6883835279656</v>
      </c>
      <c r="DU10" s="6" t="n">
        <f aca="false">$DC$8-CS10</f>
        <v>14.059618930547</v>
      </c>
      <c r="DV10" s="6" t="n">
        <f aca="false">$DC$8-CT10</f>
        <v>4.33312845728335</v>
      </c>
      <c r="DW10" s="6" t="n">
        <f aca="false">$DC$8-CU10</f>
        <v>15.9956976029502</v>
      </c>
      <c r="DX10" s="6" t="n">
        <f aca="false">$DC$8-CV10</f>
        <v>11.0018438844499</v>
      </c>
      <c r="DY10" s="6" t="n">
        <f aca="false">$DC$8-CW10</f>
        <v>-15.9342347879533</v>
      </c>
      <c r="DZ10" s="6" t="n">
        <f aca="false">$DC$8-CX10</f>
        <v>-0.453288260602335</v>
      </c>
      <c r="EA10" s="6" t="n">
        <f aca="false">$DC$8-CY10</f>
        <v>-23.6939151813153</v>
      </c>
      <c r="EB10" s="6" t="n">
        <f aca="false">$DC$8-CZ10</f>
        <v>-21.369852489244</v>
      </c>
      <c r="ED10" s="2" t="s">
        <v>41</v>
      </c>
      <c r="EE10" s="6" t="n">
        <f aca="false">AVERAGE(DQ10:DT10)</f>
        <v>22.068992009834</v>
      </c>
      <c r="EF10" s="6"/>
      <c r="EG10" s="6"/>
      <c r="EH10" s="6"/>
      <c r="EI10" s="8" t="n">
        <f aca="false">AVERAGE(DU10:DW10)</f>
        <v>11.4628149969269</v>
      </c>
      <c r="EJ10" s="6"/>
      <c r="EK10" s="6"/>
      <c r="EL10" s="6"/>
      <c r="EM10" s="8" t="n">
        <f aca="false">AVERAGE(DY10:EB10)</f>
        <v>-15.3628226797787</v>
      </c>
      <c r="EN10" s="6"/>
      <c r="EO10" s="6"/>
      <c r="EP10" s="6"/>
      <c r="ER10" s="2" t="s">
        <v>41</v>
      </c>
      <c r="ES10" s="6" t="n">
        <f aca="false">STDEV(DQ10:DT10)</f>
        <v>10.8526503620967</v>
      </c>
      <c r="ET10" s="6"/>
      <c r="EU10" s="6"/>
      <c r="EV10" s="6"/>
      <c r="EW10" s="8" t="n">
        <f aca="false">STDEV(DU10:DW10)</f>
        <v>6.24991382113498</v>
      </c>
      <c r="EX10" s="6"/>
      <c r="EY10" s="6"/>
      <c r="EZ10" s="6"/>
      <c r="FA10" s="8" t="n">
        <f aca="false">STDEV(DY10:EB10)</f>
        <v>10.4580469463302</v>
      </c>
      <c r="FB10" s="6"/>
      <c r="FC10" s="6"/>
      <c r="FD10" s="6"/>
    </row>
    <row r="11" customFormat="false" ht="16" hidden="false" customHeight="false" outlineLevel="0" collapsed="false">
      <c r="A11" s="2" t="s">
        <v>45</v>
      </c>
      <c r="B11" s="5" t="s">
        <v>134</v>
      </c>
      <c r="C11" s="5"/>
      <c r="D11" s="5"/>
      <c r="E11" s="5"/>
      <c r="F11" s="10" t="s">
        <v>135</v>
      </c>
      <c r="G11" s="10"/>
      <c r="H11" s="10"/>
      <c r="I11" s="10"/>
      <c r="J11" s="10"/>
      <c r="K11" s="10"/>
      <c r="L11" s="10"/>
      <c r="M11" s="10"/>
      <c r="O11" s="2" t="s">
        <v>45</v>
      </c>
      <c r="P11" s="0" t="n">
        <v>0.6567</v>
      </c>
      <c r="Q11" s="0" t="n">
        <v>0.6484</v>
      </c>
      <c r="R11" s="0" t="n">
        <v>0.568</v>
      </c>
      <c r="S11" s="0" t="n">
        <v>0.6407</v>
      </c>
      <c r="T11" s="0" t="n">
        <v>0.6509</v>
      </c>
      <c r="U11" s="0" t="n">
        <v>0.7005</v>
      </c>
      <c r="V11" s="0" t="n">
        <v>0.6495</v>
      </c>
      <c r="W11" s="0" t="n">
        <v>0.6599</v>
      </c>
      <c r="AC11" s="2" t="s">
        <v>45</v>
      </c>
      <c r="AD11" s="6" t="n">
        <f aca="false">P11-(AVERAGE($P$4:$S$4))</f>
        <v>0.6019</v>
      </c>
      <c r="AE11" s="6" t="n">
        <f aca="false">Q11-(AVERAGE($P$4:$S$4))</f>
        <v>0.5936</v>
      </c>
      <c r="AF11" s="6" t="n">
        <f aca="false">R11-(AVERAGE($P$4:$S$4))</f>
        <v>0.5132</v>
      </c>
      <c r="AG11" s="6" t="n">
        <f aca="false">S11-(AVERAGE($P$4:$S$4))</f>
        <v>0.5859</v>
      </c>
      <c r="AH11" s="6" t="n">
        <f aca="false">T11-(AVERAGE($P$4:$S$4))</f>
        <v>0.5961</v>
      </c>
      <c r="AI11" s="6" t="n">
        <f aca="false">U11-(AVERAGE($P$4:$S$4))</f>
        <v>0.6457</v>
      </c>
      <c r="AJ11" s="6" t="n">
        <f aca="false">V11-(AVERAGE($P$4:$S$4))</f>
        <v>0.5947</v>
      </c>
      <c r="AK11" s="6" t="n">
        <f aca="false">W11-(AVERAGE($P$4:$S$4))</f>
        <v>0.6051</v>
      </c>
      <c r="AL11" s="6"/>
      <c r="AM11" s="6"/>
      <c r="AN11" s="6"/>
      <c r="AO11" s="6"/>
      <c r="AX11" s="2" t="s">
        <v>45</v>
      </c>
      <c r="AY11" s="6" t="n">
        <f aca="false">(AD11-0.0098)/0.052</f>
        <v>11.3865384615385</v>
      </c>
      <c r="AZ11" s="6" t="n">
        <f aca="false">(AE11-0.0098)/0.052</f>
        <v>11.2269230769231</v>
      </c>
      <c r="BA11" s="6" t="n">
        <f aca="false">(AF11-0.0098)/0.052</f>
        <v>9.68076923076923</v>
      </c>
      <c r="BB11" s="6" t="n">
        <f aca="false">(AG11-0.0098)/0.052</f>
        <v>11.0788461538462</v>
      </c>
      <c r="BC11" s="6" t="n">
        <f aca="false">(AH11-0.0098)/0.052</f>
        <v>11.275</v>
      </c>
      <c r="BD11" s="6" t="n">
        <f aca="false">(AI11-0.0098)/0.052</f>
        <v>12.2288461538462</v>
      </c>
      <c r="BE11" s="6" t="n">
        <f aca="false">(AJ11-0.0098)/0.052</f>
        <v>11.2480769230769</v>
      </c>
      <c r="BF11" s="6" t="n">
        <f aca="false">(AK11-0.0098)/0.052</f>
        <v>11.4480769230769</v>
      </c>
      <c r="BG11" s="6"/>
      <c r="BH11" s="6"/>
      <c r="BI11" s="6"/>
      <c r="BJ11" s="6"/>
      <c r="BL11" s="2" t="s">
        <v>45</v>
      </c>
      <c r="BM11" s="6" t="n">
        <f aca="false">AY11/(0.025*5)</f>
        <v>91.0923076923077</v>
      </c>
      <c r="BN11" s="6" t="n">
        <f aca="false">AZ11/(0.025*5)</f>
        <v>89.8153846153846</v>
      </c>
      <c r="BO11" s="6" t="n">
        <f aca="false">BA11/(0.025*5)</f>
        <v>77.4461538461538</v>
      </c>
      <c r="BP11" s="6" t="n">
        <f aca="false">BB11/(0.025*5)</f>
        <v>88.6307692307692</v>
      </c>
      <c r="BQ11" s="6" t="n">
        <f aca="false">BC11/(0.025*5)</f>
        <v>90.2</v>
      </c>
      <c r="BR11" s="6" t="n">
        <f aca="false">BD11/(0.025*5)</f>
        <v>97.8307692307692</v>
      </c>
      <c r="BS11" s="6" t="n">
        <f aca="false">BE11/(0.025*5)</f>
        <v>89.9846153846154</v>
      </c>
      <c r="BT11" s="6" t="n">
        <f aca="false">BF11/(0.025*5)</f>
        <v>91.5846153846154</v>
      </c>
      <c r="BU11" s="6" t="n">
        <f aca="false">BG11/(0.02*5)</f>
        <v>0</v>
      </c>
      <c r="BV11" s="6" t="n">
        <f aca="false">BH11/(0.02*5)</f>
        <v>0</v>
      </c>
      <c r="BW11" s="6" t="n">
        <f aca="false">BI11/(0.02*5)</f>
        <v>0</v>
      </c>
      <c r="BX11" s="6" t="n">
        <f aca="false">BJ11/(0.02*5)</f>
        <v>0</v>
      </c>
      <c r="BZ11" s="2" t="s">
        <v>45</v>
      </c>
      <c r="CA11" s="6" t="n">
        <f aca="false">AVERAGE(BM11:BP11)</f>
        <v>86.7461538461539</v>
      </c>
      <c r="CB11" s="6"/>
      <c r="CC11" s="6"/>
      <c r="CD11" s="6"/>
      <c r="CE11" s="8" t="n">
        <f aca="false">AVERAGE(BQ11:BT11)</f>
        <v>92.4</v>
      </c>
      <c r="CF11" s="6"/>
      <c r="CG11" s="6"/>
      <c r="CH11" s="6"/>
      <c r="CI11" s="6" t="n">
        <f aca="false">AVERAGE(BU11:BX11)</f>
        <v>0</v>
      </c>
      <c r="CJ11" s="6"/>
      <c r="CK11" s="6"/>
      <c r="CL11" s="6"/>
      <c r="CN11" s="2" t="s">
        <v>45</v>
      </c>
      <c r="CO11" s="6" t="n">
        <f aca="false">(BM11/$CA$8)*100</f>
        <v>90.980331899201</v>
      </c>
      <c r="CP11" s="6" t="n">
        <f aca="false">(BN11/$CA$8)*100</f>
        <v>89.7049784880148</v>
      </c>
      <c r="CQ11" s="6" t="n">
        <f aca="false">(BO11/$CA$8)*100</f>
        <v>77.3509526736325</v>
      </c>
      <c r="CR11" s="6" t="n">
        <f aca="false">(BP11/$CA$8)*100</f>
        <v>88.5218192993239</v>
      </c>
      <c r="CS11" s="6" t="n">
        <f aca="false">(BQ11/$CA$8)*100</f>
        <v>90.0891210817455</v>
      </c>
      <c r="CT11" s="6" t="n">
        <f aca="false">(BR11/$CA$8)*100</f>
        <v>97.7105101413645</v>
      </c>
      <c r="CU11" s="6" t="n">
        <f aca="false">(BS11/$CA$8)*100</f>
        <v>89.8740012292563</v>
      </c>
      <c r="CV11" s="6" t="n">
        <f aca="false">(BT11/$CA$8)*100</f>
        <v>91.4720344191764</v>
      </c>
      <c r="CW11" s="6" t="n">
        <f aca="false">(BU11/$CA$8)*100</f>
        <v>0</v>
      </c>
      <c r="CX11" s="6" t="n">
        <f aca="false">(BV11/$CA$8)*100</f>
        <v>0</v>
      </c>
      <c r="CY11" s="6" t="n">
        <f aca="false">(BW11/$CA$8)*100</f>
        <v>0</v>
      </c>
      <c r="CZ11" s="6" t="n">
        <f aca="false">(BX11/$CA$8)*100</f>
        <v>0</v>
      </c>
      <c r="DB11" s="2" t="s">
        <v>45</v>
      </c>
      <c r="DC11" s="6" t="n">
        <f aca="false">AVERAGE(CO11:CR11)</f>
        <v>86.639520590043</v>
      </c>
      <c r="DD11" s="6"/>
      <c r="DE11" s="6"/>
      <c r="DF11" s="6"/>
      <c r="DG11" s="6" t="n">
        <f aca="false">AVERAGE(CS11:CV11)</f>
        <v>92.2864167178857</v>
      </c>
      <c r="DH11" s="6"/>
      <c r="DI11" s="6"/>
      <c r="DJ11" s="6"/>
      <c r="DK11" s="6" t="n">
        <f aca="false">AVERAGE(CW11:CZ11)</f>
        <v>0</v>
      </c>
      <c r="DL11" s="6"/>
      <c r="DM11" s="6"/>
      <c r="DN11" s="6"/>
      <c r="DP11" s="2" t="s">
        <v>45</v>
      </c>
      <c r="DQ11" s="6" t="n">
        <f aca="false">$DC$8-CO11</f>
        <v>9.01966810079901</v>
      </c>
      <c r="DR11" s="6" t="n">
        <f aca="false">$DC$8-CP11</f>
        <v>10.2950215119853</v>
      </c>
      <c r="DS11" s="6" t="n">
        <f aca="false">$DC$8-CQ11</f>
        <v>22.6490473263675</v>
      </c>
      <c r="DT11" s="6" t="n">
        <f aca="false">$DC$8-CR11</f>
        <v>11.4781807006761</v>
      </c>
      <c r="DU11" s="6" t="n">
        <f aca="false">$DC$8-CS11</f>
        <v>9.91087891825445</v>
      </c>
      <c r="DV11" s="6" t="n">
        <f aca="false">$DC$8-CT11</f>
        <v>2.28948985863553</v>
      </c>
      <c r="DW11" s="6" t="n">
        <f aca="false">$DC$8-CU11</f>
        <v>10.1259987707437</v>
      </c>
      <c r="DX11" s="6" t="n">
        <f aca="false">$DC$8-CV11</f>
        <v>8.52796558082359</v>
      </c>
      <c r="DY11" s="6"/>
      <c r="DZ11" s="6"/>
      <c r="EA11" s="6"/>
      <c r="EB11" s="6"/>
      <c r="ED11" s="2" t="s">
        <v>45</v>
      </c>
      <c r="EE11" s="6" t="n">
        <f aca="false">AVERAGE(DQ11:DT11)</f>
        <v>13.360479409957</v>
      </c>
      <c r="EF11" s="6"/>
      <c r="EG11" s="6"/>
      <c r="EH11" s="6"/>
      <c r="EI11" s="8" t="n">
        <f aca="false">AVERAGE(DU11:DX11)</f>
        <v>7.71358328211432</v>
      </c>
      <c r="EJ11" s="6"/>
      <c r="EK11" s="6"/>
      <c r="EL11" s="6"/>
      <c r="EM11" s="6" t="e">
        <f aca="false">AVERAGE(DY11:EB11)</f>
        <v>#DIV/0!</v>
      </c>
      <c r="EN11" s="6"/>
      <c r="EO11" s="6"/>
      <c r="EP11" s="6"/>
      <c r="ER11" s="2" t="s">
        <v>45</v>
      </c>
      <c r="ES11" s="6" t="n">
        <f aca="false">STDEV(DQ11:DT11)</f>
        <v>6.27322929371795</v>
      </c>
      <c r="ET11" s="6"/>
      <c r="EU11" s="6"/>
      <c r="EV11" s="6"/>
      <c r="EW11" s="8" t="n">
        <f aca="false">STDEV(DU11:DX11)</f>
        <v>3.68473719539834</v>
      </c>
      <c r="EX11" s="6"/>
      <c r="EY11" s="6"/>
      <c r="EZ11" s="6"/>
      <c r="FA11" s="6" t="e">
        <f aca="false">STDEV(DY11:EB11)</f>
        <v>#DIV/0!</v>
      </c>
      <c r="FB11" s="6"/>
      <c r="FC11" s="6"/>
      <c r="FD11" s="6"/>
    </row>
    <row r="13" customFormat="false" ht="16" hidden="false" customHeight="false" outlineLevel="0" collapsed="false">
      <c r="B13" s="0" t="s">
        <v>136</v>
      </c>
      <c r="D13" s="0" t="s">
        <v>137</v>
      </c>
    </row>
    <row r="14" customFormat="false" ht="16" hidden="false" customHeight="false" outlineLevel="0" collapsed="false">
      <c r="B14" s="0" t="s">
        <v>138</v>
      </c>
      <c r="D14" s="0" t="s">
        <v>139</v>
      </c>
    </row>
    <row r="15" customFormat="false" ht="16" hidden="false" customHeight="true" outlineLevel="0" collapsed="false">
      <c r="B15" s="0" t="s">
        <v>140</v>
      </c>
      <c r="D15" s="0" t="s">
        <v>141</v>
      </c>
    </row>
    <row r="16" customFormat="false" ht="16" hidden="false" customHeight="false" outlineLevel="0" collapsed="false">
      <c r="B16" s="0" t="s">
        <v>142</v>
      </c>
      <c r="D16" s="0" t="s">
        <v>143</v>
      </c>
    </row>
    <row r="17" customFormat="false" ht="16" hidden="false" customHeight="false" outlineLevel="0" collapsed="false">
      <c r="B17" s="0" t="s">
        <v>144</v>
      </c>
      <c r="D17" s="0" t="s">
        <v>145</v>
      </c>
    </row>
    <row r="18" customFormat="false" ht="16" hidden="false" customHeight="false" outlineLevel="0" collapsed="false">
      <c r="B18" s="0" t="s">
        <v>146</v>
      </c>
      <c r="D18" s="0" t="s">
        <v>147</v>
      </c>
    </row>
    <row r="19" customFormat="false" ht="16" hidden="false" customHeight="false" outlineLevel="0" collapsed="false">
      <c r="B19" s="0" t="s">
        <v>148</v>
      </c>
      <c r="D19" s="0" t="s">
        <v>149</v>
      </c>
    </row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5" customFormat="false" ht="16" hidden="false" customHeight="false" outlineLevel="0" collapsed="false">
      <c r="EC35" s="14" t="s">
        <v>51</v>
      </c>
    </row>
    <row r="36" customFormat="false" ht="24" hidden="false" customHeight="false" outlineLevel="0" collapsed="false">
      <c r="EC36" s="16" t="s">
        <v>54</v>
      </c>
      <c r="ED36" s="16" t="s">
        <v>55</v>
      </c>
      <c r="EE36" s="16" t="s">
        <v>56</v>
      </c>
      <c r="EF36" s="16" t="s">
        <v>57</v>
      </c>
      <c r="EG36" s="16" t="s">
        <v>58</v>
      </c>
      <c r="EH36" s="16" t="s">
        <v>59</v>
      </c>
      <c r="EI36" s="16" t="s">
        <v>60</v>
      </c>
      <c r="EJ36" s="16" t="s">
        <v>61</v>
      </c>
      <c r="EK36" s="16" t="s">
        <v>62</v>
      </c>
      <c r="EL36" s="16" t="s">
        <v>63</v>
      </c>
      <c r="EM36" s="25"/>
    </row>
    <row r="37" customFormat="false" ht="16" hidden="false" customHeight="false" outlineLevel="0" collapsed="false">
      <c r="EC37" s="19" t="s">
        <v>66</v>
      </c>
      <c r="ED37" s="20"/>
      <c r="EE37" s="20"/>
      <c r="EF37" s="20"/>
      <c r="EG37" s="7" t="n">
        <f aca="false">EE8</f>
        <v>-7.105427357601E-015</v>
      </c>
      <c r="EH37" s="7" t="n">
        <f aca="false">ES8</f>
        <v>5.85592594405338</v>
      </c>
      <c r="EI37" s="7"/>
      <c r="EJ37" s="7"/>
      <c r="EK37" s="7"/>
      <c r="EL37" s="7"/>
      <c r="EM37" s="15"/>
    </row>
    <row r="38" customFormat="false" ht="16" hidden="false" customHeight="false" outlineLevel="0" collapsed="false">
      <c r="EC38" s="19"/>
      <c r="ED38" s="20"/>
      <c r="EE38" s="20"/>
      <c r="EF38" s="20"/>
      <c r="EG38" s="7"/>
      <c r="EH38" s="7"/>
      <c r="EI38" s="7"/>
      <c r="EJ38" s="7"/>
      <c r="EK38" s="7"/>
      <c r="EL38" s="7"/>
      <c r="EM38" s="15"/>
    </row>
    <row r="39" customFormat="false" ht="16" hidden="false" customHeight="false" outlineLevel="0" collapsed="false">
      <c r="EC39" s="19"/>
      <c r="ED39" s="20"/>
      <c r="EE39" s="20"/>
      <c r="EF39" s="20"/>
      <c r="EG39" s="7"/>
      <c r="EH39" s="7"/>
      <c r="EI39" s="7"/>
      <c r="EJ39" s="7"/>
      <c r="EK39" s="7"/>
      <c r="EL39" s="7"/>
      <c r="EM39" s="15"/>
    </row>
    <row r="40" customFormat="false" ht="16" hidden="false" customHeight="false" outlineLevel="0" collapsed="false">
      <c r="EC40" s="6"/>
      <c r="ED40" s="20"/>
      <c r="EE40" s="20"/>
      <c r="EF40" s="20"/>
      <c r="EG40" s="6"/>
      <c r="EH40" s="6"/>
      <c r="EI40" s="6"/>
      <c r="EJ40" s="6"/>
      <c r="EK40" s="6"/>
      <c r="EL40" s="6"/>
      <c r="EM40" s="15"/>
    </row>
    <row r="41" customFormat="false" ht="16" hidden="false" customHeight="false" outlineLevel="0" collapsed="false">
      <c r="EC41" s="6" t="s">
        <v>138</v>
      </c>
      <c r="ED41" s="20" t="n">
        <v>50</v>
      </c>
      <c r="EE41" s="20" t="n">
        <v>5</v>
      </c>
      <c r="EF41" s="20" t="n">
        <v>1</v>
      </c>
      <c r="EG41" s="7" t="n">
        <f aca="false">EI4</f>
        <v>32.098955132145</v>
      </c>
      <c r="EH41" s="7" t="n">
        <f aca="false">EW4</f>
        <v>5.75204333110779</v>
      </c>
      <c r="EI41" s="7" t="n">
        <f aca="false">EI5</f>
        <v>23.9128764597419</v>
      </c>
      <c r="EJ41" s="7" t="n">
        <f aca="false">EW5</f>
        <v>11.3755780748948</v>
      </c>
      <c r="EK41" s="7" t="n">
        <f aca="false">EI6</f>
        <v>2.76198524892439</v>
      </c>
      <c r="EL41" s="7" t="n">
        <f aca="false">EW6</f>
        <v>5.92252209838243</v>
      </c>
      <c r="EM41" s="15"/>
    </row>
    <row r="42" customFormat="false" ht="16" hidden="false" customHeight="false" outlineLevel="0" collapsed="false">
      <c r="EC42" s="6" t="s">
        <v>140</v>
      </c>
      <c r="ED42" s="20" t="n">
        <v>50</v>
      </c>
      <c r="EE42" s="20" t="n">
        <v>5</v>
      </c>
      <c r="EF42" s="20" t="n">
        <v>1</v>
      </c>
      <c r="EG42" s="7" t="n">
        <f aca="false">EI7</f>
        <v>14.6857713583282</v>
      </c>
      <c r="EH42" s="7" t="n">
        <f aca="false">EW7</f>
        <v>3.09629097925985</v>
      </c>
      <c r="EI42" s="7" t="n">
        <f aca="false">EI8</f>
        <v>13.4027350952674</v>
      </c>
      <c r="EJ42" s="7" t="n">
        <f aca="false">EW8</f>
        <v>4.15092809956697</v>
      </c>
      <c r="EK42" s="7" t="n">
        <f aca="false">EI9</f>
        <v>7.09511370620775</v>
      </c>
      <c r="EL42" s="7" t="n">
        <f aca="false">EW9</f>
        <v>7.4963679328554</v>
      </c>
      <c r="EM42" s="15"/>
    </row>
    <row r="43" customFormat="false" ht="16" hidden="false" customHeight="false" outlineLevel="0" collapsed="false">
      <c r="EC43" s="6" t="s">
        <v>142</v>
      </c>
      <c r="ED43" s="20" t="n">
        <v>50</v>
      </c>
      <c r="EE43" s="20" t="n">
        <v>5</v>
      </c>
      <c r="EF43" s="20" t="n">
        <v>1</v>
      </c>
      <c r="EG43" s="7" t="n">
        <f aca="false">EI10</f>
        <v>11.4628149969269</v>
      </c>
      <c r="EH43" s="7" t="n">
        <f aca="false">EW10</f>
        <v>6.24991382113498</v>
      </c>
      <c r="EI43" s="7" t="n">
        <f aca="false">EI11</f>
        <v>7.71358328211432</v>
      </c>
      <c r="EJ43" s="7" t="n">
        <f aca="false">EW11</f>
        <v>3.68473719539834</v>
      </c>
      <c r="EK43" s="7" t="n">
        <f aca="false">EM4</f>
        <v>5.95036877688998</v>
      </c>
      <c r="EL43" s="7" t="n">
        <f aca="false">FA4</f>
        <v>9.31482239091764</v>
      </c>
    </row>
    <row r="44" customFormat="false" ht="16" hidden="false" customHeight="false" outlineLevel="0" collapsed="false">
      <c r="EC44" s="6" t="s">
        <v>144</v>
      </c>
      <c r="ED44" s="20" t="n">
        <v>50</v>
      </c>
      <c r="EE44" s="20" t="n">
        <v>5</v>
      </c>
      <c r="EF44" s="20" t="n">
        <v>1</v>
      </c>
      <c r="EG44" s="7" t="n">
        <f aca="false">EM5</f>
        <v>38.2836508912108</v>
      </c>
      <c r="EH44" s="7" t="n">
        <f aca="false">FA5</f>
        <v>7.35496280791492</v>
      </c>
      <c r="EI44" s="7" t="n">
        <f aca="false">EM6</f>
        <v>28.0078365089121</v>
      </c>
      <c r="EJ44" s="7" t="n">
        <f aca="false">FA6</f>
        <v>5.14028724693322</v>
      </c>
      <c r="EK44" s="7" t="n">
        <f aca="false">EM7</f>
        <v>6.14628149969269</v>
      </c>
      <c r="EL44" s="7" t="n">
        <f aca="false">FA7</f>
        <v>8.10704587157417</v>
      </c>
      <c r="EM44" s="15"/>
    </row>
    <row r="45" customFormat="false" ht="16" hidden="false" customHeight="false" outlineLevel="0" collapsed="false">
      <c r="EC45" s="6" t="s">
        <v>146</v>
      </c>
      <c r="ED45" s="20" t="n">
        <v>50</v>
      </c>
      <c r="EE45" s="20" t="n">
        <v>5</v>
      </c>
      <c r="EF45" s="20" t="n">
        <v>1</v>
      </c>
      <c r="EG45" s="7" t="n">
        <f aca="false">EM8</f>
        <v>32.4293177627535</v>
      </c>
      <c r="EH45" s="7" t="n">
        <f aca="false">FA8</f>
        <v>17.0216425387635</v>
      </c>
      <c r="EI45" s="7" t="n">
        <f aca="false">EM9</f>
        <v>9.50560848186847</v>
      </c>
      <c r="EJ45" s="7" t="n">
        <f aca="false">FA9</f>
        <v>15.5131354455651</v>
      </c>
      <c r="EK45" s="7" t="n">
        <f aca="false">EM10</f>
        <v>-15.3628226797787</v>
      </c>
      <c r="EL45" s="7" t="n">
        <f aca="false">FA10</f>
        <v>10.4580469463302</v>
      </c>
      <c r="EM45" s="15"/>
    </row>
    <row r="46" customFormat="false" ht="16" hidden="false" customHeight="false" outlineLevel="0" collapsed="false">
      <c r="EC46" s="6" t="s">
        <v>136</v>
      </c>
      <c r="ED46" s="20" t="n">
        <v>50</v>
      </c>
      <c r="EE46" s="20" t="n">
        <v>5</v>
      </c>
      <c r="EF46" s="20" t="n">
        <v>1</v>
      </c>
      <c r="EG46" s="7" t="n">
        <f aca="false">EE9</f>
        <v>34.9224031960664</v>
      </c>
      <c r="EH46" s="7" t="n">
        <f aca="false">ES9</f>
        <v>6.05345513138124</v>
      </c>
      <c r="EI46" s="7" t="n">
        <f aca="false">EE10</f>
        <v>22.068992009834</v>
      </c>
      <c r="EJ46" s="7" t="n">
        <f aca="false">ES10</f>
        <v>10.8526503620967</v>
      </c>
      <c r="EK46" s="7" t="n">
        <f aca="false">EE11</f>
        <v>13.360479409957</v>
      </c>
      <c r="EL46" s="7" t="n">
        <f aca="false">ES11</f>
        <v>6.27322929371795</v>
      </c>
    </row>
    <row r="47" customFormat="false" ht="16" hidden="false" customHeight="false" outlineLevel="0" collapsed="false">
      <c r="EC47" s="6" t="s">
        <v>148</v>
      </c>
      <c r="ED47" s="20" t="n">
        <v>50</v>
      </c>
      <c r="EE47" s="20" t="n">
        <v>5</v>
      </c>
      <c r="EF47" s="20" t="n">
        <v>1</v>
      </c>
      <c r="EG47" s="7" t="n">
        <f aca="false">EE28</f>
        <v>0</v>
      </c>
      <c r="EH47" s="7" t="n">
        <f aca="false">ES28</f>
        <v>0</v>
      </c>
      <c r="EI47" s="7" t="n">
        <f aca="false">EE29</f>
        <v>0</v>
      </c>
      <c r="EJ47" s="7" t="n">
        <f aca="false">ES29</f>
        <v>0</v>
      </c>
      <c r="EK47" s="7" t="n">
        <f aca="false">EE30</f>
        <v>0</v>
      </c>
      <c r="EL47" s="7" t="n">
        <f aca="false">ES30</f>
        <v>0</v>
      </c>
    </row>
    <row r="48" customFormat="false" ht="16" hidden="false" customHeight="false" outlineLevel="0" collapsed="false">
      <c r="EC48" s="0" t="s">
        <v>171</v>
      </c>
    </row>
    <row r="50" customFormat="false" ht="16" hidden="false" customHeight="false" outlineLevel="0" collapsed="false">
      <c r="EC50" s="0" t="s">
        <v>136</v>
      </c>
      <c r="EE50" s="0" t="s">
        <v>137</v>
      </c>
    </row>
    <row r="51" customFormat="false" ht="16" hidden="false" customHeight="false" outlineLevel="0" collapsed="false">
      <c r="EC51" s="0" t="s">
        <v>138</v>
      </c>
      <c r="EE51" s="0" t="s">
        <v>139</v>
      </c>
    </row>
    <row r="52" customFormat="false" ht="16" hidden="false" customHeight="false" outlineLevel="0" collapsed="false">
      <c r="EC52" s="0" t="s">
        <v>140</v>
      </c>
      <c r="EE52" s="0" t="s">
        <v>141</v>
      </c>
    </row>
    <row r="53" customFormat="false" ht="16" hidden="false" customHeight="false" outlineLevel="0" collapsed="false">
      <c r="EC53" s="0" t="s">
        <v>142</v>
      </c>
      <c r="EE53" s="0" t="s">
        <v>143</v>
      </c>
    </row>
    <row r="54" customFormat="false" ht="16" hidden="false" customHeight="false" outlineLevel="0" collapsed="false">
      <c r="EC54" s="0" t="s">
        <v>144</v>
      </c>
      <c r="EE54" s="0" t="s">
        <v>145</v>
      </c>
    </row>
    <row r="55" customFormat="false" ht="16" hidden="false" customHeight="false" outlineLevel="0" collapsed="false">
      <c r="EC55" s="0" t="s">
        <v>146</v>
      </c>
      <c r="EE55" s="0" t="s">
        <v>147</v>
      </c>
    </row>
    <row r="56" customFormat="false" ht="16" hidden="false" customHeight="false" outlineLevel="0" collapsed="false">
      <c r="EC56" s="0" t="s">
        <v>148</v>
      </c>
      <c r="EE56" s="0" t="s">
        <v>149</v>
      </c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V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>
    <row r="1" customFormat="false" ht="15" hidden="false" customHeight="false" outlineLevel="0" collapsed="false">
      <c r="AC1" s="0" t="s">
        <v>2</v>
      </c>
      <c r="AX1" s="0" t="s">
        <v>3</v>
      </c>
      <c r="BL1" s="0" t="s">
        <v>4</v>
      </c>
      <c r="BZ1" s="0" t="s">
        <v>5</v>
      </c>
      <c r="CN1" s="0" t="s">
        <v>6</v>
      </c>
      <c r="DB1" s="0" t="s">
        <v>7</v>
      </c>
      <c r="DP1" s="0" t="s">
        <v>8</v>
      </c>
      <c r="ED1" s="0" t="s">
        <v>9</v>
      </c>
      <c r="ER1" s="0" t="s">
        <v>10</v>
      </c>
    </row>
    <row r="2" customFormat="false" ht="15" hidden="false" customHeight="false" outlineLevel="0" collapsed="false">
      <c r="A2" s="2"/>
      <c r="B2" s="2" t="n">
        <v>1</v>
      </c>
      <c r="C2" s="2" t="n">
        <v>2</v>
      </c>
      <c r="D2" s="2" t="n">
        <v>3</v>
      </c>
      <c r="E2" s="2" t="n">
        <v>4</v>
      </c>
      <c r="O2" s="2"/>
      <c r="P2" s="2" t="n">
        <v>1</v>
      </c>
      <c r="Q2" s="2" t="n">
        <v>2</v>
      </c>
      <c r="R2" s="2" t="n">
        <v>3</v>
      </c>
      <c r="S2" s="2" t="n">
        <v>4</v>
      </c>
      <c r="AC2" s="2"/>
      <c r="AD2" s="2" t="n">
        <v>1</v>
      </c>
      <c r="AE2" s="2" t="n">
        <v>2</v>
      </c>
      <c r="AF2" s="2" t="n">
        <v>3</v>
      </c>
      <c r="AG2" s="2" t="n">
        <v>4</v>
      </c>
      <c r="AX2" s="2"/>
      <c r="AY2" s="2" t="n">
        <v>1</v>
      </c>
      <c r="AZ2" s="2" t="n">
        <v>2</v>
      </c>
      <c r="BA2" s="2" t="n">
        <v>3</v>
      </c>
      <c r="BB2" s="2" t="n">
        <v>4</v>
      </c>
      <c r="BL2" s="2"/>
      <c r="BM2" s="2" t="n">
        <v>1</v>
      </c>
      <c r="BN2" s="2" t="n">
        <v>2</v>
      </c>
      <c r="BO2" s="2" t="n">
        <v>3</v>
      </c>
      <c r="BP2" s="2" t="n">
        <v>4</v>
      </c>
      <c r="BZ2" s="2"/>
      <c r="CA2" s="2" t="n">
        <v>1</v>
      </c>
      <c r="CB2" s="2" t="n">
        <v>2</v>
      </c>
      <c r="CC2" s="2" t="n">
        <v>3</v>
      </c>
      <c r="CD2" s="2" t="n">
        <v>4</v>
      </c>
      <c r="CN2" s="2"/>
      <c r="CO2" s="2" t="n">
        <v>1</v>
      </c>
      <c r="CP2" s="2" t="n">
        <v>2</v>
      </c>
      <c r="CQ2" s="2" t="n">
        <v>3</v>
      </c>
      <c r="CR2" s="2" t="n">
        <v>4</v>
      </c>
      <c r="DB2" s="2"/>
      <c r="DC2" s="2" t="n">
        <v>1</v>
      </c>
      <c r="DD2" s="2" t="n">
        <v>2</v>
      </c>
      <c r="DE2" s="2" t="n">
        <v>3</v>
      </c>
      <c r="DF2" s="2" t="n">
        <v>4</v>
      </c>
      <c r="DP2" s="2"/>
      <c r="DQ2" s="2" t="n">
        <v>1</v>
      </c>
      <c r="DR2" s="2" t="n">
        <v>2</v>
      </c>
      <c r="DS2" s="2" t="n">
        <v>3</v>
      </c>
      <c r="DT2" s="2" t="n">
        <v>4</v>
      </c>
      <c r="ED2" s="2"/>
      <c r="EE2" s="2" t="n">
        <v>1</v>
      </c>
      <c r="EF2" s="2" t="n">
        <v>2</v>
      </c>
      <c r="EG2" s="2" t="n">
        <v>3</v>
      </c>
      <c r="EH2" s="2" t="n">
        <v>4</v>
      </c>
      <c r="ER2" s="2"/>
      <c r="ES2" s="2" t="n">
        <v>1</v>
      </c>
      <c r="ET2" s="2" t="n">
        <v>2</v>
      </c>
      <c r="EU2" s="2" t="n">
        <v>3</v>
      </c>
      <c r="EV2" s="2" t="n">
        <v>4</v>
      </c>
    </row>
    <row r="3" customFormat="false" ht="15" hidden="false" customHeight="false" outlineLevel="0" collapsed="false">
      <c r="A3" s="2" t="s">
        <v>17</v>
      </c>
      <c r="B3" s="4" t="s">
        <v>18</v>
      </c>
      <c r="C3" s="4"/>
      <c r="D3" s="4"/>
      <c r="E3" s="4"/>
      <c r="F3" s="10" t="s">
        <v>172</v>
      </c>
      <c r="G3" s="10"/>
      <c r="H3" s="10"/>
      <c r="I3" s="10"/>
      <c r="O3" s="2" t="s">
        <v>17</v>
      </c>
      <c r="P3" s="0" t="n">
        <v>0.052</v>
      </c>
      <c r="Q3" s="0" t="n">
        <v>0.0508</v>
      </c>
      <c r="R3" s="0" t="n">
        <v>0.0521</v>
      </c>
      <c r="S3" s="0" t="n">
        <v>0.0506</v>
      </c>
      <c r="AC3" s="2" t="s">
        <v>17</v>
      </c>
      <c r="AD3" s="6" t="n">
        <f aca="false">P3-(AVERAGE($P$3:$S$3))</f>
        <v>0.000625000000000001</v>
      </c>
      <c r="AE3" s="6" t="n">
        <f aca="false">Q3-(AVERAGE($P$3:$S$3))</f>
        <v>-0.000574999999999999</v>
      </c>
      <c r="AF3" s="6" t="n">
        <f aca="false">R3-(AVERAGE($P$3:$S$3))</f>
        <v>0.000724999999999996</v>
      </c>
      <c r="AG3" s="6" t="n">
        <f aca="false">S3-(AVERAGE($P$3:$S$3))</f>
        <v>-0.000775000000000005</v>
      </c>
      <c r="AX3" s="2" t="s">
        <v>17</v>
      </c>
      <c r="AY3" s="6" t="n">
        <f aca="false">(AD3+0.0106)/0.0517</f>
        <v>0.217117988394584</v>
      </c>
      <c r="AZ3" s="6" t="n">
        <f aca="false">(AE3+0.0106)/0.0517</f>
        <v>0.193907156673114</v>
      </c>
      <c r="BA3" s="6" t="n">
        <f aca="false">(AF3+0.0106)/0.0517</f>
        <v>0.219052224371373</v>
      </c>
      <c r="BB3" s="6" t="n">
        <f aca="false">(AG3+0.0106)/0.0517</f>
        <v>0.190038684719536</v>
      </c>
      <c r="BL3" s="2" t="s">
        <v>17</v>
      </c>
      <c r="BM3" s="6"/>
      <c r="BN3" s="6"/>
      <c r="BO3" s="6"/>
      <c r="BP3" s="6"/>
      <c r="BZ3" s="2" t="s">
        <v>17</v>
      </c>
      <c r="CA3" s="6"/>
      <c r="CB3" s="6"/>
      <c r="CC3" s="6"/>
      <c r="CD3" s="6"/>
      <c r="CN3" s="2" t="s">
        <v>17</v>
      </c>
      <c r="CO3" s="6"/>
      <c r="CP3" s="6"/>
      <c r="CQ3" s="6"/>
      <c r="CR3" s="6"/>
      <c r="CS3" s="6" t="n">
        <v>105.820054094568</v>
      </c>
      <c r="CT3" s="6" t="n">
        <v>101.270896470818</v>
      </c>
      <c r="CU3" s="6" t="n">
        <v>93.384820933946</v>
      </c>
      <c r="CV3" s="6" t="n">
        <v>98.2077101052563</v>
      </c>
      <c r="DB3" s="2" t="s">
        <v>17</v>
      </c>
      <c r="DC3" s="6"/>
      <c r="DD3" s="6"/>
      <c r="DE3" s="6"/>
      <c r="DF3" s="6"/>
      <c r="DP3" s="2" t="s">
        <v>17</v>
      </c>
      <c r="DQ3" s="6"/>
      <c r="DR3" s="6"/>
      <c r="DS3" s="6"/>
      <c r="DT3" s="6"/>
      <c r="ED3" s="2" t="s">
        <v>17</v>
      </c>
      <c r="EE3" s="6"/>
      <c r="EF3" s="6"/>
      <c r="EG3" s="6"/>
      <c r="EH3" s="6"/>
      <c r="ER3" s="2" t="s">
        <v>17</v>
      </c>
      <c r="ES3" s="6"/>
      <c r="ET3" s="6"/>
      <c r="EU3" s="6"/>
      <c r="EV3" s="6"/>
    </row>
    <row r="4" customFormat="false" ht="15" hidden="false" customHeight="false" outlineLevel="0" collapsed="false">
      <c r="A4" s="2" t="s">
        <v>21</v>
      </c>
      <c r="B4" s="9" t="s">
        <v>22</v>
      </c>
      <c r="C4" s="9"/>
      <c r="D4" s="9"/>
      <c r="E4" s="9"/>
      <c r="F4" s="10" t="s">
        <v>173</v>
      </c>
      <c r="G4" s="10"/>
      <c r="H4" s="10"/>
      <c r="I4" s="10"/>
      <c r="O4" s="2" t="s">
        <v>21</v>
      </c>
      <c r="P4" s="0" t="n">
        <v>0.1869</v>
      </c>
      <c r="Q4" s="0" t="n">
        <v>0.1873</v>
      </c>
      <c r="R4" s="0" t="n">
        <v>0.1839</v>
      </c>
      <c r="S4" s="0" t="n">
        <v>0.184</v>
      </c>
      <c r="AC4" s="2" t="s">
        <v>21</v>
      </c>
      <c r="AD4" s="6" t="n">
        <f aca="false">P4-(AVERAGE($P$3:$S$3))</f>
        <v>0.135525</v>
      </c>
      <c r="AE4" s="6" t="n">
        <f aca="false">Q4-(AVERAGE($P$3:$S$3))</f>
        <v>0.135925</v>
      </c>
      <c r="AF4" s="6" t="n">
        <f aca="false">R4-(AVERAGE($P$3:$S$3))</f>
        <v>0.132525</v>
      </c>
      <c r="AG4" s="6" t="n">
        <f aca="false">S4-(AVERAGE($P$3:$S$3))</f>
        <v>0.132625</v>
      </c>
      <c r="AX4" s="2" t="s">
        <v>21</v>
      </c>
      <c r="AY4" s="6" t="n">
        <f aca="false">(AD4+0.0106)/0.0517</f>
        <v>2.82640232108317</v>
      </c>
      <c r="AZ4" s="6" t="n">
        <f aca="false">(AE4+0.0106)/0.0517</f>
        <v>2.83413926499033</v>
      </c>
      <c r="BA4" s="6" t="n">
        <f aca="false">(AF4+0.0106)/0.0517</f>
        <v>2.7683752417795</v>
      </c>
      <c r="BB4" s="6" t="n">
        <f aca="false">(AG4+0.0106)/0.0517</f>
        <v>2.77030947775629</v>
      </c>
      <c r="BL4" s="2" t="s">
        <v>21</v>
      </c>
      <c r="BM4" s="6"/>
      <c r="BN4" s="6"/>
      <c r="BO4" s="6"/>
      <c r="BP4" s="6"/>
      <c r="BZ4" s="2" t="s">
        <v>21</v>
      </c>
      <c r="CA4" s="6"/>
      <c r="CB4" s="6"/>
      <c r="CC4" s="6"/>
      <c r="CD4" s="6"/>
      <c r="CN4" s="2" t="s">
        <v>21</v>
      </c>
      <c r="CO4" s="6"/>
      <c r="CP4" s="6"/>
      <c r="CQ4" s="6"/>
      <c r="CR4" s="6"/>
      <c r="CS4" s="6" t="n">
        <v>104.646918890735</v>
      </c>
      <c r="CT4" s="6" t="n">
        <v>100.527910841725</v>
      </c>
      <c r="CU4" s="6" t="n">
        <v>108.075080653045</v>
      </c>
      <c r="CV4" s="6" t="n">
        <v>104.464431192362</v>
      </c>
      <c r="DB4" s="2" t="s">
        <v>21</v>
      </c>
      <c r="DC4" s="6"/>
      <c r="DD4" s="6"/>
      <c r="DE4" s="6"/>
      <c r="DF4" s="6"/>
      <c r="DP4" s="2" t="s">
        <v>21</v>
      </c>
      <c r="DQ4" s="6"/>
      <c r="DR4" s="6"/>
      <c r="DS4" s="6"/>
      <c r="DT4" s="6"/>
      <c r="ED4" s="2" t="s">
        <v>21</v>
      </c>
      <c r="EE4" s="6"/>
      <c r="EF4" s="6"/>
      <c r="EG4" s="6"/>
      <c r="EH4" s="6"/>
      <c r="ER4" s="2" t="s">
        <v>21</v>
      </c>
      <c r="ES4" s="6"/>
      <c r="ET4" s="6"/>
      <c r="EU4" s="6"/>
      <c r="EV4" s="6"/>
    </row>
    <row r="5" customFormat="false" ht="15" hidden="false" customHeight="false" outlineLevel="0" collapsed="false">
      <c r="A5" s="2" t="s">
        <v>25</v>
      </c>
      <c r="B5" s="9" t="s">
        <v>26</v>
      </c>
      <c r="C5" s="9"/>
      <c r="D5" s="9"/>
      <c r="E5" s="9"/>
      <c r="F5" s="10" t="s">
        <v>174</v>
      </c>
      <c r="G5" s="10"/>
      <c r="H5" s="10"/>
      <c r="I5" s="10"/>
      <c r="O5" s="2" t="s">
        <v>25</v>
      </c>
      <c r="P5" s="0" t="n">
        <v>0.66</v>
      </c>
      <c r="Q5" s="0" t="n">
        <v>0.6496</v>
      </c>
      <c r="R5" s="0" t="n">
        <v>0.6505</v>
      </c>
      <c r="S5" s="0" t="n">
        <v>0.6422</v>
      </c>
      <c r="AC5" s="2" t="s">
        <v>25</v>
      </c>
      <c r="AD5" s="6" t="n">
        <f aca="false">P5-(AVERAGE($P$3:$S$3))</f>
        <v>0.608625</v>
      </c>
      <c r="AE5" s="6" t="n">
        <f aca="false">Q5-(AVERAGE($P$3:$S$3))</f>
        <v>0.598225</v>
      </c>
      <c r="AF5" s="6" t="n">
        <f aca="false">R5-(AVERAGE($P$3:$S$3))</f>
        <v>0.599125</v>
      </c>
      <c r="AG5" s="6" t="n">
        <f aca="false">S5-(AVERAGE($P$3:$S$3))</f>
        <v>0.590825</v>
      </c>
      <c r="AX5" s="2" t="s">
        <v>25</v>
      </c>
      <c r="AY5" s="6" t="n">
        <f aca="false">(AD5+0.0106)/0.0517</f>
        <v>11.9772727272727</v>
      </c>
      <c r="AZ5" s="6" t="n">
        <f aca="false">(AE5+0.0106)/0.0517</f>
        <v>11.7761121856867</v>
      </c>
      <c r="BA5" s="6" t="n">
        <f aca="false">(AF5+0.0106)/0.0517</f>
        <v>11.7935203094778</v>
      </c>
      <c r="BB5" s="6" t="n">
        <f aca="false">(AG5+0.0106)/0.0517</f>
        <v>11.6329787234043</v>
      </c>
      <c r="BL5" s="2" t="s">
        <v>25</v>
      </c>
      <c r="BM5" s="6"/>
      <c r="BN5" s="6"/>
      <c r="BO5" s="6"/>
      <c r="BP5" s="6"/>
      <c r="BZ5" s="2" t="s">
        <v>25</v>
      </c>
      <c r="CA5" s="6"/>
      <c r="CB5" s="6"/>
      <c r="CC5" s="6"/>
      <c r="CD5" s="6"/>
      <c r="CN5" s="2" t="s">
        <v>25</v>
      </c>
      <c r="CO5" s="6"/>
      <c r="CP5" s="6"/>
      <c r="CQ5" s="6"/>
      <c r="CR5" s="6"/>
      <c r="CS5" s="6" t="n">
        <v>105.754879916577</v>
      </c>
      <c r="CT5" s="6" t="n">
        <v>107.853488447877</v>
      </c>
      <c r="CU5" s="6" t="n">
        <v>110.538664581093</v>
      </c>
      <c r="CV5" s="6" t="n">
        <v>98.2337797764526</v>
      </c>
      <c r="DB5" s="2" t="s">
        <v>25</v>
      </c>
      <c r="DC5" s="6"/>
      <c r="DD5" s="6"/>
      <c r="DE5" s="6"/>
      <c r="DF5" s="6"/>
      <c r="DP5" s="2" t="s">
        <v>25</v>
      </c>
      <c r="DQ5" s="6"/>
      <c r="DR5" s="6"/>
      <c r="DS5" s="6"/>
      <c r="DT5" s="6"/>
      <c r="ED5" s="2" t="s">
        <v>25</v>
      </c>
      <c r="EE5" s="6"/>
      <c r="EF5" s="6"/>
      <c r="EG5" s="6"/>
      <c r="EH5" s="6"/>
      <c r="ER5" s="2" t="s">
        <v>25</v>
      </c>
      <c r="ES5" s="6"/>
      <c r="ET5" s="6"/>
      <c r="EU5" s="6"/>
      <c r="EV5" s="6"/>
    </row>
    <row r="6" customFormat="false" ht="15" hidden="false" customHeight="false" outlineLevel="0" collapsed="false">
      <c r="A6" s="2" t="s">
        <v>29</v>
      </c>
      <c r="B6" s="9" t="s">
        <v>30</v>
      </c>
      <c r="C6" s="9"/>
      <c r="D6" s="9"/>
      <c r="E6" s="9"/>
      <c r="F6" s="5" t="s">
        <v>128</v>
      </c>
      <c r="G6" s="5"/>
      <c r="H6" s="5"/>
      <c r="I6" s="5"/>
      <c r="O6" s="2" t="s">
        <v>29</v>
      </c>
      <c r="P6" s="0" t="n">
        <v>1.1188</v>
      </c>
      <c r="Q6" s="0" t="n">
        <v>1.0981</v>
      </c>
      <c r="R6" s="0" t="n">
        <v>1.1071</v>
      </c>
      <c r="S6" s="0" t="n">
        <v>1.0879</v>
      </c>
      <c r="AC6" s="2" t="s">
        <v>29</v>
      </c>
      <c r="AD6" s="6" t="n">
        <f aca="false">P6-(AVERAGE($P$3:$S$3))</f>
        <v>1.067425</v>
      </c>
      <c r="AE6" s="6" t="n">
        <f aca="false">Q6-(AVERAGE($P$3:$S$3))</f>
        <v>1.046725</v>
      </c>
      <c r="AF6" s="6" t="n">
        <f aca="false">R6-(AVERAGE($P$3:$S$3))</f>
        <v>1.055725</v>
      </c>
      <c r="AG6" s="6" t="n">
        <f aca="false">S6-(AVERAGE($P$3:$S$3))</f>
        <v>1.036525</v>
      </c>
      <c r="AX6" s="2" t="s">
        <v>29</v>
      </c>
      <c r="AY6" s="6" t="n">
        <f aca="false">(AD6+0.0106)/0.0517</f>
        <v>20.8515473887814</v>
      </c>
      <c r="AZ6" s="6" t="n">
        <f aca="false">(AE6+0.0106)/0.0517</f>
        <v>20.4511605415861</v>
      </c>
      <c r="BA6" s="6" t="n">
        <f aca="false">(AF6+0.0106)/0.0517</f>
        <v>20.6252417794971</v>
      </c>
      <c r="BB6" s="6" t="n">
        <f aca="false">(AG6+0.0106)/0.0517</f>
        <v>20.2538684719536</v>
      </c>
      <c r="BL6" s="2" t="s">
        <v>29</v>
      </c>
      <c r="BM6" s="6"/>
      <c r="BN6" s="6"/>
      <c r="BO6" s="6"/>
      <c r="BP6" s="6"/>
      <c r="BZ6" s="2" t="s">
        <v>29</v>
      </c>
      <c r="CA6" s="6"/>
      <c r="CB6" s="6"/>
      <c r="CC6" s="6"/>
      <c r="CD6" s="6"/>
      <c r="CN6" s="2" t="s">
        <v>29</v>
      </c>
      <c r="CO6" s="6"/>
      <c r="CP6" s="6"/>
      <c r="CQ6" s="6"/>
      <c r="CR6" s="6"/>
      <c r="CS6" s="6" t="n">
        <v>67.7320221266133</v>
      </c>
      <c r="CT6" s="6" t="n">
        <v>66.0417947141979</v>
      </c>
      <c r="CU6" s="6" t="n">
        <v>70.1751690227412</v>
      </c>
      <c r="CV6" s="6" t="n">
        <v>56.3614013521819</v>
      </c>
      <c r="DB6" s="2" t="s">
        <v>29</v>
      </c>
      <c r="DC6" s="6"/>
      <c r="DD6" s="6"/>
      <c r="DE6" s="6"/>
      <c r="DF6" s="6"/>
      <c r="DP6" s="2" t="s">
        <v>29</v>
      </c>
      <c r="DQ6" s="6"/>
      <c r="DR6" s="6"/>
      <c r="DS6" s="6"/>
      <c r="DT6" s="6"/>
      <c r="ED6" s="2" t="s">
        <v>29</v>
      </c>
      <c r="EE6" s="6"/>
      <c r="EF6" s="6"/>
      <c r="EG6" s="6"/>
      <c r="EH6" s="6"/>
      <c r="ER6" s="2" t="s">
        <v>29</v>
      </c>
      <c r="ES6" s="6"/>
      <c r="ET6" s="6"/>
      <c r="EU6" s="6"/>
      <c r="EV6" s="6"/>
    </row>
    <row r="7" customFormat="false" ht="15" hidden="false" customHeight="false" outlineLevel="0" collapsed="false">
      <c r="A7" s="2" t="s">
        <v>33</v>
      </c>
      <c r="B7" s="11" t="s">
        <v>34</v>
      </c>
      <c r="C7" s="11"/>
      <c r="D7" s="11"/>
      <c r="E7" s="11"/>
      <c r="F7" s="5" t="s">
        <v>131</v>
      </c>
      <c r="G7" s="5"/>
      <c r="H7" s="5"/>
      <c r="I7" s="5"/>
      <c r="O7" s="2" t="s">
        <v>33</v>
      </c>
      <c r="P7" s="0" t="n">
        <v>0.811</v>
      </c>
      <c r="Q7" s="0" t="n">
        <v>0.8669</v>
      </c>
      <c r="R7" s="0" t="n">
        <v>0.7646</v>
      </c>
      <c r="S7" s="0" t="n">
        <v>0.7893</v>
      </c>
      <c r="AC7" s="2" t="s">
        <v>33</v>
      </c>
      <c r="AD7" s="6" t="n">
        <f aca="false">P7-(AVERAGE($P$3:$S$3))</f>
        <v>0.759625</v>
      </c>
      <c r="AE7" s="6" t="n">
        <f aca="false">Q7-(AVERAGE($P$3:$S$3))</f>
        <v>0.815525</v>
      </c>
      <c r="AF7" s="6" t="n">
        <f aca="false">R7-(AVERAGE($P$3:$S$3))</f>
        <v>0.713225</v>
      </c>
      <c r="AG7" s="6" t="n">
        <f aca="false">S7-(AVERAGE($P$3:$S$3))</f>
        <v>0.737925</v>
      </c>
      <c r="AX7" s="2" t="s">
        <v>33</v>
      </c>
      <c r="AY7" s="6" t="n">
        <f aca="false">(AD7+0.0106)/0.0517</f>
        <v>14.8979690522244</v>
      </c>
      <c r="AZ7" s="6" t="n">
        <f aca="false">(AE7+0.0106)/0.0517</f>
        <v>15.9792069632495</v>
      </c>
      <c r="BA7" s="6" t="n">
        <f aca="false">(AF7+0.0106)/0.0517</f>
        <v>14.0004835589942</v>
      </c>
      <c r="BB7" s="6" t="n">
        <f aca="false">(AG7+0.0106)/0.0517</f>
        <v>14.4782398452611</v>
      </c>
      <c r="BL7" s="2" t="s">
        <v>33</v>
      </c>
      <c r="BM7" s="6" t="n">
        <f aca="false">AY7/(0.03*5)</f>
        <v>99.3197936814958</v>
      </c>
      <c r="BN7" s="6" t="n">
        <f aca="false">AZ7/(0.03*5)</f>
        <v>106.528046421663</v>
      </c>
      <c r="BO7" s="6" t="n">
        <f aca="false">BA7/(0.03*5)</f>
        <v>93.3365570599613</v>
      </c>
      <c r="BP7" s="6" t="n">
        <f aca="false">BB7/(0.03*5)</f>
        <v>96.5215989684075</v>
      </c>
      <c r="BZ7" s="2" t="s">
        <v>33</v>
      </c>
      <c r="CA7" s="6" t="n">
        <f aca="false">AVERAGE(BM7:BP7)</f>
        <v>98.926499032882</v>
      </c>
      <c r="CB7" s="6"/>
      <c r="CC7" s="6"/>
      <c r="CD7" s="6"/>
      <c r="CN7" s="2" t="s">
        <v>33</v>
      </c>
      <c r="CO7" s="6" t="n">
        <f aca="false">(BM7/$CA$7)*100</f>
        <v>100.397562485743</v>
      </c>
      <c r="CP7" s="6" t="n">
        <f aca="false">(BN7/$CA$7)*100</f>
        <v>107.684035585101</v>
      </c>
      <c r="CQ7" s="6" t="n">
        <f aca="false">(BO7/$CA$7)*100</f>
        <v>94.349398768208</v>
      </c>
      <c r="CR7" s="6" t="n">
        <f aca="false">(BP7/$CA$7)*100</f>
        <v>97.5690031609476</v>
      </c>
      <c r="CS7" s="6" t="n">
        <v>76.1985248924401</v>
      </c>
      <c r="CT7" s="6" t="n">
        <v>87.8303626306085</v>
      </c>
      <c r="CU7" s="6" t="n">
        <v>63.3835279655808</v>
      </c>
      <c r="CV7" s="6" t="n">
        <v>84.3116164720344</v>
      </c>
      <c r="DB7" s="2" t="s">
        <v>33</v>
      </c>
      <c r="DC7" s="6" t="n">
        <f aca="false">AVERAGE(CO7:CR7)</f>
        <v>100</v>
      </c>
      <c r="DD7" s="6"/>
      <c r="DE7" s="6"/>
      <c r="DF7" s="6"/>
      <c r="DP7" s="2" t="s">
        <v>33</v>
      </c>
      <c r="DQ7" s="6" t="n">
        <f aca="false">$DC$7-CO7</f>
        <v>-0.397562485743165</v>
      </c>
      <c r="DR7" s="6" t="n">
        <f aca="false">$DC$7-CP7</f>
        <v>-7.68403558510119</v>
      </c>
      <c r="DS7" s="6" t="n">
        <f aca="false">$DC$7-CQ7</f>
        <v>5.65060123179197</v>
      </c>
      <c r="DT7" s="6" t="n">
        <f aca="false">$DC$7-CR7</f>
        <v>2.43099683905237</v>
      </c>
      <c r="ED7" s="2" t="s">
        <v>33</v>
      </c>
      <c r="EE7" s="6" t="n">
        <f aca="false">AVERAGE(DQ7:DT7)</f>
        <v>-3.5527136788005E-015</v>
      </c>
      <c r="EF7" s="6"/>
      <c r="EG7" s="6"/>
      <c r="EH7" s="6"/>
      <c r="ER7" s="2" t="s">
        <v>33</v>
      </c>
      <c r="ES7" s="6" t="n">
        <f aca="false">STDEV(DQ7:DT7)</f>
        <v>5.68745692189937</v>
      </c>
      <c r="ET7" s="6"/>
      <c r="EU7" s="6"/>
      <c r="EV7" s="6"/>
    </row>
    <row r="8" customFormat="false" ht="15" hidden="false" customHeight="false" outlineLevel="0" collapsed="false">
      <c r="A8" s="2" t="s">
        <v>37</v>
      </c>
      <c r="B8" s="10" t="s">
        <v>172</v>
      </c>
      <c r="C8" s="10"/>
      <c r="D8" s="10"/>
      <c r="E8" s="10"/>
      <c r="F8" s="5" t="s">
        <v>134</v>
      </c>
      <c r="G8" s="5"/>
      <c r="H8" s="5"/>
      <c r="I8" s="5"/>
      <c r="O8" s="2" t="s">
        <v>37</v>
      </c>
      <c r="P8" s="0" t="n">
        <v>0.8526</v>
      </c>
      <c r="Q8" s="0" t="n">
        <v>0.8177</v>
      </c>
      <c r="R8" s="0" t="n">
        <v>0.7572</v>
      </c>
      <c r="S8" s="0" t="n">
        <v>0.7942</v>
      </c>
      <c r="AC8" s="2" t="s">
        <v>37</v>
      </c>
      <c r="AD8" s="6" t="n">
        <f aca="false">P8-(AVERAGE($P$3:$S$3))</f>
        <v>0.801225</v>
      </c>
      <c r="AE8" s="6" t="n">
        <f aca="false">Q8-(AVERAGE($P$3:$S$3))</f>
        <v>0.766325</v>
      </c>
      <c r="AF8" s="6" t="n">
        <f aca="false">R8-(AVERAGE($P$3:$S$3))</f>
        <v>0.705825</v>
      </c>
      <c r="AG8" s="6" t="n">
        <f aca="false">S8-(AVERAGE($P$3:$S$3))</f>
        <v>0.742825</v>
      </c>
      <c r="AX8" s="2" t="s">
        <v>37</v>
      </c>
      <c r="AY8" s="6" t="n">
        <f aca="false">(AD8+0.0106)/0.0517</f>
        <v>15.7026112185687</v>
      </c>
      <c r="AZ8" s="6" t="n">
        <f aca="false">(AE8+0.0106)/0.0517</f>
        <v>15.0275628626693</v>
      </c>
      <c r="BA8" s="6" t="n">
        <f aca="false">(AF8+0.0106)/0.0517</f>
        <v>13.8573500967118</v>
      </c>
      <c r="BB8" s="6" t="n">
        <f aca="false">(AG8+0.0106)/0.0517</f>
        <v>14.5730174081238</v>
      </c>
      <c r="BL8" s="2" t="s">
        <v>37</v>
      </c>
      <c r="BM8" s="6" t="n">
        <f aca="false">AY8/(0.03*5)</f>
        <v>104.684074790458</v>
      </c>
      <c r="BN8" s="6" t="n">
        <f aca="false">AZ8/(0.03*5)</f>
        <v>100.183752417795</v>
      </c>
      <c r="BO8" s="6" t="n">
        <f aca="false">BA8/(0.03*5)</f>
        <v>92.3823339780787</v>
      </c>
      <c r="BP8" s="6" t="n">
        <f aca="false">BB8/(0.03*5)</f>
        <v>97.153449387492</v>
      </c>
      <c r="BZ8" s="2" t="s">
        <v>37</v>
      </c>
      <c r="CA8" s="6" t="n">
        <f aca="false">AVERAGE(BM8:BP8)</f>
        <v>98.6009026434559</v>
      </c>
      <c r="CB8" s="6"/>
      <c r="CC8" s="6"/>
      <c r="CD8" s="6"/>
      <c r="CN8" s="2" t="s">
        <v>37</v>
      </c>
      <c r="CO8" s="6" t="n">
        <f aca="false">(BM8/$CA$7)*100</f>
        <v>105.820054094568</v>
      </c>
      <c r="CP8" s="6" t="n">
        <f aca="false">(BN8/$CA$7)*100</f>
        <v>101.270896470818</v>
      </c>
      <c r="CQ8" s="6" t="n">
        <f aca="false">(BO8/$CA$7)*100</f>
        <v>93.384820933946</v>
      </c>
      <c r="CR8" s="6" t="n">
        <f aca="false">(BP8/$CA$7)*100</f>
        <v>98.2077101052563</v>
      </c>
      <c r="CS8" s="6" t="n">
        <v>90.980331899201</v>
      </c>
      <c r="CT8" s="6" t="n">
        <v>89.7049784880148</v>
      </c>
      <c r="CU8" s="6" t="n">
        <v>77.3509526736325</v>
      </c>
      <c r="CV8" s="6" t="n">
        <v>88.5218192993239</v>
      </c>
      <c r="DB8" s="2" t="s">
        <v>37</v>
      </c>
      <c r="DC8" s="6" t="n">
        <f aca="false">AVERAGE(CO8:CR8)</f>
        <v>99.6708704011471</v>
      </c>
      <c r="DD8" s="6"/>
      <c r="DE8" s="6"/>
      <c r="DF8" s="6"/>
      <c r="DP8" s="2" t="s">
        <v>37</v>
      </c>
      <c r="DQ8" s="6" t="n">
        <f aca="false">$DC$7-CO8</f>
        <v>-5.82005409456774</v>
      </c>
      <c r="DR8" s="6" t="n">
        <f aca="false">$DC$7-CP8</f>
        <v>-1.27089647081829</v>
      </c>
      <c r="DS8" s="6" t="n">
        <f aca="false">$DC$7-CQ8</f>
        <v>6.61517906605403</v>
      </c>
      <c r="DT8" s="6" t="n">
        <f aca="false">$DC$7-CR8</f>
        <v>1.79228989474369</v>
      </c>
      <c r="ED8" s="2" t="s">
        <v>37</v>
      </c>
      <c r="EE8" s="6" t="n">
        <f aca="false">AVERAGE(DQ8:DT8)</f>
        <v>0.329129598852923</v>
      </c>
      <c r="EF8" s="6"/>
      <c r="EG8" s="6"/>
      <c r="EH8" s="6"/>
      <c r="ER8" s="2" t="s">
        <v>37</v>
      </c>
      <c r="ES8" s="6" t="n">
        <f aca="false">STDEV(DQ8:DT8)</f>
        <v>5.22901518690433</v>
      </c>
      <c r="ET8" s="6"/>
      <c r="EU8" s="6"/>
      <c r="EV8" s="6"/>
    </row>
    <row r="9" customFormat="false" ht="15" hidden="false" customHeight="false" outlineLevel="0" collapsed="false">
      <c r="A9" s="2" t="s">
        <v>41</v>
      </c>
      <c r="B9" s="10" t="s">
        <v>173</v>
      </c>
      <c r="C9" s="10"/>
      <c r="D9" s="10"/>
      <c r="E9" s="10"/>
      <c r="O9" s="2" t="s">
        <v>41</v>
      </c>
      <c r="P9" s="0" t="n">
        <v>0.8436</v>
      </c>
      <c r="Q9" s="0" t="n">
        <v>0.812</v>
      </c>
      <c r="R9" s="0" t="n">
        <v>0.8699</v>
      </c>
      <c r="S9" s="0" t="n">
        <v>0.8422</v>
      </c>
      <c r="AC9" s="2" t="s">
        <v>41</v>
      </c>
      <c r="AD9" s="6" t="n">
        <f aca="false">P9-(AVERAGE($P$3:$S$3))</f>
        <v>0.792225</v>
      </c>
      <c r="AE9" s="6" t="n">
        <f aca="false">Q9-(AVERAGE($P$3:$S$3))</f>
        <v>0.760625</v>
      </c>
      <c r="AF9" s="6" t="n">
        <f aca="false">R9-(AVERAGE($P$3:$S$3))</f>
        <v>0.818525</v>
      </c>
      <c r="AG9" s="6" t="n">
        <f aca="false">S9-(AVERAGE($P$3:$S$3))</f>
        <v>0.790825</v>
      </c>
      <c r="AX9" s="2" t="s">
        <v>41</v>
      </c>
      <c r="AY9" s="6" t="n">
        <f aca="false">(AD9+0.0106)/0.0517</f>
        <v>15.5285299806576</v>
      </c>
      <c r="AZ9" s="6" t="n">
        <f aca="false">(AE9+0.0106)/0.0517</f>
        <v>14.9173114119923</v>
      </c>
      <c r="BA9" s="6" t="n">
        <f aca="false">(AF9+0.0106)/0.0517</f>
        <v>16.0372340425532</v>
      </c>
      <c r="BB9" s="6" t="n">
        <f aca="false">(AG9+0.0106)/0.0517</f>
        <v>15.5014506769826</v>
      </c>
      <c r="BL9" s="2" t="s">
        <v>41</v>
      </c>
      <c r="BM9" s="6" t="n">
        <f aca="false">AY9/(0.03*5)</f>
        <v>103.523533204384</v>
      </c>
      <c r="BN9" s="6" t="n">
        <f aca="false">AZ9/(0.03*5)</f>
        <v>99.4487427466151</v>
      </c>
      <c r="BO9" s="6" t="n">
        <f aca="false">BA9/(0.03*5)</f>
        <v>106.914893617021</v>
      </c>
      <c r="BP9" s="6" t="n">
        <f aca="false">BB9/(0.03*5)</f>
        <v>103.343004513217</v>
      </c>
      <c r="BZ9" s="2" t="s">
        <v>41</v>
      </c>
      <c r="CA9" s="6" t="n">
        <f aca="false">AVERAGE(BM9:BP9)</f>
        <v>103.307543520309</v>
      </c>
      <c r="CB9" s="6"/>
      <c r="CC9" s="6"/>
      <c r="CD9" s="6"/>
      <c r="CN9" s="2" t="s">
        <v>41</v>
      </c>
      <c r="CO9" s="6" t="n">
        <f aca="false">(BM9/$CA$7)*100</f>
        <v>104.646918890735</v>
      </c>
      <c r="CP9" s="6" t="n">
        <f aca="false">(BN9/$CA$7)*100</f>
        <v>100.527910841725</v>
      </c>
      <c r="CQ9" s="6" t="n">
        <f aca="false">(BO9/$CA$7)*100</f>
        <v>108.075080653045</v>
      </c>
      <c r="CR9" s="6" t="n">
        <f aca="false">(BP9/$CA$7)*100</f>
        <v>104.464431192362</v>
      </c>
      <c r="DB9" s="2" t="s">
        <v>41</v>
      </c>
      <c r="DC9" s="6" t="n">
        <f aca="false">AVERAGE(CO9:CR9)</f>
        <v>104.428585394467</v>
      </c>
      <c r="DD9" s="6"/>
      <c r="DE9" s="6"/>
      <c r="DF9" s="6"/>
      <c r="DP9" s="2" t="s">
        <v>41</v>
      </c>
      <c r="DQ9" s="6" t="n">
        <f aca="false">$DC$7-CO9</f>
        <v>-4.64691889073548</v>
      </c>
      <c r="DR9" s="6" t="n">
        <f aca="false">$DC$7-CP9</f>
        <v>-0.52791084172452</v>
      </c>
      <c r="DS9" s="6" t="n">
        <f aca="false">$DC$7-CQ9</f>
        <v>-8.07508065304528</v>
      </c>
      <c r="DT9" s="6" t="n">
        <f aca="false">$DC$7-CR9</f>
        <v>-4.46443119236157</v>
      </c>
      <c r="ED9" s="2" t="s">
        <v>41</v>
      </c>
      <c r="EE9" s="6" t="n">
        <f aca="false">AVERAGE(DQ9:DT9)</f>
        <v>-4.42858539446671</v>
      </c>
      <c r="EF9" s="6"/>
      <c r="EG9" s="6"/>
      <c r="EH9" s="6"/>
      <c r="ER9" s="2" t="s">
        <v>41</v>
      </c>
      <c r="ES9" s="6" t="n">
        <f aca="false">STDEV(DQ9:DT9)</f>
        <v>3.08551152291189</v>
      </c>
      <c r="ET9" s="6"/>
      <c r="EU9" s="6"/>
      <c r="EV9" s="6"/>
    </row>
    <row r="10" customFormat="false" ht="15" hidden="false" customHeight="false" outlineLevel="0" collapsed="false">
      <c r="A10" s="2" t="s">
        <v>45</v>
      </c>
      <c r="B10" s="10" t="s">
        <v>174</v>
      </c>
      <c r="C10" s="10"/>
      <c r="D10" s="10"/>
      <c r="E10" s="10"/>
      <c r="O10" s="2" t="s">
        <v>45</v>
      </c>
      <c r="P10" s="0" t="n">
        <v>0.8521</v>
      </c>
      <c r="Q10" s="0" t="n">
        <v>0.8682</v>
      </c>
      <c r="R10" s="0" t="n">
        <v>0.8888</v>
      </c>
      <c r="S10" s="0" t="n">
        <v>0.7944</v>
      </c>
      <c r="AC10" s="2" t="s">
        <v>45</v>
      </c>
      <c r="AD10" s="6" t="n">
        <f aca="false">P10-(AVERAGE($P$3:$S$3))</f>
        <v>0.800725</v>
      </c>
      <c r="AE10" s="6" t="n">
        <f aca="false">Q10-(AVERAGE($P$3:$S$3))</f>
        <v>0.816825</v>
      </c>
      <c r="AF10" s="6" t="n">
        <f aca="false">R10-(AVERAGE($P$3:$S$3))</f>
        <v>0.837425</v>
      </c>
      <c r="AG10" s="6" t="n">
        <f aca="false">S10-(AVERAGE($P$3:$S$3))</f>
        <v>0.743025</v>
      </c>
      <c r="AX10" s="2" t="s">
        <v>45</v>
      </c>
      <c r="AY10" s="6" t="n">
        <f aca="false">(AD10+0.0106)/0.0517</f>
        <v>15.6929400386847</v>
      </c>
      <c r="AZ10" s="6" t="n">
        <f aca="false">(AE10+0.0106)/0.0517</f>
        <v>16.0043520309478</v>
      </c>
      <c r="BA10" s="6" t="n">
        <f aca="false">(AF10+0.0106)/0.0517</f>
        <v>16.4028046421663</v>
      </c>
      <c r="BB10" s="6" t="n">
        <f aca="false">(AG10+0.0106)/0.0517</f>
        <v>14.5768858800774</v>
      </c>
      <c r="BL10" s="2" t="s">
        <v>45</v>
      </c>
      <c r="BM10" s="6" t="n">
        <f aca="false">AY10/(0.03*5)</f>
        <v>104.619600257898</v>
      </c>
      <c r="BN10" s="6" t="n">
        <f aca="false">AZ10/(0.03*5)</f>
        <v>106.695680206319</v>
      </c>
      <c r="BO10" s="6" t="n">
        <f aca="false">BA10/(0.03*5)</f>
        <v>109.352030947776</v>
      </c>
      <c r="BP10" s="6" t="n">
        <f aca="false">BB10/(0.03*5)</f>
        <v>97.1792392005158</v>
      </c>
      <c r="BZ10" s="2" t="s">
        <v>45</v>
      </c>
      <c r="CA10" s="6" t="n">
        <f aca="false">AVERAGE(BM10:BP10)</f>
        <v>104.461637653127</v>
      </c>
      <c r="CB10" s="6"/>
      <c r="CC10" s="6"/>
      <c r="CD10" s="6"/>
      <c r="CN10" s="2" t="s">
        <v>45</v>
      </c>
      <c r="CO10" s="6" t="n">
        <f aca="false">(BM10/$CA$7)*100</f>
        <v>105.754879916577</v>
      </c>
      <c r="CP10" s="6" t="n">
        <f aca="false">(BN10/$CA$7)*100</f>
        <v>107.853488447877</v>
      </c>
      <c r="CQ10" s="6" t="n">
        <f aca="false">(BO10/$CA$7)*100</f>
        <v>110.538664581093</v>
      </c>
      <c r="CR10" s="6" t="n">
        <f aca="false">(BP10/$CA$7)*100</f>
        <v>98.2337797764526</v>
      </c>
      <c r="DB10" s="2" t="s">
        <v>45</v>
      </c>
      <c r="DC10" s="6" t="n">
        <f aca="false">AVERAGE(CO10:CR10)</f>
        <v>105.5952031805</v>
      </c>
      <c r="DD10" s="6"/>
      <c r="DE10" s="6"/>
      <c r="DF10" s="6"/>
      <c r="DP10" s="2" t="s">
        <v>45</v>
      </c>
      <c r="DQ10" s="6" t="n">
        <f aca="false">$DC$7-CO10</f>
        <v>-5.75487991657704</v>
      </c>
      <c r="DR10" s="6" t="n">
        <f aca="false">$DC$7-CP10</f>
        <v>-7.85348844787694</v>
      </c>
      <c r="DS10" s="6" t="n">
        <f aca="false">$DC$7-CQ10</f>
        <v>-10.538664581093</v>
      </c>
      <c r="DT10" s="6" t="n">
        <f aca="false">$DC$7-CR10</f>
        <v>1.76622022354742</v>
      </c>
      <c r="ED10" s="2" t="s">
        <v>45</v>
      </c>
      <c r="EE10" s="6" t="n">
        <f aca="false">AVERAGE(DQ10:DT10)</f>
        <v>-5.59520318049988</v>
      </c>
      <c r="EF10" s="6"/>
      <c r="EG10" s="6"/>
      <c r="EH10" s="6"/>
      <c r="ER10" s="2" t="s">
        <v>45</v>
      </c>
      <c r="ES10" s="6" t="n">
        <f aca="false">STDEV(DQ10:DT10)</f>
        <v>5.28373965298902</v>
      </c>
      <c r="ET10" s="6"/>
      <c r="EU10" s="6"/>
      <c r="EV10" s="6"/>
    </row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</sheetData>
  <mergeCells count="14">
    <mergeCell ref="B3:E3"/>
    <mergeCell ref="F3:I3"/>
    <mergeCell ref="B4:E4"/>
    <mergeCell ref="F4:I4"/>
    <mergeCell ref="B5:E5"/>
    <mergeCell ref="F5:I5"/>
    <mergeCell ref="B6:E6"/>
    <mergeCell ref="F6:I6"/>
    <mergeCell ref="B7:E7"/>
    <mergeCell ref="F7:I7"/>
    <mergeCell ref="B8:E8"/>
    <mergeCell ref="F8:I8"/>
    <mergeCell ref="B9:E9"/>
    <mergeCell ref="B10:E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2019-01-17T12:58:15Z</dcterms:created>
  <dc:creator>Keni Vidilaseris</dc:creator>
  <dc:description/>
  <dc:language>en-US</dc:language>
  <cp:lastModifiedBy/>
  <cp:lastPrinted>2019-01-18T12:15:19Z</cp:lastPrinted>
  <dcterms:modified xsi:type="dcterms:W3CDTF">2019-07-01T16:41:33Z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