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  <sheet name="Sheet11" sheetId="11" state="visible" r:id="rId12"/>
    <sheet name="Sheet12" sheetId="12" state="visible" r:id="rId13"/>
    <sheet name="Sheet13" sheetId="13" state="visible" r:id="rId14"/>
    <sheet name="Sheet14" sheetId="14" state="visible" r:id="rId15"/>
  </sheets>
  <definedNames>
    <definedName function="false" hidden="false" localSheetId="0" name="_xlnm.Print_Area" vbProcedure="false">Sheet1!$A$1:$M$33</definedName>
    <definedName function="false" hidden="false" localSheetId="4" name="_xlnm.Print_Area" vbProcedure="false">Sheet5!$A$73:$M$101</definedName>
    <definedName function="false" hidden="false" localSheetId="2" name="_GoBack" vbProcedure="false">Sheet3!$DR$18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<sst xmlns="http://schemas.openxmlformats.org/spreadsheetml/2006/main" count="2639" uniqueCount="308">
  <si>
    <t xml:space="preserve">A</t>
  </si>
  <si>
    <t xml:space="preserve">No Pi</t>
  </si>
  <si>
    <t xml:space="preserve">RD1 50uM</t>
  </si>
  <si>
    <t xml:space="preserve">RD4 1uM</t>
  </si>
  <si>
    <t xml:space="preserve">B</t>
  </si>
  <si>
    <t xml:space="preserve">Pi 2,5 uM</t>
  </si>
  <si>
    <t xml:space="preserve">RD1 5uM</t>
  </si>
  <si>
    <t xml:space="preserve">RD5 50uM</t>
  </si>
  <si>
    <t xml:space="preserve">C</t>
  </si>
  <si>
    <t xml:space="preserve">Pi 10 uM</t>
  </si>
  <si>
    <t xml:space="preserve">RD1 1uM</t>
  </si>
  <si>
    <t xml:space="preserve">RD5 5uM</t>
  </si>
  <si>
    <t xml:space="preserve">D</t>
  </si>
  <si>
    <t xml:space="preserve">Pi 20 uM</t>
  </si>
  <si>
    <t xml:space="preserve">RD2 50uM</t>
  </si>
  <si>
    <t xml:space="preserve">RD5 1uM</t>
  </si>
  <si>
    <t xml:space="preserve">E</t>
  </si>
  <si>
    <t xml:space="preserve">TVP no inhibitor</t>
  </si>
  <si>
    <t xml:space="preserve">RD2 5uM</t>
  </si>
  <si>
    <t xml:space="preserve">RD6 50uM</t>
  </si>
  <si>
    <t xml:space="preserve">F</t>
  </si>
  <si>
    <t xml:space="preserve">IDP 50uM</t>
  </si>
  <si>
    <t xml:space="preserve">RD2 1uM</t>
  </si>
  <si>
    <t xml:space="preserve">RD6 5uM</t>
  </si>
  <si>
    <t xml:space="preserve">G</t>
  </si>
  <si>
    <t xml:space="preserve">MTI61 50 uM</t>
  </si>
  <si>
    <t xml:space="preserve">RD4 50uM</t>
  </si>
  <si>
    <t xml:space="preserve">RD6 1uM</t>
  </si>
  <si>
    <t xml:space="preserve">H</t>
  </si>
  <si>
    <t xml:space="preserve">AKI XVII103 5uM</t>
  </si>
  <si>
    <t xml:space="preserve">RD4 5uM</t>
  </si>
  <si>
    <t xml:space="preserve">RD7 50uM</t>
  </si>
  <si>
    <t xml:space="preserve">RD9 1uM</t>
  </si>
  <si>
    <t xml:space="preserve">RD7 5uM</t>
  </si>
  <si>
    <t xml:space="preserve">RD11 50uM</t>
  </si>
  <si>
    <t xml:space="preserve">RD7 1uM</t>
  </si>
  <si>
    <t xml:space="preserve">RD115uM</t>
  </si>
  <si>
    <t xml:space="preserve">RD8 50uM</t>
  </si>
  <si>
    <t xml:space="preserve">RD11 1uM</t>
  </si>
  <si>
    <t xml:space="preserve">RD8 5uM</t>
  </si>
  <si>
    <t xml:space="preserve">RD12 50uM</t>
  </si>
  <si>
    <t xml:space="preserve">RD8 1uM</t>
  </si>
  <si>
    <t xml:space="preserve">RD12 5uM</t>
  </si>
  <si>
    <t xml:space="preserve">RD9 50uM</t>
  </si>
  <si>
    <t xml:space="preserve">RD12 1uM</t>
  </si>
  <si>
    <t xml:space="preserve">RD9 5uM</t>
  </si>
  <si>
    <t xml:space="preserve">Stock solution: 50mM</t>
  </si>
  <si>
    <t xml:space="preserve">RD13 50uM</t>
  </si>
  <si>
    <t xml:space="preserve">RD15 1uM</t>
  </si>
  <si>
    <t xml:space="preserve">RD13 5uM</t>
  </si>
  <si>
    <t xml:space="preserve">RD16 50uM</t>
  </si>
  <si>
    <t xml:space="preserve">RD13 1uM</t>
  </si>
  <si>
    <t xml:space="preserve">RD16 5uM</t>
  </si>
  <si>
    <t xml:space="preserve">RD14 50uM</t>
  </si>
  <si>
    <t xml:space="preserve">RD16 1uM</t>
  </si>
  <si>
    <t xml:space="preserve">RD14 5uM</t>
  </si>
  <si>
    <t xml:space="preserve">iii1 50uM</t>
  </si>
  <si>
    <t xml:space="preserve">RD14 1uM</t>
  </si>
  <si>
    <t xml:space="preserve">iii1 5uM</t>
  </si>
  <si>
    <t xml:space="preserve">RD15 50uM</t>
  </si>
  <si>
    <t xml:space="preserve">iii1 1uM</t>
  </si>
  <si>
    <t xml:space="preserve">RD15 5uM</t>
  </si>
  <si>
    <t xml:space="preserve">iii2 50uM</t>
  </si>
  <si>
    <t xml:space="preserve">iii4 5uM</t>
  </si>
  <si>
    <t xml:space="preserve">iii2 5uM</t>
  </si>
  <si>
    <t xml:space="preserve">iii5 50uM</t>
  </si>
  <si>
    <t xml:space="preserve">iii2 1uM</t>
  </si>
  <si>
    <t xml:space="preserve">iii5 5uM</t>
  </si>
  <si>
    <t xml:space="preserve">iii3 50uM</t>
  </si>
  <si>
    <t xml:space="preserve">iii5 1uM</t>
  </si>
  <si>
    <t xml:space="preserve">iii3 5uM</t>
  </si>
  <si>
    <t xml:space="preserve">iii6 50uM</t>
  </si>
  <si>
    <t xml:space="preserve">iii3 1uM</t>
  </si>
  <si>
    <t xml:space="preserve">iii6 5uM</t>
  </si>
  <si>
    <t xml:space="preserve">iii4 50uM</t>
  </si>
  <si>
    <t xml:space="preserve">iii6 1uM</t>
  </si>
  <si>
    <t xml:space="preserve">iii7 50uM</t>
  </si>
  <si>
    <t xml:space="preserve">iii9 5uM</t>
  </si>
  <si>
    <t xml:space="preserve">iii7 5uM</t>
  </si>
  <si>
    <t xml:space="preserve">iii10 50uM</t>
  </si>
  <si>
    <t xml:space="preserve">iii7 1uM</t>
  </si>
  <si>
    <t xml:space="preserve">iii10 5uM</t>
  </si>
  <si>
    <t xml:space="preserve">iii8 50uM</t>
  </si>
  <si>
    <t xml:space="preserve">iii10 1uM</t>
  </si>
  <si>
    <t xml:space="preserve">iii8 5uM</t>
  </si>
  <si>
    <t xml:space="preserve">iii11 50uM</t>
  </si>
  <si>
    <t xml:space="preserve">iii8 1uM</t>
  </si>
  <si>
    <t xml:space="preserve">iii11 5uM</t>
  </si>
  <si>
    <t xml:space="preserve">iii9 50uM</t>
  </si>
  <si>
    <t xml:space="preserve">iii11 1uM</t>
  </si>
  <si>
    <t xml:space="preserve">iii12 50uM</t>
  </si>
  <si>
    <t xml:space="preserve">iii14 5uM</t>
  </si>
  <si>
    <t xml:space="preserve">iii12 5uM</t>
  </si>
  <si>
    <t xml:space="preserve">iii15 50uM</t>
  </si>
  <si>
    <t xml:space="preserve">iii12 1uM</t>
  </si>
  <si>
    <t xml:space="preserve">iii15 5uM</t>
  </si>
  <si>
    <t xml:space="preserve">iii13 50uM</t>
  </si>
  <si>
    <t xml:space="preserve">iii15 1uM</t>
  </si>
  <si>
    <t xml:space="preserve">iii13 5uM</t>
  </si>
  <si>
    <t xml:space="preserve">iii16 50uM</t>
  </si>
  <si>
    <t xml:space="preserve">iii13 1uM</t>
  </si>
  <si>
    <t xml:space="preserve">iii16 5uM</t>
  </si>
  <si>
    <t xml:space="preserve">iii14 50uM</t>
  </si>
  <si>
    <t xml:space="preserve">iii16 1uM</t>
  </si>
  <si>
    <t xml:space="preserve">iii17 50uM</t>
  </si>
  <si>
    <t xml:space="preserve">iii19 5uM</t>
  </si>
  <si>
    <t xml:space="preserve">iii17 5uM</t>
  </si>
  <si>
    <t xml:space="preserve">iii20 50uM</t>
  </si>
  <si>
    <t xml:space="preserve">iii17 1uM</t>
  </si>
  <si>
    <t xml:space="preserve">iii20 5uM</t>
  </si>
  <si>
    <t xml:space="preserve">iii18 50uM</t>
  </si>
  <si>
    <t xml:space="preserve">iii20 1uM</t>
  </si>
  <si>
    <t xml:space="preserve">iii18 5uM</t>
  </si>
  <si>
    <t xml:space="preserve">OL15 50uM</t>
  </si>
  <si>
    <t xml:space="preserve">iii18 1uM</t>
  </si>
  <si>
    <t xml:space="preserve">OL15 5uM</t>
  </si>
  <si>
    <t xml:space="preserve">iii19 50uM</t>
  </si>
  <si>
    <t xml:space="preserve">OL15 1uM</t>
  </si>
  <si>
    <t xml:space="preserve">OL16 50uM</t>
  </si>
  <si>
    <t xml:space="preserve">OL19 1uM</t>
  </si>
  <si>
    <t xml:space="preserve">OL16 5uM</t>
  </si>
  <si>
    <t xml:space="preserve">OL20 50uM</t>
  </si>
  <si>
    <t xml:space="preserve">OL16 1uM</t>
  </si>
  <si>
    <t xml:space="preserve">OL20 5uM</t>
  </si>
  <si>
    <t xml:space="preserve">OL18 50uM</t>
  </si>
  <si>
    <t xml:space="preserve">OL20 1uM</t>
  </si>
  <si>
    <t xml:space="preserve">OL18 5uM</t>
  </si>
  <si>
    <t xml:space="preserve">OL21 50uM</t>
  </si>
  <si>
    <t xml:space="preserve">OL18 1uM</t>
  </si>
  <si>
    <t xml:space="preserve">OL21 5uM</t>
  </si>
  <si>
    <t xml:space="preserve">OL19 50uM</t>
  </si>
  <si>
    <t xml:space="preserve">OL21 1uM</t>
  </si>
  <si>
    <t xml:space="preserve">OL19 5uM</t>
  </si>
  <si>
    <t xml:space="preserve">OL22 50uM</t>
  </si>
  <si>
    <t xml:space="preserve">OL24 1uM</t>
  </si>
  <si>
    <t xml:space="preserve">OL22 5uM</t>
  </si>
  <si>
    <t xml:space="preserve">OL27 50uM</t>
  </si>
  <si>
    <t xml:space="preserve">OL22 1uM</t>
  </si>
  <si>
    <t xml:space="preserve">OL27 5uM</t>
  </si>
  <si>
    <t xml:space="preserve">OL23 50uM</t>
  </si>
  <si>
    <t xml:space="preserve">OL27 1uM</t>
  </si>
  <si>
    <t xml:space="preserve">OL23 5uM</t>
  </si>
  <si>
    <t xml:space="preserve">OL30fr5 50uM</t>
  </si>
  <si>
    <t xml:space="preserve">OL23 1uM</t>
  </si>
  <si>
    <t xml:space="preserve">OL30fr5 5uM</t>
  </si>
  <si>
    <t xml:space="preserve">OL24 50uM</t>
  </si>
  <si>
    <t xml:space="preserve">OL30fr5 1uM</t>
  </si>
  <si>
    <t xml:space="preserve">OL24 5uM</t>
  </si>
  <si>
    <t xml:space="preserve">LOF11 50uM</t>
  </si>
  <si>
    <t xml:space="preserve">LOF19 1uM</t>
  </si>
  <si>
    <t xml:space="preserve">LOF11 5uM</t>
  </si>
  <si>
    <t xml:space="preserve">LOF21 50uM</t>
  </si>
  <si>
    <t xml:space="preserve">LOF11 1uM</t>
  </si>
  <si>
    <t xml:space="preserve">LOF21 5uM</t>
  </si>
  <si>
    <t xml:space="preserve">LOF12 50uM</t>
  </si>
  <si>
    <t xml:space="preserve">LOF21 1uM</t>
  </si>
  <si>
    <t xml:space="preserve">LOF12 5uM</t>
  </si>
  <si>
    <t xml:space="preserve">LOF23 50uM</t>
  </si>
  <si>
    <t xml:space="preserve">LOF12 1uM</t>
  </si>
  <si>
    <t xml:space="preserve">LOF23 5uM</t>
  </si>
  <si>
    <t xml:space="preserve">LOF19 50uM</t>
  </si>
  <si>
    <t xml:space="preserve">LOF23 1uM</t>
  </si>
  <si>
    <t xml:space="preserve">LOF19 5uM</t>
  </si>
  <si>
    <t xml:space="preserve">BLZ-18 50uM</t>
  </si>
  <si>
    <t xml:space="preserve">BLZ-19 1uM</t>
  </si>
  <si>
    <t xml:space="preserve">BLZ-18 5uM</t>
  </si>
  <si>
    <t xml:space="preserve">BLZ-21 50uM</t>
  </si>
  <si>
    <t xml:space="preserve">BLZ-18 1uM</t>
  </si>
  <si>
    <t xml:space="preserve">BLZ-21 5uM</t>
  </si>
  <si>
    <t xml:space="preserve">BLZ-9 50uM</t>
  </si>
  <si>
    <t xml:space="preserve">BLZ-21 1uM</t>
  </si>
  <si>
    <t xml:space="preserve">BLZ-9 5uM</t>
  </si>
  <si>
    <t xml:space="preserve">BLZ-28 50uM</t>
  </si>
  <si>
    <t xml:space="preserve">BLZ-9 1uM</t>
  </si>
  <si>
    <t xml:space="preserve">BLZ-28 5uM</t>
  </si>
  <si>
    <t xml:space="preserve">BLZ-19 50uM</t>
  </si>
  <si>
    <t xml:space="preserve">BLZ-28 1uM</t>
  </si>
  <si>
    <t xml:space="preserve">BLZ-19 5uM</t>
  </si>
  <si>
    <t xml:space="preserve">BLZ-26 50uM</t>
  </si>
  <si>
    <t xml:space="preserve">BLZ-29 1uM</t>
  </si>
  <si>
    <t xml:space="preserve">BLZ-26 5uM</t>
  </si>
  <si>
    <t xml:space="preserve">BLZ-4 50uM</t>
  </si>
  <si>
    <t xml:space="preserve">BLZ-26 1uM</t>
  </si>
  <si>
    <t xml:space="preserve">BLZ-4 5uM</t>
  </si>
  <si>
    <t xml:space="preserve">BLZ-30 50uM</t>
  </si>
  <si>
    <t xml:space="preserve">BLZ-4 1uM</t>
  </si>
  <si>
    <t xml:space="preserve">BLZ-30 5uM</t>
  </si>
  <si>
    <t xml:space="preserve">BLZ-25 50uM</t>
  </si>
  <si>
    <t xml:space="preserve">BLZ-30 1uM</t>
  </si>
  <si>
    <t xml:space="preserve">BLZ-25 5uM</t>
  </si>
  <si>
    <t xml:space="preserve">BLZ-29 50uM</t>
  </si>
  <si>
    <t xml:space="preserve">BLZ-25 1uM</t>
  </si>
  <si>
    <t xml:space="preserve">BLZ-29 5uM</t>
  </si>
  <si>
    <t xml:space="preserve">BLZ-27 50uM</t>
  </si>
  <si>
    <t xml:space="preserve">BLZ-34 1uM</t>
  </si>
  <si>
    <t xml:space="preserve">BLZ-27 5uM</t>
  </si>
  <si>
    <t xml:space="preserve">BLZ-36 50uM</t>
  </si>
  <si>
    <t xml:space="preserve">BLZ-27 1uM</t>
  </si>
  <si>
    <t xml:space="preserve">BLZ-36 5uM</t>
  </si>
  <si>
    <t xml:space="preserve">BLZ-31 50uM</t>
  </si>
  <si>
    <t xml:space="preserve">BLZ-36 1uM</t>
  </si>
  <si>
    <t xml:space="preserve">BLZ-31 5uM</t>
  </si>
  <si>
    <t xml:space="preserve">BLZ-31 1uM</t>
  </si>
  <si>
    <t xml:space="preserve">BLZ-34 50uM</t>
  </si>
  <si>
    <t xml:space="preserve">BLZ-34 5uM</t>
  </si>
  <si>
    <t xml:space="preserve">raw data</t>
  </si>
  <si>
    <t xml:space="preserve">raw data - blank</t>
  </si>
  <si>
    <t xml:space="preserve">Pi amount (nmol)</t>
  </si>
  <si>
    <t xml:space="preserve">Specific activity (umol/mg/min)</t>
  </si>
  <si>
    <t xml:space="preserve">Average Specific activity (umol/mg/min)</t>
  </si>
  <si>
    <t xml:space="preserve">% Activity</t>
  </si>
  <si>
    <t xml:space="preserve">Average % activity</t>
  </si>
  <si>
    <t xml:space="preserve">% of inhibition</t>
  </si>
  <si>
    <t xml:space="preserve">Average % of inhibition</t>
  </si>
  <si>
    <t xml:space="preserve">Standard deviation</t>
  </si>
  <si>
    <t xml:space="preserve">Pi (nmol)</t>
  </si>
  <si>
    <t xml:space="preserve">A1</t>
  </si>
  <si>
    <t xml:space="preserve">A2</t>
  </si>
  <si>
    <t xml:space="preserve">A3</t>
  </si>
  <si>
    <t xml:space="preserve">A4</t>
  </si>
  <si>
    <t xml:space="preserve">Average</t>
  </si>
  <si>
    <t xml:space="preserve">Results summary</t>
  </si>
  <si>
    <t xml:space="preserve">Sample</t>
  </si>
  <si>
    <t xml:space="preserve">Conc1 (uM)</t>
  </si>
  <si>
    <t xml:space="preserve">Conc2 (uM)</t>
  </si>
  <si>
    <t xml:space="preserve">Conc3 (uM)</t>
  </si>
  <si>
    <t xml:space="preserve">Conc1</t>
  </si>
  <si>
    <t xml:space="preserve">STDEVc1</t>
  </si>
  <si>
    <t xml:space="preserve">Conc2</t>
  </si>
  <si>
    <t xml:space="preserve">STDEVc2</t>
  </si>
  <si>
    <t xml:space="preserve">Conc3</t>
  </si>
  <si>
    <t xml:space="preserve">STDEVconc3</t>
  </si>
  <si>
    <t xml:space="preserve">No Inhibitor</t>
  </si>
  <si>
    <t xml:space="preserve">IDP</t>
  </si>
  <si>
    <t xml:space="preserve">MTI61</t>
  </si>
  <si>
    <t xml:space="preserve">AKI XVII103</t>
  </si>
  <si>
    <t xml:space="preserve">RD1</t>
  </si>
  <si>
    <t xml:space="preserve">RD2</t>
  </si>
  <si>
    <t xml:space="preserve">RD4</t>
  </si>
  <si>
    <t xml:space="preserve">RD5</t>
  </si>
  <si>
    <t xml:space="preserve">RD6</t>
  </si>
  <si>
    <t xml:space="preserve">RD11 5uM</t>
  </si>
  <si>
    <t xml:space="preserve">RD7</t>
  </si>
  <si>
    <t xml:space="preserve">RD8</t>
  </si>
  <si>
    <t xml:space="preserve">RD9</t>
  </si>
  <si>
    <t xml:space="preserve">RD11</t>
  </si>
  <si>
    <t xml:space="preserve">RD12</t>
  </si>
  <si>
    <t xml:space="preserve">I = </t>
  </si>
  <si>
    <t xml:space="preserve">RD13</t>
  </si>
  <si>
    <t xml:space="preserve">RD14</t>
  </si>
  <si>
    <t xml:space="preserve">RD15</t>
  </si>
  <si>
    <t xml:space="preserve">RD16</t>
  </si>
  <si>
    <t xml:space="preserve">iii-1</t>
  </si>
  <si>
    <t xml:space="preserve">Control with only compound without TmPPase enzyme</t>
  </si>
  <si>
    <t xml:space="preserve">RD-13 (NO TmPPASE) 50uM</t>
  </si>
  <si>
    <t xml:space="preserve">RD-13 (NO TmPPASE) 5uM</t>
  </si>
  <si>
    <t xml:space="preserve">RD-13 (NO TmPPASE) 1uM</t>
  </si>
  <si>
    <t xml:space="preserve">iii2</t>
  </si>
  <si>
    <t xml:space="preserve">iii3</t>
  </si>
  <si>
    <t xml:space="preserve">iii4</t>
  </si>
  <si>
    <t xml:space="preserve">iii5</t>
  </si>
  <si>
    <t xml:space="preserve">iii6</t>
  </si>
  <si>
    <t xml:space="preserve">iii7</t>
  </si>
  <si>
    <t xml:space="preserve">iii8</t>
  </si>
  <si>
    <t xml:space="preserve">iii9</t>
  </si>
  <si>
    <t xml:space="preserve">iii10</t>
  </si>
  <si>
    <t xml:space="preserve">iii-11</t>
  </si>
  <si>
    <t xml:space="preserve">iii12 </t>
  </si>
  <si>
    <t xml:space="preserve">iii13 </t>
  </si>
  <si>
    <t xml:space="preserve">iii14</t>
  </si>
  <si>
    <t xml:space="preserve">iii15</t>
  </si>
  <si>
    <t xml:space="preserve">iii16</t>
  </si>
  <si>
    <t xml:space="preserve">iii17</t>
  </si>
  <si>
    <t xml:space="preserve">iii18</t>
  </si>
  <si>
    <t xml:space="preserve">iii19</t>
  </si>
  <si>
    <t xml:space="preserve">iii20</t>
  </si>
  <si>
    <t xml:space="preserve">OL15</t>
  </si>
  <si>
    <t xml:space="preserve">OL16 </t>
  </si>
  <si>
    <t xml:space="preserve">OL18</t>
  </si>
  <si>
    <t xml:space="preserve">OL19</t>
  </si>
  <si>
    <t xml:space="preserve">OL20</t>
  </si>
  <si>
    <t xml:space="preserve">OL21</t>
  </si>
  <si>
    <t xml:space="preserve">IC50 (uM)</t>
  </si>
  <si>
    <t xml:space="preserve">OL22</t>
  </si>
  <si>
    <t xml:space="preserve">OL23</t>
  </si>
  <si>
    <t xml:space="preserve">OL24</t>
  </si>
  <si>
    <t xml:space="preserve">OL27</t>
  </si>
  <si>
    <t xml:space="preserve">OL30fr5</t>
  </si>
  <si>
    <t xml:space="preserve">LOF11</t>
  </si>
  <si>
    <t xml:space="preserve">LOF12</t>
  </si>
  <si>
    <t xml:space="preserve">LOF19</t>
  </si>
  <si>
    <t xml:space="preserve">LOF21</t>
  </si>
  <si>
    <t xml:space="preserve">LOF23</t>
  </si>
  <si>
    <t xml:space="preserve">Pi 2.5 uM</t>
  </si>
  <si>
    <t xml:space="preserve">BLZ-18</t>
  </si>
  <si>
    <t xml:space="preserve">BLZ-9 </t>
  </si>
  <si>
    <t xml:space="preserve">BLZ-19</t>
  </si>
  <si>
    <t xml:space="preserve">BLZ-21</t>
  </si>
  <si>
    <t xml:space="preserve">BLZ-28</t>
  </si>
  <si>
    <t xml:space="preserve">BLZ-26</t>
  </si>
  <si>
    <t xml:space="preserve">BLZ-30</t>
  </si>
  <si>
    <t xml:space="preserve">BLZ-29</t>
  </si>
  <si>
    <t xml:space="preserve">BLZ-4</t>
  </si>
  <si>
    <t xml:space="preserve">BLZ-25</t>
  </si>
  <si>
    <t xml:space="preserve">BLZ-27</t>
  </si>
  <si>
    <t xml:space="preserve">BLZ-31</t>
  </si>
  <si>
    <t xml:space="preserve">BLZ-34</t>
  </si>
  <si>
    <t xml:space="preserve">BLZ-36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</si>
</sst>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\-MMM\-YY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(Body)"/>
      <family val="0"/>
      <charset val="1"/>
    </font>
    <font>
      <b val="true"/>
      <sz val="8"/>
      <color rgb="FF000000"/>
      <name val="Calibri"/>
      <family val="2"/>
      <charset val="1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4"/>
      <color rgb="FF595959"/>
      <name val="Calibri"/>
      <family val="2"/>
    </font>
    <font>
      <b val="true"/>
      <sz val="11"/>
      <color rgb="FF595959"/>
      <name val="Calibri"/>
      <family val="2"/>
    </font>
    <font>
      <b val="true"/>
      <sz val="12"/>
      <color rgb="FFFF0000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2CC"/>
        <bgColor rgb="FFEDEDED"/>
      </patternFill>
    </fill>
    <fill>
      <patternFill patternType="solid">
        <fgColor rgb="FFEDEDED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70AD47"/>
        <bgColor rgb="FF99CC00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Sheet2!$AV$4:$AV$7</c:f>
              <c:numCache>
                <c:formatCode>General</c:formatCode>
                <c:ptCount val="4"/>
                <c:pt idx="0">
                  <c:v>0</c:v>
                </c:pt>
                <c:pt idx="1">
                  <c:v>0.126575</c:v>
                </c:pt>
                <c:pt idx="2">
                  <c:v>0.506275</c:v>
                </c:pt>
                <c:pt idx="3">
                  <c:v>1.019275</c:v>
                </c:pt>
              </c:numCache>
            </c:numRef>
          </c:yVal>
          <c:smooth val="0"/>
        </c:ser>
        <c:axId val="19152221"/>
        <c:axId val="12038982"/>
      </c:scatterChart>
      <c:valAx>
        <c:axId val="191522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38982"/>
        <c:crosses val="autoZero"/>
        <c:crossBetween val="midCat"/>
      </c:valAx>
      <c:valAx>
        <c:axId val="12038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522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Sheet6!$EH$16:$EH$24</c:f>
                <c:numCache>
                  <c:formatCode>General</c:formatCode>
                  <c:ptCount val="9"/>
                  <c:pt idx="0">
                    <c:v>3.10137905500028</c:v>
                  </c:pt>
                  <c:pt idx="1">
                    <c:v>6.25921178001073</c:v>
                  </c:pt>
                  <c:pt idx="2">
                    <c:v>11.0888753851142</c:v>
                  </c:pt>
                  <c:pt idx="3">
                    <c:v>0.625947791050408</c:v>
                  </c:pt>
                  <c:pt idx="4">
                    <c:v>2.99764809858984</c:v>
                  </c:pt>
                  <c:pt idx="5">
                    <c:v>2.02088904692489</c:v>
                  </c:pt>
                  <c:pt idx="6">
                    <c:v>5.25231381948694</c:v>
                  </c:pt>
                  <c:pt idx="7">
                    <c:v>2.69233547460813</c:v>
                  </c:pt>
                  <c:pt idx="8">
                    <c:v>7.21909936862205</c:v>
                  </c:pt>
                </c:numCache>
              </c:numRef>
            </c:plus>
            <c:minus>
              <c:numRef>
                <c:f>Sheet6!$EH$16:$EH$24</c:f>
                <c:numCache>
                  <c:formatCode>General</c:formatCode>
                  <c:ptCount val="9"/>
                  <c:pt idx="0">
                    <c:v>3.10137905500028</c:v>
                  </c:pt>
                  <c:pt idx="1">
                    <c:v>6.25921178001073</c:v>
                  </c:pt>
                  <c:pt idx="2">
                    <c:v>11.0888753851142</c:v>
                  </c:pt>
                  <c:pt idx="3">
                    <c:v>0.625947791050408</c:v>
                  </c:pt>
                  <c:pt idx="4">
                    <c:v>2.99764809858984</c:v>
                  </c:pt>
                  <c:pt idx="5">
                    <c:v>2.02088904692489</c:v>
                  </c:pt>
                  <c:pt idx="6">
                    <c:v>5.25231381948694</c:v>
                  </c:pt>
                  <c:pt idx="7">
                    <c:v>2.69233547460813</c:v>
                  </c:pt>
                  <c:pt idx="8">
                    <c:v>7.21909936862205</c:v>
                  </c:pt>
                </c:numCache>
              </c:numRef>
            </c:minus>
          </c:errBars>
          <c:cat>
            <c:strRef>
              <c:f>Sheet6!$EC$16:$EC$24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iii7</c:v>
                </c:pt>
                <c:pt idx="5">
                  <c:v>iii8</c:v>
                </c:pt>
                <c:pt idx="6">
                  <c:v>iii9</c:v>
                </c:pt>
                <c:pt idx="7">
                  <c:v>iii10</c:v>
                </c:pt>
                <c:pt idx="8">
                  <c:v>iii-11</c:v>
                </c:pt>
              </c:strCache>
            </c:strRef>
          </c:cat>
          <c:val>
            <c:numRef>
              <c:f>Sheet6!$EG$16:$EG$24</c:f>
              <c:numCache>
                <c:formatCode>General</c:formatCode>
                <c:ptCount val="9"/>
                <c:pt idx="0">
                  <c:v>7.105427357601E-015</c:v>
                </c:pt>
                <c:pt idx="1">
                  <c:v>55.2597402597403</c:v>
                </c:pt>
                <c:pt idx="2">
                  <c:v>71.2770562770563</c:v>
                </c:pt>
                <c:pt idx="3">
                  <c:v>86.3059163059163</c:v>
                </c:pt>
                <c:pt idx="4">
                  <c:v>4.10533910533911</c:v>
                </c:pt>
                <c:pt idx="5">
                  <c:v>-1.55122655122655</c:v>
                </c:pt>
                <c:pt idx="6">
                  <c:v>-2.98460798460798</c:v>
                </c:pt>
                <c:pt idx="7">
                  <c:v>-2.69841269841269</c:v>
                </c:pt>
                <c:pt idx="8">
                  <c:v>4.30014430014429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Sheet6!$EJ$16:$EJ$24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1.04863620773589</c:v>
                  </c:pt>
                  <c:pt idx="5">
                    <c:v>1.79804773897916</c:v>
                  </c:pt>
                  <c:pt idx="6">
                    <c:v>2.48727018408128</c:v>
                  </c:pt>
                  <c:pt idx="7">
                    <c:v>2.1809699036334</c:v>
                  </c:pt>
                  <c:pt idx="8">
                    <c:v>8.68641723780946</c:v>
                  </c:pt>
                </c:numCache>
              </c:numRef>
            </c:plus>
            <c:minus>
              <c:numRef>
                <c:f>Sheet6!$EJ$16:$EJ$24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1.04863620773589</c:v>
                  </c:pt>
                  <c:pt idx="5">
                    <c:v>1.79804773897916</c:v>
                  </c:pt>
                  <c:pt idx="6">
                    <c:v>2.48727018408128</c:v>
                  </c:pt>
                  <c:pt idx="7">
                    <c:v>2.1809699036334</c:v>
                  </c:pt>
                  <c:pt idx="8">
                    <c:v>8.68641723780946</c:v>
                  </c:pt>
                </c:numCache>
              </c:numRef>
            </c:minus>
          </c:errBars>
          <c:cat>
            <c:strRef>
              <c:f>Sheet6!$EC$16:$EC$24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iii7</c:v>
                </c:pt>
                <c:pt idx="5">
                  <c:v>iii8</c:v>
                </c:pt>
                <c:pt idx="6">
                  <c:v>iii9</c:v>
                </c:pt>
                <c:pt idx="7">
                  <c:v>iii10</c:v>
                </c:pt>
                <c:pt idx="8">
                  <c:v>iii-11</c:v>
                </c:pt>
              </c:strCache>
            </c:strRef>
          </c:cat>
          <c:val>
            <c:numRef>
              <c:f>Sheet6!$EI$16:$EI$24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-2.84271284271283</c:v>
                </c:pt>
                <c:pt idx="5">
                  <c:v>-4.71861471861471</c:v>
                </c:pt>
                <c:pt idx="6">
                  <c:v>-4.01875901875901</c:v>
                </c:pt>
                <c:pt idx="7">
                  <c:v>-2.25108225108224</c:v>
                </c:pt>
                <c:pt idx="8">
                  <c:v>2.94372294372295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Sheet6!$EL$16:$EL$24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1.61691300474476</c:v>
                  </c:pt>
                  <c:pt idx="5">
                    <c:v>0.483495213973219</c:v>
                  </c:pt>
                  <c:pt idx="6">
                    <c:v>2.42371269321686</c:v>
                  </c:pt>
                  <c:pt idx="7">
                    <c:v>6.0366633504505</c:v>
                  </c:pt>
                  <c:pt idx="8">
                    <c:v>6.62897544996111</c:v>
                  </c:pt>
                </c:numCache>
              </c:numRef>
            </c:plus>
            <c:minus>
              <c:numRef>
                <c:f>Sheet6!$EL$16:$EL$24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1.61691300474476</c:v>
                  </c:pt>
                  <c:pt idx="5">
                    <c:v>0.483495213973219</c:v>
                  </c:pt>
                  <c:pt idx="6">
                    <c:v>2.42371269321686</c:v>
                  </c:pt>
                  <c:pt idx="7">
                    <c:v>6.0366633504505</c:v>
                  </c:pt>
                  <c:pt idx="8">
                    <c:v>6.62897544996111</c:v>
                  </c:pt>
                </c:numCache>
              </c:numRef>
            </c:minus>
          </c:errBars>
          <c:cat>
            <c:strRef>
              <c:f>Sheet6!$EC$16:$EC$24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iii7</c:v>
                </c:pt>
                <c:pt idx="5">
                  <c:v>iii8</c:v>
                </c:pt>
                <c:pt idx="6">
                  <c:v>iii9</c:v>
                </c:pt>
                <c:pt idx="7">
                  <c:v>iii10</c:v>
                </c:pt>
                <c:pt idx="8">
                  <c:v>iii-11</c:v>
                </c:pt>
              </c:strCache>
            </c:strRef>
          </c:cat>
          <c:val>
            <c:numRef>
              <c:f>Sheet6!$EK$16:$EK$24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-3.92496392496391</c:v>
                </c:pt>
                <c:pt idx="5">
                  <c:v>-3.7157287157287</c:v>
                </c:pt>
                <c:pt idx="6">
                  <c:v>0.14430014430015</c:v>
                </c:pt>
                <c:pt idx="7">
                  <c:v>2.17893217893218</c:v>
                </c:pt>
                <c:pt idx="8">
                  <c:v>2.51803751803752</c:v>
                </c:pt>
              </c:numCache>
            </c:numRef>
          </c:val>
        </c:ser>
        <c:gapWidth val="219"/>
        <c:overlap val="-27"/>
        <c:axId val="48854584"/>
        <c:axId val="96901334"/>
      </c:barChart>
      <c:catAx>
        <c:axId val="48854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92647007135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01334"/>
        <c:crosses val="autoZero"/>
        <c:auto val="1"/>
        <c:lblAlgn val="ctr"/>
        <c:lblOffset val="100"/>
      </c:catAx>
      <c:valAx>
        <c:axId val="96901334"/>
        <c:scaling>
          <c:orientation val="minMax"/>
          <c:max val="100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5458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701125895599"/>
          <c:w val="0.74430823117338"/>
          <c:h val="0.7492323439099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Sheet4!$AV$4:$AV$7,Sheet4!$O$25:$O$29</c:f>
              <c:numCache>
                <c:formatCode>General</c:formatCode>
                <c:ptCount val="9"/>
                <c:pt idx="0">
                  <c:v>-5.20417042793042E-018</c:v>
                </c:pt>
                <c:pt idx="1">
                  <c:v>0.1159</c:v>
                </c:pt>
                <c:pt idx="2">
                  <c:v>0.5197</c:v>
                </c:pt>
                <c:pt idx="3">
                  <c:v>1.026625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6445562"/>
        <c:axId val="32846007"/>
      </c:scatterChart>
      <c:valAx>
        <c:axId val="64455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46007"/>
        <c:crosses val="autoZero"/>
        <c:crossBetween val="midCat"/>
      </c:valAx>
      <c:valAx>
        <c:axId val="328460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55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Sheet7!$EH$16:$EH$24</c:f>
                <c:numCache>
                  <c:formatCode>General</c:formatCode>
                  <c:ptCount val="9"/>
                  <c:pt idx="0">
                    <c:v>2.07160346263935</c:v>
                  </c:pt>
                  <c:pt idx="1">
                    <c:v>0.509660337481883</c:v>
                  </c:pt>
                  <c:pt idx="2">
                    <c:v>1.180657420236</c:v>
                  </c:pt>
                  <c:pt idx="3">
                    <c:v>4.16658108827828</c:v>
                  </c:pt>
                  <c:pt idx="4">
                    <c:v>4.86658139345583</c:v>
                  </c:pt>
                  <c:pt idx="5">
                    <c:v>1.73891079524692</c:v>
                  </c:pt>
                  <c:pt idx="6">
                    <c:v>2.09770374063366</c:v>
                  </c:pt>
                  <c:pt idx="7">
                    <c:v>8.0970434120165</c:v>
                  </c:pt>
                  <c:pt idx="8">
                    <c:v>5.15943854066591</c:v>
                  </c:pt>
                </c:numCache>
              </c:numRef>
            </c:plus>
            <c:minus>
              <c:numRef>
                <c:f>Sheet7!$EH$16:$EH$24</c:f>
                <c:numCache>
                  <c:formatCode>General</c:formatCode>
                  <c:ptCount val="9"/>
                  <c:pt idx="0">
                    <c:v>2.07160346263935</c:v>
                  </c:pt>
                  <c:pt idx="1">
                    <c:v>0.509660337481883</c:v>
                  </c:pt>
                  <c:pt idx="2">
                    <c:v>1.180657420236</c:v>
                  </c:pt>
                  <c:pt idx="3">
                    <c:v>4.16658108827828</c:v>
                  </c:pt>
                  <c:pt idx="4">
                    <c:v>4.86658139345583</c:v>
                  </c:pt>
                  <c:pt idx="5">
                    <c:v>1.73891079524692</c:v>
                  </c:pt>
                  <c:pt idx="6">
                    <c:v>2.09770374063366</c:v>
                  </c:pt>
                  <c:pt idx="7">
                    <c:v>8.0970434120165</c:v>
                  </c:pt>
                  <c:pt idx="8">
                    <c:v>5.15943854066591</c:v>
                  </c:pt>
                </c:numCache>
              </c:numRef>
            </c:minus>
          </c:errBars>
          <c:cat>
            <c:strRef>
              <c:f>Sheet7!$EC$16:$EC$24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iii12 </c:v>
                </c:pt>
                <c:pt idx="5">
                  <c:v>iii13 </c:v>
                </c:pt>
                <c:pt idx="6">
                  <c:v>iii14</c:v>
                </c:pt>
                <c:pt idx="7">
                  <c:v>iii15</c:v>
                </c:pt>
                <c:pt idx="8">
                  <c:v>iii16</c:v>
                </c:pt>
              </c:strCache>
            </c:strRef>
          </c:cat>
          <c:val>
            <c:numRef>
              <c:f>Sheet7!$EG$16:$EG$24</c:f>
              <c:numCache>
                <c:formatCode>General</c:formatCode>
                <c:ptCount val="9"/>
                <c:pt idx="0">
                  <c:v>-1.4210854715202E-014</c:v>
                </c:pt>
                <c:pt idx="1">
                  <c:v>44.450388758114</c:v>
                </c:pt>
                <c:pt idx="2">
                  <c:v>85.0738283757757</c:v>
                </c:pt>
                <c:pt idx="3">
                  <c:v>83.415364861973</c:v>
                </c:pt>
                <c:pt idx="4">
                  <c:v>9.58342249803836</c:v>
                </c:pt>
                <c:pt idx="5">
                  <c:v>9.19823097225192</c:v>
                </c:pt>
                <c:pt idx="6">
                  <c:v>39.7912357039256</c:v>
                </c:pt>
                <c:pt idx="7">
                  <c:v>11.7091090662672</c:v>
                </c:pt>
                <c:pt idx="8">
                  <c:v>10.2931735501819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Sheet7!$EJ$16:$EJ$24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8.69913308658745</c:v>
                  </c:pt>
                  <c:pt idx="5">
                    <c:v>1.91588761451415</c:v>
                  </c:pt>
                  <c:pt idx="6">
                    <c:v>2.72251954163176</c:v>
                  </c:pt>
                  <c:pt idx="7">
                    <c:v>7.34051566623773</c:v>
                  </c:pt>
                  <c:pt idx="8">
                    <c:v>5.39340312222649</c:v>
                  </c:pt>
                </c:numCache>
              </c:numRef>
            </c:plus>
            <c:minus>
              <c:numRef>
                <c:f>Sheet7!$EJ$16:$EJ$24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8.69913308658745</c:v>
                  </c:pt>
                  <c:pt idx="5">
                    <c:v>1.91588761451415</c:v>
                  </c:pt>
                  <c:pt idx="6">
                    <c:v>2.72251954163176</c:v>
                  </c:pt>
                  <c:pt idx="7">
                    <c:v>7.34051566623773</c:v>
                  </c:pt>
                  <c:pt idx="8">
                    <c:v>5.39340312222649</c:v>
                  </c:pt>
                </c:numCache>
              </c:numRef>
            </c:minus>
          </c:errBars>
          <c:cat>
            <c:strRef>
              <c:f>Sheet7!$EC$16:$EC$24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iii12 </c:v>
                </c:pt>
                <c:pt idx="5">
                  <c:v>iii13 </c:v>
                </c:pt>
                <c:pt idx="6">
                  <c:v>iii14</c:v>
                </c:pt>
                <c:pt idx="7">
                  <c:v>iii15</c:v>
                </c:pt>
                <c:pt idx="8">
                  <c:v>iii16</c:v>
                </c:pt>
              </c:strCache>
            </c:strRef>
          </c:cat>
          <c:val>
            <c:numRef>
              <c:f>Sheet7!$EI$16:$EI$24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7.15814252086452</c:v>
                </c:pt>
                <c:pt idx="5">
                  <c:v>4.93972465939082</c:v>
                </c:pt>
                <c:pt idx="6">
                  <c:v>13.0180469363007</c:v>
                </c:pt>
                <c:pt idx="7">
                  <c:v>10.9494257792995</c:v>
                </c:pt>
                <c:pt idx="8">
                  <c:v>7.57899992866821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Sheet7!$EL$16:$EL$24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2.99154623723293</c:v>
                  </c:pt>
                  <c:pt idx="5">
                    <c:v>2.79555908632717</c:v>
                  </c:pt>
                  <c:pt idx="6">
                    <c:v>6.89821555870904</c:v>
                  </c:pt>
                  <c:pt idx="7">
                    <c:v>5.78663593885114</c:v>
                  </c:pt>
                  <c:pt idx="8">
                    <c:v>5.5355409866751</c:v>
                  </c:pt>
                </c:numCache>
              </c:numRef>
            </c:plus>
            <c:minus>
              <c:numRef>
                <c:f>Sheet7!$EL$16:$EL$24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2.99154623723293</c:v>
                  </c:pt>
                  <c:pt idx="5">
                    <c:v>2.79555908632717</c:v>
                  </c:pt>
                  <c:pt idx="6">
                    <c:v>6.89821555870904</c:v>
                  </c:pt>
                  <c:pt idx="7">
                    <c:v>5.78663593885114</c:v>
                  </c:pt>
                  <c:pt idx="8">
                    <c:v>5.5355409866751</c:v>
                  </c:pt>
                </c:numCache>
              </c:numRef>
            </c:minus>
          </c:errBars>
          <c:cat>
            <c:strRef>
              <c:f>Sheet7!$EC$16:$EC$24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iii12 </c:v>
                </c:pt>
                <c:pt idx="5">
                  <c:v>iii13 </c:v>
                </c:pt>
                <c:pt idx="6">
                  <c:v>iii14</c:v>
                </c:pt>
                <c:pt idx="7">
                  <c:v>iii15</c:v>
                </c:pt>
                <c:pt idx="8">
                  <c:v>iii16</c:v>
                </c:pt>
              </c:strCache>
            </c:strRef>
          </c:cat>
          <c:val>
            <c:numRef>
              <c:f>Sheet7!$EK$16:$EK$24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3.14216420572079</c:v>
                </c:pt>
                <c:pt idx="5">
                  <c:v>3.91968043369712</c:v>
                </c:pt>
                <c:pt idx="6">
                  <c:v>12.9538483486696</c:v>
                </c:pt>
                <c:pt idx="7">
                  <c:v>10.239674727156</c:v>
                </c:pt>
                <c:pt idx="8">
                  <c:v>5.7136742991654</c:v>
                </c:pt>
              </c:numCache>
            </c:numRef>
          </c:val>
        </c:ser>
        <c:gapWidth val="219"/>
        <c:overlap val="-27"/>
        <c:axId val="69782686"/>
        <c:axId val="19067591"/>
      </c:barChart>
      <c:catAx>
        <c:axId val="697826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92647007135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067591"/>
        <c:crosses val="autoZero"/>
        <c:auto val="1"/>
        <c:lblAlgn val="ctr"/>
        <c:lblOffset val="100"/>
      </c:catAx>
      <c:valAx>
        <c:axId val="19067591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782686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701125895599"/>
          <c:w val="0.74430823117338"/>
          <c:h val="0.7492323439099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Sheet8!$AQ$4:$AQ$7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Sheet8!$AV$4:$AV$7,Sheet8!$O$25:$O$29</c:f>
              <c:numCache>
                <c:formatCode>General</c:formatCode>
                <c:ptCount val="9"/>
                <c:pt idx="0">
                  <c:v>0</c:v>
                </c:pt>
                <c:pt idx="1">
                  <c:v>0.1121</c:v>
                </c:pt>
                <c:pt idx="2">
                  <c:v>0.601375</c:v>
                </c:pt>
                <c:pt idx="3">
                  <c:v>1.085475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27104838"/>
        <c:axId val="64093644"/>
      </c:scatterChart>
      <c:valAx>
        <c:axId val="271048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93644"/>
        <c:crosses val="autoZero"/>
        <c:crossBetween val="midCat"/>
      </c:valAx>
      <c:valAx>
        <c:axId val="640936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048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Sheet8!$EH$16:$EH$24</c:f>
                <c:numCache>
                  <c:formatCode>General</c:formatCode>
                  <c:ptCount val="9"/>
                  <c:pt idx="0">
                    <c:v>3.30960213332733</c:v>
                  </c:pt>
                  <c:pt idx="1">
                    <c:v>1.68235611335103</c:v>
                  </c:pt>
                  <c:pt idx="2">
                    <c:v>0.926513511712815</c:v>
                  </c:pt>
                  <c:pt idx="3">
                    <c:v>5.7979530631097</c:v>
                  </c:pt>
                  <c:pt idx="4">
                    <c:v>2.61292877902427</c:v>
                  </c:pt>
                  <c:pt idx="5">
                    <c:v>1.45344041756664</c:v>
                  </c:pt>
                  <c:pt idx="6">
                    <c:v>0.929567218762344</c:v>
                  </c:pt>
                  <c:pt idx="7">
                    <c:v>0.243919566631398</c:v>
                  </c:pt>
                  <c:pt idx="8">
                    <c:v>4.4302101365616</c:v>
                  </c:pt>
                </c:numCache>
              </c:numRef>
            </c:plus>
            <c:minus>
              <c:numRef>
                <c:f>Sheet8!$EH$16:$EH$24</c:f>
                <c:numCache>
                  <c:formatCode>General</c:formatCode>
                  <c:ptCount val="9"/>
                  <c:pt idx="0">
                    <c:v>3.30960213332733</c:v>
                  </c:pt>
                  <c:pt idx="1">
                    <c:v>1.68235611335103</c:v>
                  </c:pt>
                  <c:pt idx="2">
                    <c:v>0.926513511712815</c:v>
                  </c:pt>
                  <c:pt idx="3">
                    <c:v>5.7979530631097</c:v>
                  </c:pt>
                  <c:pt idx="4">
                    <c:v>2.61292877902427</c:v>
                  </c:pt>
                  <c:pt idx="5">
                    <c:v>1.45344041756664</c:v>
                  </c:pt>
                  <c:pt idx="6">
                    <c:v>0.929567218762344</c:v>
                  </c:pt>
                  <c:pt idx="7">
                    <c:v>0.243919566631398</c:v>
                  </c:pt>
                  <c:pt idx="8">
                    <c:v>4.4302101365616</c:v>
                  </c:pt>
                </c:numCache>
              </c:numRef>
            </c:minus>
          </c:errBars>
          <c:cat>
            <c:strRef>
              <c:f>Sheet8!$EC$16:$EC$24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iii17</c:v>
                </c:pt>
                <c:pt idx="5">
                  <c:v>iii18</c:v>
                </c:pt>
                <c:pt idx="6">
                  <c:v>iii19</c:v>
                </c:pt>
                <c:pt idx="7">
                  <c:v>iii20</c:v>
                </c:pt>
                <c:pt idx="8">
                  <c:v>OL15</c:v>
                </c:pt>
              </c:strCache>
            </c:strRef>
          </c:cat>
          <c:val>
            <c:numRef>
              <c:f>Sheet8!$EG$16:$EG$24</c:f>
              <c:numCache>
                <c:formatCode>General</c:formatCode>
                <c:ptCount val="9"/>
                <c:pt idx="0">
                  <c:v>-1.06581410364015E-014</c:v>
                </c:pt>
                <c:pt idx="1">
                  <c:v>40.0358561535487</c:v>
                </c:pt>
                <c:pt idx="2">
                  <c:v>79.2280381059514</c:v>
                </c:pt>
                <c:pt idx="3">
                  <c:v>79.8010335008964</c:v>
                </c:pt>
                <c:pt idx="4">
                  <c:v>54.8845220937181</c:v>
                </c:pt>
                <c:pt idx="5">
                  <c:v>3.57624119707994</c:v>
                </c:pt>
                <c:pt idx="6">
                  <c:v>8.50236111599347</c:v>
                </c:pt>
                <c:pt idx="7">
                  <c:v>99.0860196154252</c:v>
                </c:pt>
                <c:pt idx="8">
                  <c:v>12.7500263648188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Sheet8!$EJ$16:$EJ$24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1.01276701883555</c:v>
                  </c:pt>
                  <c:pt idx="5">
                    <c:v>1.61899229433703</c:v>
                  </c:pt>
                  <c:pt idx="6">
                    <c:v>4.71204608586312</c:v>
                  </c:pt>
                  <c:pt idx="7">
                    <c:v>6.7765472368702</c:v>
                  </c:pt>
                  <c:pt idx="8">
                    <c:v>4.71121205315649</c:v>
                  </c:pt>
                </c:numCache>
              </c:numRef>
            </c:plus>
            <c:minus>
              <c:numRef>
                <c:f>Sheet8!$EJ$16:$EJ$24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1.01276701883555</c:v>
                  </c:pt>
                  <c:pt idx="5">
                    <c:v>1.61899229433703</c:v>
                  </c:pt>
                  <c:pt idx="6">
                    <c:v>4.71204608586312</c:v>
                  </c:pt>
                  <c:pt idx="7">
                    <c:v>6.7765472368702</c:v>
                  </c:pt>
                  <c:pt idx="8">
                    <c:v>4.71121205315649</c:v>
                  </c:pt>
                </c:numCache>
              </c:numRef>
            </c:minus>
          </c:errBars>
          <c:cat>
            <c:strRef>
              <c:f>Sheet8!$EC$16:$EC$24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iii17</c:v>
                </c:pt>
                <c:pt idx="5">
                  <c:v>iii18</c:v>
                </c:pt>
                <c:pt idx="6">
                  <c:v>iii19</c:v>
                </c:pt>
                <c:pt idx="7">
                  <c:v>iii20</c:v>
                </c:pt>
                <c:pt idx="8">
                  <c:v>OL15</c:v>
                </c:pt>
              </c:strCache>
            </c:strRef>
          </c:cat>
          <c:val>
            <c:numRef>
              <c:f>Sheet8!$EI$16:$EI$24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7.13607761802649</c:v>
                </c:pt>
                <c:pt idx="5">
                  <c:v>1.83850669666396</c:v>
                </c:pt>
                <c:pt idx="6">
                  <c:v>5.73698456779272</c:v>
                </c:pt>
                <c:pt idx="7">
                  <c:v>36.9775371743945</c:v>
                </c:pt>
                <c:pt idx="8">
                  <c:v>5.1358666994762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Sheet8!$EL$16:$EL$24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1.80978458743866</c:v>
                  </c:pt>
                  <c:pt idx="5">
                    <c:v>1.08027000857847</c:v>
                  </c:pt>
                  <c:pt idx="6">
                    <c:v>8.19905956533419</c:v>
                  </c:pt>
                  <c:pt idx="7">
                    <c:v>5.101348714251</c:v>
                  </c:pt>
                  <c:pt idx="8">
                    <c:v>9.5274909404537</c:v>
                  </c:pt>
                </c:numCache>
              </c:numRef>
            </c:plus>
            <c:minus>
              <c:numRef>
                <c:f>Sheet8!$EL$16:$EL$24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1.80978458743866</c:v>
                  </c:pt>
                  <c:pt idx="5">
                    <c:v>1.08027000857847</c:v>
                  </c:pt>
                  <c:pt idx="6">
                    <c:v>8.19905956533419</c:v>
                  </c:pt>
                  <c:pt idx="7">
                    <c:v>5.101348714251</c:v>
                  </c:pt>
                  <c:pt idx="8">
                    <c:v>9.5274909404537</c:v>
                  </c:pt>
                </c:numCache>
              </c:numRef>
            </c:minus>
          </c:errBars>
          <c:cat>
            <c:strRef>
              <c:f>Sheet8!$EC$16:$EC$24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iii17</c:v>
                </c:pt>
                <c:pt idx="5">
                  <c:v>iii18</c:v>
                </c:pt>
                <c:pt idx="6">
                  <c:v>iii19</c:v>
                </c:pt>
                <c:pt idx="7">
                  <c:v>iii20</c:v>
                </c:pt>
                <c:pt idx="8">
                  <c:v>OL15</c:v>
                </c:pt>
              </c:strCache>
            </c:strRef>
          </c:cat>
          <c:val>
            <c:numRef>
              <c:f>Sheet8!$EK$16:$EK$24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2.44313987415191</c:v>
                </c:pt>
                <c:pt idx="5">
                  <c:v>1.74710865820648</c:v>
                </c:pt>
                <c:pt idx="6">
                  <c:v>11.0029177066123</c:v>
                </c:pt>
                <c:pt idx="7">
                  <c:v>14.3213695644532</c:v>
                </c:pt>
                <c:pt idx="8">
                  <c:v>8.22933877034483</c:v>
                </c:pt>
              </c:numCache>
            </c:numRef>
          </c:val>
        </c:ser>
        <c:gapWidth val="219"/>
        <c:overlap val="-27"/>
        <c:axId val="95224101"/>
        <c:axId val="80559389"/>
      </c:barChart>
      <c:catAx>
        <c:axId val="952241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92647007135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59389"/>
        <c:crosses val="autoZero"/>
        <c:auto val="1"/>
        <c:lblAlgn val="ctr"/>
        <c:lblOffset val="100"/>
      </c:catAx>
      <c:valAx>
        <c:axId val="80559389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24101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701125895599"/>
          <c:w val="0.74430823117338"/>
          <c:h val="0.7492323439099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Sheet9!$AQ$4:$AQ$7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Sheet9!$AV$4:$AV$7,Sheet9!$O$25:$O$29</c:f>
              <c:numCache>
                <c:formatCode>General</c:formatCode>
                <c:ptCount val="9"/>
                <c:pt idx="0">
                  <c:v>0</c:v>
                </c:pt>
                <c:pt idx="1">
                  <c:v>0.0933</c:v>
                </c:pt>
                <c:pt idx="2">
                  <c:v>0.54565</c:v>
                </c:pt>
                <c:pt idx="3">
                  <c:v>1.073175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26258001"/>
        <c:axId val="93084626"/>
      </c:scatterChart>
      <c:valAx>
        <c:axId val="262580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84626"/>
        <c:crosses val="autoZero"/>
        <c:crossBetween val="midCat"/>
      </c:valAx>
      <c:valAx>
        <c:axId val="93084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2580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Sheet9!$EH$16:$EH$24</c:f>
                <c:numCache>
                  <c:formatCode>General</c:formatCode>
                  <c:ptCount val="9"/>
                  <c:pt idx="0">
                    <c:v>2.66646759496331</c:v>
                  </c:pt>
                  <c:pt idx="1">
                    <c:v>1.53519655250451</c:v>
                  </c:pt>
                  <c:pt idx="2">
                    <c:v>2.95457469642301</c:v>
                  </c:pt>
                  <c:pt idx="3">
                    <c:v>4.35116999717336</c:v>
                  </c:pt>
                  <c:pt idx="4">
                    <c:v>6.28899737088237</c:v>
                  </c:pt>
                  <c:pt idx="5">
                    <c:v>8.18468723400374</c:v>
                  </c:pt>
                  <c:pt idx="6">
                    <c:v>4.09987298216721</c:v>
                  </c:pt>
                  <c:pt idx="7">
                    <c:v>1.81454915227319</c:v>
                  </c:pt>
                  <c:pt idx="8">
                    <c:v>1.60010520446681</c:v>
                  </c:pt>
                </c:numCache>
              </c:numRef>
            </c:plus>
            <c:minus>
              <c:numRef>
                <c:f>Sheet9!$EH$16:$EH$24</c:f>
                <c:numCache>
                  <c:formatCode>General</c:formatCode>
                  <c:ptCount val="9"/>
                  <c:pt idx="0">
                    <c:v>2.66646759496331</c:v>
                  </c:pt>
                  <c:pt idx="1">
                    <c:v>1.53519655250451</c:v>
                  </c:pt>
                  <c:pt idx="2">
                    <c:v>2.95457469642301</c:v>
                  </c:pt>
                  <c:pt idx="3">
                    <c:v>4.35116999717336</c:v>
                  </c:pt>
                  <c:pt idx="4">
                    <c:v>6.28899737088237</c:v>
                  </c:pt>
                  <c:pt idx="5">
                    <c:v>8.18468723400374</c:v>
                  </c:pt>
                  <c:pt idx="6">
                    <c:v>4.09987298216721</c:v>
                  </c:pt>
                  <c:pt idx="7">
                    <c:v>1.81454915227319</c:v>
                  </c:pt>
                  <c:pt idx="8">
                    <c:v>1.60010520446681</c:v>
                  </c:pt>
                </c:numCache>
              </c:numRef>
            </c:minus>
          </c:errBars>
          <c:cat>
            <c:strRef>
              <c:f>Sheet9!$EC$16:$EC$24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OL16 </c:v>
                </c:pt>
                <c:pt idx="5">
                  <c:v>OL18</c:v>
                </c:pt>
                <c:pt idx="6">
                  <c:v>OL19</c:v>
                </c:pt>
                <c:pt idx="7">
                  <c:v>OL20</c:v>
                </c:pt>
                <c:pt idx="8">
                  <c:v>OL21</c:v>
                </c:pt>
              </c:strCache>
            </c:strRef>
          </c:cat>
          <c:val>
            <c:numRef>
              <c:f>Sheet9!$EG$16:$EG$24</c:f>
              <c:numCache>
                <c:formatCode>General</c:formatCode>
                <c:ptCount val="9"/>
                <c:pt idx="0">
                  <c:v>3.5527136788005E-015</c:v>
                </c:pt>
                <c:pt idx="1">
                  <c:v>43.4947910429889</c:v>
                </c:pt>
                <c:pt idx="2">
                  <c:v>77.3081068135553</c:v>
                </c:pt>
                <c:pt idx="3">
                  <c:v>69.0007184768291</c:v>
                </c:pt>
                <c:pt idx="4">
                  <c:v>12.4775475990899</c:v>
                </c:pt>
                <c:pt idx="5">
                  <c:v>10.175428092444</c:v>
                </c:pt>
                <c:pt idx="6">
                  <c:v>2.72322675927034</c:v>
                </c:pt>
                <c:pt idx="7">
                  <c:v>10.0287390731649</c:v>
                </c:pt>
                <c:pt idx="8">
                  <c:v>20.9914980241887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Sheet9!$EJ$16:$EJ$24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4.99004227179963</c:v>
                  </c:pt>
                  <c:pt idx="5">
                    <c:v>6.95876790029832</c:v>
                  </c:pt>
                  <c:pt idx="6">
                    <c:v>3.4753398469209</c:v>
                  </c:pt>
                  <c:pt idx="7">
                    <c:v>6.22214865068798</c:v>
                  </c:pt>
                  <c:pt idx="8">
                    <c:v>1.31165756902368</c:v>
                  </c:pt>
                </c:numCache>
              </c:numRef>
            </c:plus>
            <c:minus>
              <c:numRef>
                <c:f>Sheet9!$EJ$16:$EJ$24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4.99004227179963</c:v>
                  </c:pt>
                  <c:pt idx="5">
                    <c:v>6.95876790029832</c:v>
                  </c:pt>
                  <c:pt idx="6">
                    <c:v>3.4753398469209</c:v>
                  </c:pt>
                  <c:pt idx="7">
                    <c:v>6.22214865068798</c:v>
                  </c:pt>
                  <c:pt idx="8">
                    <c:v>1.31165756902368</c:v>
                  </c:pt>
                </c:numCache>
              </c:numRef>
            </c:minus>
          </c:errBars>
          <c:cat>
            <c:strRef>
              <c:f>Sheet9!$EC$16:$EC$24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OL16 </c:v>
                </c:pt>
                <c:pt idx="5">
                  <c:v>OL18</c:v>
                </c:pt>
                <c:pt idx="6">
                  <c:v>OL19</c:v>
                </c:pt>
                <c:pt idx="7">
                  <c:v>OL20</c:v>
                </c:pt>
                <c:pt idx="8">
                  <c:v>OL21</c:v>
                </c:pt>
              </c:strCache>
            </c:strRef>
          </c:cat>
          <c:val>
            <c:numRef>
              <c:f>Sheet9!$EI$16:$EI$24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8.86720153275058</c:v>
                </c:pt>
                <c:pt idx="5">
                  <c:v>10.896898575021</c:v>
                </c:pt>
                <c:pt idx="6">
                  <c:v>2.28715123937254</c:v>
                </c:pt>
                <c:pt idx="7">
                  <c:v>9.50185606514192</c:v>
                </c:pt>
                <c:pt idx="8">
                  <c:v>6.58005029337805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Sheet9!$EL$16:$EL$24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6.49020662901559</c:v>
                  </c:pt>
                  <c:pt idx="5">
                    <c:v>4.69884593895818</c:v>
                  </c:pt>
                  <c:pt idx="6">
                    <c:v>2.57682449021886</c:v>
                  </c:pt>
                  <c:pt idx="7">
                    <c:v>2.46644829300404</c:v>
                  </c:pt>
                  <c:pt idx="8">
                    <c:v>3.40338067533953</c:v>
                  </c:pt>
                </c:numCache>
              </c:numRef>
            </c:plus>
            <c:minus>
              <c:numRef>
                <c:f>Sheet9!$EL$16:$EL$24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6.49020662901559</c:v>
                  </c:pt>
                  <c:pt idx="5">
                    <c:v>4.69884593895818</c:v>
                  </c:pt>
                  <c:pt idx="6">
                    <c:v>2.57682449021886</c:v>
                  </c:pt>
                  <c:pt idx="7">
                    <c:v>2.46644829300404</c:v>
                  </c:pt>
                  <c:pt idx="8">
                    <c:v>3.40338067533953</c:v>
                  </c:pt>
                </c:numCache>
              </c:numRef>
            </c:minus>
          </c:errBars>
          <c:cat>
            <c:strRef>
              <c:f>Sheet9!$EC$16:$EC$24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OL16 </c:v>
                </c:pt>
                <c:pt idx="5">
                  <c:v>OL18</c:v>
                </c:pt>
                <c:pt idx="6">
                  <c:v>OL19</c:v>
                </c:pt>
                <c:pt idx="7">
                  <c:v>OL20</c:v>
                </c:pt>
                <c:pt idx="8">
                  <c:v>OL21</c:v>
                </c:pt>
              </c:strCache>
            </c:strRef>
          </c:cat>
          <c:val>
            <c:numRef>
              <c:f>Sheet9!$EK$16:$EK$24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4.40665788528321</c:v>
                </c:pt>
                <c:pt idx="5">
                  <c:v>2.32906238773801</c:v>
                </c:pt>
                <c:pt idx="6">
                  <c:v>4.78086456711771</c:v>
                </c:pt>
                <c:pt idx="7">
                  <c:v>5.49634774278531</c:v>
                </c:pt>
                <c:pt idx="8">
                  <c:v>8.50796311818944</c:v>
                </c:pt>
              </c:numCache>
            </c:numRef>
          </c:val>
        </c:ser>
        <c:gapWidth val="219"/>
        <c:overlap val="-27"/>
        <c:axId val="423330"/>
        <c:axId val="92353070"/>
      </c:barChart>
      <c:catAx>
        <c:axId val="423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92647007135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53070"/>
        <c:crosses val="autoZero"/>
        <c:auto val="1"/>
        <c:lblAlgn val="ctr"/>
        <c:lblOffset val="100"/>
      </c:catAx>
      <c:valAx>
        <c:axId val="92353070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330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263958288073"/>
          <c:w val="0.7443082311733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Sheet10!$AQ$4:$AQ$7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Sheet10!$AV$4:$AV$7,Sheet10!$O$25:$O$29</c:f>
              <c:numCache>
                <c:formatCode>General</c:formatCode>
                <c:ptCount val="9"/>
                <c:pt idx="0">
                  <c:v>-3.46944695195361E-018</c:v>
                </c:pt>
                <c:pt idx="1">
                  <c:v>0.112475</c:v>
                </c:pt>
                <c:pt idx="2">
                  <c:v>0.531525</c:v>
                </c:pt>
                <c:pt idx="3">
                  <c:v>1.062675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23267079"/>
        <c:axId val="19624369"/>
      </c:scatterChart>
      <c:valAx>
        <c:axId val="232670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24369"/>
        <c:crosses val="autoZero"/>
        <c:crossBetween val="midCat"/>
      </c:valAx>
      <c:valAx>
        <c:axId val="19624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6707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Sheet10!$EH$16:$EH$24</c:f>
                <c:numCache>
                  <c:formatCode>General</c:formatCode>
                  <c:ptCount val="9"/>
                  <c:pt idx="0">
                    <c:v>3.14074997700966</c:v>
                  </c:pt>
                  <c:pt idx="1">
                    <c:v>1.91140613113002</c:v>
                  </c:pt>
                  <c:pt idx="2">
                    <c:v>3.16155404645075</c:v>
                  </c:pt>
                  <c:pt idx="3">
                    <c:v>1.49578738320764</c:v>
                  </c:pt>
                  <c:pt idx="4">
                    <c:v>6.18176594227298</c:v>
                  </c:pt>
                  <c:pt idx="5">
                    <c:v>8.98542717911614</c:v>
                  </c:pt>
                  <c:pt idx="6">
                    <c:v>2.36624840579889</c:v>
                  </c:pt>
                  <c:pt idx="7">
                    <c:v>3.07358690072687</c:v>
                  </c:pt>
                  <c:pt idx="8">
                    <c:v>3.17069569483132</c:v>
                  </c:pt>
                </c:numCache>
              </c:numRef>
            </c:plus>
            <c:minus>
              <c:numRef>
                <c:f>Sheet10!$EH$16:$EH$24</c:f>
                <c:numCache>
                  <c:formatCode>General</c:formatCode>
                  <c:ptCount val="9"/>
                  <c:pt idx="0">
                    <c:v>3.14074997700966</c:v>
                  </c:pt>
                  <c:pt idx="1">
                    <c:v>1.91140613113002</c:v>
                  </c:pt>
                  <c:pt idx="2">
                    <c:v>3.16155404645075</c:v>
                  </c:pt>
                  <c:pt idx="3">
                    <c:v>1.49578738320764</c:v>
                  </c:pt>
                  <c:pt idx="4">
                    <c:v>6.18176594227298</c:v>
                  </c:pt>
                  <c:pt idx="5">
                    <c:v>8.98542717911614</c:v>
                  </c:pt>
                  <c:pt idx="6">
                    <c:v>2.36624840579889</c:v>
                  </c:pt>
                  <c:pt idx="7">
                    <c:v>3.07358690072687</c:v>
                  </c:pt>
                  <c:pt idx="8">
                    <c:v>3.17069569483132</c:v>
                  </c:pt>
                </c:numCache>
              </c:numRef>
            </c:minus>
          </c:errBars>
          <c:cat>
            <c:strRef>
              <c:f>Sheet10!$EC$16:$EC$24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OL22</c:v>
                </c:pt>
                <c:pt idx="5">
                  <c:v>OL23</c:v>
                </c:pt>
                <c:pt idx="6">
                  <c:v>OL24</c:v>
                </c:pt>
                <c:pt idx="7">
                  <c:v>OL27</c:v>
                </c:pt>
                <c:pt idx="8">
                  <c:v>OL30fr5</c:v>
                </c:pt>
              </c:strCache>
            </c:strRef>
          </c:cat>
          <c:val>
            <c:numRef>
              <c:f>Sheet10!$EG$16:$EG$24</c:f>
              <c:numCache>
                <c:formatCode>General</c:formatCode>
                <c:ptCount val="9"/>
                <c:pt idx="0">
                  <c:v>1.4210854715202E-014</c:v>
                </c:pt>
                <c:pt idx="1">
                  <c:v>43.0890285544613</c:v>
                </c:pt>
                <c:pt idx="2">
                  <c:v>71.1857277181175</c:v>
                </c:pt>
                <c:pt idx="3">
                  <c:v>71.9478398574752</c:v>
                </c:pt>
                <c:pt idx="4">
                  <c:v>28.2575345177414</c:v>
                </c:pt>
                <c:pt idx="5">
                  <c:v>91.4880981837977</c:v>
                </c:pt>
                <c:pt idx="6">
                  <c:v>32.6314313521717</c:v>
                </c:pt>
                <c:pt idx="7">
                  <c:v>78.2575345177414</c:v>
                </c:pt>
                <c:pt idx="8">
                  <c:v>12.2036917899738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Sheet10!$EJ$16:$EJ$24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3.54135849167007</c:v>
                  </c:pt>
                  <c:pt idx="5">
                    <c:v>1.47719221622204</c:v>
                  </c:pt>
                  <c:pt idx="6">
                    <c:v>3.18027955660459</c:v>
                  </c:pt>
                  <c:pt idx="7">
                    <c:v>1.1683733455494</c:v>
                  </c:pt>
                  <c:pt idx="8">
                    <c:v>2.83390731921219</c:v>
                  </c:pt>
                </c:numCache>
              </c:numRef>
            </c:plus>
            <c:minus>
              <c:numRef>
                <c:f>Sheet10!$EJ$16:$EJ$24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3.54135849167007</c:v>
                  </c:pt>
                  <c:pt idx="5">
                    <c:v>1.47719221622204</c:v>
                  </c:pt>
                  <c:pt idx="6">
                    <c:v>3.18027955660459</c:v>
                  </c:pt>
                  <c:pt idx="7">
                    <c:v>1.1683733455494</c:v>
                  </c:pt>
                  <c:pt idx="8">
                    <c:v>2.83390731921219</c:v>
                  </c:pt>
                </c:numCache>
              </c:numRef>
            </c:minus>
          </c:errBars>
          <c:cat>
            <c:strRef>
              <c:f>Sheet10!$EC$16:$EC$24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OL22</c:v>
                </c:pt>
                <c:pt idx="5">
                  <c:v>OL23</c:v>
                </c:pt>
                <c:pt idx="6">
                  <c:v>OL24</c:v>
                </c:pt>
                <c:pt idx="7">
                  <c:v>OL27</c:v>
                </c:pt>
                <c:pt idx="8">
                  <c:v>OL30fr5</c:v>
                </c:pt>
              </c:strCache>
            </c:strRef>
          </c:cat>
          <c:val>
            <c:numRef>
              <c:f>Sheet10!$EI$16:$EI$24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1.50195476814966</c:v>
                </c:pt>
                <c:pt idx="5">
                  <c:v>13.8343148413916</c:v>
                </c:pt>
                <c:pt idx="6">
                  <c:v>2.73172662938586</c:v>
                </c:pt>
                <c:pt idx="7">
                  <c:v>9.72682733706142</c:v>
                </c:pt>
                <c:pt idx="8">
                  <c:v>5.47582520908596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Sheet10!$EL$16:$EL$24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2.08943255948047</c:v>
                  </c:pt>
                  <c:pt idx="5">
                    <c:v>2.81692256183191</c:v>
                  </c:pt>
                  <c:pt idx="6">
                    <c:v>4.10777269521184</c:v>
                  </c:pt>
                  <c:pt idx="7">
                    <c:v>1.61281647799423</c:v>
                  </c:pt>
                  <c:pt idx="8">
                    <c:v>3.63859205977033</c:v>
                  </c:pt>
                </c:numCache>
              </c:numRef>
            </c:plus>
            <c:minus>
              <c:numRef>
                <c:f>Sheet10!$EL$16:$EL$24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2.08943255948047</c:v>
                  </c:pt>
                  <c:pt idx="5">
                    <c:v>2.81692256183191</c:v>
                  </c:pt>
                  <c:pt idx="6">
                    <c:v>4.10777269521184</c:v>
                  </c:pt>
                  <c:pt idx="7">
                    <c:v>1.61281647799423</c:v>
                  </c:pt>
                  <c:pt idx="8">
                    <c:v>3.63859205977033</c:v>
                  </c:pt>
                </c:numCache>
              </c:numRef>
            </c:minus>
          </c:errBars>
          <c:cat>
            <c:strRef>
              <c:f>Sheet10!$EC$16:$EC$24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OL22</c:v>
                </c:pt>
                <c:pt idx="5">
                  <c:v>OL23</c:v>
                </c:pt>
                <c:pt idx="6">
                  <c:v>OL24</c:v>
                </c:pt>
                <c:pt idx="7">
                  <c:v>OL27</c:v>
                </c:pt>
                <c:pt idx="8">
                  <c:v>OL30fr5</c:v>
                </c:pt>
              </c:strCache>
            </c:strRef>
          </c:cat>
          <c:val>
            <c:numRef>
              <c:f>Sheet10!$EK$16:$EK$24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0.116296332953944</c:v>
                </c:pt>
                <c:pt idx="5">
                  <c:v>4.03820458257041</c:v>
                </c:pt>
                <c:pt idx="6">
                  <c:v>5.65150690354828</c:v>
                </c:pt>
                <c:pt idx="7">
                  <c:v>6.2824763695749</c:v>
                </c:pt>
                <c:pt idx="8">
                  <c:v>5.18137279160688</c:v>
                </c:pt>
              </c:numCache>
            </c:numRef>
          </c:val>
        </c:ser>
        <c:gapWidth val="219"/>
        <c:overlap val="-27"/>
        <c:axId val="38813253"/>
        <c:axId val="68438081"/>
      </c:barChart>
      <c:catAx>
        <c:axId val="38813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92647007135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438081"/>
        <c:crosses val="autoZero"/>
        <c:auto val="1"/>
        <c:lblAlgn val="ctr"/>
        <c:lblOffset val="100"/>
      </c:catAx>
      <c:valAx>
        <c:axId val="68438081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13253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263958288073"/>
          <c:w val="0.7443082311733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Sheet11!$AQ$4:$AQ$7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Sheet11!$AV$4:$AV$7,Sheet11!$O$25:$O$29</c:f>
              <c:numCache>
                <c:formatCode>General</c:formatCode>
                <c:ptCount val="9"/>
                <c:pt idx="0">
                  <c:v>-1.73472347597681E-018</c:v>
                </c:pt>
                <c:pt idx="1">
                  <c:v>0.100075</c:v>
                </c:pt>
                <c:pt idx="2">
                  <c:v>0.528175</c:v>
                </c:pt>
                <c:pt idx="3">
                  <c:v>1.063425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34394364"/>
        <c:axId val="56382066"/>
      </c:scatterChart>
      <c:valAx>
        <c:axId val="343943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82066"/>
        <c:crosses val="autoZero"/>
        <c:crossBetween val="midCat"/>
      </c:valAx>
      <c:valAx>
        <c:axId val="56382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943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Sheet2!$EH$16:$EH$24</c:f>
                <c:numCache>
                  <c:formatCode>General</c:formatCode>
                  <c:ptCount val="9"/>
                  <c:pt idx="0">
                    <c:v>1.1258555208571</c:v>
                  </c:pt>
                  <c:pt idx="1">
                    <c:v>1.19521404749418</c:v>
                  </c:pt>
                  <c:pt idx="2">
                    <c:v>1.96994065034472</c:v>
                  </c:pt>
                  <c:pt idx="3">
                    <c:v>1.37515904997178</c:v>
                  </c:pt>
                  <c:pt idx="4">
                    <c:v>4.80560628080737</c:v>
                  </c:pt>
                  <c:pt idx="5">
                    <c:v>3.07045422166986</c:v>
                  </c:pt>
                  <c:pt idx="6">
                    <c:v>1.62255977923029</c:v>
                  </c:pt>
                  <c:pt idx="7">
                    <c:v>2.3809923510599</c:v>
                  </c:pt>
                  <c:pt idx="8">
                    <c:v>4.25241541241677</c:v>
                  </c:pt>
                </c:numCache>
              </c:numRef>
            </c:plus>
            <c:minus>
              <c:numRef>
                <c:f>Sheet2!$EH$16:$EH$24</c:f>
                <c:numCache>
                  <c:formatCode>General</c:formatCode>
                  <c:ptCount val="9"/>
                  <c:pt idx="0">
                    <c:v>1.1258555208571</c:v>
                  </c:pt>
                  <c:pt idx="1">
                    <c:v>1.19521404749418</c:v>
                  </c:pt>
                  <c:pt idx="2">
                    <c:v>1.96994065034472</c:v>
                  </c:pt>
                  <c:pt idx="3">
                    <c:v>1.37515904997178</c:v>
                  </c:pt>
                  <c:pt idx="4">
                    <c:v>4.80560628080737</c:v>
                  </c:pt>
                  <c:pt idx="5">
                    <c:v>3.07045422166986</c:v>
                  </c:pt>
                  <c:pt idx="6">
                    <c:v>1.62255977923029</c:v>
                  </c:pt>
                  <c:pt idx="7">
                    <c:v>2.3809923510599</c:v>
                  </c:pt>
                  <c:pt idx="8">
                    <c:v>4.25241541241677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RD1</c:v>
                </c:pt>
                <c:pt idx="5">
                  <c:v>RD2</c:v>
                </c:pt>
                <c:pt idx="6">
                  <c:v>RD4</c:v>
                </c:pt>
                <c:pt idx="7">
                  <c:v>RD5</c:v>
                </c:pt>
                <c:pt idx="8">
                  <c:v>RD6</c:v>
                </c:pt>
              </c:strCache>
            </c:strRef>
          </c:cat>
          <c:val>
            <c:numRef>
              <c:f>Sheet2!$EG$16:$EG$24</c:f>
              <c:numCache>
                <c:formatCode>General</c:formatCode>
                <c:ptCount val="9"/>
                <c:pt idx="0">
                  <c:v>-3.5527136788005E-015</c:v>
                </c:pt>
                <c:pt idx="1">
                  <c:v>52.8173133164359</c:v>
                </c:pt>
                <c:pt idx="2">
                  <c:v>69.2946968219926</c:v>
                </c:pt>
                <c:pt idx="3">
                  <c:v>76.7742249951258</c:v>
                </c:pt>
                <c:pt idx="4">
                  <c:v>3.01228309612009</c:v>
                </c:pt>
                <c:pt idx="5">
                  <c:v>22.7578475336323</c:v>
                </c:pt>
                <c:pt idx="6">
                  <c:v>5.59563267693507</c:v>
                </c:pt>
                <c:pt idx="7">
                  <c:v>5.31048937414699</c:v>
                </c:pt>
                <c:pt idx="8">
                  <c:v>26.9082667186586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1.41668443875807</c:v>
                  </c:pt>
                  <c:pt idx="5">
                    <c:v>1.16417259249357</c:v>
                  </c:pt>
                  <c:pt idx="6">
                    <c:v>1.02159327403463</c:v>
                  </c:pt>
                  <c:pt idx="7">
                    <c:v>1.42068131829695</c:v>
                  </c:pt>
                  <c:pt idx="8">
                    <c:v>1.04756952975199</c:v>
                  </c:pt>
                </c:numCache>
              </c:numRef>
            </c:plus>
            <c:minus>
              <c:numRef>
                <c:f>Sheet2!$EJ$16:$EJ$24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1.41668443875807</c:v>
                  </c:pt>
                  <c:pt idx="5">
                    <c:v>1.16417259249357</c:v>
                  </c:pt>
                  <c:pt idx="6">
                    <c:v>1.02159327403463</c:v>
                  </c:pt>
                  <c:pt idx="7">
                    <c:v>1.42068131829695</c:v>
                  </c:pt>
                  <c:pt idx="8">
                    <c:v>1.04756952975199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RD1</c:v>
                </c:pt>
                <c:pt idx="5">
                  <c:v>RD2</c:v>
                </c:pt>
                <c:pt idx="6">
                  <c:v>RD4</c:v>
                </c:pt>
                <c:pt idx="7">
                  <c:v>RD5</c:v>
                </c:pt>
                <c:pt idx="8">
                  <c:v>RD6</c:v>
                </c:pt>
              </c:strCache>
            </c:strRef>
          </c:cat>
          <c:val>
            <c:numRef>
              <c:f>Sheet2!$EI$16:$EI$24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0.884675375316832</c:v>
                </c:pt>
                <c:pt idx="5">
                  <c:v>2.84655878338858</c:v>
                </c:pt>
                <c:pt idx="6">
                  <c:v>1.60850068239423</c:v>
                </c:pt>
                <c:pt idx="7">
                  <c:v>1.86439851822967</c:v>
                </c:pt>
                <c:pt idx="8">
                  <c:v>4.84256190290504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1.31469437075704</c:v>
                  </c:pt>
                  <c:pt idx="5">
                    <c:v>1.08006043118348</c:v>
                  </c:pt>
                  <c:pt idx="6">
                    <c:v>5.18127069159501</c:v>
                  </c:pt>
                  <c:pt idx="7">
                    <c:v>10.8924707966072</c:v>
                  </c:pt>
                  <c:pt idx="8">
                    <c:v>1.04328570194496</c:v>
                  </c:pt>
                </c:numCache>
              </c:numRef>
            </c:plus>
            <c:minus>
              <c:numRef>
                <c:f>Sheet2!$EL$16:$EL$24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1.31469437075704</c:v>
                  </c:pt>
                  <c:pt idx="5">
                    <c:v>1.08006043118348</c:v>
                  </c:pt>
                  <c:pt idx="6">
                    <c:v>5.18127069159501</c:v>
                  </c:pt>
                  <c:pt idx="7">
                    <c:v>10.8924707966072</c:v>
                  </c:pt>
                  <c:pt idx="8">
                    <c:v>1.04328570194496</c:v>
                  </c:pt>
                </c:numCache>
              </c:numRef>
            </c:minus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RD1</c:v>
                </c:pt>
                <c:pt idx="5">
                  <c:v>RD2</c:v>
                </c:pt>
                <c:pt idx="6">
                  <c:v>RD4</c:v>
                </c:pt>
                <c:pt idx="7">
                  <c:v>RD5</c:v>
                </c:pt>
                <c:pt idx="8">
                  <c:v>RD6</c:v>
                </c:pt>
              </c:strCache>
            </c:strRef>
          </c:cat>
          <c:val>
            <c:numRef>
              <c:f>Sheet2!$EK$16:$EK$24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1.8936439851823</c:v>
                </c:pt>
                <c:pt idx="5">
                  <c:v>1.56463248196529</c:v>
                </c:pt>
                <c:pt idx="6">
                  <c:v>5.69311756677715</c:v>
                </c:pt>
                <c:pt idx="7">
                  <c:v>8.56161045038019</c:v>
                </c:pt>
                <c:pt idx="8">
                  <c:v>4.72801715734061</c:v>
                </c:pt>
              </c:numCache>
            </c:numRef>
          </c:val>
        </c:ser>
        <c:gapWidth val="219"/>
        <c:overlap val="-27"/>
        <c:axId val="9645003"/>
        <c:axId val="18553655"/>
      </c:barChart>
      <c:catAx>
        <c:axId val="96450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85379445992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53655"/>
        <c:crosses val="autoZero"/>
        <c:auto val="1"/>
        <c:lblAlgn val="ctr"/>
        <c:lblOffset val="100"/>
      </c:catAx>
      <c:valAx>
        <c:axId val="18553655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5003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Sheet11!$EH$16:$EH$24</c:f>
                <c:numCache>
                  <c:formatCode>General</c:formatCode>
                  <c:ptCount val="9"/>
                  <c:pt idx="0">
                    <c:v>1.78020346744715</c:v>
                  </c:pt>
                  <c:pt idx="1">
                    <c:v>0.326548296880633</c:v>
                  </c:pt>
                  <c:pt idx="2">
                    <c:v>2.67246760029183</c:v>
                  </c:pt>
                  <c:pt idx="3">
                    <c:v>2.6783064705977</c:v>
                  </c:pt>
                  <c:pt idx="4">
                    <c:v>3.19011772685357</c:v>
                  </c:pt>
                  <c:pt idx="5">
                    <c:v>3.37652570452273</c:v>
                  </c:pt>
                  <c:pt idx="6">
                    <c:v>5.47217635774432</c:v>
                  </c:pt>
                  <c:pt idx="7">
                    <c:v>7.72021168975657</c:v>
                  </c:pt>
                  <c:pt idx="8">
                    <c:v>0.895827461588375</c:v>
                  </c:pt>
                </c:numCache>
              </c:numRef>
            </c:plus>
            <c:minus>
              <c:numRef>
                <c:f>Sheet11!$EH$16:$EH$24</c:f>
                <c:numCache>
                  <c:formatCode>General</c:formatCode>
                  <c:ptCount val="9"/>
                  <c:pt idx="0">
                    <c:v>1.78020346744715</c:v>
                  </c:pt>
                  <c:pt idx="1">
                    <c:v>0.326548296880633</c:v>
                  </c:pt>
                  <c:pt idx="2">
                    <c:v>2.67246760029183</c:v>
                  </c:pt>
                  <c:pt idx="3">
                    <c:v>2.6783064705977</c:v>
                  </c:pt>
                  <c:pt idx="4">
                    <c:v>3.19011772685357</c:v>
                  </c:pt>
                  <c:pt idx="5">
                    <c:v>3.37652570452273</c:v>
                  </c:pt>
                  <c:pt idx="6">
                    <c:v>5.47217635774432</c:v>
                  </c:pt>
                  <c:pt idx="7">
                    <c:v>7.72021168975657</c:v>
                  </c:pt>
                  <c:pt idx="8">
                    <c:v>0.895827461588375</c:v>
                  </c:pt>
                </c:numCache>
              </c:numRef>
            </c:minus>
          </c:errBars>
          <c:cat>
            <c:strRef>
              <c:f>Sheet11!$EC$16:$EC$24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LOF11</c:v>
                </c:pt>
                <c:pt idx="5">
                  <c:v>LOF12</c:v>
                </c:pt>
                <c:pt idx="6">
                  <c:v>LOF19</c:v>
                </c:pt>
                <c:pt idx="7">
                  <c:v>LOF21</c:v>
                </c:pt>
                <c:pt idx="8">
                  <c:v>LOF23</c:v>
                </c:pt>
              </c:strCache>
            </c:strRef>
          </c:cat>
          <c:val>
            <c:numRef>
              <c:f>Sheet11!$EG$16:$EG$24</c:f>
              <c:numCache>
                <c:formatCode>General</c:formatCode>
                <c:ptCount val="9"/>
                <c:pt idx="0">
                  <c:v>3.5527136788005E-015</c:v>
                </c:pt>
                <c:pt idx="1">
                  <c:v>41.7644524418988</c:v>
                </c:pt>
                <c:pt idx="2">
                  <c:v>70.3018475809109</c:v>
                </c:pt>
                <c:pt idx="3">
                  <c:v>70.7732468256583</c:v>
                </c:pt>
                <c:pt idx="4">
                  <c:v>25.594951466153</c:v>
                </c:pt>
                <c:pt idx="5">
                  <c:v>29.5131408875485</c:v>
                </c:pt>
                <c:pt idx="6">
                  <c:v>20.1502057091686</c:v>
                </c:pt>
                <c:pt idx="7">
                  <c:v>11.5061966191044</c:v>
                </c:pt>
                <c:pt idx="8">
                  <c:v>8.92110398661835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Sheet11!$EJ$16:$EJ$24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4.9778526858378</c:v>
                  </c:pt>
                  <c:pt idx="5">
                    <c:v>2.21159678136966</c:v>
                  </c:pt>
                  <c:pt idx="6">
                    <c:v>3.66612399472448</c:v>
                  </c:pt>
                  <c:pt idx="7">
                    <c:v>11.76909795759</c:v>
                  </c:pt>
                  <c:pt idx="8">
                    <c:v>2.17430837845866</c:v>
                  </c:pt>
                </c:numCache>
              </c:numRef>
            </c:plus>
            <c:minus>
              <c:numRef>
                <c:f>Sheet11!$EJ$16:$EJ$24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4.9778526858378</c:v>
                  </c:pt>
                  <c:pt idx="5">
                    <c:v>2.21159678136966</c:v>
                  </c:pt>
                  <c:pt idx="6">
                    <c:v>3.66612399472448</c:v>
                  </c:pt>
                  <c:pt idx="7">
                    <c:v>11.76909795759</c:v>
                  </c:pt>
                  <c:pt idx="8">
                    <c:v>2.17430837845866</c:v>
                  </c:pt>
                </c:numCache>
              </c:numRef>
            </c:minus>
          </c:errBars>
          <c:cat>
            <c:strRef>
              <c:f>Sheet11!$EC$16:$EC$24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LOF11</c:v>
                </c:pt>
                <c:pt idx="5">
                  <c:v>LOF12</c:v>
                </c:pt>
                <c:pt idx="6">
                  <c:v>LOF19</c:v>
                </c:pt>
                <c:pt idx="7">
                  <c:v>LOF21</c:v>
                </c:pt>
                <c:pt idx="8">
                  <c:v>LOF23</c:v>
                </c:pt>
              </c:strCache>
            </c:strRef>
          </c:cat>
          <c:val>
            <c:numRef>
              <c:f>Sheet11!$EI$16:$EI$24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2.31813535409857</c:v>
                </c:pt>
                <c:pt idx="5">
                  <c:v>4.92688242897333</c:v>
                </c:pt>
                <c:pt idx="6">
                  <c:v>2.52933573256964</c:v>
                </c:pt>
                <c:pt idx="7">
                  <c:v>9.28605824061638</c:v>
                </c:pt>
                <c:pt idx="8">
                  <c:v>4.44027675697595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Sheet11!$EL$16:$EL$24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3.24987752764539</c:v>
                  </c:pt>
                  <c:pt idx="5">
                    <c:v>3.18917931180398</c:v>
                  </c:pt>
                  <c:pt idx="6">
                    <c:v>2.46806589904337</c:v>
                  </c:pt>
                  <c:pt idx="7">
                    <c:v>1.39025584486072</c:v>
                  </c:pt>
                  <c:pt idx="8">
                    <c:v>2.79527549083328</c:v>
                  </c:pt>
                </c:numCache>
              </c:numRef>
            </c:plus>
            <c:minus>
              <c:numRef>
                <c:f>Sheet11!$EL$16:$EL$24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3.24987752764539</c:v>
                  </c:pt>
                  <c:pt idx="5">
                    <c:v>3.18917931180398</c:v>
                  </c:pt>
                  <c:pt idx="6">
                    <c:v>2.46806589904337</c:v>
                  </c:pt>
                  <c:pt idx="7">
                    <c:v>1.39025584486072</c:v>
                  </c:pt>
                  <c:pt idx="8">
                    <c:v>2.79527549083328</c:v>
                  </c:pt>
                </c:numCache>
              </c:numRef>
            </c:minus>
          </c:errBars>
          <c:cat>
            <c:strRef>
              <c:f>Sheet11!$EC$16:$EC$24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LOF11</c:v>
                </c:pt>
                <c:pt idx="5">
                  <c:v>LOF12</c:v>
                </c:pt>
                <c:pt idx="6">
                  <c:v>LOF19</c:v>
                </c:pt>
                <c:pt idx="7">
                  <c:v>LOF21</c:v>
                </c:pt>
                <c:pt idx="8">
                  <c:v>LOF23</c:v>
                </c:pt>
              </c:strCache>
            </c:strRef>
          </c:cat>
          <c:val>
            <c:numRef>
              <c:f>Sheet11!$EK$16:$EK$24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1.52571153407509</c:v>
                </c:pt>
                <c:pt idx="5">
                  <c:v>2.53440454165295</c:v>
                </c:pt>
                <c:pt idx="6">
                  <c:v>3.68248979902173</c:v>
                </c:pt>
                <c:pt idx="7">
                  <c:v>4.50363687051729</c:v>
                </c:pt>
                <c:pt idx="8">
                  <c:v>3.7002306308133</c:v>
                </c:pt>
              </c:numCache>
            </c:numRef>
          </c:val>
        </c:ser>
        <c:gapWidth val="219"/>
        <c:overlap val="-27"/>
        <c:axId val="74670313"/>
        <c:axId val="13052451"/>
      </c:barChart>
      <c:catAx>
        <c:axId val="74670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92647007135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052451"/>
        <c:crosses val="autoZero"/>
        <c:auto val="1"/>
        <c:lblAlgn val="ctr"/>
        <c:lblOffset val="100"/>
      </c:catAx>
      <c:valAx>
        <c:axId val="13052451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70313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701125895599"/>
          <c:w val="0.744308067085168"/>
          <c:h val="0.7492323439099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Sheet12!$AQ$4:$AQ$7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Sheet12!$AV$4:$AV$7,Sheet12!$O$25:$O$29</c:f>
              <c:numCache>
                <c:formatCode>General</c:formatCode>
                <c:ptCount val="9"/>
                <c:pt idx="0">
                  <c:v>0</c:v>
                </c:pt>
                <c:pt idx="1">
                  <c:v>0.109325</c:v>
                </c:pt>
                <c:pt idx="2">
                  <c:v>0.551475</c:v>
                </c:pt>
                <c:pt idx="3">
                  <c:v>1.09915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2657082"/>
        <c:axId val="60145341"/>
      </c:scatterChart>
      <c:valAx>
        <c:axId val="26570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45341"/>
        <c:crosses val="autoZero"/>
        <c:crossBetween val="midCat"/>
      </c:valAx>
      <c:valAx>
        <c:axId val="601453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70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Sheet12!$EH$16:$EH$24</c:f>
                <c:numCache>
                  <c:formatCode>General</c:formatCode>
                  <c:ptCount val="9"/>
                  <c:pt idx="0">
                    <c:v>3.88425722935866</c:v>
                  </c:pt>
                  <c:pt idx="1">
                    <c:v>1.57230300442804</c:v>
                  </c:pt>
                  <c:pt idx="2">
                    <c:v>1.99430195570022</c:v>
                  </c:pt>
                  <c:pt idx="3">
                    <c:v>1.75299299982149</c:v>
                  </c:pt>
                  <c:pt idx="4">
                    <c:v>1.84735763901423</c:v>
                  </c:pt>
                  <c:pt idx="5">
                    <c:v>2.38615584627869</c:v>
                  </c:pt>
                  <c:pt idx="6">
                    <c:v>0.656075215809608</c:v>
                  </c:pt>
                  <c:pt idx="7">
                    <c:v>0.18166544360167</c:v>
                  </c:pt>
                  <c:pt idx="8">
                    <c:v>4.33765599485015</c:v>
                  </c:pt>
                </c:numCache>
              </c:numRef>
            </c:plus>
            <c:minus>
              <c:numRef>
                <c:f>Sheet12!$EH$16:$EH$24</c:f>
                <c:numCache>
                  <c:formatCode>General</c:formatCode>
                  <c:ptCount val="9"/>
                  <c:pt idx="0">
                    <c:v>3.88425722935866</c:v>
                  </c:pt>
                  <c:pt idx="1">
                    <c:v>1.57230300442804</c:v>
                  </c:pt>
                  <c:pt idx="2">
                    <c:v>1.99430195570022</c:v>
                  </c:pt>
                  <c:pt idx="3">
                    <c:v>1.75299299982149</c:v>
                  </c:pt>
                  <c:pt idx="4">
                    <c:v>1.84735763901423</c:v>
                  </c:pt>
                  <c:pt idx="5">
                    <c:v>2.38615584627869</c:v>
                  </c:pt>
                  <c:pt idx="6">
                    <c:v>0.656075215809608</c:v>
                  </c:pt>
                  <c:pt idx="7">
                    <c:v>0.18166544360167</c:v>
                  </c:pt>
                  <c:pt idx="8">
                    <c:v>4.33765599485015</c:v>
                  </c:pt>
                </c:numCache>
              </c:numRef>
            </c:minus>
          </c:errBars>
          <c:cat>
            <c:strRef>
              <c:f>Sheet12!$EC$16:$EC$24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BLZ-18</c:v>
                </c:pt>
                <c:pt idx="5">
                  <c:v>BLZ-9 </c:v>
                </c:pt>
                <c:pt idx="6">
                  <c:v>BLZ-19</c:v>
                </c:pt>
                <c:pt idx="7">
                  <c:v>BLZ-21</c:v>
                </c:pt>
                <c:pt idx="8">
                  <c:v>BLZ-28</c:v>
                </c:pt>
              </c:strCache>
            </c:strRef>
          </c:cat>
          <c:val>
            <c:numRef>
              <c:f>Sheet12!$EG$16:$EG$24</c:f>
              <c:numCache>
                <c:formatCode>General</c:formatCode>
                <c:ptCount val="9"/>
                <c:pt idx="0">
                  <c:v>-7.105427357601E-015</c:v>
                </c:pt>
                <c:pt idx="1">
                  <c:v>43.2867644718836</c:v>
                </c:pt>
                <c:pt idx="2">
                  <c:v>83.4770709353021</c:v>
                </c:pt>
                <c:pt idx="3">
                  <c:v>86.7071890016867</c:v>
                </c:pt>
                <c:pt idx="4">
                  <c:v>42.8603252394743</c:v>
                </c:pt>
                <c:pt idx="5">
                  <c:v>31.1523406422047</c:v>
                </c:pt>
                <c:pt idx="6">
                  <c:v>39.1231475882846</c:v>
                </c:pt>
                <c:pt idx="7">
                  <c:v>98.0460172485122</c:v>
                </c:pt>
                <c:pt idx="8">
                  <c:v>14.1043184928237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1.43548609396829</c:v>
                  </c:pt>
                  <c:pt idx="5">
                    <c:v>1.96704182030712</c:v>
                  </c:pt>
                  <c:pt idx="6">
                    <c:v>3.48166589697277</c:v>
                  </c:pt>
                  <c:pt idx="7">
                    <c:v>3.17150758404636</c:v>
                  </c:pt>
                  <c:pt idx="8">
                    <c:v>2.43908101704101</c:v>
                  </c:pt>
                </c:numCache>
              </c:numRef>
            </c:plus>
            <c:minus>
              <c:numRef>
                <c:f>Sheet12!$EJ$16:$EJ$24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1.43548609396829</c:v>
                  </c:pt>
                  <c:pt idx="5">
                    <c:v>1.96704182030712</c:v>
                  </c:pt>
                  <c:pt idx="6">
                    <c:v>3.48166589697277</c:v>
                  </c:pt>
                  <c:pt idx="7">
                    <c:v>3.17150758404636</c:v>
                  </c:pt>
                  <c:pt idx="8">
                    <c:v>2.43908101704101</c:v>
                  </c:pt>
                </c:numCache>
              </c:numRef>
            </c:minus>
          </c:errBars>
          <c:cat>
            <c:strRef>
              <c:f>Sheet12!$EC$16:$EC$24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BLZ-18</c:v>
                </c:pt>
                <c:pt idx="5">
                  <c:v>BLZ-9 </c:v>
                </c:pt>
                <c:pt idx="6">
                  <c:v>BLZ-19</c:v>
                </c:pt>
                <c:pt idx="7">
                  <c:v>BLZ-21</c:v>
                </c:pt>
                <c:pt idx="8">
                  <c:v>BLZ-28</c:v>
                </c:pt>
              </c:strCache>
            </c:strRef>
          </c:cat>
          <c:val>
            <c:numRef>
              <c:f>Sheet12!$EI$16:$EI$24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-0.385068262101012</c:v>
                </c:pt>
                <c:pt idx="5">
                  <c:v>1.41934251981032</c:v>
                </c:pt>
                <c:pt idx="6">
                  <c:v>4.26439232409381</c:v>
                </c:pt>
                <c:pt idx="7">
                  <c:v>22.4230659071381</c:v>
                </c:pt>
                <c:pt idx="8">
                  <c:v>-1.10428666900043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3.56344031677162</c:v>
                  </c:pt>
                  <c:pt idx="5">
                    <c:v>1.8819444243226</c:v>
                  </c:pt>
                  <c:pt idx="6">
                    <c:v>9.29329094228893</c:v>
                  </c:pt>
                  <c:pt idx="7">
                    <c:v>2.80214501907549</c:v>
                  </c:pt>
                  <c:pt idx="8">
                    <c:v>1.48051595137169</c:v>
                  </c:pt>
                </c:numCache>
              </c:numRef>
            </c:plus>
            <c:minus>
              <c:numRef>
                <c:f>Sheet12!$EL$16:$EL$24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3.56344031677162</c:v>
                  </c:pt>
                  <c:pt idx="5">
                    <c:v>1.8819444243226</c:v>
                  </c:pt>
                  <c:pt idx="6">
                    <c:v>9.29329094228893</c:v>
                  </c:pt>
                  <c:pt idx="7">
                    <c:v>2.80214501907549</c:v>
                  </c:pt>
                  <c:pt idx="8">
                    <c:v>1.48051595137169</c:v>
                  </c:pt>
                </c:numCache>
              </c:numRef>
            </c:minus>
          </c:errBars>
          <c:cat>
            <c:strRef>
              <c:f>Sheet12!$EC$16:$EC$24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BLZ-18</c:v>
                </c:pt>
                <c:pt idx="5">
                  <c:v>BLZ-9 </c:v>
                </c:pt>
                <c:pt idx="6">
                  <c:v>BLZ-19</c:v>
                </c:pt>
                <c:pt idx="7">
                  <c:v>BLZ-21</c:v>
                </c:pt>
                <c:pt idx="8">
                  <c:v>BLZ-28</c:v>
                </c:pt>
              </c:strCache>
            </c:strRef>
          </c:cat>
          <c:val>
            <c:numRef>
              <c:f>Sheet12!$EK$16:$EK$24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-3.4433376825892</c:v>
                </c:pt>
                <c:pt idx="5">
                  <c:v>-0.916526111447034</c:v>
                </c:pt>
                <c:pt idx="6">
                  <c:v>10.4000254590586</c:v>
                </c:pt>
                <c:pt idx="7">
                  <c:v>4.66219011552046</c:v>
                </c:pt>
                <c:pt idx="8">
                  <c:v>-2.44088724819399</c:v>
                </c:pt>
              </c:numCache>
            </c:numRef>
          </c:val>
        </c:ser>
        <c:gapWidth val="219"/>
        <c:overlap val="-27"/>
        <c:axId val="68983426"/>
        <c:axId val="3933244"/>
      </c:barChart>
      <c:catAx>
        <c:axId val="689834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04605991067"/>
              <c:y val="0.89289763941861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3244"/>
        <c:crosses val="autoZero"/>
        <c:auto val="1"/>
        <c:lblAlgn val="ctr"/>
        <c:lblOffset val="100"/>
      </c:catAx>
      <c:valAx>
        <c:axId val="3933244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83426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Sheet13!$AQ$4:$AQ$7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Sheet13!$AV$4:$AV$7,Sheet13!$O$25:$O$29</c:f>
              <c:numCache>
                <c:formatCode>General</c:formatCode>
                <c:ptCount val="9"/>
                <c:pt idx="0">
                  <c:v>0</c:v>
                </c:pt>
                <c:pt idx="1">
                  <c:v>0.175175</c:v>
                </c:pt>
                <c:pt idx="2">
                  <c:v>0.58185</c:v>
                </c:pt>
                <c:pt idx="3">
                  <c:v>1.1529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44817840"/>
        <c:axId val="43341046"/>
      </c:scatterChart>
      <c:valAx>
        <c:axId val="4481784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41046"/>
        <c:crosses val="autoZero"/>
        <c:crossBetween val="midCat"/>
      </c:valAx>
      <c:valAx>
        <c:axId val="43341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8178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Sheet13!$EH$16:$EH$24</c:f>
                <c:numCache>
                  <c:formatCode>General</c:formatCode>
                  <c:ptCount val="9"/>
                  <c:pt idx="0">
                    <c:v>1.78000811629338</c:v>
                  </c:pt>
                  <c:pt idx="1">
                    <c:v>1.28403408068834</c:v>
                  </c:pt>
                  <c:pt idx="2">
                    <c:v>1.46714316621758</c:v>
                  </c:pt>
                  <c:pt idx="3">
                    <c:v>2.2427258839877</c:v>
                  </c:pt>
                  <c:pt idx="4">
                    <c:v>1.14569621974689</c:v>
                  </c:pt>
                  <c:pt idx="5">
                    <c:v>0.197017283012025</c:v>
                  </c:pt>
                  <c:pt idx="6">
                    <c:v>1.91021128895845</c:v>
                  </c:pt>
                  <c:pt idx="7">
                    <c:v>3.85218831621468</c:v>
                  </c:pt>
                  <c:pt idx="8">
                    <c:v>1.82275097434152</c:v>
                  </c:pt>
                </c:numCache>
              </c:numRef>
            </c:plus>
            <c:minus>
              <c:numRef>
                <c:f>Sheet13!$EH$16:$EH$24</c:f>
                <c:numCache>
                  <c:formatCode>General</c:formatCode>
                  <c:ptCount val="9"/>
                  <c:pt idx="0">
                    <c:v>1.78000811629338</c:v>
                  </c:pt>
                  <c:pt idx="1">
                    <c:v>1.28403408068834</c:v>
                  </c:pt>
                  <c:pt idx="2">
                    <c:v>1.46714316621758</c:v>
                  </c:pt>
                  <c:pt idx="3">
                    <c:v>2.2427258839877</c:v>
                  </c:pt>
                  <c:pt idx="4">
                    <c:v>1.14569621974689</c:v>
                  </c:pt>
                  <c:pt idx="5">
                    <c:v>0.197017283012025</c:v>
                  </c:pt>
                  <c:pt idx="6">
                    <c:v>1.91021128895845</c:v>
                  </c:pt>
                  <c:pt idx="7">
                    <c:v>3.85218831621468</c:v>
                  </c:pt>
                  <c:pt idx="8">
                    <c:v>1.82275097434152</c:v>
                  </c:pt>
                </c:numCache>
              </c:numRef>
            </c:minus>
          </c:errBars>
          <c:cat>
            <c:strRef>
              <c:f>Sheet13!$EC$16:$EC$24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BLZ-26</c:v>
                </c:pt>
                <c:pt idx="5">
                  <c:v>BLZ-30</c:v>
                </c:pt>
                <c:pt idx="6">
                  <c:v>BLZ-29</c:v>
                </c:pt>
                <c:pt idx="7">
                  <c:v>BLZ-4</c:v>
                </c:pt>
                <c:pt idx="8">
                  <c:v>BLZ-25</c:v>
                </c:pt>
              </c:strCache>
            </c:strRef>
          </c:cat>
          <c:val>
            <c:numRef>
              <c:f>Sheet13!$EG$16:$EG$24</c:f>
              <c:numCache>
                <c:formatCode>General</c:formatCode>
                <c:ptCount val="9"/>
                <c:pt idx="0">
                  <c:v>-7.105427357601E-015</c:v>
                </c:pt>
                <c:pt idx="1">
                  <c:v>44.1510954999568</c:v>
                </c:pt>
                <c:pt idx="2">
                  <c:v>72.072668643653</c:v>
                </c:pt>
                <c:pt idx="3">
                  <c:v>81.2656551406444</c:v>
                </c:pt>
                <c:pt idx="4">
                  <c:v>89.1515273659056</c:v>
                </c:pt>
                <c:pt idx="5">
                  <c:v>95.1227938847782</c:v>
                </c:pt>
                <c:pt idx="6">
                  <c:v>14.2966823098111</c:v>
                </c:pt>
                <c:pt idx="7">
                  <c:v>18.9358823021334</c:v>
                </c:pt>
                <c:pt idx="8">
                  <c:v>11.2141191374198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5.37911995897812</c:v>
                  </c:pt>
                  <c:pt idx="5">
                    <c:v>1.25750716130814</c:v>
                  </c:pt>
                  <c:pt idx="6">
                    <c:v>2.28568405200261</c:v>
                  </c:pt>
                  <c:pt idx="7">
                    <c:v>2.06072961251829</c:v>
                  </c:pt>
                  <c:pt idx="8">
                    <c:v>3.73329399750909</c:v>
                  </c:pt>
                </c:numCache>
              </c:numRef>
            </c:plus>
            <c:minus>
              <c:numRef>
                <c:f>Sheet13!$EJ$16:$EJ$24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5.37911995897812</c:v>
                  </c:pt>
                  <c:pt idx="5">
                    <c:v>1.25750716130814</c:v>
                  </c:pt>
                  <c:pt idx="6">
                    <c:v>2.28568405200261</c:v>
                  </c:pt>
                  <c:pt idx="7">
                    <c:v>2.06072961251829</c:v>
                  </c:pt>
                  <c:pt idx="8">
                    <c:v>3.73329399750909</c:v>
                  </c:pt>
                </c:numCache>
              </c:numRef>
            </c:minus>
          </c:errBars>
          <c:cat>
            <c:strRef>
              <c:f>Sheet13!$EC$16:$EC$24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BLZ-26</c:v>
                </c:pt>
                <c:pt idx="5">
                  <c:v>BLZ-30</c:v>
                </c:pt>
                <c:pt idx="6">
                  <c:v>BLZ-29</c:v>
                </c:pt>
                <c:pt idx="7">
                  <c:v>BLZ-4</c:v>
                </c:pt>
                <c:pt idx="8">
                  <c:v>BLZ-25</c:v>
                </c:pt>
              </c:strCache>
            </c:strRef>
          </c:cat>
          <c:val>
            <c:numRef>
              <c:f>Sheet13!$EI$16:$EI$24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20.6691043100222</c:v>
                </c:pt>
                <c:pt idx="5">
                  <c:v>22.2295799383871</c:v>
                </c:pt>
                <c:pt idx="6">
                  <c:v>0.785996026833264</c:v>
                </c:pt>
                <c:pt idx="7">
                  <c:v>6.02884864538049</c:v>
                </c:pt>
                <c:pt idx="8">
                  <c:v>3.35415886908705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4.3777516221462</c:v>
                  </c:pt>
                  <c:pt idx="5">
                    <c:v>1.09680474037754</c:v>
                  </c:pt>
                  <c:pt idx="6">
                    <c:v>5.40347742037564</c:v>
                  </c:pt>
                  <c:pt idx="7">
                    <c:v>0.777813544681793</c:v>
                  </c:pt>
                  <c:pt idx="8">
                    <c:v>5.51257569296372</c:v>
                  </c:pt>
                </c:numCache>
              </c:numRef>
            </c:plus>
            <c:minus>
              <c:numRef>
                <c:f>Sheet13!$EL$16:$EL$24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4.3777516221462</c:v>
                  </c:pt>
                  <c:pt idx="5">
                    <c:v>1.09680474037754</c:v>
                  </c:pt>
                  <c:pt idx="6">
                    <c:v>5.40347742037564</c:v>
                  </c:pt>
                  <c:pt idx="7">
                    <c:v>0.777813544681793</c:v>
                  </c:pt>
                  <c:pt idx="8">
                    <c:v>5.51257569296372</c:v>
                  </c:pt>
                </c:numCache>
              </c:numRef>
            </c:minus>
          </c:errBars>
          <c:cat>
            <c:strRef>
              <c:f>Sheet13!$EC$16:$EC$24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BLZ-26</c:v>
                </c:pt>
                <c:pt idx="5">
                  <c:v>BLZ-30</c:v>
                </c:pt>
                <c:pt idx="6">
                  <c:v>BLZ-29</c:v>
                </c:pt>
                <c:pt idx="7">
                  <c:v>BLZ-4</c:v>
                </c:pt>
                <c:pt idx="8">
                  <c:v>BLZ-25</c:v>
                </c:pt>
              </c:strCache>
            </c:strRef>
          </c:cat>
          <c:val>
            <c:numRef>
              <c:f>Sheet13!$EK$16:$EK$24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5.61137822819797</c:v>
                </c:pt>
                <c:pt idx="5">
                  <c:v>2.86854960220348</c:v>
                </c:pt>
                <c:pt idx="6">
                  <c:v>7.04229407192008</c:v>
                </c:pt>
                <c:pt idx="7">
                  <c:v>6.58739527250743</c:v>
                </c:pt>
                <c:pt idx="8">
                  <c:v>5.36953329686467</c:v>
                </c:pt>
              </c:numCache>
            </c:numRef>
          </c:val>
        </c:ser>
        <c:gapWidth val="219"/>
        <c:overlap val="-27"/>
        <c:axId val="66537380"/>
        <c:axId val="89986347"/>
      </c:barChart>
      <c:catAx>
        <c:axId val="66537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85379445992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86347"/>
        <c:crosses val="autoZero"/>
        <c:auto val="1"/>
        <c:lblAlgn val="ctr"/>
        <c:lblOffset val="100"/>
      </c:catAx>
      <c:valAx>
        <c:axId val="89986347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37380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Sheet14!$AV$4:$AV$7,Sheet14!$O$25:$O$29</c:f>
              <c:numCache>
                <c:formatCode>General</c:formatCode>
                <c:ptCount val="9"/>
                <c:pt idx="0">
                  <c:v>3.46944695195361E-018</c:v>
                </c:pt>
                <c:pt idx="1">
                  <c:v>0.1461</c:v>
                </c:pt>
                <c:pt idx="2">
                  <c:v>0.561225</c:v>
                </c:pt>
                <c:pt idx="3">
                  <c:v>1.11825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12350900"/>
        <c:axId val="78497226"/>
      </c:scatterChart>
      <c:valAx>
        <c:axId val="123509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97226"/>
        <c:crosses val="autoZero"/>
        <c:crossBetween val="midCat"/>
      </c:valAx>
      <c:valAx>
        <c:axId val="784972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3509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Sheet14!$EH$16:$EH$24</c:f>
                <c:numCache>
                  <c:formatCode>General</c:formatCode>
                  <c:ptCount val="9"/>
                  <c:pt idx="0">
                    <c:v>3.38855179045598</c:v>
                  </c:pt>
                  <c:pt idx="1">
                    <c:v>0.889920675894721</c:v>
                  </c:pt>
                  <c:pt idx="2">
                    <c:v>0.747457312867671</c:v>
                  </c:pt>
                  <c:pt idx="3">
                    <c:v>2.75372328259202</c:v>
                  </c:pt>
                  <c:pt idx="4">
                    <c:v>5.19127396296099</c:v>
                  </c:pt>
                  <c:pt idx="5">
                    <c:v>2.25427790298986</c:v>
                  </c:pt>
                  <c:pt idx="6">
                    <c:v>3.7731287724129</c:v>
                  </c:pt>
                  <c:pt idx="7">
                    <c:v>5.39789658845355</c:v>
                  </c:pt>
                  <c:pt idx="8">
                    <c:v>0</c:v>
                  </c:pt>
                </c:numCache>
              </c:numRef>
            </c:plus>
            <c:minus>
              <c:numRef>
                <c:f>Sheet14!$EH$16:$EH$24</c:f>
                <c:numCache>
                  <c:formatCode>General</c:formatCode>
                  <c:ptCount val="9"/>
                  <c:pt idx="0">
                    <c:v>3.38855179045598</c:v>
                  </c:pt>
                  <c:pt idx="1">
                    <c:v>0.889920675894721</c:v>
                  </c:pt>
                  <c:pt idx="2">
                    <c:v>0.747457312867671</c:v>
                  </c:pt>
                  <c:pt idx="3">
                    <c:v>2.75372328259202</c:v>
                  </c:pt>
                  <c:pt idx="4">
                    <c:v>5.19127396296099</c:v>
                  </c:pt>
                  <c:pt idx="5">
                    <c:v>2.25427790298986</c:v>
                  </c:pt>
                  <c:pt idx="6">
                    <c:v>3.7731287724129</c:v>
                  </c:pt>
                  <c:pt idx="7">
                    <c:v>5.39789658845355</c:v>
                  </c:pt>
                  <c:pt idx="8">
                    <c:v>0</c:v>
                  </c:pt>
                </c:numCache>
              </c:numRef>
            </c:minus>
          </c:errBars>
          <c:cat>
            <c:strRef>
              <c:f>Sheet14!$EC$16:$EC$24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BLZ-27</c:v>
                </c:pt>
                <c:pt idx="5">
                  <c:v>BLZ-31</c:v>
                </c:pt>
                <c:pt idx="6">
                  <c:v>BLZ-34</c:v>
                </c:pt>
                <c:pt idx="7">
                  <c:v>BLZ-36</c:v>
                </c:pt>
                <c:pt idx="8">
                  <c:v/>
                </c:pt>
              </c:strCache>
            </c:strRef>
          </c:cat>
          <c:val>
            <c:numRef>
              <c:f>Sheet14!$EG$16:$EG$24</c:f>
              <c:numCache>
                <c:formatCode>General</c:formatCode>
                <c:ptCount val="9"/>
                <c:pt idx="0">
                  <c:v>0</c:v>
                </c:pt>
                <c:pt idx="1">
                  <c:v>41.8265119120342</c:v>
                </c:pt>
                <c:pt idx="2">
                  <c:v>76.411117898595</c:v>
                </c:pt>
                <c:pt idx="3">
                  <c:v>79.0897984117288</c:v>
                </c:pt>
                <c:pt idx="4">
                  <c:v>10.4001221747098</c:v>
                </c:pt>
                <c:pt idx="5">
                  <c:v>3.20403176542457</c:v>
                </c:pt>
                <c:pt idx="6">
                  <c:v>8.09611077173694</c:v>
                </c:pt>
                <c:pt idx="7">
                  <c:v>9.26695174098963</c:v>
                </c:pt>
                <c:pt idx="8">
                  <c:v>107.391569945021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2.42190369781918</c:v>
                  </c:pt>
                  <c:pt idx="5">
                    <c:v>3.94900181147286</c:v>
                  </c:pt>
                  <c:pt idx="6">
                    <c:v>4.35270159125372</c:v>
                  </c:pt>
                  <c:pt idx="7">
                    <c:v>4.67427916700223</c:v>
                  </c:pt>
                  <c:pt idx="8">
                    <c:v>0</c:v>
                  </c:pt>
                </c:numCache>
              </c:numRef>
            </c:plus>
            <c:minus>
              <c:numRef>
                <c:f>Sheet14!$EJ$16:$EJ$24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2.42190369781918</c:v>
                  </c:pt>
                  <c:pt idx="5">
                    <c:v>3.94900181147286</c:v>
                  </c:pt>
                  <c:pt idx="6">
                    <c:v>4.35270159125372</c:v>
                  </c:pt>
                  <c:pt idx="7">
                    <c:v>4.67427916700223</c:v>
                  </c:pt>
                  <c:pt idx="8">
                    <c:v>0</c:v>
                  </c:pt>
                </c:numCache>
              </c:numRef>
            </c:minus>
          </c:errBars>
          <c:cat>
            <c:strRef>
              <c:f>Sheet14!$EC$16:$EC$24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BLZ-27</c:v>
                </c:pt>
                <c:pt idx="5">
                  <c:v>BLZ-31</c:v>
                </c:pt>
                <c:pt idx="6">
                  <c:v>BLZ-34</c:v>
                </c:pt>
                <c:pt idx="7">
                  <c:v>BLZ-36</c:v>
                </c:pt>
                <c:pt idx="8">
                  <c:v/>
                </c:pt>
              </c:strCache>
            </c:strRef>
          </c:cat>
          <c:val>
            <c:numRef>
              <c:f>Sheet14!$EI$16:$EI$24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2.64202810018327</c:v>
                </c:pt>
                <c:pt idx="5">
                  <c:v>1.68295662797803</c:v>
                </c:pt>
                <c:pt idx="6">
                  <c:v>3.37202199144778</c:v>
                </c:pt>
                <c:pt idx="7">
                  <c:v>4.89615149664021</c:v>
                </c:pt>
                <c:pt idx="8">
                  <c:v>107.391569945021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3.25626163055353</c:v>
                  </c:pt>
                  <c:pt idx="5">
                    <c:v>2.97792971195024</c:v>
                  </c:pt>
                  <c:pt idx="6">
                    <c:v>6.85597910679976</c:v>
                  </c:pt>
                  <c:pt idx="7">
                    <c:v>4.47001406348069</c:v>
                  </c:pt>
                  <c:pt idx="8">
                    <c:v>0</c:v>
                  </c:pt>
                </c:numCache>
              </c:numRef>
            </c:plus>
            <c:minus>
              <c:numRef>
                <c:f>Sheet14!$EL$16:$EL$24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3.25626163055353</c:v>
                  </c:pt>
                  <c:pt idx="5">
                    <c:v>2.97792971195024</c:v>
                  </c:pt>
                  <c:pt idx="6">
                    <c:v>6.85597910679976</c:v>
                  </c:pt>
                  <c:pt idx="7">
                    <c:v>4.47001406348069</c:v>
                  </c:pt>
                  <c:pt idx="8">
                    <c:v>0</c:v>
                  </c:pt>
                </c:numCache>
              </c:numRef>
            </c:minus>
          </c:errBars>
          <c:cat>
            <c:strRef>
              <c:f>Sheet14!$EC$16:$EC$24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BLZ-27</c:v>
                </c:pt>
                <c:pt idx="5">
                  <c:v>BLZ-31</c:v>
                </c:pt>
                <c:pt idx="6">
                  <c:v>BLZ-34</c:v>
                </c:pt>
                <c:pt idx="7">
                  <c:v>BLZ-36</c:v>
                </c:pt>
                <c:pt idx="8">
                  <c:v/>
                </c:pt>
              </c:strCache>
            </c:strRef>
          </c:cat>
          <c:val>
            <c:numRef>
              <c:f>Sheet14!$EK$16:$EK$24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1.49969456322542</c:v>
                </c:pt>
                <c:pt idx="5">
                  <c:v>0.656689065363487</c:v>
                </c:pt>
                <c:pt idx="6">
                  <c:v>6.62186927306048</c:v>
                </c:pt>
                <c:pt idx="7">
                  <c:v>4.01954795357362</c:v>
                </c:pt>
                <c:pt idx="8">
                  <c:v>107.391569945021</c:v>
                </c:pt>
              </c:numCache>
            </c:numRef>
          </c:val>
        </c:ser>
        <c:gapWidth val="219"/>
        <c:overlap val="-27"/>
        <c:axId val="53149404"/>
        <c:axId val="56541768"/>
      </c:barChart>
      <c:catAx>
        <c:axId val="53149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245584559276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41768"/>
        <c:crosses val="autoZero"/>
        <c:auto val="1"/>
        <c:lblAlgn val="ctr"/>
        <c:lblOffset val="100"/>
      </c:catAx>
      <c:valAx>
        <c:axId val="56541768"/>
        <c:scaling>
          <c:orientation val="minMax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49404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Sheet3!$AQ$4:$AQ$7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Sheet3!$AV$4:$AV$7</c:f>
              <c:numCache>
                <c:formatCode>General</c:formatCode>
                <c:ptCount val="4"/>
                <c:pt idx="0">
                  <c:v>5.20417042793042E-018</c:v>
                </c:pt>
                <c:pt idx="1">
                  <c:v>0.173975</c:v>
                </c:pt>
                <c:pt idx="2">
                  <c:v>0.497425</c:v>
                </c:pt>
                <c:pt idx="3">
                  <c:v>0.97015</c:v>
                </c:pt>
              </c:numCache>
            </c:numRef>
          </c:yVal>
          <c:smooth val="0"/>
        </c:ser>
        <c:axId val="36804991"/>
        <c:axId val="56735749"/>
      </c:scatterChart>
      <c:valAx>
        <c:axId val="368049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735749"/>
        <c:crosses val="autoZero"/>
        <c:crossBetween val="midCat"/>
      </c:valAx>
      <c:valAx>
        <c:axId val="56735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049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4.50850938420461</c:v>
                  </c:pt>
                  <c:pt idx="1">
                    <c:v>0.954283051992847</c:v>
                  </c:pt>
                  <c:pt idx="2">
                    <c:v>2.56794307298539</c:v>
                  </c:pt>
                  <c:pt idx="3">
                    <c:v>3.51524824441311</c:v>
                  </c:pt>
                  <c:pt idx="4">
                    <c:v>2.56687757245385</c:v>
                  </c:pt>
                  <c:pt idx="5">
                    <c:v>6.26486525864916</c:v>
                  </c:pt>
                  <c:pt idx="6">
                    <c:v>7.76812990546658</c:v>
                  </c:pt>
                  <c:pt idx="7">
                    <c:v>2.73039887909197</c:v>
                  </c:pt>
                  <c:pt idx="8">
                    <c:v>2.10629424730782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4.50850938420461</c:v>
                  </c:pt>
                  <c:pt idx="1">
                    <c:v>0.954283051992847</c:v>
                  </c:pt>
                  <c:pt idx="2">
                    <c:v>2.56794307298539</c:v>
                  </c:pt>
                  <c:pt idx="3">
                    <c:v>3.51524824441311</c:v>
                  </c:pt>
                  <c:pt idx="4">
                    <c:v>2.56687757245385</c:v>
                  </c:pt>
                  <c:pt idx="5">
                    <c:v>6.26486525864916</c:v>
                  </c:pt>
                  <c:pt idx="6">
                    <c:v>7.76812990546658</c:v>
                  </c:pt>
                  <c:pt idx="7">
                    <c:v>2.73039887909197</c:v>
                  </c:pt>
                  <c:pt idx="8">
                    <c:v>2.10629424730782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RD7</c:v>
                </c:pt>
                <c:pt idx="5">
                  <c:v>RD8</c:v>
                </c:pt>
                <c:pt idx="6">
                  <c:v>RD9</c:v>
                </c:pt>
                <c:pt idx="7">
                  <c:v>RD11</c:v>
                </c:pt>
                <c:pt idx="8">
                  <c:v>RD12</c:v>
                </c:pt>
              </c:strCache>
            </c:strRef>
          </c:cat>
          <c:val>
            <c:numRef>
              <c:f>Sheet3!$EG$16:$EG$24</c:f>
              <c:numCache>
                <c:formatCode>General</c:formatCode>
                <c:ptCount val="9"/>
                <c:pt idx="0">
                  <c:v>-7.105427357601E-015</c:v>
                </c:pt>
                <c:pt idx="1">
                  <c:v>44.6890003776231</c:v>
                </c:pt>
                <c:pt idx="2">
                  <c:v>68.1393968819118</c:v>
                </c:pt>
                <c:pt idx="3">
                  <c:v>74.6345147542752</c:v>
                </c:pt>
                <c:pt idx="4">
                  <c:v>-15.5257053460646</c:v>
                </c:pt>
                <c:pt idx="5">
                  <c:v>1.54555753358148</c:v>
                </c:pt>
                <c:pt idx="6">
                  <c:v>0.0233766700832518</c:v>
                </c:pt>
                <c:pt idx="7">
                  <c:v>4.65825106543668</c:v>
                </c:pt>
                <c:pt idx="8">
                  <c:v>12.0434806063548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4.755081052003</c:v>
                  </c:pt>
                  <c:pt idx="5">
                    <c:v>7.69939557462359</c:v>
                  </c:pt>
                  <c:pt idx="6">
                    <c:v>5.45728554995596</c:v>
                  </c:pt>
                  <c:pt idx="7">
                    <c:v>4.61400336562903</c:v>
                  </c:pt>
                  <c:pt idx="8">
                    <c:v>4.29897658960991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4.755081052003</c:v>
                  </c:pt>
                  <c:pt idx="5">
                    <c:v>7.69939557462359</c:v>
                  </c:pt>
                  <c:pt idx="6">
                    <c:v>5.45728554995596</c:v>
                  </c:pt>
                  <c:pt idx="7">
                    <c:v>4.61400336562903</c:v>
                  </c:pt>
                  <c:pt idx="8">
                    <c:v>4.29897658960991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RD7</c:v>
                </c:pt>
                <c:pt idx="5">
                  <c:v>RD8</c:v>
                </c:pt>
                <c:pt idx="6">
                  <c:v>RD9</c:v>
                </c:pt>
                <c:pt idx="7">
                  <c:v>RD11</c:v>
                </c:pt>
                <c:pt idx="8">
                  <c:v>RD12</c:v>
                </c:pt>
              </c:strCache>
            </c:strRef>
          </c:cat>
          <c:val>
            <c:numRef>
              <c:f>Sheet3!$EI$16:$EI$24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-2.45185305065547</c:v>
                </c:pt>
                <c:pt idx="5">
                  <c:v>1.0195824567082</c:v>
                </c:pt>
                <c:pt idx="6">
                  <c:v>5.6616496736257</c:v>
                </c:pt>
                <c:pt idx="7">
                  <c:v>1.2380644117171</c:v>
                </c:pt>
                <c:pt idx="8">
                  <c:v>-0.434266601931277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4.05480921802054</c:v>
                  </c:pt>
                  <c:pt idx="5">
                    <c:v>7.56817481567444</c:v>
                  </c:pt>
                  <c:pt idx="6">
                    <c:v>3.38459325019298</c:v>
                  </c:pt>
                  <c:pt idx="7">
                    <c:v>4.84581888831179</c:v>
                  </c:pt>
                  <c:pt idx="8">
                    <c:v>4.48089258949945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4.05480921802054</c:v>
                  </c:pt>
                  <c:pt idx="5">
                    <c:v>7.56817481567444</c:v>
                  </c:pt>
                  <c:pt idx="6">
                    <c:v>3.38459325019298</c:v>
                  </c:pt>
                  <c:pt idx="7">
                    <c:v>4.84581888831179</c:v>
                  </c:pt>
                  <c:pt idx="8">
                    <c:v>4.48089258949945</c:v>
                  </c:pt>
                </c:numCache>
              </c:numRef>
            </c:minus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RD7</c:v>
                </c:pt>
                <c:pt idx="5">
                  <c:v>RD8</c:v>
                </c:pt>
                <c:pt idx="6">
                  <c:v>RD9</c:v>
                </c:pt>
                <c:pt idx="7">
                  <c:v>RD11</c:v>
                </c:pt>
                <c:pt idx="8">
                  <c:v>RD12</c:v>
                </c:pt>
              </c:strCache>
            </c:strRef>
          </c:cat>
          <c:val>
            <c:numRef>
              <c:f>Sheet3!$EK$16:$EK$24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-3.12348276420134</c:v>
                </c:pt>
                <c:pt idx="5">
                  <c:v>-0.364136591681515</c:v>
                </c:pt>
                <c:pt idx="6">
                  <c:v>0.463936990883084</c:v>
                </c:pt>
                <c:pt idx="7">
                  <c:v>-1.06273938609269</c:v>
                </c:pt>
                <c:pt idx="8">
                  <c:v>-0.409990829152509</c:v>
                </c:pt>
              </c:numCache>
            </c:numRef>
          </c:val>
        </c:ser>
        <c:gapWidth val="219"/>
        <c:overlap val="-27"/>
        <c:axId val="89817193"/>
        <c:axId val="77453872"/>
      </c:barChart>
      <c:catAx>
        <c:axId val="898171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85379445992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453872"/>
        <c:crosses val="autoZero"/>
        <c:auto val="1"/>
        <c:lblAlgn val="ctr"/>
        <c:lblOffset val="100"/>
      </c:catAx>
      <c:valAx>
        <c:axId val="77453872"/>
        <c:scaling>
          <c:orientation val="minMax"/>
          <c:max val="100"/>
          <c:min val="-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17193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75236578282"/>
          <c:y val="0.0595263958288073"/>
          <c:w val="0.744308067085168"/>
          <c:h val="0.7495111883554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Sheet4!$AV$4:$AV$7,Sheet4!$O$25:$O$29</c:f>
              <c:numCache>
                <c:formatCode>General</c:formatCode>
                <c:ptCount val="9"/>
                <c:pt idx="0">
                  <c:v>-5.20417042793042E-018</c:v>
                </c:pt>
                <c:pt idx="1">
                  <c:v>0.1159</c:v>
                </c:pt>
                <c:pt idx="2">
                  <c:v>0.5197</c:v>
                </c:pt>
                <c:pt idx="3">
                  <c:v>1.026625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56824009"/>
        <c:axId val="82958881"/>
      </c:scatterChart>
      <c:valAx>
        <c:axId val="568240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958881"/>
        <c:crosses val="autoZero"/>
        <c:crossBetween val="midCat"/>
      </c:valAx>
      <c:valAx>
        <c:axId val="829588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8240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Sheet4!$EH$16:$EH$24</c:f>
                <c:numCache>
                  <c:formatCode>General</c:formatCode>
                  <c:ptCount val="9"/>
                  <c:pt idx="0">
                    <c:v>1.14704463402762</c:v>
                  </c:pt>
                  <c:pt idx="1">
                    <c:v>0.553022141516566</c:v>
                  </c:pt>
                  <c:pt idx="2">
                    <c:v>0.345100383255933</c:v>
                  </c:pt>
                  <c:pt idx="3">
                    <c:v>1.27220479441967</c:v>
                  </c:pt>
                  <c:pt idx="4">
                    <c:v>2.12653770459399</c:v>
                  </c:pt>
                  <c:pt idx="5">
                    <c:v>2.39373516418251</c:v>
                  </c:pt>
                  <c:pt idx="6">
                    <c:v>1.6579998076421</c:v>
                  </c:pt>
                  <c:pt idx="7">
                    <c:v>2.19083916039538</c:v>
                  </c:pt>
                  <c:pt idx="8">
                    <c:v>0.890895300583295</c:v>
                  </c:pt>
                </c:numCache>
              </c:numRef>
            </c:plus>
            <c:minus>
              <c:numRef>
                <c:f>Sheet4!$EH$16:$EH$24</c:f>
                <c:numCache>
                  <c:formatCode>General</c:formatCode>
                  <c:ptCount val="9"/>
                  <c:pt idx="0">
                    <c:v>1.14704463402762</c:v>
                  </c:pt>
                  <c:pt idx="1">
                    <c:v>0.553022141516566</c:v>
                  </c:pt>
                  <c:pt idx="2">
                    <c:v>0.345100383255933</c:v>
                  </c:pt>
                  <c:pt idx="3">
                    <c:v>1.27220479441967</c:v>
                  </c:pt>
                  <c:pt idx="4">
                    <c:v>2.12653770459399</c:v>
                  </c:pt>
                  <c:pt idx="5">
                    <c:v>2.39373516418251</c:v>
                  </c:pt>
                  <c:pt idx="6">
                    <c:v>1.6579998076421</c:v>
                  </c:pt>
                  <c:pt idx="7">
                    <c:v>2.19083916039538</c:v>
                  </c:pt>
                  <c:pt idx="8">
                    <c:v>0.890895300583295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RD13</c:v>
                </c:pt>
                <c:pt idx="5">
                  <c:v>RD14</c:v>
                </c:pt>
                <c:pt idx="6">
                  <c:v>RD15</c:v>
                </c:pt>
                <c:pt idx="7">
                  <c:v>RD16</c:v>
                </c:pt>
                <c:pt idx="8">
                  <c:v>iii-1</c:v>
                </c:pt>
              </c:strCache>
            </c:strRef>
          </c:cat>
          <c:val>
            <c:numRef>
              <c:f>Sheet4!$EG$16:$EG$24</c:f>
              <c:numCache>
                <c:formatCode>General</c:formatCode>
                <c:ptCount val="9"/>
                <c:pt idx="0">
                  <c:v>0</c:v>
                </c:pt>
                <c:pt idx="1">
                  <c:v>45.4966404107003</c:v>
                </c:pt>
                <c:pt idx="2">
                  <c:v>73.4932179077434</c:v>
                </c:pt>
                <c:pt idx="3">
                  <c:v>74.6080479150414</c:v>
                </c:pt>
                <c:pt idx="4">
                  <c:v>42.985127211415</c:v>
                </c:pt>
                <c:pt idx="5">
                  <c:v>1.38913355311169</c:v>
                </c:pt>
                <c:pt idx="6">
                  <c:v>4.55662648581088</c:v>
                </c:pt>
                <c:pt idx="7">
                  <c:v>2.51654629186903</c:v>
                </c:pt>
                <c:pt idx="8">
                  <c:v>0.103178397966634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2.58414710579187</c:v>
                  </c:pt>
                  <c:pt idx="5">
                    <c:v>2.19136905350125</c:v>
                  </c:pt>
                  <c:pt idx="6">
                    <c:v>1.84736667699859</c:v>
                  </c:pt>
                  <c:pt idx="7">
                    <c:v>1.88559469593539</c:v>
                  </c:pt>
                  <c:pt idx="8">
                    <c:v>0.693149012455156</c:v>
                  </c:pt>
                </c:numCache>
              </c:numRef>
            </c:plus>
            <c:minus>
              <c:numRef>
                <c:f>Sheet4!$EJ$16:$EJ$24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2.58414710579187</c:v>
                  </c:pt>
                  <c:pt idx="5">
                    <c:v>2.19136905350125</c:v>
                  </c:pt>
                  <c:pt idx="6">
                    <c:v>1.84736667699859</c:v>
                  </c:pt>
                  <c:pt idx="7">
                    <c:v>1.88559469593539</c:v>
                  </c:pt>
                  <c:pt idx="8">
                    <c:v>0.693149012455156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RD13</c:v>
                </c:pt>
                <c:pt idx="5">
                  <c:v>RD14</c:v>
                </c:pt>
                <c:pt idx="6">
                  <c:v>RD15</c:v>
                </c:pt>
                <c:pt idx="7">
                  <c:v>RD16</c:v>
                </c:pt>
                <c:pt idx="8">
                  <c:v>iii-1</c:v>
                </c:pt>
              </c:strCache>
            </c:strRef>
          </c:cat>
          <c:val>
            <c:numRef>
              <c:f>Sheet4!$EI$16:$EI$24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24.9138082895035</c:v>
                </c:pt>
                <c:pt idx="5">
                  <c:v>1.39165009940357</c:v>
                </c:pt>
                <c:pt idx="6">
                  <c:v>2.15919671842363</c:v>
                </c:pt>
                <c:pt idx="7">
                  <c:v>2.71786999521856</c:v>
                </c:pt>
                <c:pt idx="8">
                  <c:v>0.978936507537057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1.70878249510683</c:v>
                  </c:pt>
                  <c:pt idx="5">
                    <c:v>2.02048004622824</c:v>
                  </c:pt>
                  <c:pt idx="6">
                    <c:v>1.14017785430984</c:v>
                  </c:pt>
                  <c:pt idx="7">
                    <c:v>1.58136319571683</c:v>
                  </c:pt>
                  <c:pt idx="8">
                    <c:v>2.42795294203437</c:v>
                  </c:pt>
                </c:numCache>
              </c:numRef>
            </c:plus>
            <c:minus>
              <c:numRef>
                <c:f>Sheet4!$EL$16:$EL$24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1.70878249510683</c:v>
                  </c:pt>
                  <c:pt idx="5">
                    <c:v>2.02048004622824</c:v>
                  </c:pt>
                  <c:pt idx="6">
                    <c:v>1.14017785430984</c:v>
                  </c:pt>
                  <c:pt idx="7">
                    <c:v>1.58136319571683</c:v>
                  </c:pt>
                  <c:pt idx="8">
                    <c:v>2.42795294203437</c:v>
                  </c:pt>
                </c:numCache>
              </c:numRef>
            </c:minus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RD13</c:v>
                </c:pt>
                <c:pt idx="5">
                  <c:v>RD14</c:v>
                </c:pt>
                <c:pt idx="6">
                  <c:v>RD15</c:v>
                </c:pt>
                <c:pt idx="7">
                  <c:v>RD16</c:v>
                </c:pt>
                <c:pt idx="8">
                  <c:v>iii-1</c:v>
                </c:pt>
              </c:strCache>
            </c:strRef>
          </c:cat>
          <c:val>
            <c:numRef>
              <c:f>Sheet4!$EK$16:$EK$24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4.84938470443164</c:v>
                </c:pt>
                <c:pt idx="5">
                  <c:v>-0.850592646651734</c:v>
                </c:pt>
                <c:pt idx="6">
                  <c:v>1.08211490550368</c:v>
                </c:pt>
                <c:pt idx="7">
                  <c:v>1.99310466316027</c:v>
                </c:pt>
                <c:pt idx="8">
                  <c:v>2.9418426151949</c:v>
                </c:pt>
              </c:numCache>
            </c:numRef>
          </c:val>
        </c:ser>
        <c:gapWidth val="219"/>
        <c:overlap val="-27"/>
        <c:axId val="67783913"/>
        <c:axId val="98519716"/>
      </c:barChart>
      <c:catAx>
        <c:axId val="67783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85379445992"/>
              <c:y val="0.8928761014969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519716"/>
        <c:crosses val="autoZero"/>
        <c:auto val="1"/>
        <c:lblAlgn val="ctr"/>
        <c:lblOffset val="100"/>
      </c:catAx>
      <c:valAx>
        <c:axId val="98519716"/>
        <c:scaling>
          <c:orientation val="minMax"/>
          <c:max val="100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783913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4779632006846"/>
          <c:w val="0.74430823117338"/>
          <c:h val="0.7494651262302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Sheet4!$AV$4:$AV$7,Sheet4!$O$25:$O$29</c:f>
              <c:numCache>
                <c:formatCode>General</c:formatCode>
                <c:ptCount val="9"/>
                <c:pt idx="0">
                  <c:v>-5.20417042793042E-018</c:v>
                </c:pt>
                <c:pt idx="1">
                  <c:v>0.1159</c:v>
                </c:pt>
                <c:pt idx="2">
                  <c:v>0.5197</c:v>
                </c:pt>
                <c:pt idx="3">
                  <c:v>1.026625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73964750"/>
        <c:axId val="97177739"/>
      </c:scatterChart>
      <c:valAx>
        <c:axId val="739647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77739"/>
        <c:crosses val="autoZero"/>
        <c:crossBetween val="midCat"/>
      </c:valAx>
      <c:valAx>
        <c:axId val="97177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9647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latin typeface="Calibri"/>
              </a:rPr>
              <a:t>Compounds screening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"Conc1"</c:f>
              <c:strCache>
                <c:ptCount val="1"/>
                <c:pt idx="0">
                  <c:v>Conc1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Sheet5!$EH$16:$EH$24</c:f>
                <c:numCache>
                  <c:formatCode>General</c:formatCode>
                  <c:ptCount val="9"/>
                  <c:pt idx="0">
                    <c:v>1.50785293326426</c:v>
                  </c:pt>
                  <c:pt idx="1">
                    <c:v>1.18422883773246</c:v>
                  </c:pt>
                  <c:pt idx="2">
                    <c:v>3.84578902482487</c:v>
                  </c:pt>
                  <c:pt idx="3">
                    <c:v>7.1402628988949</c:v>
                  </c:pt>
                  <c:pt idx="4">
                    <c:v>2.22717863499915</c:v>
                  </c:pt>
                  <c:pt idx="5">
                    <c:v>1.56152740680232</c:v>
                  </c:pt>
                  <c:pt idx="6">
                    <c:v>3.46643675416683</c:v>
                  </c:pt>
                  <c:pt idx="7">
                    <c:v>1.98056445590313</c:v>
                  </c:pt>
                  <c:pt idx="8">
                    <c:v>1.8921931660743</c:v>
                  </c:pt>
                </c:numCache>
              </c:numRef>
            </c:plus>
            <c:minus>
              <c:numRef>
                <c:f>Sheet5!$EH$16:$EH$24</c:f>
                <c:numCache>
                  <c:formatCode>General</c:formatCode>
                  <c:ptCount val="9"/>
                  <c:pt idx="0">
                    <c:v>1.50785293326426</c:v>
                  </c:pt>
                  <c:pt idx="1">
                    <c:v>1.18422883773246</c:v>
                  </c:pt>
                  <c:pt idx="2">
                    <c:v>3.84578902482487</c:v>
                  </c:pt>
                  <c:pt idx="3">
                    <c:v>7.1402628988949</c:v>
                  </c:pt>
                  <c:pt idx="4">
                    <c:v>2.22717863499915</c:v>
                  </c:pt>
                  <c:pt idx="5">
                    <c:v>1.56152740680232</c:v>
                  </c:pt>
                  <c:pt idx="6">
                    <c:v>3.46643675416683</c:v>
                  </c:pt>
                  <c:pt idx="7">
                    <c:v>1.98056445590313</c:v>
                  </c:pt>
                  <c:pt idx="8">
                    <c:v>1.8921931660743</c:v>
                  </c:pt>
                </c:numCache>
              </c:numRef>
            </c:minus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iii2</c:v>
                </c:pt>
                <c:pt idx="5">
                  <c:v>iii3</c:v>
                </c:pt>
                <c:pt idx="6">
                  <c:v>iii4</c:v>
                </c:pt>
                <c:pt idx="7">
                  <c:v>iii5</c:v>
                </c:pt>
                <c:pt idx="8">
                  <c:v>iii6</c:v>
                </c:pt>
              </c:strCache>
            </c:strRef>
          </c:cat>
          <c:val>
            <c:numRef>
              <c:f>Sheet5!$EG$16:$EG$24</c:f>
              <c:numCache>
                <c:formatCode>General</c:formatCode>
                <c:ptCount val="9"/>
                <c:pt idx="0">
                  <c:v>3.5527136788005E-015</c:v>
                </c:pt>
                <c:pt idx="1">
                  <c:v>62.0124024804961</c:v>
                </c:pt>
                <c:pt idx="2">
                  <c:v>80.542775221711</c:v>
                </c:pt>
                <c:pt idx="3">
                  <c:v>83.9634593585384</c:v>
                </c:pt>
                <c:pt idx="4">
                  <c:v>0.160032006401273</c:v>
                </c:pt>
                <c:pt idx="5">
                  <c:v>0.846836033873441</c:v>
                </c:pt>
                <c:pt idx="6">
                  <c:v>5.41441621657665</c:v>
                </c:pt>
                <c:pt idx="7">
                  <c:v>21.4976328599053</c:v>
                </c:pt>
                <c:pt idx="8">
                  <c:v>4.30086017203441</c:v>
                </c:pt>
              </c:numCache>
            </c:numRef>
          </c:val>
        </c:ser>
        <c:ser>
          <c:idx val="1"/>
          <c:order val="1"/>
          <c:tx>
            <c:strRef>
              <c:f>"Conc2"</c:f>
              <c:strCache>
                <c:ptCount val="1"/>
                <c:pt idx="0">
                  <c:v>Conc2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1.65586734039406</c:v>
                  </c:pt>
                  <c:pt idx="5">
                    <c:v>0.457523952748105</c:v>
                  </c:pt>
                  <c:pt idx="6">
                    <c:v>2.97121582670516</c:v>
                  </c:pt>
                  <c:pt idx="7">
                    <c:v>2.14307495382817</c:v>
                  </c:pt>
                  <c:pt idx="8">
                    <c:v>3.36626824259618</c:v>
                  </c:pt>
                </c:numCache>
              </c:numRef>
            </c:plus>
            <c:minus>
              <c:numRef>
                <c:f>Sheet5!$EJ$16:$EJ$24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1.65586734039406</c:v>
                  </c:pt>
                  <c:pt idx="5">
                    <c:v>0.457523952748105</c:v>
                  </c:pt>
                  <c:pt idx="6">
                    <c:v>2.97121582670516</c:v>
                  </c:pt>
                  <c:pt idx="7">
                    <c:v>2.14307495382817</c:v>
                  </c:pt>
                  <c:pt idx="8">
                    <c:v>3.36626824259618</c:v>
                  </c:pt>
                </c:numCache>
              </c:numRef>
            </c:minus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iii2</c:v>
                </c:pt>
                <c:pt idx="5">
                  <c:v>iii3</c:v>
                </c:pt>
                <c:pt idx="6">
                  <c:v>iii4</c:v>
                </c:pt>
                <c:pt idx="7">
                  <c:v>iii5</c:v>
                </c:pt>
                <c:pt idx="8">
                  <c:v>iii6</c:v>
                </c:pt>
              </c:strCache>
            </c:strRef>
          </c:cat>
          <c:val>
            <c:numRef>
              <c:f>Sheet5!$EI$16:$EI$24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-1.50030006001199</c:v>
                </c:pt>
                <c:pt idx="5">
                  <c:v>-0.646796025871844</c:v>
                </c:pt>
                <c:pt idx="6">
                  <c:v>1.0335400413416</c:v>
                </c:pt>
                <c:pt idx="7">
                  <c:v>0.0266720010668777</c:v>
                </c:pt>
                <c:pt idx="8">
                  <c:v>1.38027605521104</c:v>
                </c:pt>
              </c:numCache>
            </c:numRef>
          </c:val>
        </c:ser>
        <c:ser>
          <c:idx val="2"/>
          <c:order val="2"/>
          <c:tx>
            <c:strRef>
              <c:f>"Conc3"</c:f>
              <c:strCache>
                <c:ptCount val="1"/>
                <c:pt idx="0">
                  <c:v>Conc3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Sheet5!$EL$16:$EL$24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1.42580910708454</c:v>
                  </c:pt>
                  <c:pt idx="5">
                    <c:v>1.34440291269998</c:v>
                  </c:pt>
                  <c:pt idx="6">
                    <c:v>4.27842508831201</c:v>
                  </c:pt>
                  <c:pt idx="7">
                    <c:v>1.93140405121775</c:v>
                  </c:pt>
                  <c:pt idx="8">
                    <c:v>1.97737408988806</c:v>
                  </c:pt>
                </c:numCache>
              </c:numRef>
            </c:plus>
            <c:minus>
              <c:numRef>
                <c:f>Sheet5!$EL$16:$EL$24</c:f>
                <c:numCache>
                  <c:formatCode>General</c:formatCode>
                  <c:ptCount val="9"/>
                  <c:pt idx="0">
                    <c:v/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1.42580910708454</c:v>
                  </c:pt>
                  <c:pt idx="5">
                    <c:v>1.34440291269998</c:v>
                  </c:pt>
                  <c:pt idx="6">
                    <c:v>4.27842508831201</c:v>
                  </c:pt>
                  <c:pt idx="7">
                    <c:v>1.93140405121775</c:v>
                  </c:pt>
                  <c:pt idx="8">
                    <c:v>1.97737408988806</c:v>
                  </c:pt>
                </c:numCache>
              </c:numRef>
            </c:minus>
          </c:errBars>
          <c:cat>
            <c:strRef>
              <c:f>Sheet5!$EC$16:$EC$24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iii2</c:v>
                </c:pt>
                <c:pt idx="5">
                  <c:v>iii3</c:v>
                </c:pt>
                <c:pt idx="6">
                  <c:v>iii4</c:v>
                </c:pt>
                <c:pt idx="7">
                  <c:v>iii5</c:v>
                </c:pt>
                <c:pt idx="8">
                  <c:v>iii6</c:v>
                </c:pt>
              </c:strCache>
            </c:strRef>
          </c:cat>
          <c:val>
            <c:numRef>
              <c:f>Sheet5!$EK$16:$EK$24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0.0133360005334389</c:v>
                </c:pt>
                <c:pt idx="5">
                  <c:v>-1.7336800693472</c:v>
                </c:pt>
                <c:pt idx="6">
                  <c:v>-0.440088017603518</c:v>
                </c:pt>
                <c:pt idx="7">
                  <c:v>-1.82703207308129</c:v>
                </c:pt>
                <c:pt idx="8">
                  <c:v>0.980196039207844</c:v>
                </c:pt>
              </c:numCache>
            </c:numRef>
          </c:val>
        </c:ser>
        <c:gapWidth val="219"/>
        <c:overlap val="-27"/>
        <c:axId val="49874399"/>
        <c:axId val="23493375"/>
      </c:barChart>
      <c:catAx>
        <c:axId val="498743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76156333474"/>
              <c:y val="0.89293993677555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493375"/>
        <c:crosses val="autoZero"/>
        <c:auto val="1"/>
        <c:lblAlgn val="ctr"/>
        <c:lblOffset val="100"/>
      </c:catAx>
      <c:valAx>
        <c:axId val="23493375"/>
        <c:scaling>
          <c:orientation val="minMax"/>
          <c:max val="100"/>
          <c:min val="-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latin typeface="Calibri"/>
                  </a:rPr>
                  <a:t>Inhibition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874399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800" spc="-1" strike="noStrike">
                <a:solidFill>
                  <a:srgbClr val="595959"/>
                </a:solidFill>
                <a:latin typeface="Calibri"/>
              </a:rPr>
              <a:t>Calibration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06225123388"/>
          <c:y val="0.0595701125895599"/>
          <c:w val="0.74430823117338"/>
          <c:h val="0.74923234390992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Sheet4!$AV$4:$AV$7,Sheet4!$O$25:$O$29</c:f>
              <c:numCache>
                <c:formatCode>General</c:formatCode>
                <c:ptCount val="9"/>
                <c:pt idx="0">
                  <c:v>-5.20417042793042E-018</c:v>
                </c:pt>
                <c:pt idx="1">
                  <c:v>0.1159</c:v>
                </c:pt>
                <c:pt idx="2">
                  <c:v>0.5197</c:v>
                </c:pt>
                <c:pt idx="3">
                  <c:v>1.026625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yVal>
          <c:smooth val="0"/>
        </c:ser>
        <c:axId val="54151976"/>
        <c:axId val="88230330"/>
      </c:scatterChart>
      <c:valAx>
        <c:axId val="54151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Pi (nmol)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30330"/>
        <c:crosses val="autoZero"/>
        <c:crossBetween val="midCat"/>
      </c:valAx>
      <c:valAx>
        <c:axId val="88230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A860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151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0" name="Chart 1"/>
        <xdr:cNvGraphicFramePr/>
      </xdr:nvGraphicFramePr>
      <xdr:xfrm>
        <a:off x="2410812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" name="Chart 2"/>
        <xdr:cNvGraphicFramePr/>
      </xdr:nvGraphicFramePr>
      <xdr:xfrm>
        <a:off x="8294220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18" name="Chart 1"/>
        <xdr:cNvGraphicFramePr/>
      </xdr:nvGraphicFramePr>
      <xdr:xfrm>
        <a:off x="27639000" y="1873080"/>
        <a:ext cx="452196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9" name="Chart 2"/>
        <xdr:cNvGraphicFramePr/>
      </xdr:nvGraphicFramePr>
      <xdr:xfrm>
        <a:off x="96577200" y="2438280"/>
        <a:ext cx="1024200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20" name="Chart 1"/>
        <xdr:cNvGraphicFramePr/>
      </xdr:nvGraphicFramePr>
      <xdr:xfrm>
        <a:off x="23655600" y="1873080"/>
        <a:ext cx="384192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21" name="Chart 2"/>
        <xdr:cNvGraphicFramePr/>
      </xdr:nvGraphicFramePr>
      <xdr:xfrm>
        <a:off x="82489680" y="2438280"/>
        <a:ext cx="878472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22" name="Chart 1"/>
        <xdr:cNvGraphicFramePr/>
      </xdr:nvGraphicFramePr>
      <xdr:xfrm>
        <a:off x="2365560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23" name="Chart 2"/>
        <xdr:cNvGraphicFramePr/>
      </xdr:nvGraphicFramePr>
      <xdr:xfrm>
        <a:off x="8286156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24" name="Chart 1"/>
        <xdr:cNvGraphicFramePr/>
      </xdr:nvGraphicFramePr>
      <xdr:xfrm>
        <a:off x="2365560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25" name="Chart 2"/>
        <xdr:cNvGraphicFramePr/>
      </xdr:nvGraphicFramePr>
      <xdr:xfrm>
        <a:off x="82489680" y="2438280"/>
        <a:ext cx="878472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2" name="Chart 1"/>
        <xdr:cNvGraphicFramePr/>
      </xdr:nvGraphicFramePr>
      <xdr:xfrm>
        <a:off x="2410812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3" name="Chart 2"/>
        <xdr:cNvGraphicFramePr/>
      </xdr:nvGraphicFramePr>
      <xdr:xfrm>
        <a:off x="8294220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4" name="Chart 1"/>
        <xdr:cNvGraphicFramePr/>
      </xdr:nvGraphicFramePr>
      <xdr:xfrm>
        <a:off x="24108120" y="1873080"/>
        <a:ext cx="384192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5" name="Chart 2"/>
        <xdr:cNvGraphicFramePr/>
      </xdr:nvGraphicFramePr>
      <xdr:xfrm>
        <a:off x="82942200" y="2438280"/>
        <a:ext cx="878508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6" name="Chart 1"/>
        <xdr:cNvGraphicFramePr/>
      </xdr:nvGraphicFramePr>
      <xdr:xfrm>
        <a:off x="26375760" y="1873080"/>
        <a:ext cx="4521960" cy="168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7" name="Chart 2"/>
        <xdr:cNvGraphicFramePr/>
      </xdr:nvGraphicFramePr>
      <xdr:xfrm>
        <a:off x="95313960" y="2438280"/>
        <a:ext cx="10242360" cy="341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8" name="Chart 1"/>
        <xdr:cNvGraphicFramePr/>
      </xdr:nvGraphicFramePr>
      <xdr:xfrm>
        <a:off x="27639000" y="1873080"/>
        <a:ext cx="452196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9" name="Chart 2"/>
        <xdr:cNvGraphicFramePr/>
      </xdr:nvGraphicFramePr>
      <xdr:xfrm>
        <a:off x="96577200" y="2438280"/>
        <a:ext cx="1024200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10" name="Chart 1"/>
        <xdr:cNvGraphicFramePr/>
      </xdr:nvGraphicFramePr>
      <xdr:xfrm>
        <a:off x="27639000" y="1873080"/>
        <a:ext cx="452196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1" name="Chart 2"/>
        <xdr:cNvGraphicFramePr/>
      </xdr:nvGraphicFramePr>
      <xdr:xfrm>
        <a:off x="96577200" y="2438280"/>
        <a:ext cx="1024200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12" name="Chart 1"/>
        <xdr:cNvGraphicFramePr/>
      </xdr:nvGraphicFramePr>
      <xdr:xfrm>
        <a:off x="27639000" y="1873080"/>
        <a:ext cx="452196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3" name="Chart 2"/>
        <xdr:cNvGraphicFramePr/>
      </xdr:nvGraphicFramePr>
      <xdr:xfrm>
        <a:off x="96577200" y="2438280"/>
        <a:ext cx="1024200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14" name="Chart 1"/>
        <xdr:cNvGraphicFramePr/>
      </xdr:nvGraphicFramePr>
      <xdr:xfrm>
        <a:off x="27639000" y="1873080"/>
        <a:ext cx="4521960" cy="17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5" name="Chart 2"/>
        <xdr:cNvGraphicFramePr/>
      </xdr:nvGraphicFramePr>
      <xdr:xfrm>
        <a:off x="96577200" y="2438280"/>
        <a:ext cx="10242000" cy="34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406440</xdr:colOff>
      <xdr:row>9</xdr:row>
      <xdr:rowOff>44280</xdr:rowOff>
    </xdr:from>
    <xdr:to>
      <xdr:col>48</xdr:col>
      <xdr:colOff>279000</xdr:colOff>
      <xdr:row>17</xdr:row>
      <xdr:rowOff>75600</xdr:rowOff>
    </xdr:to>
    <xdr:graphicFrame>
      <xdr:nvGraphicFramePr>
        <xdr:cNvPr id="16" name="Chart 1"/>
        <xdr:cNvGraphicFramePr/>
      </xdr:nvGraphicFramePr>
      <xdr:xfrm>
        <a:off x="27639000" y="1873080"/>
        <a:ext cx="4521960" cy="16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145</xdr:col>
      <xdr:colOff>266760</xdr:colOff>
      <xdr:row>12</xdr:row>
      <xdr:rowOff>0</xdr:rowOff>
    </xdr:from>
    <xdr:to>
      <xdr:col>160</xdr:col>
      <xdr:colOff>545760</xdr:colOff>
      <xdr:row>28</xdr:row>
      <xdr:rowOff>139320</xdr:rowOff>
    </xdr:to>
    <xdr:graphicFrame>
      <xdr:nvGraphicFramePr>
        <xdr:cNvPr id="17" name="Chart 2"/>
        <xdr:cNvGraphicFramePr/>
      </xdr:nvGraphicFramePr>
      <xdr:xfrm>
        <a:off x="96577200" y="2438280"/>
        <a:ext cx="10242000" cy="339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1" min="15" style="0" width="5.83"/>
    <col collapsed="false" customWidth="true" hidden="false" outlineLevel="0" max="1025" min="162" style="0" width="10.49"/>
  </cols>
  <sheetData>
    <row r="1" customFormat="false" ht="16" hidden="false" customHeight="false" outlineLevel="0" collapsed="false">
      <c r="A1" s="1"/>
      <c r="B1" s="1"/>
    </row>
    <row r="2" customFormat="false" ht="16" hidden="false" customHeight="false" outlineLevel="0" collapsed="false">
      <c r="A2" s="2"/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</row>
    <row r="3" customFormat="false" ht="16" hidden="false" customHeight="false" outlineLevel="0" collapsed="false">
      <c r="A3" s="2" t="s">
        <v>0</v>
      </c>
      <c r="B3" s="3" t="s">
        <v>1</v>
      </c>
      <c r="C3" s="3"/>
      <c r="D3" s="3"/>
      <c r="E3" s="3"/>
      <c r="F3" s="4" t="s">
        <v>2</v>
      </c>
      <c r="G3" s="4"/>
      <c r="H3" s="4"/>
      <c r="I3" s="4"/>
      <c r="J3" s="5" t="s">
        <v>3</v>
      </c>
      <c r="K3" s="5"/>
      <c r="L3" s="5"/>
      <c r="M3" s="5"/>
    </row>
    <row r="4" customFormat="false" ht="16" hidden="false" customHeight="false" outlineLevel="0" collapsed="false">
      <c r="A4" s="2" t="s">
        <v>4</v>
      </c>
      <c r="B4" s="6" t="s">
        <v>5</v>
      </c>
      <c r="C4" s="6"/>
      <c r="D4" s="6"/>
      <c r="E4" s="6"/>
      <c r="F4" s="4" t="s">
        <v>6</v>
      </c>
      <c r="G4" s="4"/>
      <c r="H4" s="4"/>
      <c r="I4" s="4"/>
      <c r="J4" s="4" t="s">
        <v>7</v>
      </c>
      <c r="K4" s="4"/>
      <c r="L4" s="4"/>
      <c r="M4" s="4"/>
    </row>
    <row r="5" customFormat="false" ht="16" hidden="false" customHeight="false" outlineLevel="0" collapsed="false">
      <c r="A5" s="2" t="s">
        <v>8</v>
      </c>
      <c r="B5" s="6" t="s">
        <v>9</v>
      </c>
      <c r="C5" s="6"/>
      <c r="D5" s="6"/>
      <c r="E5" s="6"/>
      <c r="F5" s="4" t="s">
        <v>10</v>
      </c>
      <c r="G5" s="4"/>
      <c r="H5" s="4"/>
      <c r="I5" s="4"/>
      <c r="J5" s="4" t="s">
        <v>11</v>
      </c>
      <c r="K5" s="4"/>
      <c r="L5" s="4"/>
      <c r="M5" s="4"/>
    </row>
    <row r="6" customFormat="false" ht="16" hidden="false" customHeight="false" outlineLevel="0" collapsed="false">
      <c r="A6" s="2" t="s">
        <v>12</v>
      </c>
      <c r="B6" s="6" t="s">
        <v>13</v>
      </c>
      <c r="C6" s="6"/>
      <c r="D6" s="6"/>
      <c r="E6" s="6"/>
      <c r="F6" s="4" t="s">
        <v>14</v>
      </c>
      <c r="G6" s="4"/>
      <c r="H6" s="4"/>
      <c r="I6" s="4"/>
      <c r="J6" s="4" t="s">
        <v>15</v>
      </c>
      <c r="K6" s="4"/>
      <c r="L6" s="4"/>
      <c r="M6" s="4"/>
    </row>
    <row r="7" customFormat="false" ht="16" hidden="false" customHeight="false" outlineLevel="0" collapsed="false">
      <c r="A7" s="2" t="s">
        <v>16</v>
      </c>
      <c r="B7" s="7" t="s">
        <v>17</v>
      </c>
      <c r="C7" s="7"/>
      <c r="D7" s="7"/>
      <c r="E7" s="7"/>
      <c r="F7" s="4" t="s">
        <v>18</v>
      </c>
      <c r="G7" s="4"/>
      <c r="H7" s="4"/>
      <c r="I7" s="4"/>
      <c r="J7" s="4" t="s">
        <v>19</v>
      </c>
      <c r="K7" s="4"/>
      <c r="L7" s="4"/>
      <c r="M7" s="4"/>
    </row>
    <row r="8" customFormat="false" ht="16" hidden="false" customHeight="false" outlineLevel="0" collapsed="false">
      <c r="A8" s="2" t="s">
        <v>20</v>
      </c>
      <c r="B8" s="8" t="s">
        <v>21</v>
      </c>
      <c r="C8" s="8"/>
      <c r="D8" s="8"/>
      <c r="E8" s="8"/>
      <c r="F8" s="4" t="s">
        <v>22</v>
      </c>
      <c r="G8" s="4"/>
      <c r="H8" s="4"/>
      <c r="I8" s="4"/>
      <c r="J8" s="4" t="s">
        <v>23</v>
      </c>
      <c r="K8" s="4"/>
      <c r="L8" s="4"/>
      <c r="M8" s="4"/>
    </row>
    <row r="9" customFormat="false" ht="16" hidden="false" customHeight="false" outlineLevel="0" collapsed="false">
      <c r="A9" s="2" t="s">
        <v>24</v>
      </c>
      <c r="B9" s="8" t="s">
        <v>25</v>
      </c>
      <c r="C9" s="8"/>
      <c r="D9" s="8"/>
      <c r="E9" s="8"/>
      <c r="F9" s="4" t="s">
        <v>26</v>
      </c>
      <c r="G9" s="4"/>
      <c r="H9" s="4"/>
      <c r="I9" s="4"/>
      <c r="J9" s="4" t="s">
        <v>27</v>
      </c>
      <c r="K9" s="4"/>
      <c r="L9" s="4"/>
      <c r="M9" s="4"/>
    </row>
    <row r="10" customFormat="false" ht="16" hidden="false" customHeight="false" outlineLevel="0" collapsed="false">
      <c r="A10" s="2" t="s">
        <v>28</v>
      </c>
      <c r="B10" s="8" t="s">
        <v>29</v>
      </c>
      <c r="C10" s="8"/>
      <c r="D10" s="8"/>
      <c r="E10" s="8"/>
      <c r="F10" s="4" t="s">
        <v>30</v>
      </c>
      <c r="G10" s="4"/>
      <c r="H10" s="4"/>
      <c r="I10" s="4"/>
      <c r="J10" s="9"/>
      <c r="K10" s="9"/>
      <c r="L10" s="9"/>
      <c r="M10" s="9"/>
    </row>
    <row r="13" customFormat="false" ht="16" hidden="false" customHeight="false" outlineLevel="0" collapsed="false">
      <c r="A13" s="2"/>
      <c r="B13" s="2" t="n">
        <v>1</v>
      </c>
      <c r="C13" s="2" t="n">
        <v>2</v>
      </c>
      <c r="D13" s="2" t="n">
        <v>3</v>
      </c>
      <c r="E13" s="2" t="n">
        <v>4</v>
      </c>
      <c r="F13" s="2" t="n">
        <v>5</v>
      </c>
      <c r="G13" s="2" t="n">
        <v>6</v>
      </c>
      <c r="H13" s="2" t="n">
        <v>7</v>
      </c>
      <c r="I13" s="2" t="n">
        <v>8</v>
      </c>
      <c r="J13" s="2" t="n">
        <v>9</v>
      </c>
      <c r="K13" s="2" t="n">
        <v>10</v>
      </c>
      <c r="L13" s="2" t="n">
        <v>11</v>
      </c>
      <c r="M13" s="2" t="n">
        <v>12</v>
      </c>
    </row>
    <row r="14" customFormat="false" ht="16" hidden="false" customHeight="false" outlineLevel="0" collapsed="false">
      <c r="A14" s="2" t="s">
        <v>0</v>
      </c>
      <c r="B14" s="3" t="s">
        <v>1</v>
      </c>
      <c r="C14" s="3"/>
      <c r="D14" s="3"/>
      <c r="E14" s="3"/>
      <c r="F14" s="4" t="s">
        <v>31</v>
      </c>
      <c r="G14" s="4"/>
      <c r="H14" s="4"/>
      <c r="I14" s="4"/>
      <c r="J14" s="5" t="s">
        <v>32</v>
      </c>
      <c r="K14" s="5"/>
      <c r="L14" s="5"/>
      <c r="M14" s="5"/>
    </row>
    <row r="15" customFormat="false" ht="16" hidden="false" customHeight="true" outlineLevel="0" collapsed="false">
      <c r="A15" s="2" t="s">
        <v>4</v>
      </c>
      <c r="B15" s="6" t="s">
        <v>5</v>
      </c>
      <c r="C15" s="6"/>
      <c r="D15" s="6"/>
      <c r="E15" s="6"/>
      <c r="F15" s="4" t="s">
        <v>33</v>
      </c>
      <c r="G15" s="4"/>
      <c r="H15" s="4"/>
      <c r="I15" s="4"/>
      <c r="J15" s="4" t="s">
        <v>34</v>
      </c>
      <c r="K15" s="4"/>
      <c r="L15" s="4"/>
      <c r="M15" s="4"/>
    </row>
    <row r="16" customFormat="false" ht="16" hidden="false" customHeight="false" outlineLevel="0" collapsed="false">
      <c r="A16" s="2" t="s">
        <v>8</v>
      </c>
      <c r="B16" s="6" t="s">
        <v>9</v>
      </c>
      <c r="C16" s="6"/>
      <c r="D16" s="6"/>
      <c r="E16" s="6"/>
      <c r="F16" s="4" t="s">
        <v>35</v>
      </c>
      <c r="G16" s="4"/>
      <c r="H16" s="4"/>
      <c r="I16" s="4"/>
      <c r="J16" s="4" t="s">
        <v>36</v>
      </c>
      <c r="K16" s="4"/>
      <c r="L16" s="4"/>
      <c r="M16" s="4"/>
    </row>
    <row r="17" customFormat="false" ht="16" hidden="false" customHeight="false" outlineLevel="0" collapsed="false">
      <c r="A17" s="2" t="s">
        <v>12</v>
      </c>
      <c r="B17" s="6" t="s">
        <v>13</v>
      </c>
      <c r="C17" s="6"/>
      <c r="D17" s="6"/>
      <c r="E17" s="6"/>
      <c r="F17" s="4" t="s">
        <v>37</v>
      </c>
      <c r="G17" s="4"/>
      <c r="H17" s="4"/>
      <c r="I17" s="4"/>
      <c r="J17" s="4" t="s">
        <v>38</v>
      </c>
      <c r="K17" s="4"/>
      <c r="L17" s="4"/>
      <c r="M17" s="4"/>
    </row>
    <row r="18" customFormat="false" ht="16" hidden="false" customHeight="false" outlineLevel="0" collapsed="false">
      <c r="A18" s="2" t="s">
        <v>16</v>
      </c>
      <c r="B18" s="7" t="s">
        <v>17</v>
      </c>
      <c r="C18" s="7"/>
      <c r="D18" s="7"/>
      <c r="E18" s="7"/>
      <c r="F18" s="4" t="s">
        <v>39</v>
      </c>
      <c r="G18" s="4"/>
      <c r="H18" s="4"/>
      <c r="I18" s="4"/>
      <c r="J18" s="4" t="s">
        <v>40</v>
      </c>
      <c r="K18" s="4"/>
      <c r="L18" s="4"/>
      <c r="M18" s="4"/>
    </row>
    <row r="19" customFormat="false" ht="16" hidden="false" customHeight="false" outlineLevel="0" collapsed="false">
      <c r="A19" s="2" t="s">
        <v>20</v>
      </c>
      <c r="B19" s="8" t="s">
        <v>21</v>
      </c>
      <c r="C19" s="8"/>
      <c r="D19" s="8"/>
      <c r="E19" s="8"/>
      <c r="F19" s="4" t="s">
        <v>41</v>
      </c>
      <c r="G19" s="4"/>
      <c r="H19" s="4"/>
      <c r="I19" s="4"/>
      <c r="J19" s="4" t="s">
        <v>42</v>
      </c>
      <c r="K19" s="4"/>
      <c r="L19" s="4"/>
      <c r="M19" s="4"/>
    </row>
    <row r="20" customFormat="false" ht="16" hidden="false" customHeight="false" outlineLevel="0" collapsed="false">
      <c r="A20" s="2" t="s">
        <v>24</v>
      </c>
      <c r="B20" s="8" t="s">
        <v>25</v>
      </c>
      <c r="C20" s="8"/>
      <c r="D20" s="8"/>
      <c r="E20" s="8"/>
      <c r="F20" s="4" t="s">
        <v>43</v>
      </c>
      <c r="G20" s="4"/>
      <c r="H20" s="4"/>
      <c r="I20" s="4"/>
      <c r="J20" s="4" t="s">
        <v>44</v>
      </c>
      <c r="K20" s="4"/>
      <c r="L20" s="4"/>
      <c r="M20" s="4"/>
    </row>
    <row r="21" customFormat="false" ht="16" hidden="false" customHeight="false" outlineLevel="0" collapsed="false">
      <c r="A21" s="2" t="s">
        <v>28</v>
      </c>
      <c r="B21" s="8" t="s">
        <v>29</v>
      </c>
      <c r="C21" s="8"/>
      <c r="D21" s="8"/>
      <c r="E21" s="8"/>
      <c r="F21" s="4" t="s">
        <v>45</v>
      </c>
      <c r="G21" s="4"/>
      <c r="H21" s="4"/>
      <c r="I21" s="4"/>
      <c r="J21" s="9"/>
      <c r="K21" s="9"/>
      <c r="L21" s="9"/>
      <c r="M21" s="9"/>
    </row>
    <row r="23" customFormat="false" ht="16" hidden="false" customHeight="false" outlineLevel="0" collapsed="false">
      <c r="A23" s="10" t="s">
        <v>46</v>
      </c>
    </row>
    <row r="25" customFormat="false" ht="16" hidden="false" customHeight="false" outlineLevel="0" collapsed="false">
      <c r="A25" s="2"/>
      <c r="B25" s="2" t="n">
        <v>1</v>
      </c>
      <c r="C25" s="2" t="n">
        <v>2</v>
      </c>
      <c r="D25" s="2" t="n">
        <v>3</v>
      </c>
      <c r="E25" s="2" t="n">
        <v>4</v>
      </c>
      <c r="F25" s="2" t="n">
        <v>5</v>
      </c>
      <c r="G25" s="2" t="n">
        <v>6</v>
      </c>
      <c r="H25" s="2" t="n">
        <v>7</v>
      </c>
      <c r="I25" s="2" t="n">
        <v>8</v>
      </c>
      <c r="J25" s="2" t="n">
        <v>9</v>
      </c>
      <c r="K25" s="2" t="n">
        <v>10</v>
      </c>
      <c r="L25" s="2" t="n">
        <v>11</v>
      </c>
      <c r="M25" s="2" t="n">
        <v>12</v>
      </c>
    </row>
    <row r="26" customFormat="false" ht="16" hidden="false" customHeight="false" outlineLevel="0" collapsed="false">
      <c r="A26" s="2" t="s">
        <v>0</v>
      </c>
      <c r="B26" s="3" t="s">
        <v>1</v>
      </c>
      <c r="C26" s="3"/>
      <c r="D26" s="3"/>
      <c r="E26" s="3"/>
      <c r="F26" s="4" t="s">
        <v>47</v>
      </c>
      <c r="G26" s="4"/>
      <c r="H26" s="4"/>
      <c r="I26" s="4"/>
      <c r="J26" s="5" t="s">
        <v>48</v>
      </c>
      <c r="K26" s="5"/>
      <c r="L26" s="5"/>
      <c r="M26" s="5"/>
    </row>
    <row r="27" customFormat="false" ht="16" hidden="false" customHeight="false" outlineLevel="0" collapsed="false">
      <c r="A27" s="2" t="s">
        <v>4</v>
      </c>
      <c r="B27" s="6" t="s">
        <v>5</v>
      </c>
      <c r="C27" s="6"/>
      <c r="D27" s="6"/>
      <c r="E27" s="6"/>
      <c r="F27" s="4" t="s">
        <v>49</v>
      </c>
      <c r="G27" s="4"/>
      <c r="H27" s="4"/>
      <c r="I27" s="4"/>
      <c r="J27" s="4" t="s">
        <v>50</v>
      </c>
      <c r="K27" s="4"/>
      <c r="L27" s="4"/>
      <c r="M27" s="4"/>
    </row>
    <row r="28" customFormat="false" ht="16" hidden="false" customHeight="false" outlineLevel="0" collapsed="false">
      <c r="A28" s="2" t="s">
        <v>8</v>
      </c>
      <c r="B28" s="6" t="s">
        <v>9</v>
      </c>
      <c r="C28" s="6"/>
      <c r="D28" s="6"/>
      <c r="E28" s="6"/>
      <c r="F28" s="4" t="s">
        <v>51</v>
      </c>
      <c r="G28" s="4"/>
      <c r="H28" s="4"/>
      <c r="I28" s="4"/>
      <c r="J28" s="4" t="s">
        <v>52</v>
      </c>
      <c r="K28" s="4"/>
      <c r="L28" s="4"/>
      <c r="M28" s="4"/>
    </row>
    <row r="29" customFormat="false" ht="16" hidden="false" customHeight="false" outlineLevel="0" collapsed="false">
      <c r="A29" s="2" t="s">
        <v>12</v>
      </c>
      <c r="B29" s="6" t="s">
        <v>13</v>
      </c>
      <c r="C29" s="6"/>
      <c r="D29" s="6"/>
      <c r="E29" s="6"/>
      <c r="F29" s="4" t="s">
        <v>53</v>
      </c>
      <c r="G29" s="4"/>
      <c r="H29" s="4"/>
      <c r="I29" s="4"/>
      <c r="J29" s="4" t="s">
        <v>54</v>
      </c>
      <c r="K29" s="4"/>
      <c r="L29" s="4"/>
      <c r="M29" s="4"/>
    </row>
    <row r="30" customFormat="false" ht="16" hidden="false" customHeight="false" outlineLevel="0" collapsed="false">
      <c r="A30" s="2" t="s">
        <v>16</v>
      </c>
      <c r="B30" s="7" t="s">
        <v>17</v>
      </c>
      <c r="C30" s="7"/>
      <c r="D30" s="7"/>
      <c r="E30" s="7"/>
      <c r="F30" s="4" t="s">
        <v>55</v>
      </c>
      <c r="G30" s="4"/>
      <c r="H30" s="4"/>
      <c r="I30" s="4"/>
      <c r="J30" s="4" t="s">
        <v>56</v>
      </c>
      <c r="K30" s="4"/>
      <c r="L30" s="4"/>
      <c r="M30" s="4"/>
    </row>
    <row r="31" customFormat="false" ht="16" hidden="false" customHeight="false" outlineLevel="0" collapsed="false">
      <c r="A31" s="2" t="s">
        <v>20</v>
      </c>
      <c r="B31" s="8" t="s">
        <v>21</v>
      </c>
      <c r="C31" s="8"/>
      <c r="D31" s="8"/>
      <c r="E31" s="8"/>
      <c r="F31" s="4" t="s">
        <v>57</v>
      </c>
      <c r="G31" s="4"/>
      <c r="H31" s="4"/>
      <c r="I31" s="4"/>
      <c r="J31" s="4" t="s">
        <v>58</v>
      </c>
      <c r="K31" s="4"/>
      <c r="L31" s="4"/>
      <c r="M31" s="4"/>
    </row>
    <row r="32" customFormat="false" ht="16" hidden="false" customHeight="false" outlineLevel="0" collapsed="false">
      <c r="A32" s="2" t="s">
        <v>24</v>
      </c>
      <c r="B32" s="8" t="s">
        <v>25</v>
      </c>
      <c r="C32" s="8"/>
      <c r="D32" s="8"/>
      <c r="E32" s="8"/>
      <c r="F32" s="4" t="s">
        <v>59</v>
      </c>
      <c r="G32" s="4"/>
      <c r="H32" s="4"/>
      <c r="I32" s="4"/>
      <c r="J32" s="4" t="s">
        <v>60</v>
      </c>
      <c r="K32" s="4"/>
      <c r="L32" s="4"/>
      <c r="M32" s="4"/>
    </row>
    <row r="33" customFormat="false" ht="16" hidden="false" customHeight="false" outlineLevel="0" collapsed="false">
      <c r="A33" s="2" t="s">
        <v>28</v>
      </c>
      <c r="B33" s="8" t="s">
        <v>29</v>
      </c>
      <c r="C33" s="8"/>
      <c r="D33" s="8"/>
      <c r="E33" s="8"/>
      <c r="F33" s="4" t="s">
        <v>61</v>
      </c>
      <c r="G33" s="4"/>
      <c r="H33" s="4"/>
      <c r="I33" s="4"/>
      <c r="J33" s="9"/>
      <c r="K33" s="9"/>
      <c r="L33" s="9"/>
      <c r="M33" s="9"/>
    </row>
    <row r="36" customFormat="false" ht="16" hidden="false" customHeight="false" outlineLevel="0" collapsed="false">
      <c r="A36" s="2"/>
      <c r="B36" s="2" t="n">
        <v>1</v>
      </c>
      <c r="C36" s="2" t="n">
        <v>2</v>
      </c>
      <c r="D36" s="2" t="n">
        <v>3</v>
      </c>
      <c r="E36" s="2" t="n">
        <v>4</v>
      </c>
      <c r="F36" s="2" t="n">
        <v>5</v>
      </c>
      <c r="G36" s="2" t="n">
        <v>6</v>
      </c>
      <c r="H36" s="2" t="n">
        <v>7</v>
      </c>
      <c r="I36" s="2" t="n">
        <v>8</v>
      </c>
      <c r="J36" s="2" t="n">
        <v>9</v>
      </c>
      <c r="K36" s="2" t="n">
        <v>10</v>
      </c>
      <c r="L36" s="2" t="n">
        <v>11</v>
      </c>
      <c r="M36" s="2" t="n">
        <v>12</v>
      </c>
    </row>
    <row r="37" customFormat="false" ht="16" hidden="false" customHeight="false" outlineLevel="0" collapsed="false">
      <c r="A37" s="2" t="s">
        <v>0</v>
      </c>
      <c r="B37" s="3" t="s">
        <v>1</v>
      </c>
      <c r="C37" s="3"/>
      <c r="D37" s="3"/>
      <c r="E37" s="3"/>
      <c r="F37" s="4" t="s">
        <v>62</v>
      </c>
      <c r="G37" s="4"/>
      <c r="H37" s="4"/>
      <c r="I37" s="4"/>
      <c r="J37" s="4" t="s">
        <v>63</v>
      </c>
      <c r="K37" s="4"/>
      <c r="L37" s="4"/>
      <c r="M37" s="4"/>
    </row>
    <row r="38" customFormat="false" ht="16" hidden="false" customHeight="false" outlineLevel="0" collapsed="false">
      <c r="A38" s="2" t="s">
        <v>4</v>
      </c>
      <c r="B38" s="6" t="s">
        <v>5</v>
      </c>
      <c r="C38" s="6"/>
      <c r="D38" s="6"/>
      <c r="E38" s="6"/>
      <c r="F38" s="4" t="s">
        <v>64</v>
      </c>
      <c r="G38" s="4"/>
      <c r="H38" s="4"/>
      <c r="I38" s="4"/>
      <c r="J38" s="4" t="s">
        <v>65</v>
      </c>
      <c r="K38" s="4"/>
      <c r="L38" s="4"/>
      <c r="M38" s="4"/>
    </row>
    <row r="39" customFormat="false" ht="16" hidden="false" customHeight="false" outlineLevel="0" collapsed="false">
      <c r="A39" s="2" t="s">
        <v>8</v>
      </c>
      <c r="B39" s="6" t="s">
        <v>9</v>
      </c>
      <c r="C39" s="6"/>
      <c r="D39" s="6"/>
      <c r="E39" s="6"/>
      <c r="F39" s="4" t="s">
        <v>66</v>
      </c>
      <c r="G39" s="4"/>
      <c r="H39" s="4"/>
      <c r="I39" s="4"/>
      <c r="J39" s="4" t="s">
        <v>67</v>
      </c>
      <c r="K39" s="4"/>
      <c r="L39" s="4"/>
      <c r="M39" s="4"/>
    </row>
    <row r="40" customFormat="false" ht="16" hidden="false" customHeight="false" outlineLevel="0" collapsed="false">
      <c r="A40" s="2" t="s">
        <v>12</v>
      </c>
      <c r="B40" s="6" t="s">
        <v>13</v>
      </c>
      <c r="C40" s="6"/>
      <c r="D40" s="6"/>
      <c r="E40" s="6"/>
      <c r="F40" s="4" t="s">
        <v>68</v>
      </c>
      <c r="G40" s="4"/>
      <c r="H40" s="4"/>
      <c r="I40" s="4"/>
      <c r="J40" s="4" t="s">
        <v>69</v>
      </c>
      <c r="K40" s="4"/>
      <c r="L40" s="4"/>
      <c r="M40" s="4"/>
    </row>
    <row r="41" customFormat="false" ht="16" hidden="false" customHeight="false" outlineLevel="0" collapsed="false">
      <c r="A41" s="2" t="s">
        <v>16</v>
      </c>
      <c r="B41" s="7" t="s">
        <v>17</v>
      </c>
      <c r="C41" s="7"/>
      <c r="D41" s="7"/>
      <c r="E41" s="7"/>
      <c r="F41" s="4" t="s">
        <v>70</v>
      </c>
      <c r="G41" s="4"/>
      <c r="H41" s="4"/>
      <c r="I41" s="4"/>
      <c r="J41" s="4" t="s">
        <v>71</v>
      </c>
      <c r="K41" s="4"/>
      <c r="L41" s="4"/>
      <c r="M41" s="4"/>
    </row>
    <row r="42" customFormat="false" ht="16" hidden="false" customHeight="false" outlineLevel="0" collapsed="false">
      <c r="A42" s="2" t="s">
        <v>20</v>
      </c>
      <c r="B42" s="8" t="s">
        <v>21</v>
      </c>
      <c r="C42" s="8"/>
      <c r="D42" s="8"/>
      <c r="E42" s="8"/>
      <c r="F42" s="4" t="s">
        <v>72</v>
      </c>
      <c r="G42" s="4"/>
      <c r="H42" s="4"/>
      <c r="I42" s="4"/>
      <c r="J42" s="4" t="s">
        <v>73</v>
      </c>
      <c r="K42" s="4"/>
      <c r="L42" s="4"/>
      <c r="M42" s="4"/>
    </row>
    <row r="43" customFormat="false" ht="16" hidden="false" customHeight="false" outlineLevel="0" collapsed="false">
      <c r="A43" s="2" t="s">
        <v>24</v>
      </c>
      <c r="B43" s="8" t="s">
        <v>25</v>
      </c>
      <c r="C43" s="8"/>
      <c r="D43" s="8"/>
      <c r="E43" s="8"/>
      <c r="F43" s="4" t="s">
        <v>74</v>
      </c>
      <c r="G43" s="4"/>
      <c r="H43" s="4"/>
      <c r="I43" s="4"/>
      <c r="J43" s="4" t="s">
        <v>75</v>
      </c>
      <c r="K43" s="4"/>
      <c r="L43" s="4"/>
      <c r="M43" s="4"/>
    </row>
    <row r="44" customFormat="false" ht="16" hidden="false" customHeight="false" outlineLevel="0" collapsed="false">
      <c r="A44" s="2" t="s">
        <v>28</v>
      </c>
      <c r="B44" s="8" t="s">
        <v>29</v>
      </c>
      <c r="C44" s="8"/>
      <c r="D44" s="8"/>
      <c r="E44" s="8"/>
      <c r="F44" s="4" t="s">
        <v>63</v>
      </c>
      <c r="G44" s="4"/>
      <c r="H44" s="4"/>
      <c r="I44" s="4"/>
      <c r="J44" s="9"/>
      <c r="K44" s="9"/>
      <c r="L44" s="9"/>
      <c r="M44" s="9"/>
    </row>
    <row r="46" customFormat="false" ht="16" hidden="false" customHeight="false" outlineLevel="0" collapsed="false">
      <c r="A46" s="2"/>
      <c r="B46" s="2" t="n">
        <v>1</v>
      </c>
      <c r="C46" s="2" t="n">
        <v>2</v>
      </c>
      <c r="D46" s="2" t="n">
        <v>3</v>
      </c>
      <c r="E46" s="2" t="n">
        <v>4</v>
      </c>
      <c r="F46" s="2" t="n">
        <v>5</v>
      </c>
      <c r="G46" s="2" t="n">
        <v>6</v>
      </c>
      <c r="H46" s="2" t="n">
        <v>7</v>
      </c>
      <c r="I46" s="2" t="n">
        <v>8</v>
      </c>
      <c r="J46" s="2" t="n">
        <v>9</v>
      </c>
      <c r="K46" s="2" t="n">
        <v>10</v>
      </c>
      <c r="L46" s="2" t="n">
        <v>11</v>
      </c>
      <c r="M46" s="2" t="n">
        <v>12</v>
      </c>
    </row>
    <row r="47" customFormat="false" ht="16" hidden="false" customHeight="false" outlineLevel="0" collapsed="false">
      <c r="A47" s="2" t="s">
        <v>0</v>
      </c>
      <c r="B47" s="3" t="s">
        <v>1</v>
      </c>
      <c r="C47" s="3"/>
      <c r="D47" s="3"/>
      <c r="E47" s="3"/>
      <c r="F47" s="4" t="s">
        <v>76</v>
      </c>
      <c r="G47" s="4"/>
      <c r="H47" s="4"/>
      <c r="I47" s="4"/>
      <c r="J47" s="4" t="s">
        <v>77</v>
      </c>
      <c r="K47" s="4"/>
      <c r="L47" s="4"/>
      <c r="M47" s="4"/>
    </row>
    <row r="48" customFormat="false" ht="16" hidden="false" customHeight="false" outlineLevel="0" collapsed="false">
      <c r="A48" s="2" t="s">
        <v>4</v>
      </c>
      <c r="B48" s="6" t="s">
        <v>5</v>
      </c>
      <c r="C48" s="6"/>
      <c r="D48" s="6"/>
      <c r="E48" s="6"/>
      <c r="F48" s="4" t="s">
        <v>78</v>
      </c>
      <c r="G48" s="4"/>
      <c r="H48" s="4"/>
      <c r="I48" s="4"/>
      <c r="J48" s="4" t="s">
        <v>79</v>
      </c>
      <c r="K48" s="4"/>
      <c r="L48" s="4"/>
      <c r="M48" s="4"/>
    </row>
    <row r="49" customFormat="false" ht="16" hidden="false" customHeight="false" outlineLevel="0" collapsed="false">
      <c r="A49" s="2" t="s">
        <v>8</v>
      </c>
      <c r="B49" s="6" t="s">
        <v>9</v>
      </c>
      <c r="C49" s="6"/>
      <c r="D49" s="6"/>
      <c r="E49" s="6"/>
      <c r="F49" s="4" t="s">
        <v>80</v>
      </c>
      <c r="G49" s="4"/>
      <c r="H49" s="4"/>
      <c r="I49" s="4"/>
      <c r="J49" s="4" t="s">
        <v>81</v>
      </c>
      <c r="K49" s="4"/>
      <c r="L49" s="4"/>
      <c r="M49" s="4"/>
    </row>
    <row r="50" customFormat="false" ht="16" hidden="false" customHeight="false" outlineLevel="0" collapsed="false">
      <c r="A50" s="2" t="s">
        <v>12</v>
      </c>
      <c r="B50" s="6" t="s">
        <v>13</v>
      </c>
      <c r="C50" s="6"/>
      <c r="D50" s="6"/>
      <c r="E50" s="6"/>
      <c r="F50" s="4" t="s">
        <v>82</v>
      </c>
      <c r="G50" s="4"/>
      <c r="H50" s="4"/>
      <c r="I50" s="4"/>
      <c r="J50" s="4" t="s">
        <v>83</v>
      </c>
      <c r="K50" s="4"/>
      <c r="L50" s="4"/>
      <c r="M50" s="4"/>
    </row>
    <row r="51" customFormat="false" ht="16" hidden="false" customHeight="false" outlineLevel="0" collapsed="false">
      <c r="A51" s="2" t="s">
        <v>16</v>
      </c>
      <c r="B51" s="7" t="s">
        <v>17</v>
      </c>
      <c r="C51" s="7"/>
      <c r="D51" s="7"/>
      <c r="E51" s="7"/>
      <c r="F51" s="4" t="s">
        <v>84</v>
      </c>
      <c r="G51" s="4"/>
      <c r="H51" s="4"/>
      <c r="I51" s="4"/>
      <c r="J51" s="4" t="s">
        <v>85</v>
      </c>
      <c r="K51" s="4"/>
      <c r="L51" s="4"/>
      <c r="M51" s="4"/>
    </row>
    <row r="52" customFormat="false" ht="16" hidden="false" customHeight="false" outlineLevel="0" collapsed="false">
      <c r="A52" s="2" t="s">
        <v>20</v>
      </c>
      <c r="B52" s="8" t="s">
        <v>21</v>
      </c>
      <c r="C52" s="8"/>
      <c r="D52" s="8"/>
      <c r="E52" s="8"/>
      <c r="F52" s="4" t="s">
        <v>86</v>
      </c>
      <c r="G52" s="4"/>
      <c r="H52" s="4"/>
      <c r="I52" s="4"/>
      <c r="J52" s="4" t="s">
        <v>87</v>
      </c>
      <c r="K52" s="4"/>
      <c r="L52" s="4"/>
      <c r="M52" s="4"/>
    </row>
    <row r="53" customFormat="false" ht="16" hidden="false" customHeight="false" outlineLevel="0" collapsed="false">
      <c r="A53" s="2" t="s">
        <v>24</v>
      </c>
      <c r="B53" s="8" t="s">
        <v>25</v>
      </c>
      <c r="C53" s="8"/>
      <c r="D53" s="8"/>
      <c r="E53" s="8"/>
      <c r="F53" s="4" t="s">
        <v>88</v>
      </c>
      <c r="G53" s="4"/>
      <c r="H53" s="4"/>
      <c r="I53" s="4"/>
      <c r="J53" s="4" t="s">
        <v>89</v>
      </c>
      <c r="K53" s="4"/>
      <c r="L53" s="4"/>
      <c r="M53" s="4"/>
    </row>
    <row r="54" customFormat="false" ht="16" hidden="false" customHeight="false" outlineLevel="0" collapsed="false">
      <c r="A54" s="2" t="s">
        <v>28</v>
      </c>
      <c r="B54" s="8" t="s">
        <v>29</v>
      </c>
      <c r="C54" s="8"/>
      <c r="D54" s="8"/>
      <c r="E54" s="8"/>
      <c r="F54" s="4" t="s">
        <v>77</v>
      </c>
      <c r="G54" s="4"/>
      <c r="H54" s="4"/>
      <c r="I54" s="4"/>
      <c r="J54" s="9"/>
      <c r="K54" s="9"/>
      <c r="L54" s="9"/>
      <c r="M54" s="9"/>
    </row>
    <row r="56" customFormat="false" ht="16" hidden="false" customHeight="false" outlineLevel="0" collapsed="false">
      <c r="A56" s="2"/>
      <c r="B56" s="2" t="n">
        <v>1</v>
      </c>
      <c r="C56" s="2" t="n">
        <v>2</v>
      </c>
      <c r="D56" s="2" t="n">
        <v>3</v>
      </c>
      <c r="E56" s="2" t="n">
        <v>4</v>
      </c>
      <c r="F56" s="2" t="n">
        <v>5</v>
      </c>
      <c r="G56" s="2" t="n">
        <v>6</v>
      </c>
      <c r="H56" s="2" t="n">
        <v>7</v>
      </c>
      <c r="I56" s="2" t="n">
        <v>8</v>
      </c>
      <c r="J56" s="2" t="n">
        <v>9</v>
      </c>
      <c r="K56" s="2" t="n">
        <v>10</v>
      </c>
      <c r="L56" s="2" t="n">
        <v>11</v>
      </c>
      <c r="M56" s="2" t="n">
        <v>12</v>
      </c>
    </row>
    <row r="57" customFormat="false" ht="16" hidden="false" customHeight="false" outlineLevel="0" collapsed="false">
      <c r="A57" s="2" t="s">
        <v>0</v>
      </c>
      <c r="B57" s="3" t="s">
        <v>1</v>
      </c>
      <c r="C57" s="3"/>
      <c r="D57" s="3"/>
      <c r="E57" s="3"/>
      <c r="F57" s="4" t="s">
        <v>90</v>
      </c>
      <c r="G57" s="4"/>
      <c r="H57" s="4"/>
      <c r="I57" s="4"/>
      <c r="J57" s="4" t="s">
        <v>91</v>
      </c>
      <c r="K57" s="4"/>
      <c r="L57" s="4"/>
      <c r="M57" s="4"/>
    </row>
    <row r="58" customFormat="false" ht="16" hidden="false" customHeight="false" outlineLevel="0" collapsed="false">
      <c r="A58" s="2" t="s">
        <v>4</v>
      </c>
      <c r="B58" s="6" t="s">
        <v>5</v>
      </c>
      <c r="C58" s="6"/>
      <c r="D58" s="6"/>
      <c r="E58" s="6"/>
      <c r="F58" s="4" t="s">
        <v>92</v>
      </c>
      <c r="G58" s="4"/>
      <c r="H58" s="4"/>
      <c r="I58" s="4"/>
      <c r="J58" s="4" t="s">
        <v>93</v>
      </c>
      <c r="K58" s="4"/>
      <c r="L58" s="4"/>
      <c r="M58" s="4"/>
    </row>
    <row r="59" customFormat="false" ht="16" hidden="false" customHeight="false" outlineLevel="0" collapsed="false">
      <c r="A59" s="2" t="s">
        <v>8</v>
      </c>
      <c r="B59" s="6" t="s">
        <v>9</v>
      </c>
      <c r="C59" s="6"/>
      <c r="D59" s="6"/>
      <c r="E59" s="6"/>
      <c r="F59" s="4" t="s">
        <v>94</v>
      </c>
      <c r="G59" s="4"/>
      <c r="H59" s="4"/>
      <c r="I59" s="4"/>
      <c r="J59" s="4" t="s">
        <v>95</v>
      </c>
      <c r="K59" s="4"/>
      <c r="L59" s="4"/>
      <c r="M59" s="4"/>
    </row>
    <row r="60" customFormat="false" ht="16" hidden="false" customHeight="false" outlineLevel="0" collapsed="false">
      <c r="A60" s="2" t="s">
        <v>12</v>
      </c>
      <c r="B60" s="6" t="s">
        <v>13</v>
      </c>
      <c r="C60" s="6"/>
      <c r="D60" s="6"/>
      <c r="E60" s="6"/>
      <c r="F60" s="4" t="s">
        <v>96</v>
      </c>
      <c r="G60" s="4"/>
      <c r="H60" s="4"/>
      <c r="I60" s="4"/>
      <c r="J60" s="4" t="s">
        <v>97</v>
      </c>
      <c r="K60" s="4"/>
      <c r="L60" s="4"/>
      <c r="M60" s="4"/>
    </row>
    <row r="61" customFormat="false" ht="16" hidden="false" customHeight="false" outlineLevel="0" collapsed="false">
      <c r="A61" s="2" t="s">
        <v>16</v>
      </c>
      <c r="B61" s="7" t="s">
        <v>17</v>
      </c>
      <c r="C61" s="7"/>
      <c r="D61" s="7"/>
      <c r="E61" s="7"/>
      <c r="F61" s="4" t="s">
        <v>98</v>
      </c>
      <c r="G61" s="4"/>
      <c r="H61" s="4"/>
      <c r="I61" s="4"/>
      <c r="J61" s="4" t="s">
        <v>99</v>
      </c>
      <c r="K61" s="4"/>
      <c r="L61" s="4"/>
      <c r="M61" s="4"/>
    </row>
    <row r="62" customFormat="false" ht="16" hidden="false" customHeight="false" outlineLevel="0" collapsed="false">
      <c r="A62" s="2" t="s">
        <v>20</v>
      </c>
      <c r="B62" s="8" t="s">
        <v>21</v>
      </c>
      <c r="C62" s="8"/>
      <c r="D62" s="8"/>
      <c r="E62" s="8"/>
      <c r="F62" s="4" t="s">
        <v>100</v>
      </c>
      <c r="G62" s="4"/>
      <c r="H62" s="4"/>
      <c r="I62" s="4"/>
      <c r="J62" s="4" t="s">
        <v>101</v>
      </c>
      <c r="K62" s="4"/>
      <c r="L62" s="4"/>
      <c r="M62" s="4"/>
    </row>
    <row r="63" customFormat="false" ht="16" hidden="false" customHeight="false" outlineLevel="0" collapsed="false">
      <c r="A63" s="2" t="s">
        <v>24</v>
      </c>
      <c r="B63" s="8" t="s">
        <v>25</v>
      </c>
      <c r="C63" s="8"/>
      <c r="D63" s="8"/>
      <c r="E63" s="8"/>
      <c r="F63" s="4" t="s">
        <v>102</v>
      </c>
      <c r="G63" s="4"/>
      <c r="H63" s="4"/>
      <c r="I63" s="4"/>
      <c r="J63" s="4" t="s">
        <v>103</v>
      </c>
      <c r="K63" s="4"/>
      <c r="L63" s="4"/>
      <c r="M63" s="4"/>
    </row>
    <row r="64" customFormat="false" ht="16" hidden="false" customHeight="false" outlineLevel="0" collapsed="false">
      <c r="A64" s="2" t="s">
        <v>28</v>
      </c>
      <c r="B64" s="8" t="s">
        <v>29</v>
      </c>
      <c r="C64" s="8"/>
      <c r="D64" s="8"/>
      <c r="E64" s="8"/>
      <c r="F64" s="4" t="s">
        <v>91</v>
      </c>
      <c r="G64" s="4"/>
      <c r="H64" s="4"/>
      <c r="I64" s="4"/>
      <c r="J64" s="9"/>
      <c r="K64" s="9"/>
      <c r="L64" s="9"/>
      <c r="M64" s="9"/>
    </row>
    <row r="66" customFormat="false" ht="16" hidden="false" customHeight="false" outlineLevel="0" collapsed="false">
      <c r="A66" s="2"/>
      <c r="B66" s="2" t="n">
        <v>1</v>
      </c>
      <c r="C66" s="2" t="n">
        <v>2</v>
      </c>
      <c r="D66" s="2" t="n">
        <v>3</v>
      </c>
      <c r="E66" s="2" t="n">
        <v>4</v>
      </c>
      <c r="F66" s="2" t="n">
        <v>5</v>
      </c>
      <c r="G66" s="2" t="n">
        <v>6</v>
      </c>
      <c r="H66" s="2" t="n">
        <v>7</v>
      </c>
      <c r="I66" s="2" t="n">
        <v>8</v>
      </c>
      <c r="J66" s="2" t="n">
        <v>9</v>
      </c>
      <c r="K66" s="2" t="n">
        <v>10</v>
      </c>
      <c r="L66" s="2" t="n">
        <v>11</v>
      </c>
      <c r="M66" s="2" t="n">
        <v>12</v>
      </c>
    </row>
    <row r="67" customFormat="false" ht="16" hidden="false" customHeight="false" outlineLevel="0" collapsed="false">
      <c r="A67" s="2" t="s">
        <v>0</v>
      </c>
      <c r="B67" s="3" t="s">
        <v>1</v>
      </c>
      <c r="C67" s="3"/>
      <c r="D67" s="3"/>
      <c r="E67" s="3"/>
      <c r="F67" s="4" t="s">
        <v>104</v>
      </c>
      <c r="G67" s="4"/>
      <c r="H67" s="4"/>
      <c r="I67" s="4"/>
      <c r="J67" s="4" t="s">
        <v>105</v>
      </c>
      <c r="K67" s="4"/>
      <c r="L67" s="4"/>
      <c r="M67" s="4"/>
    </row>
    <row r="68" customFormat="false" ht="16" hidden="false" customHeight="false" outlineLevel="0" collapsed="false">
      <c r="A68" s="2" t="s">
        <v>4</v>
      </c>
      <c r="B68" s="6" t="s">
        <v>5</v>
      </c>
      <c r="C68" s="6"/>
      <c r="D68" s="6"/>
      <c r="E68" s="6"/>
      <c r="F68" s="4" t="s">
        <v>106</v>
      </c>
      <c r="G68" s="4"/>
      <c r="H68" s="4"/>
      <c r="I68" s="4"/>
      <c r="J68" s="4" t="s">
        <v>107</v>
      </c>
      <c r="K68" s="4"/>
      <c r="L68" s="4"/>
      <c r="M68" s="4"/>
    </row>
    <row r="69" customFormat="false" ht="16" hidden="false" customHeight="false" outlineLevel="0" collapsed="false">
      <c r="A69" s="2" t="s">
        <v>8</v>
      </c>
      <c r="B69" s="6" t="s">
        <v>9</v>
      </c>
      <c r="C69" s="6"/>
      <c r="D69" s="6"/>
      <c r="E69" s="6"/>
      <c r="F69" s="4" t="s">
        <v>108</v>
      </c>
      <c r="G69" s="4"/>
      <c r="H69" s="4"/>
      <c r="I69" s="4"/>
      <c r="J69" s="4" t="s">
        <v>109</v>
      </c>
      <c r="K69" s="4"/>
      <c r="L69" s="4"/>
      <c r="M69" s="4"/>
    </row>
    <row r="70" customFormat="false" ht="16" hidden="false" customHeight="false" outlineLevel="0" collapsed="false">
      <c r="A70" s="2" t="s">
        <v>12</v>
      </c>
      <c r="B70" s="6" t="s">
        <v>13</v>
      </c>
      <c r="C70" s="6"/>
      <c r="D70" s="6"/>
      <c r="E70" s="6"/>
      <c r="F70" s="4" t="s">
        <v>110</v>
      </c>
      <c r="G70" s="4"/>
      <c r="H70" s="4"/>
      <c r="I70" s="4"/>
      <c r="J70" s="4" t="s">
        <v>111</v>
      </c>
      <c r="K70" s="4"/>
      <c r="L70" s="4"/>
      <c r="M70" s="4"/>
    </row>
    <row r="71" customFormat="false" ht="16" hidden="false" customHeight="false" outlineLevel="0" collapsed="false">
      <c r="A71" s="2" t="s">
        <v>16</v>
      </c>
      <c r="B71" s="7" t="s">
        <v>17</v>
      </c>
      <c r="C71" s="7"/>
      <c r="D71" s="7"/>
      <c r="E71" s="7"/>
      <c r="F71" s="4" t="s">
        <v>112</v>
      </c>
      <c r="G71" s="4"/>
      <c r="H71" s="4"/>
      <c r="I71" s="4"/>
      <c r="J71" s="4" t="s">
        <v>113</v>
      </c>
      <c r="K71" s="4"/>
      <c r="L71" s="4"/>
      <c r="M71" s="4"/>
    </row>
    <row r="72" customFormat="false" ht="16" hidden="false" customHeight="false" outlineLevel="0" collapsed="false">
      <c r="A72" s="2" t="s">
        <v>20</v>
      </c>
      <c r="B72" s="8" t="s">
        <v>21</v>
      </c>
      <c r="C72" s="8"/>
      <c r="D72" s="8"/>
      <c r="E72" s="8"/>
      <c r="F72" s="4" t="s">
        <v>114</v>
      </c>
      <c r="G72" s="4"/>
      <c r="H72" s="4"/>
      <c r="I72" s="4"/>
      <c r="J72" s="4" t="s">
        <v>115</v>
      </c>
      <c r="K72" s="4"/>
      <c r="L72" s="4"/>
      <c r="M72" s="4"/>
    </row>
    <row r="73" customFormat="false" ht="16" hidden="false" customHeight="false" outlineLevel="0" collapsed="false">
      <c r="A73" s="2" t="s">
        <v>24</v>
      </c>
      <c r="B73" s="8" t="s">
        <v>25</v>
      </c>
      <c r="C73" s="8"/>
      <c r="D73" s="8"/>
      <c r="E73" s="8"/>
      <c r="F73" s="4" t="s">
        <v>116</v>
      </c>
      <c r="G73" s="4"/>
      <c r="H73" s="4"/>
      <c r="I73" s="4"/>
      <c r="J73" s="4" t="s">
        <v>117</v>
      </c>
      <c r="K73" s="4"/>
      <c r="L73" s="4"/>
      <c r="M73" s="4"/>
    </row>
    <row r="74" customFormat="false" ht="16" hidden="false" customHeight="false" outlineLevel="0" collapsed="false">
      <c r="A74" s="2" t="s">
        <v>28</v>
      </c>
      <c r="B74" s="8" t="s">
        <v>29</v>
      </c>
      <c r="C74" s="8"/>
      <c r="D74" s="8"/>
      <c r="E74" s="8"/>
      <c r="F74" s="4" t="s">
        <v>105</v>
      </c>
      <c r="G74" s="4"/>
      <c r="H74" s="4"/>
      <c r="I74" s="4"/>
      <c r="J74" s="9"/>
      <c r="K74" s="9"/>
      <c r="L74" s="9"/>
      <c r="M74" s="9"/>
    </row>
    <row r="76" customFormat="false" ht="16" hidden="false" customHeight="false" outlineLevel="0" collapsed="false">
      <c r="A76" s="2"/>
      <c r="B76" s="2" t="n">
        <v>1</v>
      </c>
      <c r="C76" s="2" t="n">
        <v>2</v>
      </c>
      <c r="D76" s="2" t="n">
        <v>3</v>
      </c>
      <c r="E76" s="2" t="n">
        <v>4</v>
      </c>
      <c r="F76" s="2" t="n">
        <v>5</v>
      </c>
      <c r="G76" s="2" t="n">
        <v>6</v>
      </c>
      <c r="H76" s="2" t="n">
        <v>7</v>
      </c>
      <c r="I76" s="2" t="n">
        <v>8</v>
      </c>
      <c r="J76" s="2" t="n">
        <v>9</v>
      </c>
      <c r="K76" s="2" t="n">
        <v>10</v>
      </c>
      <c r="L76" s="2" t="n">
        <v>11</v>
      </c>
      <c r="M76" s="2" t="n">
        <v>12</v>
      </c>
    </row>
    <row r="77" customFormat="false" ht="16" hidden="false" customHeight="false" outlineLevel="0" collapsed="false">
      <c r="A77" s="2" t="s">
        <v>0</v>
      </c>
      <c r="B77" s="3" t="s">
        <v>1</v>
      </c>
      <c r="C77" s="3"/>
      <c r="D77" s="3"/>
      <c r="E77" s="3"/>
      <c r="F77" s="4" t="s">
        <v>118</v>
      </c>
      <c r="G77" s="4"/>
      <c r="H77" s="4"/>
      <c r="I77" s="4"/>
      <c r="J77" s="4" t="s">
        <v>119</v>
      </c>
      <c r="K77" s="4"/>
      <c r="L77" s="4"/>
      <c r="M77" s="4"/>
    </row>
    <row r="78" customFormat="false" ht="16" hidden="false" customHeight="false" outlineLevel="0" collapsed="false">
      <c r="A78" s="2" t="s">
        <v>4</v>
      </c>
      <c r="B78" s="6" t="s">
        <v>5</v>
      </c>
      <c r="C78" s="6"/>
      <c r="D78" s="6"/>
      <c r="E78" s="6"/>
      <c r="F78" s="4" t="s">
        <v>120</v>
      </c>
      <c r="G78" s="4"/>
      <c r="H78" s="4"/>
      <c r="I78" s="4"/>
      <c r="J78" s="4" t="s">
        <v>121</v>
      </c>
      <c r="K78" s="4"/>
      <c r="L78" s="4"/>
      <c r="M78" s="4"/>
    </row>
    <row r="79" customFormat="false" ht="16" hidden="false" customHeight="false" outlineLevel="0" collapsed="false">
      <c r="A79" s="2" t="s">
        <v>8</v>
      </c>
      <c r="B79" s="6" t="s">
        <v>9</v>
      </c>
      <c r="C79" s="6"/>
      <c r="D79" s="6"/>
      <c r="E79" s="6"/>
      <c r="F79" s="4" t="s">
        <v>122</v>
      </c>
      <c r="G79" s="4"/>
      <c r="H79" s="4"/>
      <c r="I79" s="4"/>
      <c r="J79" s="4" t="s">
        <v>123</v>
      </c>
      <c r="K79" s="4"/>
      <c r="L79" s="4"/>
      <c r="M79" s="4"/>
    </row>
    <row r="80" customFormat="false" ht="16" hidden="false" customHeight="false" outlineLevel="0" collapsed="false">
      <c r="A80" s="2" t="s">
        <v>12</v>
      </c>
      <c r="B80" s="6" t="s">
        <v>13</v>
      </c>
      <c r="C80" s="6"/>
      <c r="D80" s="6"/>
      <c r="E80" s="6"/>
      <c r="F80" s="4" t="s">
        <v>124</v>
      </c>
      <c r="G80" s="4"/>
      <c r="H80" s="4"/>
      <c r="I80" s="4"/>
      <c r="J80" s="4" t="s">
        <v>125</v>
      </c>
      <c r="K80" s="4"/>
      <c r="L80" s="4"/>
      <c r="M80" s="4"/>
    </row>
    <row r="81" customFormat="false" ht="16" hidden="false" customHeight="false" outlineLevel="0" collapsed="false">
      <c r="A81" s="2" t="s">
        <v>16</v>
      </c>
      <c r="B81" s="7" t="s">
        <v>17</v>
      </c>
      <c r="C81" s="7"/>
      <c r="D81" s="7"/>
      <c r="E81" s="7"/>
      <c r="F81" s="4" t="s">
        <v>126</v>
      </c>
      <c r="G81" s="4"/>
      <c r="H81" s="4"/>
      <c r="I81" s="4"/>
      <c r="J81" s="4" t="s">
        <v>127</v>
      </c>
      <c r="K81" s="4"/>
      <c r="L81" s="4"/>
      <c r="M81" s="4"/>
    </row>
    <row r="82" customFormat="false" ht="16" hidden="false" customHeight="false" outlineLevel="0" collapsed="false">
      <c r="A82" s="2" t="s">
        <v>20</v>
      </c>
      <c r="B82" s="8" t="s">
        <v>21</v>
      </c>
      <c r="C82" s="8"/>
      <c r="D82" s="8"/>
      <c r="E82" s="8"/>
      <c r="F82" s="4" t="s">
        <v>128</v>
      </c>
      <c r="G82" s="4"/>
      <c r="H82" s="4"/>
      <c r="I82" s="4"/>
      <c r="J82" s="4" t="s">
        <v>129</v>
      </c>
      <c r="K82" s="4"/>
      <c r="L82" s="4"/>
      <c r="M82" s="4"/>
    </row>
    <row r="83" customFormat="false" ht="16" hidden="false" customHeight="false" outlineLevel="0" collapsed="false">
      <c r="A83" s="2" t="s">
        <v>24</v>
      </c>
      <c r="B83" s="8" t="s">
        <v>25</v>
      </c>
      <c r="C83" s="8"/>
      <c r="D83" s="8"/>
      <c r="E83" s="8"/>
      <c r="F83" s="4" t="s">
        <v>130</v>
      </c>
      <c r="G83" s="4"/>
      <c r="H83" s="4"/>
      <c r="I83" s="4"/>
      <c r="J83" s="4" t="s">
        <v>131</v>
      </c>
      <c r="K83" s="4"/>
      <c r="L83" s="4"/>
      <c r="M83" s="4"/>
    </row>
    <row r="84" customFormat="false" ht="16" hidden="false" customHeight="false" outlineLevel="0" collapsed="false">
      <c r="A84" s="2" t="s">
        <v>28</v>
      </c>
      <c r="B84" s="8" t="s">
        <v>29</v>
      </c>
      <c r="C84" s="8"/>
      <c r="D84" s="8"/>
      <c r="E84" s="8"/>
      <c r="F84" s="4" t="s">
        <v>132</v>
      </c>
      <c r="G84" s="4"/>
      <c r="H84" s="4"/>
      <c r="I84" s="4"/>
      <c r="J84" s="9"/>
      <c r="K84" s="9"/>
      <c r="L84" s="9"/>
      <c r="M84" s="9"/>
    </row>
    <row r="86" customFormat="false" ht="16" hidden="false" customHeight="false" outlineLevel="0" collapsed="false">
      <c r="A86" s="2"/>
      <c r="B86" s="2" t="n">
        <v>1</v>
      </c>
      <c r="C86" s="2" t="n">
        <v>2</v>
      </c>
      <c r="D86" s="2" t="n">
        <v>3</v>
      </c>
      <c r="E86" s="2" t="n">
        <v>4</v>
      </c>
      <c r="F86" s="2" t="n">
        <v>5</v>
      </c>
      <c r="G86" s="2" t="n">
        <v>6</v>
      </c>
      <c r="H86" s="2" t="n">
        <v>7</v>
      </c>
      <c r="I86" s="2" t="n">
        <v>8</v>
      </c>
      <c r="J86" s="2" t="n">
        <v>9</v>
      </c>
      <c r="K86" s="2" t="n">
        <v>10</v>
      </c>
      <c r="L86" s="2" t="n">
        <v>11</v>
      </c>
      <c r="M86" s="2" t="n">
        <v>12</v>
      </c>
    </row>
    <row r="87" customFormat="false" ht="16" hidden="false" customHeight="false" outlineLevel="0" collapsed="false">
      <c r="A87" s="2" t="s">
        <v>0</v>
      </c>
      <c r="B87" s="3" t="s">
        <v>1</v>
      </c>
      <c r="C87" s="3"/>
      <c r="D87" s="3"/>
      <c r="E87" s="3"/>
      <c r="F87" s="4" t="s">
        <v>133</v>
      </c>
      <c r="G87" s="4"/>
      <c r="H87" s="4"/>
      <c r="I87" s="4"/>
      <c r="J87" s="4" t="s">
        <v>134</v>
      </c>
      <c r="K87" s="4"/>
      <c r="L87" s="4"/>
      <c r="M87" s="4"/>
    </row>
    <row r="88" customFormat="false" ht="16" hidden="false" customHeight="false" outlineLevel="0" collapsed="false">
      <c r="A88" s="2" t="s">
        <v>4</v>
      </c>
      <c r="B88" s="6" t="s">
        <v>5</v>
      </c>
      <c r="C88" s="6"/>
      <c r="D88" s="6"/>
      <c r="E88" s="6"/>
      <c r="F88" s="4" t="s">
        <v>135</v>
      </c>
      <c r="G88" s="4"/>
      <c r="H88" s="4"/>
      <c r="I88" s="4"/>
      <c r="J88" s="4" t="s">
        <v>136</v>
      </c>
      <c r="K88" s="4"/>
      <c r="L88" s="4"/>
      <c r="M88" s="4"/>
    </row>
    <row r="89" customFormat="false" ht="16" hidden="false" customHeight="false" outlineLevel="0" collapsed="false">
      <c r="A89" s="2" t="s">
        <v>8</v>
      </c>
      <c r="B89" s="6" t="s">
        <v>9</v>
      </c>
      <c r="C89" s="6"/>
      <c r="D89" s="6"/>
      <c r="E89" s="6"/>
      <c r="F89" s="4" t="s">
        <v>137</v>
      </c>
      <c r="G89" s="4"/>
      <c r="H89" s="4"/>
      <c r="I89" s="4"/>
      <c r="J89" s="4" t="s">
        <v>138</v>
      </c>
      <c r="K89" s="4"/>
      <c r="L89" s="4"/>
      <c r="M89" s="4"/>
    </row>
    <row r="90" customFormat="false" ht="16" hidden="false" customHeight="false" outlineLevel="0" collapsed="false">
      <c r="A90" s="2" t="s">
        <v>12</v>
      </c>
      <c r="B90" s="6" t="s">
        <v>13</v>
      </c>
      <c r="C90" s="6"/>
      <c r="D90" s="6"/>
      <c r="E90" s="6"/>
      <c r="F90" s="4" t="s">
        <v>139</v>
      </c>
      <c r="G90" s="4"/>
      <c r="H90" s="4"/>
      <c r="I90" s="4"/>
      <c r="J90" s="4" t="s">
        <v>140</v>
      </c>
      <c r="K90" s="4"/>
      <c r="L90" s="4"/>
      <c r="M90" s="4"/>
    </row>
    <row r="91" customFormat="false" ht="16" hidden="false" customHeight="false" outlineLevel="0" collapsed="false">
      <c r="A91" s="2" t="s">
        <v>16</v>
      </c>
      <c r="B91" s="7" t="s">
        <v>17</v>
      </c>
      <c r="C91" s="7"/>
      <c r="D91" s="7"/>
      <c r="E91" s="7"/>
      <c r="F91" s="4" t="s">
        <v>141</v>
      </c>
      <c r="G91" s="4"/>
      <c r="H91" s="4"/>
      <c r="I91" s="4"/>
      <c r="J91" s="4" t="s">
        <v>142</v>
      </c>
      <c r="K91" s="4"/>
      <c r="L91" s="4"/>
      <c r="M91" s="4"/>
    </row>
    <row r="92" customFormat="false" ht="16" hidden="false" customHeight="false" outlineLevel="0" collapsed="false">
      <c r="A92" s="2" t="s">
        <v>20</v>
      </c>
      <c r="B92" s="8" t="s">
        <v>21</v>
      </c>
      <c r="C92" s="8"/>
      <c r="D92" s="8"/>
      <c r="E92" s="8"/>
      <c r="F92" s="4" t="s">
        <v>143</v>
      </c>
      <c r="G92" s="4"/>
      <c r="H92" s="4"/>
      <c r="I92" s="4"/>
      <c r="J92" s="4" t="s">
        <v>144</v>
      </c>
      <c r="K92" s="4"/>
      <c r="L92" s="4"/>
      <c r="M92" s="4"/>
    </row>
    <row r="93" customFormat="false" ht="16" hidden="false" customHeight="false" outlineLevel="0" collapsed="false">
      <c r="A93" s="2" t="s">
        <v>24</v>
      </c>
      <c r="B93" s="8" t="s">
        <v>25</v>
      </c>
      <c r="C93" s="8"/>
      <c r="D93" s="8"/>
      <c r="E93" s="8"/>
      <c r="F93" s="4" t="s">
        <v>145</v>
      </c>
      <c r="G93" s="4"/>
      <c r="H93" s="4"/>
      <c r="I93" s="4"/>
      <c r="J93" s="4" t="s">
        <v>146</v>
      </c>
      <c r="K93" s="4"/>
      <c r="L93" s="4"/>
      <c r="M93" s="4"/>
    </row>
    <row r="94" customFormat="false" ht="16" hidden="false" customHeight="false" outlineLevel="0" collapsed="false">
      <c r="A94" s="2" t="s">
        <v>28</v>
      </c>
      <c r="B94" s="8" t="s">
        <v>29</v>
      </c>
      <c r="C94" s="8"/>
      <c r="D94" s="8"/>
      <c r="E94" s="8"/>
      <c r="F94" s="4" t="s">
        <v>147</v>
      </c>
      <c r="G94" s="4"/>
      <c r="H94" s="4"/>
      <c r="I94" s="4"/>
      <c r="J94" s="9"/>
      <c r="K94" s="9"/>
      <c r="L94" s="9"/>
      <c r="M94" s="9"/>
    </row>
    <row r="96" customFormat="false" ht="16" hidden="false" customHeight="false" outlineLevel="0" collapsed="false">
      <c r="A96" s="2"/>
      <c r="B96" s="2" t="n">
        <v>1</v>
      </c>
      <c r="C96" s="2" t="n">
        <v>2</v>
      </c>
      <c r="D96" s="2" t="n">
        <v>3</v>
      </c>
      <c r="E96" s="2" t="n">
        <v>4</v>
      </c>
      <c r="F96" s="2" t="n">
        <v>5</v>
      </c>
      <c r="G96" s="2" t="n">
        <v>6</v>
      </c>
      <c r="H96" s="2" t="n">
        <v>7</v>
      </c>
      <c r="I96" s="2" t="n">
        <v>8</v>
      </c>
      <c r="J96" s="2" t="n">
        <v>9</v>
      </c>
      <c r="K96" s="2" t="n">
        <v>10</v>
      </c>
      <c r="L96" s="2" t="n">
        <v>11</v>
      </c>
      <c r="M96" s="2" t="n">
        <v>12</v>
      </c>
    </row>
    <row r="97" customFormat="false" ht="16" hidden="false" customHeight="false" outlineLevel="0" collapsed="false">
      <c r="A97" s="2" t="s">
        <v>0</v>
      </c>
      <c r="B97" s="3" t="s">
        <v>1</v>
      </c>
      <c r="C97" s="3"/>
      <c r="D97" s="3"/>
      <c r="E97" s="3"/>
      <c r="F97" s="4" t="s">
        <v>148</v>
      </c>
      <c r="G97" s="4"/>
      <c r="H97" s="4"/>
      <c r="I97" s="4"/>
      <c r="J97" s="4" t="s">
        <v>149</v>
      </c>
      <c r="K97" s="4"/>
      <c r="L97" s="4"/>
      <c r="M97" s="4"/>
    </row>
    <row r="98" customFormat="false" ht="16" hidden="false" customHeight="false" outlineLevel="0" collapsed="false">
      <c r="A98" s="2" t="s">
        <v>4</v>
      </c>
      <c r="B98" s="6" t="s">
        <v>5</v>
      </c>
      <c r="C98" s="6"/>
      <c r="D98" s="6"/>
      <c r="E98" s="6"/>
      <c r="F98" s="4" t="s">
        <v>150</v>
      </c>
      <c r="G98" s="4"/>
      <c r="H98" s="4"/>
      <c r="I98" s="4"/>
      <c r="J98" s="4" t="s">
        <v>151</v>
      </c>
      <c r="K98" s="4"/>
      <c r="L98" s="4"/>
      <c r="M98" s="4"/>
    </row>
    <row r="99" customFormat="false" ht="16" hidden="false" customHeight="false" outlineLevel="0" collapsed="false">
      <c r="A99" s="2" t="s">
        <v>8</v>
      </c>
      <c r="B99" s="6" t="s">
        <v>9</v>
      </c>
      <c r="C99" s="6"/>
      <c r="D99" s="6"/>
      <c r="E99" s="6"/>
      <c r="F99" s="4" t="s">
        <v>152</v>
      </c>
      <c r="G99" s="4"/>
      <c r="H99" s="4"/>
      <c r="I99" s="4"/>
      <c r="J99" s="4" t="s">
        <v>153</v>
      </c>
      <c r="K99" s="4"/>
      <c r="L99" s="4"/>
      <c r="M99" s="4"/>
    </row>
    <row r="100" customFormat="false" ht="16" hidden="false" customHeight="false" outlineLevel="0" collapsed="false">
      <c r="A100" s="2" t="s">
        <v>12</v>
      </c>
      <c r="B100" s="6" t="s">
        <v>13</v>
      </c>
      <c r="C100" s="6"/>
      <c r="D100" s="6"/>
      <c r="E100" s="6"/>
      <c r="F100" s="4" t="s">
        <v>154</v>
      </c>
      <c r="G100" s="4"/>
      <c r="H100" s="4"/>
      <c r="I100" s="4"/>
      <c r="J100" s="4" t="s">
        <v>155</v>
      </c>
      <c r="K100" s="4"/>
      <c r="L100" s="4"/>
      <c r="M100" s="4"/>
    </row>
    <row r="101" customFormat="false" ht="16" hidden="false" customHeight="false" outlineLevel="0" collapsed="false">
      <c r="A101" s="2" t="s">
        <v>16</v>
      </c>
      <c r="B101" s="7" t="s">
        <v>17</v>
      </c>
      <c r="C101" s="7"/>
      <c r="D101" s="7"/>
      <c r="E101" s="7"/>
      <c r="F101" s="4" t="s">
        <v>156</v>
      </c>
      <c r="G101" s="4"/>
      <c r="H101" s="4"/>
      <c r="I101" s="4"/>
      <c r="J101" s="4" t="s">
        <v>157</v>
      </c>
      <c r="K101" s="4"/>
      <c r="L101" s="4"/>
      <c r="M101" s="4"/>
    </row>
    <row r="102" customFormat="false" ht="16" hidden="false" customHeight="false" outlineLevel="0" collapsed="false">
      <c r="A102" s="2" t="s">
        <v>20</v>
      </c>
      <c r="B102" s="8" t="s">
        <v>21</v>
      </c>
      <c r="C102" s="8"/>
      <c r="D102" s="8"/>
      <c r="E102" s="8"/>
      <c r="F102" s="4" t="s">
        <v>158</v>
      </c>
      <c r="G102" s="4"/>
      <c r="H102" s="4"/>
      <c r="I102" s="4"/>
      <c r="J102" s="4" t="s">
        <v>159</v>
      </c>
      <c r="K102" s="4"/>
      <c r="L102" s="4"/>
      <c r="M102" s="4"/>
    </row>
    <row r="103" customFormat="false" ht="16" hidden="false" customHeight="false" outlineLevel="0" collapsed="false">
      <c r="A103" s="2" t="s">
        <v>24</v>
      </c>
      <c r="B103" s="8" t="s">
        <v>25</v>
      </c>
      <c r="C103" s="8"/>
      <c r="D103" s="8"/>
      <c r="E103" s="8"/>
      <c r="F103" s="4" t="s">
        <v>160</v>
      </c>
      <c r="G103" s="4"/>
      <c r="H103" s="4"/>
      <c r="I103" s="4"/>
      <c r="J103" s="4" t="s">
        <v>161</v>
      </c>
      <c r="K103" s="4"/>
      <c r="L103" s="4"/>
      <c r="M103" s="4"/>
    </row>
    <row r="104" customFormat="false" ht="16" hidden="false" customHeight="false" outlineLevel="0" collapsed="false">
      <c r="A104" s="2" t="s">
        <v>28</v>
      </c>
      <c r="B104" s="8" t="s">
        <v>29</v>
      </c>
      <c r="C104" s="8"/>
      <c r="D104" s="8"/>
      <c r="E104" s="8"/>
      <c r="F104" s="4" t="s">
        <v>162</v>
      </c>
      <c r="G104" s="4"/>
      <c r="H104" s="4"/>
      <c r="I104" s="4"/>
      <c r="J104" s="9"/>
      <c r="K104" s="9"/>
      <c r="L104" s="9"/>
      <c r="M104" s="9"/>
    </row>
    <row r="106" customFormat="false" ht="16" hidden="false" customHeight="false" outlineLevel="0" collapsed="false">
      <c r="A106" s="2"/>
      <c r="B106" s="2" t="n">
        <v>1</v>
      </c>
      <c r="C106" s="2" t="n">
        <v>2</v>
      </c>
      <c r="D106" s="2" t="n">
        <v>3</v>
      </c>
      <c r="E106" s="2" t="n">
        <v>4</v>
      </c>
      <c r="F106" s="2" t="n">
        <v>5</v>
      </c>
      <c r="G106" s="2" t="n">
        <v>6</v>
      </c>
      <c r="H106" s="2" t="n">
        <v>7</v>
      </c>
      <c r="I106" s="2" t="n">
        <v>8</v>
      </c>
      <c r="J106" s="2" t="n">
        <v>9</v>
      </c>
      <c r="K106" s="2" t="n">
        <v>10</v>
      </c>
      <c r="L106" s="2" t="n">
        <v>11</v>
      </c>
      <c r="M106" s="2" t="n">
        <v>12</v>
      </c>
    </row>
    <row r="107" customFormat="false" ht="16" hidden="false" customHeight="false" outlineLevel="0" collapsed="false">
      <c r="A107" s="2" t="s">
        <v>0</v>
      </c>
      <c r="B107" s="3" t="s">
        <v>1</v>
      </c>
      <c r="C107" s="3"/>
      <c r="D107" s="3"/>
      <c r="E107" s="3"/>
      <c r="F107" s="4" t="s">
        <v>163</v>
      </c>
      <c r="G107" s="4"/>
      <c r="H107" s="4"/>
      <c r="I107" s="4"/>
      <c r="J107" s="4" t="s">
        <v>164</v>
      </c>
      <c r="K107" s="4"/>
      <c r="L107" s="4"/>
      <c r="M107" s="4"/>
    </row>
    <row r="108" customFormat="false" ht="16" hidden="false" customHeight="false" outlineLevel="0" collapsed="false">
      <c r="A108" s="2" t="s">
        <v>4</v>
      </c>
      <c r="B108" s="6" t="s">
        <v>5</v>
      </c>
      <c r="C108" s="6"/>
      <c r="D108" s="6"/>
      <c r="E108" s="6"/>
      <c r="F108" s="4" t="s">
        <v>165</v>
      </c>
      <c r="G108" s="4"/>
      <c r="H108" s="4"/>
      <c r="I108" s="4"/>
      <c r="J108" s="4" t="s">
        <v>166</v>
      </c>
      <c r="K108" s="4"/>
      <c r="L108" s="4"/>
      <c r="M108" s="4"/>
    </row>
    <row r="109" customFormat="false" ht="16" hidden="false" customHeight="false" outlineLevel="0" collapsed="false">
      <c r="A109" s="2" t="s">
        <v>8</v>
      </c>
      <c r="B109" s="6" t="s">
        <v>9</v>
      </c>
      <c r="C109" s="6"/>
      <c r="D109" s="6"/>
      <c r="E109" s="6"/>
      <c r="F109" s="4" t="s">
        <v>167</v>
      </c>
      <c r="G109" s="4"/>
      <c r="H109" s="4"/>
      <c r="I109" s="4"/>
      <c r="J109" s="4" t="s">
        <v>168</v>
      </c>
      <c r="K109" s="4"/>
      <c r="L109" s="4"/>
      <c r="M109" s="4"/>
    </row>
    <row r="110" customFormat="false" ht="16" hidden="false" customHeight="false" outlineLevel="0" collapsed="false">
      <c r="A110" s="2" t="s">
        <v>12</v>
      </c>
      <c r="B110" s="6" t="s">
        <v>13</v>
      </c>
      <c r="C110" s="6"/>
      <c r="D110" s="6"/>
      <c r="E110" s="6"/>
      <c r="F110" s="4" t="s">
        <v>169</v>
      </c>
      <c r="G110" s="4"/>
      <c r="H110" s="4"/>
      <c r="I110" s="4"/>
      <c r="J110" s="4" t="s">
        <v>170</v>
      </c>
      <c r="K110" s="4"/>
      <c r="L110" s="4"/>
      <c r="M110" s="4"/>
    </row>
    <row r="111" customFormat="false" ht="16" hidden="false" customHeight="false" outlineLevel="0" collapsed="false">
      <c r="A111" s="2" t="s">
        <v>16</v>
      </c>
      <c r="B111" s="7" t="s">
        <v>17</v>
      </c>
      <c r="C111" s="7"/>
      <c r="D111" s="7"/>
      <c r="E111" s="7"/>
      <c r="F111" s="4" t="s">
        <v>171</v>
      </c>
      <c r="G111" s="4"/>
      <c r="H111" s="4"/>
      <c r="I111" s="4"/>
      <c r="J111" s="4" t="s">
        <v>172</v>
      </c>
      <c r="K111" s="4"/>
      <c r="L111" s="4"/>
      <c r="M111" s="4"/>
    </row>
    <row r="112" customFormat="false" ht="16" hidden="false" customHeight="false" outlineLevel="0" collapsed="false">
      <c r="A112" s="2" t="s">
        <v>20</v>
      </c>
      <c r="B112" s="8" t="s">
        <v>21</v>
      </c>
      <c r="C112" s="8"/>
      <c r="D112" s="8"/>
      <c r="E112" s="8"/>
      <c r="F112" s="4" t="s">
        <v>173</v>
      </c>
      <c r="G112" s="4"/>
      <c r="H112" s="4"/>
      <c r="I112" s="4"/>
      <c r="J112" s="4" t="s">
        <v>174</v>
      </c>
      <c r="K112" s="4"/>
      <c r="L112" s="4"/>
      <c r="M112" s="4"/>
    </row>
    <row r="113" customFormat="false" ht="16" hidden="false" customHeight="false" outlineLevel="0" collapsed="false">
      <c r="A113" s="2" t="s">
        <v>24</v>
      </c>
      <c r="B113" s="8" t="s">
        <v>25</v>
      </c>
      <c r="C113" s="8"/>
      <c r="D113" s="8"/>
      <c r="E113" s="8"/>
      <c r="F113" s="4" t="s">
        <v>175</v>
      </c>
      <c r="G113" s="4"/>
      <c r="H113" s="4"/>
      <c r="I113" s="4"/>
      <c r="J113" s="4" t="s">
        <v>176</v>
      </c>
      <c r="K113" s="4"/>
      <c r="L113" s="4"/>
      <c r="M113" s="4"/>
    </row>
    <row r="114" customFormat="false" ht="16" hidden="false" customHeight="false" outlineLevel="0" collapsed="false">
      <c r="A114" s="2" t="s">
        <v>28</v>
      </c>
      <c r="B114" s="8" t="s">
        <v>29</v>
      </c>
      <c r="C114" s="8"/>
      <c r="D114" s="8"/>
      <c r="E114" s="8"/>
      <c r="F114" s="4" t="s">
        <v>177</v>
      </c>
      <c r="G114" s="4"/>
      <c r="H114" s="4"/>
      <c r="I114" s="4"/>
      <c r="J114" s="9"/>
      <c r="K114" s="9"/>
      <c r="L114" s="9"/>
      <c r="M114" s="9"/>
    </row>
    <row r="116" customFormat="false" ht="16" hidden="false" customHeight="false" outlineLevel="0" collapsed="false">
      <c r="A116" s="2"/>
      <c r="B116" s="2" t="n">
        <v>1</v>
      </c>
      <c r="C116" s="2" t="n">
        <v>2</v>
      </c>
      <c r="D116" s="2" t="n">
        <v>3</v>
      </c>
      <c r="E116" s="2" t="n">
        <v>4</v>
      </c>
      <c r="F116" s="2" t="n">
        <v>5</v>
      </c>
      <c r="G116" s="2" t="n">
        <v>6</v>
      </c>
      <c r="H116" s="2" t="n">
        <v>7</v>
      </c>
      <c r="I116" s="2" t="n">
        <v>8</v>
      </c>
      <c r="J116" s="2" t="n">
        <v>9</v>
      </c>
      <c r="K116" s="2" t="n">
        <v>10</v>
      </c>
      <c r="L116" s="2" t="n">
        <v>11</v>
      </c>
      <c r="M116" s="2" t="n">
        <v>12</v>
      </c>
    </row>
    <row r="117" customFormat="false" ht="16" hidden="false" customHeight="false" outlineLevel="0" collapsed="false">
      <c r="A117" s="2" t="s">
        <v>0</v>
      </c>
      <c r="B117" s="3" t="s">
        <v>1</v>
      </c>
      <c r="C117" s="3"/>
      <c r="D117" s="3"/>
      <c r="E117" s="3"/>
      <c r="F117" s="4" t="s">
        <v>178</v>
      </c>
      <c r="G117" s="4"/>
      <c r="H117" s="4"/>
      <c r="I117" s="4"/>
      <c r="J117" s="4" t="s">
        <v>179</v>
      </c>
      <c r="K117" s="4"/>
      <c r="L117" s="4"/>
      <c r="M117" s="4"/>
    </row>
    <row r="118" customFormat="false" ht="16" hidden="false" customHeight="false" outlineLevel="0" collapsed="false">
      <c r="A118" s="2" t="s">
        <v>4</v>
      </c>
      <c r="B118" s="6" t="s">
        <v>5</v>
      </c>
      <c r="C118" s="6"/>
      <c r="D118" s="6"/>
      <c r="E118" s="6"/>
      <c r="F118" s="4" t="s">
        <v>180</v>
      </c>
      <c r="G118" s="4"/>
      <c r="H118" s="4"/>
      <c r="I118" s="4"/>
      <c r="J118" s="4" t="s">
        <v>181</v>
      </c>
      <c r="K118" s="4"/>
      <c r="L118" s="4"/>
      <c r="M118" s="4"/>
    </row>
    <row r="119" customFormat="false" ht="16" hidden="false" customHeight="false" outlineLevel="0" collapsed="false">
      <c r="A119" s="2" t="s">
        <v>8</v>
      </c>
      <c r="B119" s="6" t="s">
        <v>9</v>
      </c>
      <c r="C119" s="6"/>
      <c r="D119" s="6"/>
      <c r="E119" s="6"/>
      <c r="F119" s="4" t="s">
        <v>182</v>
      </c>
      <c r="G119" s="4"/>
      <c r="H119" s="4"/>
      <c r="I119" s="4"/>
      <c r="J119" s="4" t="s">
        <v>183</v>
      </c>
      <c r="K119" s="4"/>
      <c r="L119" s="4"/>
      <c r="M119" s="4"/>
    </row>
    <row r="120" customFormat="false" ht="16" hidden="false" customHeight="false" outlineLevel="0" collapsed="false">
      <c r="A120" s="2" t="s">
        <v>12</v>
      </c>
      <c r="B120" s="6" t="s">
        <v>13</v>
      </c>
      <c r="C120" s="6"/>
      <c r="D120" s="6"/>
      <c r="E120" s="6"/>
      <c r="F120" s="4" t="s">
        <v>184</v>
      </c>
      <c r="G120" s="4"/>
      <c r="H120" s="4"/>
      <c r="I120" s="4"/>
      <c r="J120" s="4" t="s">
        <v>185</v>
      </c>
      <c r="K120" s="4"/>
      <c r="L120" s="4"/>
      <c r="M120" s="4"/>
    </row>
    <row r="121" customFormat="false" ht="16" hidden="false" customHeight="false" outlineLevel="0" collapsed="false">
      <c r="A121" s="2" t="s">
        <v>16</v>
      </c>
      <c r="B121" s="7" t="s">
        <v>17</v>
      </c>
      <c r="C121" s="7"/>
      <c r="D121" s="7"/>
      <c r="E121" s="7"/>
      <c r="F121" s="4" t="s">
        <v>186</v>
      </c>
      <c r="G121" s="4"/>
      <c r="H121" s="4"/>
      <c r="I121" s="4"/>
      <c r="J121" s="4" t="s">
        <v>187</v>
      </c>
      <c r="K121" s="4"/>
      <c r="L121" s="4"/>
      <c r="M121" s="4"/>
    </row>
    <row r="122" customFormat="false" ht="16" hidden="false" customHeight="false" outlineLevel="0" collapsed="false">
      <c r="A122" s="2" t="s">
        <v>20</v>
      </c>
      <c r="B122" s="8" t="s">
        <v>21</v>
      </c>
      <c r="C122" s="8"/>
      <c r="D122" s="8"/>
      <c r="E122" s="8"/>
      <c r="F122" s="4" t="s">
        <v>188</v>
      </c>
      <c r="G122" s="4"/>
      <c r="H122" s="4"/>
      <c r="I122" s="4"/>
      <c r="J122" s="4" t="s">
        <v>189</v>
      </c>
      <c r="K122" s="4"/>
      <c r="L122" s="4"/>
      <c r="M122" s="4"/>
    </row>
    <row r="123" customFormat="false" ht="16" hidden="false" customHeight="false" outlineLevel="0" collapsed="false">
      <c r="A123" s="2" t="s">
        <v>24</v>
      </c>
      <c r="B123" s="8" t="s">
        <v>25</v>
      </c>
      <c r="C123" s="8"/>
      <c r="D123" s="8"/>
      <c r="E123" s="8"/>
      <c r="F123" s="4" t="s">
        <v>190</v>
      </c>
      <c r="G123" s="4"/>
      <c r="H123" s="4"/>
      <c r="I123" s="4"/>
      <c r="J123" s="4" t="s">
        <v>191</v>
      </c>
      <c r="K123" s="4"/>
      <c r="L123" s="4"/>
      <c r="M123" s="4"/>
    </row>
    <row r="124" customFormat="false" ht="16" hidden="false" customHeight="false" outlineLevel="0" collapsed="false">
      <c r="A124" s="2" t="s">
        <v>28</v>
      </c>
      <c r="B124" s="8" t="s">
        <v>29</v>
      </c>
      <c r="C124" s="8"/>
      <c r="D124" s="8"/>
      <c r="E124" s="8"/>
      <c r="F124" s="4" t="s">
        <v>192</v>
      </c>
      <c r="G124" s="4"/>
      <c r="H124" s="4"/>
      <c r="I124" s="4"/>
      <c r="J124" s="9"/>
      <c r="K124" s="9"/>
      <c r="L124" s="9"/>
      <c r="M124" s="9"/>
    </row>
    <row r="126" customFormat="false" ht="16" hidden="false" customHeight="false" outlineLevel="0" collapsed="false">
      <c r="A126" s="2"/>
      <c r="B126" s="2" t="n">
        <v>1</v>
      </c>
      <c r="C126" s="2" t="n">
        <v>2</v>
      </c>
      <c r="D126" s="2" t="n">
        <v>3</v>
      </c>
      <c r="E126" s="2" t="n">
        <v>4</v>
      </c>
      <c r="F126" s="2" t="n">
        <v>5</v>
      </c>
      <c r="G126" s="2" t="n">
        <v>6</v>
      </c>
      <c r="H126" s="2" t="n">
        <v>7</v>
      </c>
      <c r="I126" s="2" t="n">
        <v>8</v>
      </c>
      <c r="J126" s="2" t="n">
        <v>9</v>
      </c>
      <c r="K126" s="2" t="n">
        <v>10</v>
      </c>
      <c r="L126" s="2" t="n">
        <v>11</v>
      </c>
      <c r="M126" s="2" t="n">
        <v>12</v>
      </c>
    </row>
    <row r="127" customFormat="false" ht="16" hidden="false" customHeight="false" outlineLevel="0" collapsed="false">
      <c r="A127" s="2" t="s">
        <v>0</v>
      </c>
      <c r="B127" s="3" t="s">
        <v>1</v>
      </c>
      <c r="C127" s="3"/>
      <c r="D127" s="3"/>
      <c r="E127" s="3"/>
      <c r="F127" s="4" t="s">
        <v>193</v>
      </c>
      <c r="G127" s="4"/>
      <c r="H127" s="4"/>
      <c r="I127" s="4"/>
      <c r="J127" s="4" t="s">
        <v>194</v>
      </c>
      <c r="K127" s="4"/>
      <c r="L127" s="4"/>
      <c r="M127" s="4"/>
    </row>
    <row r="128" customFormat="false" ht="16" hidden="false" customHeight="false" outlineLevel="0" collapsed="false">
      <c r="A128" s="2" t="s">
        <v>4</v>
      </c>
      <c r="B128" s="6" t="s">
        <v>5</v>
      </c>
      <c r="C128" s="6"/>
      <c r="D128" s="6"/>
      <c r="E128" s="6"/>
      <c r="F128" s="4" t="s">
        <v>195</v>
      </c>
      <c r="G128" s="4"/>
      <c r="H128" s="4"/>
      <c r="I128" s="4"/>
      <c r="J128" s="4" t="s">
        <v>196</v>
      </c>
      <c r="K128" s="4"/>
      <c r="L128" s="4"/>
      <c r="M128" s="4"/>
    </row>
    <row r="129" customFormat="false" ht="16" hidden="false" customHeight="false" outlineLevel="0" collapsed="false">
      <c r="A129" s="2" t="s">
        <v>8</v>
      </c>
      <c r="B129" s="6" t="s">
        <v>9</v>
      </c>
      <c r="C129" s="6"/>
      <c r="D129" s="6"/>
      <c r="E129" s="6"/>
      <c r="F129" s="4" t="s">
        <v>197</v>
      </c>
      <c r="G129" s="4"/>
      <c r="H129" s="4"/>
      <c r="I129" s="4"/>
      <c r="J129" s="4" t="s">
        <v>198</v>
      </c>
      <c r="K129" s="4"/>
      <c r="L129" s="4"/>
      <c r="M129" s="4"/>
    </row>
    <row r="130" customFormat="false" ht="16" hidden="false" customHeight="false" outlineLevel="0" collapsed="false">
      <c r="A130" s="2" t="s">
        <v>12</v>
      </c>
      <c r="B130" s="6" t="s">
        <v>13</v>
      </c>
      <c r="C130" s="6"/>
      <c r="D130" s="6"/>
      <c r="E130" s="6"/>
      <c r="F130" s="4" t="s">
        <v>199</v>
      </c>
      <c r="G130" s="4"/>
      <c r="H130" s="4"/>
      <c r="I130" s="4"/>
      <c r="J130" s="4" t="s">
        <v>200</v>
      </c>
      <c r="K130" s="4"/>
      <c r="L130" s="4"/>
      <c r="M130" s="4"/>
    </row>
    <row r="131" customFormat="false" ht="16" hidden="false" customHeight="false" outlineLevel="0" collapsed="false">
      <c r="A131" s="2" t="s">
        <v>16</v>
      </c>
      <c r="B131" s="7" t="s">
        <v>17</v>
      </c>
      <c r="C131" s="7"/>
      <c r="D131" s="7"/>
      <c r="E131" s="7"/>
      <c r="F131" s="4" t="s">
        <v>201</v>
      </c>
      <c r="G131" s="4"/>
      <c r="H131" s="4"/>
      <c r="I131" s="4"/>
      <c r="J131" s="4"/>
      <c r="K131" s="4"/>
      <c r="L131" s="4"/>
      <c r="M131" s="4"/>
    </row>
    <row r="132" customFormat="false" ht="16" hidden="false" customHeight="false" outlineLevel="0" collapsed="false">
      <c r="A132" s="2" t="s">
        <v>20</v>
      </c>
      <c r="B132" s="8" t="s">
        <v>21</v>
      </c>
      <c r="C132" s="8"/>
      <c r="D132" s="8"/>
      <c r="E132" s="8"/>
      <c r="F132" s="4" t="s">
        <v>202</v>
      </c>
      <c r="G132" s="4"/>
      <c r="H132" s="4"/>
      <c r="I132" s="4"/>
      <c r="J132" s="4"/>
      <c r="K132" s="4"/>
      <c r="L132" s="4"/>
      <c r="M132" s="4"/>
    </row>
    <row r="133" customFormat="false" ht="16" hidden="false" customHeight="false" outlineLevel="0" collapsed="false">
      <c r="A133" s="2" t="s">
        <v>24</v>
      </c>
      <c r="B133" s="8" t="s">
        <v>25</v>
      </c>
      <c r="C133" s="8"/>
      <c r="D133" s="8"/>
      <c r="E133" s="8"/>
      <c r="F133" s="4" t="s">
        <v>203</v>
      </c>
      <c r="G133" s="4"/>
      <c r="H133" s="4"/>
      <c r="I133" s="4"/>
      <c r="J133" s="4"/>
      <c r="K133" s="4"/>
      <c r="L133" s="4"/>
      <c r="M133" s="4"/>
    </row>
    <row r="134" customFormat="false" ht="16" hidden="false" customHeight="false" outlineLevel="0" collapsed="false">
      <c r="A134" s="2" t="s">
        <v>28</v>
      </c>
      <c r="B134" s="8" t="s">
        <v>29</v>
      </c>
      <c r="C134" s="8"/>
      <c r="D134" s="8"/>
      <c r="E134" s="8"/>
      <c r="F134" s="4" t="s">
        <v>204</v>
      </c>
      <c r="G134" s="4"/>
      <c r="H134" s="4"/>
      <c r="I134" s="4"/>
      <c r="J134" s="9"/>
      <c r="K134" s="9"/>
      <c r="L134" s="9"/>
      <c r="M134" s="9"/>
    </row>
  </sheetData>
  <mergeCells count="313">
    <mergeCell ref="A1:B1"/>
    <mergeCell ref="B3:E3"/>
    <mergeCell ref="F3:I3"/>
    <mergeCell ref="J3:M3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4:E14"/>
    <mergeCell ref="F14:I14"/>
    <mergeCell ref="J14:M14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6:E26"/>
    <mergeCell ref="F26:I26"/>
    <mergeCell ref="J26:M26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  <mergeCell ref="B30:E30"/>
    <mergeCell ref="F30:I30"/>
    <mergeCell ref="J30:M30"/>
    <mergeCell ref="B31:E31"/>
    <mergeCell ref="F31:I31"/>
    <mergeCell ref="J31:M31"/>
    <mergeCell ref="B32:E32"/>
    <mergeCell ref="F32:I32"/>
    <mergeCell ref="J32:M32"/>
    <mergeCell ref="B33:E33"/>
    <mergeCell ref="F33:I33"/>
    <mergeCell ref="J33:M33"/>
    <mergeCell ref="B37:E37"/>
    <mergeCell ref="F37:I37"/>
    <mergeCell ref="J37:M37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  <mergeCell ref="B42:E42"/>
    <mergeCell ref="F42:I42"/>
    <mergeCell ref="J42:M42"/>
    <mergeCell ref="B43:E43"/>
    <mergeCell ref="F43:I43"/>
    <mergeCell ref="J43:M43"/>
    <mergeCell ref="B44:E44"/>
    <mergeCell ref="F44:I44"/>
    <mergeCell ref="J44:M44"/>
    <mergeCell ref="B47:E47"/>
    <mergeCell ref="F47:I47"/>
    <mergeCell ref="J47:M47"/>
    <mergeCell ref="B48:E48"/>
    <mergeCell ref="F48:I48"/>
    <mergeCell ref="J48:M48"/>
    <mergeCell ref="B49:E49"/>
    <mergeCell ref="F49:I49"/>
    <mergeCell ref="J49:M49"/>
    <mergeCell ref="B50:E50"/>
    <mergeCell ref="F50:I50"/>
    <mergeCell ref="J50:M50"/>
    <mergeCell ref="B51:E51"/>
    <mergeCell ref="F51:I51"/>
    <mergeCell ref="J51:M51"/>
    <mergeCell ref="B52:E52"/>
    <mergeCell ref="F52:I52"/>
    <mergeCell ref="J52:M52"/>
    <mergeCell ref="B53:E53"/>
    <mergeCell ref="F53:I53"/>
    <mergeCell ref="J53:M53"/>
    <mergeCell ref="B54:E54"/>
    <mergeCell ref="F54:I54"/>
    <mergeCell ref="J54:M54"/>
    <mergeCell ref="B57:E57"/>
    <mergeCell ref="F57:I57"/>
    <mergeCell ref="J57:M57"/>
    <mergeCell ref="B58:E58"/>
    <mergeCell ref="F58:I58"/>
    <mergeCell ref="J58:M58"/>
    <mergeCell ref="B59:E59"/>
    <mergeCell ref="F59:I59"/>
    <mergeCell ref="J59:M59"/>
    <mergeCell ref="B60:E60"/>
    <mergeCell ref="F60:I60"/>
    <mergeCell ref="J60:M60"/>
    <mergeCell ref="B61:E61"/>
    <mergeCell ref="F61:I61"/>
    <mergeCell ref="J61:M61"/>
    <mergeCell ref="B62:E62"/>
    <mergeCell ref="F62:I62"/>
    <mergeCell ref="J62:M62"/>
    <mergeCell ref="B63:E63"/>
    <mergeCell ref="F63:I63"/>
    <mergeCell ref="J63:M63"/>
    <mergeCell ref="B64:E64"/>
    <mergeCell ref="F64:I64"/>
    <mergeCell ref="J64:M64"/>
    <mergeCell ref="B67:E67"/>
    <mergeCell ref="F67:I67"/>
    <mergeCell ref="J67:M67"/>
    <mergeCell ref="B68:E68"/>
    <mergeCell ref="F68:I68"/>
    <mergeCell ref="J68:M68"/>
    <mergeCell ref="B69:E69"/>
    <mergeCell ref="F69:I69"/>
    <mergeCell ref="J69:M69"/>
    <mergeCell ref="B70:E70"/>
    <mergeCell ref="F70:I70"/>
    <mergeCell ref="J70:M70"/>
    <mergeCell ref="B71:E71"/>
    <mergeCell ref="F71:I71"/>
    <mergeCell ref="J71:M71"/>
    <mergeCell ref="B72:E72"/>
    <mergeCell ref="F72:I72"/>
    <mergeCell ref="J72:M72"/>
    <mergeCell ref="B73:E73"/>
    <mergeCell ref="F73:I73"/>
    <mergeCell ref="J73:M73"/>
    <mergeCell ref="B74:E74"/>
    <mergeCell ref="F74:I74"/>
    <mergeCell ref="J74:M74"/>
    <mergeCell ref="B77:E77"/>
    <mergeCell ref="F77:I77"/>
    <mergeCell ref="J77:M77"/>
    <mergeCell ref="B78:E78"/>
    <mergeCell ref="F78:I78"/>
    <mergeCell ref="J78:M78"/>
    <mergeCell ref="B79:E79"/>
    <mergeCell ref="F79:I79"/>
    <mergeCell ref="J79:M79"/>
    <mergeCell ref="B80:E80"/>
    <mergeCell ref="F80:I80"/>
    <mergeCell ref="J80:M80"/>
    <mergeCell ref="B81:E81"/>
    <mergeCell ref="F81:I81"/>
    <mergeCell ref="J81:M81"/>
    <mergeCell ref="B82:E82"/>
    <mergeCell ref="F82:I82"/>
    <mergeCell ref="J82:M82"/>
    <mergeCell ref="B83:E83"/>
    <mergeCell ref="F83:I83"/>
    <mergeCell ref="J83:M83"/>
    <mergeCell ref="B84:E84"/>
    <mergeCell ref="F84:I84"/>
    <mergeCell ref="J84:M84"/>
    <mergeCell ref="B87:E87"/>
    <mergeCell ref="F87:I87"/>
    <mergeCell ref="J87:M87"/>
    <mergeCell ref="B88:E88"/>
    <mergeCell ref="F88:I88"/>
    <mergeCell ref="J88:M88"/>
    <mergeCell ref="B89:E89"/>
    <mergeCell ref="F89:I89"/>
    <mergeCell ref="J89:M89"/>
    <mergeCell ref="B90:E90"/>
    <mergeCell ref="F90:I90"/>
    <mergeCell ref="J90:M90"/>
    <mergeCell ref="B91:E91"/>
    <mergeCell ref="F91:I91"/>
    <mergeCell ref="J91:M91"/>
    <mergeCell ref="B92:E92"/>
    <mergeCell ref="F92:I92"/>
    <mergeCell ref="J92:M92"/>
    <mergeCell ref="B93:E93"/>
    <mergeCell ref="F93:I93"/>
    <mergeCell ref="J93:M93"/>
    <mergeCell ref="B94:E94"/>
    <mergeCell ref="F94:I94"/>
    <mergeCell ref="J94:M94"/>
    <mergeCell ref="B97:E97"/>
    <mergeCell ref="F97:I97"/>
    <mergeCell ref="J97:M97"/>
    <mergeCell ref="B98:E98"/>
    <mergeCell ref="F98:I98"/>
    <mergeCell ref="J98:M98"/>
    <mergeCell ref="B99:E99"/>
    <mergeCell ref="F99:I99"/>
    <mergeCell ref="J99:M99"/>
    <mergeCell ref="B100:E100"/>
    <mergeCell ref="F100:I100"/>
    <mergeCell ref="J100:M100"/>
    <mergeCell ref="B101:E101"/>
    <mergeCell ref="F101:I101"/>
    <mergeCell ref="J101:M101"/>
    <mergeCell ref="B102:E102"/>
    <mergeCell ref="F102:I102"/>
    <mergeCell ref="J102:M102"/>
    <mergeCell ref="B103:E103"/>
    <mergeCell ref="F103:I103"/>
    <mergeCell ref="J103:M103"/>
    <mergeCell ref="B104:E104"/>
    <mergeCell ref="F104:I104"/>
    <mergeCell ref="J104:M104"/>
    <mergeCell ref="B107:E107"/>
    <mergeCell ref="F107:I107"/>
    <mergeCell ref="J107:M107"/>
    <mergeCell ref="B108:E108"/>
    <mergeCell ref="F108:I108"/>
    <mergeCell ref="J108:M108"/>
    <mergeCell ref="B109:E109"/>
    <mergeCell ref="F109:I109"/>
    <mergeCell ref="J109:M109"/>
    <mergeCell ref="B110:E110"/>
    <mergeCell ref="F110:I110"/>
    <mergeCell ref="J110:M110"/>
    <mergeCell ref="B111:E111"/>
    <mergeCell ref="F111:I111"/>
    <mergeCell ref="J111:M111"/>
    <mergeCell ref="B112:E112"/>
    <mergeCell ref="F112:I112"/>
    <mergeCell ref="J112:M112"/>
    <mergeCell ref="B113:E113"/>
    <mergeCell ref="F113:I113"/>
    <mergeCell ref="J113:M113"/>
    <mergeCell ref="B114:E114"/>
    <mergeCell ref="F114:I114"/>
    <mergeCell ref="J114:M114"/>
    <mergeCell ref="B117:E117"/>
    <mergeCell ref="F117:I117"/>
    <mergeCell ref="J117:M117"/>
    <mergeCell ref="B118:E118"/>
    <mergeCell ref="F118:I118"/>
    <mergeCell ref="J118:M118"/>
    <mergeCell ref="B119:E119"/>
    <mergeCell ref="F119:I119"/>
    <mergeCell ref="J119:M119"/>
    <mergeCell ref="B120:E120"/>
    <mergeCell ref="F120:I120"/>
    <mergeCell ref="J120:M120"/>
    <mergeCell ref="B121:E121"/>
    <mergeCell ref="F121:I121"/>
    <mergeCell ref="J121:M121"/>
    <mergeCell ref="B122:E122"/>
    <mergeCell ref="F122:I122"/>
    <mergeCell ref="J122:M122"/>
    <mergeCell ref="B123:E123"/>
    <mergeCell ref="F123:I123"/>
    <mergeCell ref="J123:M123"/>
    <mergeCell ref="B124:E124"/>
    <mergeCell ref="F124:I124"/>
    <mergeCell ref="J124:M124"/>
    <mergeCell ref="B127:E127"/>
    <mergeCell ref="F127:I127"/>
    <mergeCell ref="J127:M127"/>
    <mergeCell ref="B128:E128"/>
    <mergeCell ref="F128:I128"/>
    <mergeCell ref="J128:M128"/>
    <mergeCell ref="B129:E129"/>
    <mergeCell ref="F129:I129"/>
    <mergeCell ref="J129:M129"/>
    <mergeCell ref="B130:E130"/>
    <mergeCell ref="F130:I130"/>
    <mergeCell ref="J130:M130"/>
    <mergeCell ref="B131:E131"/>
    <mergeCell ref="F131:I131"/>
    <mergeCell ref="J131:M131"/>
    <mergeCell ref="B132:E132"/>
    <mergeCell ref="F132:I132"/>
    <mergeCell ref="J132:M132"/>
    <mergeCell ref="B133:E133"/>
    <mergeCell ref="F133:I133"/>
    <mergeCell ref="J133:M133"/>
    <mergeCell ref="B134:E134"/>
    <mergeCell ref="F134:I134"/>
    <mergeCell ref="J134:M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I1" colorId="64" zoomScale="100" zoomScaleNormal="100" zoomScalePageLayoutView="100" workbookViewId="0">
      <selection pane="topLeft" activeCell="FF9" activeCellId="0" sqref="FF9"/>
    </sheetView>
  </sheetViews>
  <sheetFormatPr defaultRowHeight="16" zeroHeight="false" outlineLevelRow="0" outlineLevelCol="0"/>
  <cols>
    <col collapsed="false" customWidth="true" hidden="false" outlineLevel="0" max="164" min="1" style="0" width="6.83"/>
    <col collapsed="false" customWidth="true" hidden="false" outlineLevel="0" max="1025" min="165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133</v>
      </c>
      <c r="G4" s="4"/>
      <c r="H4" s="4"/>
      <c r="I4" s="4"/>
      <c r="J4" s="4" t="s">
        <v>134</v>
      </c>
      <c r="K4" s="4"/>
      <c r="L4" s="4"/>
      <c r="M4" s="4"/>
      <c r="O4" s="2" t="s">
        <v>0</v>
      </c>
      <c r="P4" s="0" t="n">
        <v>0.0606</v>
      </c>
      <c r="Q4" s="28" t="n">
        <v>0.0612</v>
      </c>
      <c r="R4" s="28" t="n">
        <v>0.0623</v>
      </c>
      <c r="S4" s="28" t="n">
        <v>0.0586</v>
      </c>
      <c r="T4" s="28" t="n">
        <v>0.7636</v>
      </c>
      <c r="U4" s="28" t="n">
        <v>0.8254</v>
      </c>
      <c r="V4" s="28" t="n">
        <v>0.824</v>
      </c>
      <c r="W4" s="28" t="n">
        <v>0.6935</v>
      </c>
      <c r="X4" s="28" t="n">
        <v>1.043</v>
      </c>
      <c r="Y4" s="28" t="n">
        <v>1.0387</v>
      </c>
      <c r="Z4" s="28" t="n">
        <v>0.9657</v>
      </c>
      <c r="AA4" s="28" t="n">
        <v>0.9727</v>
      </c>
      <c r="AC4" s="2" t="s">
        <v>0</v>
      </c>
      <c r="AD4" s="12" t="n">
        <f aca="false">P4-(AVERAGE($P$4:$S$4))</f>
        <v>-7.49999999999987E-005</v>
      </c>
      <c r="AE4" s="12" t="n">
        <f aca="false">Q4-(AVERAGE($P$4:$S$4))</f>
        <v>0.000524999999999998</v>
      </c>
      <c r="AF4" s="12" t="n">
        <f aca="false">R4-(AVERAGE($P$4:$S$4))</f>
        <v>0.001625</v>
      </c>
      <c r="AG4" s="12" t="n">
        <f aca="false">S4-(AVERAGE($P$4:$S$4))</f>
        <v>-0.00207500000000001</v>
      </c>
      <c r="AH4" s="12" t="n">
        <f aca="false">T4-(AVERAGE($P$4:$S$4))</f>
        <v>0.702925</v>
      </c>
      <c r="AI4" s="12" t="n">
        <f aca="false">U4-(AVERAGE($P$4:$S$4))</f>
        <v>0.764725</v>
      </c>
      <c r="AJ4" s="12" t="n">
        <f aca="false">V4-(AVERAGE($P$4:$S$4))</f>
        <v>0.763325</v>
      </c>
      <c r="AK4" s="12" t="n">
        <f aca="false">W4-(AVERAGE($P$4:$S$4))</f>
        <v>0.632825</v>
      </c>
      <c r="AL4" s="12" t="n">
        <f aca="false">X4-(AVERAGE($P$4:$S$4))</f>
        <v>0.982325</v>
      </c>
      <c r="AM4" s="12" t="n">
        <f aca="false">Y4-(AVERAGE($P$4:$S$4))</f>
        <v>0.978025</v>
      </c>
      <c r="AN4" s="12" t="n">
        <f aca="false">Z4-(AVERAGE($P$4:$S$4))</f>
        <v>0.905025</v>
      </c>
      <c r="AO4" s="12" t="n">
        <f aca="false">AA4-(AVERAGE($P$4:$S$4))</f>
        <v>0.912025</v>
      </c>
      <c r="AQ4" s="11" t="n">
        <v>0</v>
      </c>
      <c r="AR4" s="12" t="n">
        <f aca="false">AD4</f>
        <v>-7.49999999999987E-005</v>
      </c>
      <c r="AS4" s="12" t="n">
        <f aca="false">AE4</f>
        <v>0.000524999999999998</v>
      </c>
      <c r="AT4" s="12" t="n">
        <f aca="false">AF4</f>
        <v>0.001625</v>
      </c>
      <c r="AU4" s="12" t="n">
        <f aca="false">AG4</f>
        <v>-0.00207500000000001</v>
      </c>
      <c r="AV4" s="13" t="n">
        <f aca="false">AVERAGE(AR4:AU4)</f>
        <v>-3.46944695195361E-018</v>
      </c>
      <c r="AX4" s="2" t="s">
        <v>0</v>
      </c>
      <c r="AY4" s="12" t="n">
        <f aca="false">(AD4+0.0089)/0.0536</f>
        <v>0.16464552238806</v>
      </c>
      <c r="AZ4" s="12" t="n">
        <f aca="false">(AE4+0.0089)/0.0536</f>
        <v>0.175839552238806</v>
      </c>
      <c r="BA4" s="12" t="n">
        <f aca="false">(AF4+0.0089)/0.0536</f>
        <v>0.196361940298507</v>
      </c>
      <c r="BB4" s="12" t="n">
        <f aca="false">(AG4+0.0089)/0.0536</f>
        <v>0.127332089552239</v>
      </c>
      <c r="BC4" s="12" t="n">
        <f aca="false">(AH4+0.0089)/0.0536</f>
        <v>13.2803171641791</v>
      </c>
      <c r="BD4" s="12" t="n">
        <f aca="false">(AI4+0.0089)/0.0536</f>
        <v>14.433302238806</v>
      </c>
      <c r="BE4" s="12" t="n">
        <f aca="false">(AJ4+0.0089)/0.0536</f>
        <v>14.4071828358209</v>
      </c>
      <c r="BF4" s="12" t="n">
        <f aca="false">(AK4+0.0089)/0.0536</f>
        <v>11.9724813432836</v>
      </c>
      <c r="BG4" s="12" t="n">
        <f aca="false">(AL4+0.0089)/0.0536</f>
        <v>18.4930037313433</v>
      </c>
      <c r="BH4" s="12" t="n">
        <f aca="false">(AM4+0.0089)/0.0536</f>
        <v>18.4127798507463</v>
      </c>
      <c r="BI4" s="12" t="n">
        <f aca="false">(AN4+0.0089)/0.0536</f>
        <v>17.0508395522388</v>
      </c>
      <c r="BJ4" s="12" t="n">
        <f aca="false">(AO4+0.0089)/0.0536</f>
        <v>17.1814365671642</v>
      </c>
      <c r="BL4" s="2" t="s">
        <v>0</v>
      </c>
      <c r="BM4" s="12"/>
      <c r="BN4" s="12"/>
      <c r="BO4" s="12"/>
      <c r="BP4" s="12"/>
      <c r="BQ4" s="12" t="n">
        <f aca="false">BC4/(0.042*5)</f>
        <v>63.23960554371</v>
      </c>
      <c r="BR4" s="12" t="n">
        <f aca="false">BD4/(0.042*5)</f>
        <v>68.7300106609808</v>
      </c>
      <c r="BS4" s="12" t="n">
        <f aca="false">BE4/(0.042*5)</f>
        <v>68.605632551528</v>
      </c>
      <c r="BT4" s="12" t="n">
        <f aca="false">BF4/(0.042*5)</f>
        <v>57.011815920398</v>
      </c>
      <c r="BU4" s="12" t="n">
        <f aca="false">BG4/(0.042*5)</f>
        <v>88.0619225302061</v>
      </c>
      <c r="BV4" s="12" t="n">
        <f aca="false">BH4/(0.042*5)</f>
        <v>87.6799040511727</v>
      </c>
      <c r="BW4" s="12" t="n">
        <f aca="false">BI4/(0.042*5)</f>
        <v>81.19447405828</v>
      </c>
      <c r="BX4" s="12" t="n">
        <f aca="false">BJ4/(0.042*5)</f>
        <v>81.8163646055437</v>
      </c>
      <c r="BZ4" s="2" t="s">
        <v>0</v>
      </c>
      <c r="CA4" s="12"/>
      <c r="CB4" s="12"/>
      <c r="CC4" s="12"/>
      <c r="CD4" s="12"/>
      <c r="CE4" s="14" t="n">
        <f aca="false">AVERAGE(BQ4:BT4)</f>
        <v>64.3967661691542</v>
      </c>
      <c r="CF4" s="12"/>
      <c r="CG4" s="12"/>
      <c r="CH4" s="12"/>
      <c r="CI4" s="14" t="n">
        <f aca="false">AVERAGE(BU4:BX4)</f>
        <v>84.6881663113006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70.453308259514</v>
      </c>
      <c r="CT4" s="12" t="n">
        <f aca="false">(BR4/$CA$8)*100</f>
        <v>76.570000494878</v>
      </c>
      <c r="CU4" s="12" t="n">
        <f aca="false">(BS4/$CA$8)*100</f>
        <v>76.4314346513585</v>
      </c>
      <c r="CV4" s="12" t="n">
        <f aca="false">(BT4/$CA$8)*100</f>
        <v>63.515118523284</v>
      </c>
      <c r="CW4" s="12" t="n">
        <f aca="false">(BU4/$CA$8)*100</f>
        <v>98.1070916019202</v>
      </c>
      <c r="CX4" s="12" t="n">
        <f aca="false">(BV4/$CA$8)*100</f>
        <v>97.68149651111</v>
      </c>
      <c r="CY4" s="12" t="n">
        <f aca="false">(BW4/$CA$8)*100</f>
        <v>90.4562775275895</v>
      </c>
      <c r="CZ4" s="12" t="n">
        <f aca="false">(BX4/$CA$8)*100</f>
        <v>91.1491067451874</v>
      </c>
      <c r="DB4" s="2" t="s">
        <v>0</v>
      </c>
      <c r="DC4" s="12"/>
      <c r="DD4" s="12"/>
      <c r="DE4" s="12"/>
      <c r="DF4" s="12"/>
      <c r="DG4" s="12" t="n">
        <f aca="false">AVERAGE(CS4:CV4)</f>
        <v>71.7424654822586</v>
      </c>
      <c r="DH4" s="12"/>
      <c r="DI4" s="12"/>
      <c r="DJ4" s="12"/>
      <c r="DK4" s="12" t="n">
        <f aca="false">AVERAGE(CW4:CZ4)</f>
        <v>94.3484930964518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29.546691740486</v>
      </c>
      <c r="DV4" s="12" t="n">
        <f aca="false">$DC$8-CT4</f>
        <v>23.429999505122</v>
      </c>
      <c r="DW4" s="12" t="n">
        <f aca="false">$DC$8-CU4</f>
        <v>23.5685653486416</v>
      </c>
      <c r="DX4" s="12" t="n">
        <f aca="false">$DC$8-CV4</f>
        <v>36.484881476716</v>
      </c>
      <c r="DY4" s="12" t="n">
        <f aca="false">$DC$8-CW4</f>
        <v>1.89290839807988</v>
      </c>
      <c r="DZ4" s="12" t="n">
        <f aca="false">$DC$8-CX4</f>
        <v>2.31850348889</v>
      </c>
      <c r="EA4" s="12" t="n">
        <f aca="false">$DC$8-CY4</f>
        <v>9.54372247241055</v>
      </c>
      <c r="EB4" s="12" t="n">
        <f aca="false">$DC$8-CZ4</f>
        <v>8.85089325481268</v>
      </c>
      <c r="ED4" s="2" t="s">
        <v>0</v>
      </c>
      <c r="EE4" s="12"/>
      <c r="EF4" s="12"/>
      <c r="EG4" s="12"/>
      <c r="EH4" s="12"/>
      <c r="EI4" s="14" t="n">
        <f aca="false">AVERAGE(DU4:DX4)</f>
        <v>28.2575345177414</v>
      </c>
      <c r="EJ4" s="12"/>
      <c r="EK4" s="12"/>
      <c r="EL4" s="12"/>
      <c r="EM4" s="14" t="n">
        <f aca="false">AVERAGE(DY4:EB4)</f>
        <v>5.65150690354828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6.18176594227298</v>
      </c>
      <c r="EX4" s="12"/>
      <c r="EY4" s="12"/>
      <c r="EZ4" s="12"/>
      <c r="FA4" s="14" t="n">
        <f aca="false">STDEV(DY4:EB4)</f>
        <v>4.10777269521184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135</v>
      </c>
      <c r="G5" s="4"/>
      <c r="H5" s="4"/>
      <c r="I5" s="4"/>
      <c r="J5" s="4" t="s">
        <v>136</v>
      </c>
      <c r="K5" s="4"/>
      <c r="L5" s="4"/>
      <c r="M5" s="4"/>
      <c r="O5" s="2" t="s">
        <v>4</v>
      </c>
      <c r="P5" s="0" t="n">
        <v>0.1756</v>
      </c>
      <c r="Q5" s="28" t="n">
        <v>0.1676</v>
      </c>
      <c r="R5" s="28" t="n">
        <v>0.169</v>
      </c>
      <c r="S5" s="28" t="n">
        <v>0.1804</v>
      </c>
      <c r="T5" s="28" t="n">
        <v>1.0348</v>
      </c>
      <c r="U5" s="28" t="n">
        <v>1.0125</v>
      </c>
      <c r="V5" s="28" t="n">
        <v>1.0436</v>
      </c>
      <c r="W5" s="28" t="n">
        <v>1.0969</v>
      </c>
      <c r="X5" s="28" t="n">
        <v>0.317</v>
      </c>
      <c r="Y5" s="28" t="n">
        <v>0.2614</v>
      </c>
      <c r="Z5" s="28" t="n">
        <v>0.2603</v>
      </c>
      <c r="AA5" s="28" t="n">
        <v>0.2471</v>
      </c>
      <c r="AC5" s="2" t="s">
        <v>4</v>
      </c>
      <c r="AD5" s="12" t="n">
        <f aca="false">P5-(AVERAGE($P$4:$S$4))</f>
        <v>0.114925</v>
      </c>
      <c r="AE5" s="12" t="n">
        <f aca="false">Q5-(AVERAGE($P$4:$S$4))</f>
        <v>0.106925</v>
      </c>
      <c r="AF5" s="12" t="n">
        <f aca="false">R5-(AVERAGE($P$4:$S$4))</f>
        <v>0.108325</v>
      </c>
      <c r="AG5" s="12" t="n">
        <f aca="false">S5-(AVERAGE($P$4:$S$4))</f>
        <v>0.119725</v>
      </c>
      <c r="AH5" s="12" t="n">
        <f aca="false">T5-(AVERAGE($P$4:$S$4))</f>
        <v>0.974125</v>
      </c>
      <c r="AI5" s="12" t="n">
        <f aca="false">U5-(AVERAGE($P$4:$S$4))</f>
        <v>0.951825</v>
      </c>
      <c r="AJ5" s="12" t="n">
        <f aca="false">V5-(AVERAGE($P$4:$S$4))</f>
        <v>0.982925</v>
      </c>
      <c r="AK5" s="12" t="n">
        <f aca="false">W5-(AVERAGE($P$4:$S$4))</f>
        <v>1.036225</v>
      </c>
      <c r="AL5" s="12" t="n">
        <f aca="false">X5-(AVERAGE($P$4:$S$4))</f>
        <v>0.256325</v>
      </c>
      <c r="AM5" s="12" t="n">
        <f aca="false">Y5-(AVERAGE($P$4:$S$4))</f>
        <v>0.200725</v>
      </c>
      <c r="AN5" s="12" t="n">
        <f aca="false">Z5-(AVERAGE($P$4:$S$4))</f>
        <v>0.199625</v>
      </c>
      <c r="AO5" s="12" t="n">
        <f aca="false">AA5-(AVERAGE($P$4:$S$4))</f>
        <v>0.186425</v>
      </c>
      <c r="AQ5" s="11" t="n">
        <v>2.5</v>
      </c>
      <c r="AR5" s="12" t="n">
        <f aca="false">AD5</f>
        <v>0.114925</v>
      </c>
      <c r="AS5" s="12" t="n">
        <f aca="false">AE5</f>
        <v>0.106925</v>
      </c>
      <c r="AT5" s="12" t="n">
        <f aca="false">AF5</f>
        <v>0.108325</v>
      </c>
      <c r="AU5" s="12" t="n">
        <f aca="false">AG5</f>
        <v>0.119725</v>
      </c>
      <c r="AV5" s="13" t="n">
        <f aca="false">AVERAGE(AR5:AU5)</f>
        <v>0.112475</v>
      </c>
      <c r="AX5" s="2" t="s">
        <v>4</v>
      </c>
      <c r="AY5" s="12" t="n">
        <f aca="false">(AD5+0.0089)/0.0536</f>
        <v>2.31016791044776</v>
      </c>
      <c r="AZ5" s="12" t="n">
        <f aca="false">(AE5+0.0089)/0.0536</f>
        <v>2.16091417910448</v>
      </c>
      <c r="BA5" s="12" t="n">
        <f aca="false">(AF5+0.0089)/0.0536</f>
        <v>2.18703358208955</v>
      </c>
      <c r="BB5" s="12" t="n">
        <f aca="false">(AG5+0.0089)/0.0536</f>
        <v>2.39972014925373</v>
      </c>
      <c r="BC5" s="12" t="n">
        <f aca="false">(AH5+0.0089)/0.0536</f>
        <v>18.3400186567164</v>
      </c>
      <c r="BD5" s="12" t="n">
        <f aca="false">(AI5+0.0089)/0.0536</f>
        <v>17.923973880597</v>
      </c>
      <c r="BE5" s="12" t="n">
        <f aca="false">(AJ5+0.0089)/0.0536</f>
        <v>18.504197761194</v>
      </c>
      <c r="BF5" s="12" t="n">
        <f aca="false">(AK5+0.0089)/0.0536</f>
        <v>19.4986007462687</v>
      </c>
      <c r="BG5" s="12" t="n">
        <f aca="false">(AL5+0.0089)/0.0536</f>
        <v>4.9482276119403</v>
      </c>
      <c r="BH5" s="12" t="n">
        <f aca="false">(AM5+0.0089)/0.0536</f>
        <v>3.91091417910448</v>
      </c>
      <c r="BI5" s="12" t="n">
        <f aca="false">(AN5+0.0089)/0.0536</f>
        <v>3.89039179104478</v>
      </c>
      <c r="BJ5" s="12" t="n">
        <f aca="false">(AO5+0.0089)/0.0536</f>
        <v>3.64412313432836</v>
      </c>
      <c r="BL5" s="2" t="s">
        <v>4</v>
      </c>
      <c r="BM5" s="12"/>
      <c r="BN5" s="12"/>
      <c r="BO5" s="12"/>
      <c r="BP5" s="12"/>
      <c r="BQ5" s="12" t="n">
        <f aca="false">BC5/(0.042*5)</f>
        <v>87.3334221748401</v>
      </c>
      <c r="BR5" s="12" t="n">
        <f aca="false">BD5/(0.042*5)</f>
        <v>85.3522565742715</v>
      </c>
      <c r="BS5" s="12" t="n">
        <f aca="false">BE5/(0.042*5)</f>
        <v>88.1152274342573</v>
      </c>
      <c r="BT5" s="12" t="n">
        <f aca="false">BF5/(0.042*5)</f>
        <v>92.8504797441364</v>
      </c>
      <c r="BU5" s="12" t="n">
        <f aca="false">BG5/(0.042*5)</f>
        <v>23.5629886282871</v>
      </c>
      <c r="BV5" s="12" t="n">
        <f aca="false">BH5/(0.042*5)</f>
        <v>18.6234008528785</v>
      </c>
      <c r="BW5" s="12" t="n">
        <f aca="false">BI5/(0.042*5)</f>
        <v>18.5256751954513</v>
      </c>
      <c r="BX5" s="12" t="n">
        <f aca="false">BJ5/(0.042*5)</f>
        <v>17.3529673063255</v>
      </c>
      <c r="BZ5" s="2" t="s">
        <v>4</v>
      </c>
      <c r="CA5" s="12"/>
      <c r="CB5" s="12"/>
      <c r="CC5" s="12"/>
      <c r="CD5" s="12"/>
      <c r="CE5" s="14" t="n">
        <f aca="false">AVERAGE(BQ5:BT5)</f>
        <v>88.4128464818763</v>
      </c>
      <c r="CF5" s="12"/>
      <c r="CG5" s="12"/>
      <c r="CH5" s="12"/>
      <c r="CI5" s="12" t="n">
        <f aca="false">AVERAGE(BU5:BX5)</f>
        <v>19.5162579957356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97.2954916613055</v>
      </c>
      <c r="CT5" s="12" t="n">
        <f aca="false">(BR5/$CA$8)*100</f>
        <v>95.0883357252438</v>
      </c>
      <c r="CU5" s="12" t="n">
        <f aca="false">(BS5/$CA$8)*100</f>
        <v>98.1664769634286</v>
      </c>
      <c r="CV5" s="12" t="n">
        <f aca="false">(BT5/$CA$8)*100</f>
        <v>103.441876577424</v>
      </c>
      <c r="CW5" s="12" t="n">
        <f aca="false">(BU5/$CA$8)*100</f>
        <v>26.2508041767704</v>
      </c>
      <c r="CX5" s="12" t="n">
        <f aca="false">(BV5/$CA$8)*100</f>
        <v>20.7477606769931</v>
      </c>
      <c r="CY5" s="12" t="n">
        <f aca="false">(BW5/$CA$8)*100</f>
        <v>20.6388875142277</v>
      </c>
      <c r="CZ5" s="12" t="n">
        <f aca="false">(BX5/$CA$8)*100</f>
        <v>19.3324095610432</v>
      </c>
      <c r="DB5" s="2" t="s">
        <v>4</v>
      </c>
      <c r="DC5" s="12"/>
      <c r="DD5" s="12"/>
      <c r="DE5" s="12"/>
      <c r="DF5" s="12"/>
      <c r="DG5" s="12" t="n">
        <f aca="false">AVERAGE(CS5:CV5)</f>
        <v>98.4980452318504</v>
      </c>
      <c r="DH5" s="12"/>
      <c r="DI5" s="12"/>
      <c r="DJ5" s="12"/>
      <c r="DK5" s="12" t="n">
        <f aca="false">AVERAGE(CW5:CZ5)</f>
        <v>21.7424654822586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2.70450833869452</v>
      </c>
      <c r="DV5" s="12" t="n">
        <f aca="false">$DC$8-CT5</f>
        <v>4.91166427475628</v>
      </c>
      <c r="DW5" s="12" t="n">
        <f aca="false">$DC$8-CU5</f>
        <v>1.83352303657146</v>
      </c>
      <c r="DX5" s="12" t="n">
        <f aca="false">$DC$8-CV5</f>
        <v>-3.44187657742364</v>
      </c>
      <c r="DY5" s="12" t="n">
        <f aca="false">$DC$8-CW5</f>
        <v>73.7491958232296</v>
      </c>
      <c r="DZ5" s="12" t="n">
        <f aca="false">$DC$8-CX5</f>
        <v>79.2522393230069</v>
      </c>
      <c r="EA5" s="12" t="n">
        <f aca="false">$DC$8-CY5</f>
        <v>79.3611124857723</v>
      </c>
      <c r="EB5" s="12" t="n">
        <f aca="false">$DC$8-CZ5</f>
        <v>80.6675904389568</v>
      </c>
      <c r="ED5" s="2" t="s">
        <v>4</v>
      </c>
      <c r="EE5" s="12"/>
      <c r="EF5" s="12"/>
      <c r="EG5" s="12"/>
      <c r="EH5" s="12"/>
      <c r="EI5" s="14" t="n">
        <f aca="false">AVERAGE(DU5:DX5)</f>
        <v>1.50195476814966</v>
      </c>
      <c r="EJ5" s="12"/>
      <c r="EK5" s="12"/>
      <c r="EL5" s="12"/>
      <c r="EM5" s="12" t="n">
        <f aca="false">AVERAGE(DY5:EB5)</f>
        <v>78.2575345177414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3.54135849167007</v>
      </c>
      <c r="EX5" s="12"/>
      <c r="EY5" s="12"/>
      <c r="EZ5" s="12"/>
      <c r="FA5" s="12" t="n">
        <f aca="false">STDEV(DY5:EB5)</f>
        <v>3.07358690072687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137</v>
      </c>
      <c r="G6" s="4"/>
      <c r="H6" s="4"/>
      <c r="I6" s="4"/>
      <c r="J6" s="4" t="s">
        <v>138</v>
      </c>
      <c r="K6" s="4"/>
      <c r="L6" s="4"/>
      <c r="M6" s="4"/>
      <c r="O6" s="2" t="s">
        <v>8</v>
      </c>
      <c r="P6" s="0" t="n">
        <v>0.6102</v>
      </c>
      <c r="Q6" s="28" t="n">
        <v>0.5769</v>
      </c>
      <c r="R6" s="28" t="n">
        <v>0.5789</v>
      </c>
      <c r="S6" s="28" t="n">
        <v>0.6028</v>
      </c>
      <c r="T6" s="28" t="n">
        <v>1.0768</v>
      </c>
      <c r="U6" s="28" t="n">
        <v>1.0299</v>
      </c>
      <c r="V6" s="28" t="n">
        <v>1.0668</v>
      </c>
      <c r="W6" s="28" t="n">
        <v>1.0703</v>
      </c>
      <c r="X6" s="28" t="n">
        <v>0.9804</v>
      </c>
      <c r="Y6" s="28" t="n">
        <v>0.9622</v>
      </c>
      <c r="Z6" s="28" t="n">
        <v>0.9603</v>
      </c>
      <c r="AA6" s="28" t="n">
        <v>0.9525</v>
      </c>
      <c r="AC6" s="2" t="s">
        <v>8</v>
      </c>
      <c r="AD6" s="12" t="n">
        <f aca="false">P6-(AVERAGE($P$4:$S$4))</f>
        <v>0.549525</v>
      </c>
      <c r="AE6" s="12" t="n">
        <f aca="false">Q6-(AVERAGE($P$4:$S$4))</f>
        <v>0.516225</v>
      </c>
      <c r="AF6" s="12" t="n">
        <f aca="false">R6-(AVERAGE($P$4:$S$4))</f>
        <v>0.518225</v>
      </c>
      <c r="AG6" s="12" t="n">
        <f aca="false">S6-(AVERAGE($P$4:$S$4))</f>
        <v>0.542125</v>
      </c>
      <c r="AH6" s="12" t="n">
        <f aca="false">T6-(AVERAGE($P$4:$S$4))</f>
        <v>1.016125</v>
      </c>
      <c r="AI6" s="12" t="n">
        <f aca="false">U6-(AVERAGE($P$4:$S$4))</f>
        <v>0.969225</v>
      </c>
      <c r="AJ6" s="12" t="n">
        <f aca="false">V6-(AVERAGE($P$4:$S$4))</f>
        <v>1.006125</v>
      </c>
      <c r="AK6" s="12" t="n">
        <f aca="false">W6-(AVERAGE($P$4:$S$4))</f>
        <v>1.009625</v>
      </c>
      <c r="AL6" s="12" t="n">
        <f aca="false">X6-(AVERAGE($P$4:$S$4))</f>
        <v>0.919725</v>
      </c>
      <c r="AM6" s="12" t="n">
        <f aca="false">Y6-(AVERAGE($P$4:$S$4))</f>
        <v>0.901525</v>
      </c>
      <c r="AN6" s="12" t="n">
        <f aca="false">Z6-(AVERAGE($P$4:$S$4))</f>
        <v>0.899625</v>
      </c>
      <c r="AO6" s="12" t="n">
        <f aca="false">AA6-(AVERAGE($P$4:$S$4))</f>
        <v>0.891825</v>
      </c>
      <c r="AQ6" s="11" t="n">
        <v>10</v>
      </c>
      <c r="AR6" s="12" t="n">
        <f aca="false">AD6</f>
        <v>0.549525</v>
      </c>
      <c r="AS6" s="12" t="n">
        <f aca="false">AE6</f>
        <v>0.516225</v>
      </c>
      <c r="AT6" s="12" t="n">
        <f aca="false">AF6</f>
        <v>0.518225</v>
      </c>
      <c r="AU6" s="12" t="n">
        <f aca="false">AG6</f>
        <v>0.542125</v>
      </c>
      <c r="AV6" s="13" t="n">
        <f aca="false">AVERAGE(AR6:AU6)</f>
        <v>0.531525</v>
      </c>
      <c r="AX6" s="2" t="s">
        <v>8</v>
      </c>
      <c r="AY6" s="12" t="n">
        <f aca="false">(AD6+0.0089)/0.0536</f>
        <v>10.4183768656716</v>
      </c>
      <c r="AZ6" s="12" t="n">
        <f aca="false">(AE6+0.0089)/0.0536</f>
        <v>9.79710820895522</v>
      </c>
      <c r="BA6" s="12" t="n">
        <f aca="false">(AF6+0.0089)/0.0536</f>
        <v>9.83442164179105</v>
      </c>
      <c r="BB6" s="12" t="n">
        <f aca="false">(AG6+0.0089)/0.0536</f>
        <v>10.2803171641791</v>
      </c>
      <c r="BC6" s="12" t="n">
        <f aca="false">(AH6+0.0089)/0.0536</f>
        <v>19.1236007462687</v>
      </c>
      <c r="BD6" s="12" t="n">
        <f aca="false">(AI6+0.0089)/0.0536</f>
        <v>18.2486007462687</v>
      </c>
      <c r="BE6" s="12" t="n">
        <f aca="false">(AJ6+0.0089)/0.0536</f>
        <v>18.9370335820895</v>
      </c>
      <c r="BF6" s="12" t="n">
        <f aca="false">(AK6+0.0089)/0.0536</f>
        <v>19.0023320895522</v>
      </c>
      <c r="BG6" s="12" t="n">
        <f aca="false">(AL6+0.0089)/0.0536</f>
        <v>17.3250932835821</v>
      </c>
      <c r="BH6" s="12" t="n">
        <f aca="false">(AM6+0.0089)/0.0536</f>
        <v>16.9855410447761</v>
      </c>
      <c r="BI6" s="12" t="n">
        <f aca="false">(AN6+0.0089)/0.0536</f>
        <v>16.9500932835821</v>
      </c>
      <c r="BJ6" s="12" t="n">
        <f aca="false">(AO6+0.0089)/0.0536</f>
        <v>16.8045708955224</v>
      </c>
      <c r="BL6" s="2" t="s">
        <v>8</v>
      </c>
      <c r="BM6" s="12"/>
      <c r="BN6" s="12"/>
      <c r="BO6" s="12"/>
      <c r="BP6" s="12"/>
      <c r="BQ6" s="12" t="n">
        <f aca="false">BC6/(0.042*5)</f>
        <v>91.0647654584222</v>
      </c>
      <c r="BR6" s="12" t="n">
        <f aca="false">BD6/(0.042*5)</f>
        <v>86.8980987917555</v>
      </c>
      <c r="BS6" s="12" t="n">
        <f aca="false">BE6/(0.042*5)</f>
        <v>90.1763503909026</v>
      </c>
      <c r="BT6" s="12" t="n">
        <f aca="false">BF6/(0.042*5)</f>
        <v>90.4872956645345</v>
      </c>
      <c r="BU6" s="12" t="n">
        <f aca="false">BG6/(0.042*5)</f>
        <v>82.5004442075337</v>
      </c>
      <c r="BV6" s="12" t="n">
        <f aca="false">BH6/(0.042*5)</f>
        <v>80.8835287846482</v>
      </c>
      <c r="BW6" s="12" t="n">
        <f aca="false">BI6/(0.042*5)</f>
        <v>80.7147299218195</v>
      </c>
      <c r="BX6" s="12" t="n">
        <f aca="false">BJ6/(0.042*5)</f>
        <v>80.0217661691542</v>
      </c>
      <c r="BZ6" s="2" t="s">
        <v>8</v>
      </c>
      <c r="CA6" s="12"/>
      <c r="CB6" s="12"/>
      <c r="CC6" s="12"/>
      <c r="CD6" s="12"/>
      <c r="CE6" s="14" t="n">
        <f aca="false">AVERAGE(BQ6:BT6)</f>
        <v>89.6566275764037</v>
      </c>
      <c r="CF6" s="12"/>
      <c r="CG6" s="12"/>
      <c r="CH6" s="12"/>
      <c r="CI6" s="12" t="n">
        <f aca="false">AVERAGE(BU6:BX6)</f>
        <v>81.0301172707889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101.452466966893</v>
      </c>
      <c r="CT6" s="12" t="n">
        <f aca="false">(BR6/$CA$8)*100</f>
        <v>96.810511208987</v>
      </c>
      <c r="CU6" s="12" t="n">
        <f aca="false">(BS6/$CA$8)*100</f>
        <v>100.462710941753</v>
      </c>
      <c r="CV6" s="12" t="n">
        <f aca="false">(BT6/$CA$8)*100</f>
        <v>100.809125550552</v>
      </c>
      <c r="CW6" s="12" t="n">
        <f aca="false">(BU6/$CA$8)*100</f>
        <v>91.911218884545</v>
      </c>
      <c r="CX6" s="12" t="n">
        <f aca="false">(BV6/$CA$8)*100</f>
        <v>90.1098629187905</v>
      </c>
      <c r="CY6" s="12" t="n">
        <f aca="false">(BW6/$CA$8)*100</f>
        <v>89.921809274014</v>
      </c>
      <c r="CZ6" s="12" t="n">
        <f aca="false">(BX6/$CA$8)*100</f>
        <v>89.1497995744049</v>
      </c>
      <c r="DB6" s="2" t="s">
        <v>8</v>
      </c>
      <c r="DC6" s="12"/>
      <c r="DD6" s="12"/>
      <c r="DE6" s="12"/>
      <c r="DF6" s="12"/>
      <c r="DG6" s="12" t="n">
        <f aca="false">AVERAGE(CS6:CV6)</f>
        <v>99.8837036670461</v>
      </c>
      <c r="DH6" s="12"/>
      <c r="DI6" s="12"/>
      <c r="DJ6" s="12"/>
      <c r="DK6" s="12" t="n">
        <f aca="false">AVERAGE(CW6:CZ6)</f>
        <v>90.2731726629386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-1.45246696689264</v>
      </c>
      <c r="DV6" s="12" t="n">
        <f aca="false">$DC$8-CT6</f>
        <v>3.18948879101302</v>
      </c>
      <c r="DW6" s="12" t="n">
        <f aca="false">$DC$8-CU6</f>
        <v>-0.462710941752817</v>
      </c>
      <c r="DX6" s="12" t="n">
        <f aca="false">$DC$8-CV6</f>
        <v>-0.809125550551784</v>
      </c>
      <c r="DY6" s="12" t="n">
        <f aca="false">$DC$8-CW6</f>
        <v>8.08878111545505</v>
      </c>
      <c r="DZ6" s="12" t="n">
        <f aca="false">$DC$8-CX6</f>
        <v>9.89013708120949</v>
      </c>
      <c r="EA6" s="12" t="n">
        <f aca="false">$DC$8-CY6</f>
        <v>10.0781907259861</v>
      </c>
      <c r="EB6" s="12" t="n">
        <f aca="false">$DC$8-CZ6</f>
        <v>10.8502004255951</v>
      </c>
      <c r="ED6" s="2" t="s">
        <v>8</v>
      </c>
      <c r="EE6" s="12"/>
      <c r="EF6" s="12"/>
      <c r="EG6" s="12"/>
      <c r="EH6" s="12"/>
      <c r="EI6" s="14" t="n">
        <f aca="false">AVERAGE(DU6:DX6)</f>
        <v>0.116296332953944</v>
      </c>
      <c r="EJ6" s="12"/>
      <c r="EK6" s="12"/>
      <c r="EL6" s="12"/>
      <c r="EM6" s="12" t="n">
        <f aca="false">AVERAGE(DY6:EB6)</f>
        <v>9.72682733706142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2.08943255948047</v>
      </c>
      <c r="EX6" s="12"/>
      <c r="EY6" s="12"/>
      <c r="EZ6" s="12"/>
      <c r="FA6" s="12" t="n">
        <f aca="false">STDEV(DY6:EB6)</f>
        <v>1.1683733455494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139</v>
      </c>
      <c r="G7" s="4"/>
      <c r="H7" s="4"/>
      <c r="I7" s="4"/>
      <c r="J7" s="4" t="s">
        <v>140</v>
      </c>
      <c r="K7" s="4"/>
      <c r="L7" s="4"/>
      <c r="M7" s="4"/>
      <c r="O7" s="2" t="s">
        <v>12</v>
      </c>
      <c r="P7" s="0" t="n">
        <v>1.1497</v>
      </c>
      <c r="Q7" s="28" t="n">
        <v>1.1142</v>
      </c>
      <c r="R7" s="28" t="n">
        <v>1.0979</v>
      </c>
      <c r="S7" s="28" t="n">
        <v>1.1316</v>
      </c>
      <c r="T7" s="28" t="n">
        <v>0.2697</v>
      </c>
      <c r="U7" s="28" t="n">
        <v>0.0767</v>
      </c>
      <c r="V7" s="28" t="n">
        <v>0.1256</v>
      </c>
      <c r="W7" s="28" t="n">
        <v>0.0791</v>
      </c>
      <c r="X7" s="28" t="n">
        <v>1.0229</v>
      </c>
      <c r="Y7" s="28" t="n">
        <v>0.9905</v>
      </c>
      <c r="Z7" s="28" t="n">
        <v>0.9881</v>
      </c>
      <c r="AA7" s="28" t="n">
        <v>0.9931</v>
      </c>
      <c r="AC7" s="2" t="s">
        <v>12</v>
      </c>
      <c r="AD7" s="12" t="n">
        <f aca="false">P7-(AVERAGE($P$4:$S$4))</f>
        <v>1.089025</v>
      </c>
      <c r="AE7" s="12" t="n">
        <f aca="false">Q7-(AVERAGE($P$4:$S$4))</f>
        <v>1.053525</v>
      </c>
      <c r="AF7" s="12" t="n">
        <f aca="false">R7-(AVERAGE($P$4:$S$4))</f>
        <v>1.037225</v>
      </c>
      <c r="AG7" s="12" t="n">
        <f aca="false">S7-(AVERAGE($P$4:$S$4))</f>
        <v>1.070925</v>
      </c>
      <c r="AH7" s="12" t="n">
        <f aca="false">T7-(AVERAGE($P$4:$S$4))</f>
        <v>0.209025</v>
      </c>
      <c r="AI7" s="12" t="n">
        <f aca="false">U7-(AVERAGE($P$4:$S$4))</f>
        <v>0.016025</v>
      </c>
      <c r="AJ7" s="12" t="n">
        <f aca="false">V7-(AVERAGE($P$4:$S$4))</f>
        <v>0.064925</v>
      </c>
      <c r="AK7" s="12" t="n">
        <f aca="false">W7-(AVERAGE($P$4:$S$4))</f>
        <v>0.018425</v>
      </c>
      <c r="AL7" s="12" t="n">
        <f aca="false">X7-(AVERAGE($P$4:$S$4))</f>
        <v>0.962225</v>
      </c>
      <c r="AM7" s="12" t="n">
        <f aca="false">Y7-(AVERAGE($P$4:$S$4))</f>
        <v>0.929825</v>
      </c>
      <c r="AN7" s="12" t="n">
        <f aca="false">Z7-(AVERAGE($P$4:$S$4))</f>
        <v>0.927425</v>
      </c>
      <c r="AO7" s="12" t="n">
        <f aca="false">AA7-(AVERAGE($P$4:$S$4))</f>
        <v>0.932425</v>
      </c>
      <c r="AQ7" s="11" t="n">
        <v>20</v>
      </c>
      <c r="AR7" s="12" t="n">
        <f aca="false">AD7</f>
        <v>1.089025</v>
      </c>
      <c r="AS7" s="12" t="n">
        <f aca="false">AE7</f>
        <v>1.053525</v>
      </c>
      <c r="AT7" s="12" t="n">
        <f aca="false">AF7</f>
        <v>1.037225</v>
      </c>
      <c r="AU7" s="12" t="n">
        <f aca="false">AG7</f>
        <v>1.070925</v>
      </c>
      <c r="AV7" s="13" t="n">
        <f aca="false">AVERAGE(AR7:AU7)</f>
        <v>1.062675</v>
      </c>
      <c r="AX7" s="2" t="s">
        <v>12</v>
      </c>
      <c r="AY7" s="12" t="n">
        <f aca="false">(AD7+0.0089)/0.0536</f>
        <v>20.4836753731343</v>
      </c>
      <c r="AZ7" s="12" t="n">
        <f aca="false">(AE7+0.0089)/0.0536</f>
        <v>19.8213619402985</v>
      </c>
      <c r="BA7" s="12" t="n">
        <f aca="false">(AF7+0.0089)/0.0536</f>
        <v>19.5172574626866</v>
      </c>
      <c r="BB7" s="12" t="n">
        <f aca="false">(AG7+0.0089)/0.0536</f>
        <v>20.1459888059701</v>
      </c>
      <c r="BC7" s="12" t="n">
        <f aca="false">(AH7+0.0089)/0.0536</f>
        <v>4.06576492537313</v>
      </c>
      <c r="BD7" s="12" t="n">
        <f aca="false">(AI7+0.0089)/0.0536</f>
        <v>0.465018656716418</v>
      </c>
      <c r="BE7" s="12" t="n">
        <f aca="false">(AJ7+0.0089)/0.0536</f>
        <v>1.37733208955224</v>
      </c>
      <c r="BF7" s="12" t="n">
        <f aca="false">(AK7+0.0089)/0.0536</f>
        <v>0.509794776119403</v>
      </c>
      <c r="BG7" s="12" t="n">
        <f aca="false">(AL7+0.0089)/0.0536</f>
        <v>18.1180037313433</v>
      </c>
      <c r="BH7" s="12" t="n">
        <f aca="false">(AM7+0.0089)/0.0536</f>
        <v>17.513526119403</v>
      </c>
      <c r="BI7" s="12" t="n">
        <f aca="false">(AN7+0.0089)/0.0536</f>
        <v>17.46875</v>
      </c>
      <c r="BJ7" s="12" t="n">
        <f aca="false">(AO7+0.0089)/0.0536</f>
        <v>17.5620335820896</v>
      </c>
      <c r="BL7" s="2" t="s">
        <v>12</v>
      </c>
      <c r="BM7" s="12"/>
      <c r="BN7" s="12"/>
      <c r="BO7" s="12"/>
      <c r="BP7" s="12"/>
      <c r="BQ7" s="12" t="n">
        <f aca="false">BC7/(0.042*5)</f>
        <v>19.3607853589197</v>
      </c>
      <c r="BR7" s="12" t="n">
        <f aca="false">BD7/(0.042*5)</f>
        <v>2.21437455579247</v>
      </c>
      <c r="BS7" s="12" t="n">
        <f aca="false">BE7/(0.042*5)</f>
        <v>6.55872423596304</v>
      </c>
      <c r="BT7" s="12" t="n">
        <f aca="false">BF7/(0.042*5)</f>
        <v>2.42759417199716</v>
      </c>
      <c r="BU7" s="12" t="n">
        <f aca="false">BG7/(0.042*5)</f>
        <v>86.2762082444918</v>
      </c>
      <c r="BV7" s="12" t="n">
        <f aca="false">BH7/(0.042*5)</f>
        <v>83.3977434257285</v>
      </c>
      <c r="BW7" s="12" t="n">
        <f aca="false">BI7/(0.042*5)</f>
        <v>83.1845238095238</v>
      </c>
      <c r="BX7" s="12" t="n">
        <f aca="false">BJ7/(0.042*5)</f>
        <v>83.6287313432836</v>
      </c>
      <c r="BZ7" s="2" t="s">
        <v>12</v>
      </c>
      <c r="CA7" s="12"/>
      <c r="CB7" s="12"/>
      <c r="CC7" s="12"/>
      <c r="CD7" s="12"/>
      <c r="CE7" s="12" t="n">
        <f aca="false">AVERAGE(BQ7:BT7)</f>
        <v>7.64036958066809</v>
      </c>
      <c r="CF7" s="12"/>
      <c r="CG7" s="12"/>
      <c r="CH7" s="12"/>
      <c r="CI7" s="12" t="n">
        <f aca="false">AVERAGE(BU7:BX7)</f>
        <v>84.1218017057569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21.5692581778592</v>
      </c>
      <c r="CT7" s="12" t="n">
        <f aca="false">(BR7/$CA$8)*100</f>
        <v>2.46696689266096</v>
      </c>
      <c r="CU7" s="12" t="n">
        <f aca="false">(BS7/$CA$8)*100</f>
        <v>7.3068738555946</v>
      </c>
      <c r="CV7" s="12" t="n">
        <f aca="false">(BT7/$CA$8)*100</f>
        <v>2.70450833869451</v>
      </c>
      <c r="CW7" s="12" t="n">
        <f aca="false">(BU7/$CA$8)*100</f>
        <v>96.1176819913891</v>
      </c>
      <c r="CX7" s="12" t="n">
        <f aca="false">(BV7/$CA$8)*100</f>
        <v>92.9108724699362</v>
      </c>
      <c r="CY7" s="12" t="n">
        <f aca="false">(BW7/$CA$8)*100</f>
        <v>92.6733310239026</v>
      </c>
      <c r="CZ7" s="12" t="n">
        <f aca="false">(BX7/$CA$8)*100</f>
        <v>93.1682090364726</v>
      </c>
      <c r="DB7" s="2" t="s">
        <v>12</v>
      </c>
      <c r="DC7" s="12"/>
      <c r="DD7" s="12"/>
      <c r="DE7" s="12"/>
      <c r="DF7" s="12"/>
      <c r="DG7" s="12" t="n">
        <f aca="false">AVERAGE(CS7:CV7)</f>
        <v>8.51190181620231</v>
      </c>
      <c r="DH7" s="12"/>
      <c r="DI7" s="12"/>
      <c r="DJ7" s="12"/>
      <c r="DK7" s="12" t="n">
        <f aca="false">AVERAGE(CW7:CZ7)</f>
        <v>93.7175236304251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78.4307418221409</v>
      </c>
      <c r="DV7" s="12" t="n">
        <f aca="false">$DC$8-CT7</f>
        <v>97.5330331073391</v>
      </c>
      <c r="DW7" s="12" t="n">
        <f aca="false">$DC$8-CU7</f>
        <v>92.6931261444054</v>
      </c>
      <c r="DX7" s="12" t="n">
        <f aca="false">$DC$8-CV7</f>
        <v>97.2954916613055</v>
      </c>
      <c r="DY7" s="12" t="n">
        <f aca="false">$DC$8-CW7</f>
        <v>3.88231800861089</v>
      </c>
      <c r="DZ7" s="12" t="n">
        <f aca="false">$DC$8-CX7</f>
        <v>7.08912753006383</v>
      </c>
      <c r="EA7" s="12" t="n">
        <f aca="false">$DC$8-CY7</f>
        <v>7.32666897609739</v>
      </c>
      <c r="EB7" s="12" t="n">
        <f aca="false">$DC$8-CZ7</f>
        <v>6.83179096352748</v>
      </c>
      <c r="ED7" s="2" t="s">
        <v>12</v>
      </c>
      <c r="EE7" s="12"/>
      <c r="EF7" s="12"/>
      <c r="EG7" s="12"/>
      <c r="EH7" s="12"/>
      <c r="EI7" s="12" t="n">
        <f aca="false">AVERAGE(DU7:DX7)</f>
        <v>91.4880981837977</v>
      </c>
      <c r="EJ7" s="12"/>
      <c r="EK7" s="12"/>
      <c r="EL7" s="12"/>
      <c r="EM7" s="12" t="n">
        <f aca="false">AVERAGE(DY7:EB7)</f>
        <v>6.2824763695749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8.98542717911614</v>
      </c>
      <c r="EX7" s="12"/>
      <c r="EY7" s="12"/>
      <c r="EZ7" s="12"/>
      <c r="FA7" s="12" t="n">
        <f aca="false">STDEV(DY7:EB7)</f>
        <v>1.61281647799423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141</v>
      </c>
      <c r="G8" s="4"/>
      <c r="H8" s="4"/>
      <c r="I8" s="4"/>
      <c r="J8" s="4" t="s">
        <v>142</v>
      </c>
      <c r="K8" s="4"/>
      <c r="L8" s="4"/>
      <c r="M8" s="4"/>
      <c r="O8" s="2" t="s">
        <v>16</v>
      </c>
      <c r="P8" s="0" t="n">
        <v>1.0732</v>
      </c>
      <c r="Q8" s="28" t="n">
        <v>1.0932</v>
      </c>
      <c r="R8" s="28" t="n">
        <v>1.0182</v>
      </c>
      <c r="S8" s="28" t="n">
        <v>1.0639</v>
      </c>
      <c r="T8" s="28" t="n">
        <v>0.9149</v>
      </c>
      <c r="U8" s="28" t="n">
        <v>0.9333</v>
      </c>
      <c r="V8" s="28" t="n">
        <v>0.905</v>
      </c>
      <c r="W8" s="28" t="n">
        <v>0.9362</v>
      </c>
      <c r="X8" s="28" t="n">
        <v>0.9725</v>
      </c>
      <c r="Y8" s="28" t="n">
        <v>0.9593</v>
      </c>
      <c r="Z8" s="28" t="n">
        <v>0.9063</v>
      </c>
      <c r="AA8" s="28" t="n">
        <v>0.9172</v>
      </c>
      <c r="AC8" s="2" t="s">
        <v>16</v>
      </c>
      <c r="AD8" s="12" t="n">
        <f aca="false">P8-(AVERAGE($P$4:$S$4))</f>
        <v>1.012525</v>
      </c>
      <c r="AE8" s="12" t="n">
        <f aca="false">Q8-(AVERAGE($P$4:$S$4))</f>
        <v>1.032525</v>
      </c>
      <c r="AF8" s="12" t="n">
        <f aca="false">R8-(AVERAGE($P$4:$S$4))</f>
        <v>0.957525</v>
      </c>
      <c r="AG8" s="12" t="n">
        <f aca="false">S8-(AVERAGE($P$4:$S$4))</f>
        <v>1.003225</v>
      </c>
      <c r="AH8" s="12" t="n">
        <f aca="false">T8-(AVERAGE($P$4:$S$4))</f>
        <v>0.854225</v>
      </c>
      <c r="AI8" s="12" t="n">
        <f aca="false">U8-(AVERAGE($P$4:$S$4))</f>
        <v>0.872625</v>
      </c>
      <c r="AJ8" s="12" t="n">
        <f aca="false">V8-(AVERAGE($P$4:$S$4))</f>
        <v>0.844325</v>
      </c>
      <c r="AK8" s="12" t="n">
        <f aca="false">W8-(AVERAGE($P$4:$S$4))</f>
        <v>0.875525</v>
      </c>
      <c r="AL8" s="12" t="n">
        <f aca="false">X8-(AVERAGE($P$4:$S$4))</f>
        <v>0.911825</v>
      </c>
      <c r="AM8" s="12" t="n">
        <f aca="false">Y8-(AVERAGE($P$4:$S$4))</f>
        <v>0.898625</v>
      </c>
      <c r="AN8" s="12" t="n">
        <f aca="false">Z8-(AVERAGE($P$4:$S$4))</f>
        <v>0.845625</v>
      </c>
      <c r="AO8" s="12" t="n">
        <f aca="false">AA8-(AVERAGE($P$4:$S$4))</f>
        <v>0.856525</v>
      </c>
      <c r="AX8" s="2" t="s">
        <v>16</v>
      </c>
      <c r="AY8" s="12" t="n">
        <f aca="false">(AD8+0.0089)/0.0536</f>
        <v>19.0564365671642</v>
      </c>
      <c r="AZ8" s="12" t="n">
        <f aca="false">(AE8+0.0089)/0.0536</f>
        <v>19.4295708955224</v>
      </c>
      <c r="BA8" s="12" t="n">
        <f aca="false">(AF8+0.0089)/0.0536</f>
        <v>18.0303171641791</v>
      </c>
      <c r="BB8" s="12" t="n">
        <f aca="false">(AG8+0.0089)/0.0536</f>
        <v>18.8829291044776</v>
      </c>
      <c r="BC8" s="12" t="n">
        <f aca="false">(AH8+0.0089)/0.0536</f>
        <v>16.103078358209</v>
      </c>
      <c r="BD8" s="12" t="n">
        <f aca="false">(AI8+0.0089)/0.0536</f>
        <v>16.4463619402985</v>
      </c>
      <c r="BE8" s="12" t="n">
        <f aca="false">(AJ8+0.0089)/0.0536</f>
        <v>15.9183768656716</v>
      </c>
      <c r="BF8" s="12" t="n">
        <f aca="false">(AK8+0.0089)/0.0536</f>
        <v>16.5004664179105</v>
      </c>
      <c r="BG8" s="12" t="n">
        <f aca="false">(AL8+0.0089)/0.0536</f>
        <v>17.1777052238806</v>
      </c>
      <c r="BH8" s="12" t="n">
        <f aca="false">(AM8+0.0089)/0.0536</f>
        <v>16.9314365671642</v>
      </c>
      <c r="BI8" s="12" t="n">
        <f aca="false">(AN8+0.0089)/0.0536</f>
        <v>15.9426305970149</v>
      </c>
      <c r="BJ8" s="12" t="n">
        <f aca="false">(AO8+0.0089)/0.0536</f>
        <v>16.1459888059701</v>
      </c>
      <c r="BL8" s="2" t="s">
        <v>16</v>
      </c>
      <c r="BM8" s="12" t="n">
        <f aca="false">AY8/(0.042*5)</f>
        <v>90.7449360341151</v>
      </c>
      <c r="BN8" s="12" t="n">
        <f aca="false">AZ8/(0.042*5)</f>
        <v>92.5217661691542</v>
      </c>
      <c r="BO8" s="12" t="n">
        <f aca="false">BA8/(0.042*5)</f>
        <v>85.8586531627576</v>
      </c>
      <c r="BP8" s="12" t="n">
        <f aca="false">BB8/(0.042*5)</f>
        <v>89.918710021322</v>
      </c>
      <c r="BQ8" s="12" t="n">
        <f aca="false">BC8/(0.042*5)</f>
        <v>76.6813255152807</v>
      </c>
      <c r="BR8" s="12" t="n">
        <f aca="false">BD8/(0.042*5)</f>
        <v>78.3160092395167</v>
      </c>
      <c r="BS8" s="12" t="n">
        <f aca="false">BE8/(0.042*5)</f>
        <v>75.8017945984364</v>
      </c>
      <c r="BT8" s="12" t="n">
        <f aca="false">BF8/(0.042*5)</f>
        <v>78.5736496090974</v>
      </c>
      <c r="BU8" s="12" t="n">
        <f aca="false">BG8/(0.042*5)</f>
        <v>81.7985963041933</v>
      </c>
      <c r="BV8" s="12" t="n">
        <f aca="false">BH8/(0.042*5)</f>
        <v>80.6258884150675</v>
      </c>
      <c r="BW8" s="12" t="n">
        <f aca="false">BI8/(0.042*5)</f>
        <v>75.9172885572139</v>
      </c>
      <c r="BX8" s="12" t="n">
        <f aca="false">BJ8/(0.042*5)</f>
        <v>76.8856609808102</v>
      </c>
      <c r="BZ8" s="2" t="s">
        <v>16</v>
      </c>
      <c r="CA8" s="12" t="n">
        <f aca="false">AVERAGE(BM8:BP8)</f>
        <v>89.7610163468372</v>
      </c>
      <c r="CB8" s="12"/>
      <c r="CC8" s="12"/>
      <c r="CD8" s="12"/>
      <c r="CE8" s="12" t="n">
        <f aca="false">AVERAGE(BQ8:BT8)</f>
        <v>77.3431947405828</v>
      </c>
      <c r="CF8" s="12"/>
      <c r="CG8" s="12"/>
      <c r="CH8" s="12"/>
      <c r="CI8" s="14" t="n">
        <f aca="false">AVERAGE(BU8:BX8)</f>
        <v>78.8068585643213</v>
      </c>
      <c r="CJ8" s="12"/>
      <c r="CK8" s="12"/>
      <c r="CL8" s="12"/>
      <c r="CN8" s="2" t="s">
        <v>16</v>
      </c>
      <c r="CO8" s="12" t="n">
        <f aca="false">(BM8/$CA$8)*100</f>
        <v>101.096154797842</v>
      </c>
      <c r="CP8" s="12" t="n">
        <f aca="false">(BN8/$CA$8)*100</f>
        <v>103.075666848122</v>
      </c>
      <c r="CQ8" s="12" t="n">
        <f aca="false">(BO8/$CA$8)*100</f>
        <v>95.6524966595734</v>
      </c>
      <c r="CR8" s="12" t="n">
        <f aca="false">(BP8/$CA$8)*100</f>
        <v>100.175681694462</v>
      </c>
      <c r="CS8" s="12" t="n">
        <f aca="false">(BQ8/$CA$8)*100</f>
        <v>85.4283169198793</v>
      </c>
      <c r="CT8" s="12" t="n">
        <f aca="false">(BR8/$CA$8)*100</f>
        <v>87.2494680061365</v>
      </c>
      <c r="CU8" s="12" t="n">
        <f aca="false">(BS8/$CA$8)*100</f>
        <v>84.4484584549909</v>
      </c>
      <c r="CV8" s="12" t="n">
        <f aca="false">(BT8/$CA$8)*100</f>
        <v>87.5364972534271</v>
      </c>
      <c r="CW8" s="12" t="n">
        <f aca="false">(BU8/$CA$8)*100</f>
        <v>91.1293116246845</v>
      </c>
      <c r="CX8" s="12" t="n">
        <f aca="false">(BV8/$CA$8)*100</f>
        <v>89.8228336715</v>
      </c>
      <c r="CY8" s="12" t="n">
        <f aca="false">(BW8/$CA$8)*100</f>
        <v>84.5771267382591</v>
      </c>
      <c r="CZ8" s="12" t="n">
        <f aca="false">(BX8/$CA$8)*100</f>
        <v>85.6559608056614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86.1656851586084</v>
      </c>
      <c r="DH8" s="12"/>
      <c r="DI8" s="12"/>
      <c r="DJ8" s="12"/>
      <c r="DK8" s="12" t="n">
        <f aca="false">AVERAGE(CW8:CZ8)</f>
        <v>87.7963082100263</v>
      </c>
      <c r="DL8" s="12"/>
      <c r="DM8" s="12"/>
      <c r="DN8" s="12"/>
      <c r="DP8" s="2" t="s">
        <v>16</v>
      </c>
      <c r="DQ8" s="12" t="n">
        <f aca="false">$DC$8-CO8</f>
        <v>-1.0961547978423</v>
      </c>
      <c r="DR8" s="12" t="n">
        <f aca="false">$DC$8-CP8</f>
        <v>-3.07566684812193</v>
      </c>
      <c r="DS8" s="12" t="n">
        <f aca="false">$DC$8-CQ8</f>
        <v>4.3475033404266</v>
      </c>
      <c r="DT8" s="12" t="n">
        <f aca="false">$DC$8-CR8</f>
        <v>-0.175681694462313</v>
      </c>
      <c r="DU8" s="12" t="n">
        <f aca="false">$DC$8-CS8</f>
        <v>14.5716830801208</v>
      </c>
      <c r="DV8" s="12" t="n">
        <f aca="false">$DC$8-CT8</f>
        <v>12.7505319938635</v>
      </c>
      <c r="DW8" s="12" t="n">
        <f aca="false">$DC$8-CU8</f>
        <v>15.5515415450092</v>
      </c>
      <c r="DX8" s="12" t="n">
        <f aca="false">$DC$8-CV8</f>
        <v>12.463502746573</v>
      </c>
      <c r="DY8" s="12" t="n">
        <f aca="false">$DC$8-CW8</f>
        <v>8.8706883753155</v>
      </c>
      <c r="DZ8" s="12" t="n">
        <f aca="false">$DC$8-CX8</f>
        <v>10.1771663285</v>
      </c>
      <c r="EA8" s="12" t="n">
        <f aca="false">$DC$8-CY8</f>
        <v>15.422873261741</v>
      </c>
      <c r="EB8" s="12" t="n">
        <f aca="false">$DC$8-CZ8</f>
        <v>14.3440391943386</v>
      </c>
      <c r="ED8" s="2" t="s">
        <v>16</v>
      </c>
      <c r="EE8" s="12" t="n">
        <f aca="false">AVERAGE(DQ8:DT8)</f>
        <v>1.4210854715202E-014</v>
      </c>
      <c r="EF8" s="12"/>
      <c r="EG8" s="12"/>
      <c r="EH8" s="12"/>
      <c r="EI8" s="12" t="n">
        <f aca="false">AVERAGE(DU8:DX8)</f>
        <v>13.8343148413916</v>
      </c>
      <c r="EJ8" s="12"/>
      <c r="EK8" s="12"/>
      <c r="EL8" s="12"/>
      <c r="EM8" s="14" t="n">
        <f aca="false">AVERAGE(DY8:EB8)</f>
        <v>12.2036917899738</v>
      </c>
      <c r="EN8" s="12"/>
      <c r="EO8" s="12"/>
      <c r="EP8" s="12"/>
      <c r="ER8" s="2" t="s">
        <v>16</v>
      </c>
      <c r="ES8" s="12" t="n">
        <f aca="false">STDEV(DQ8:DT8)</f>
        <v>3.14074997700966</v>
      </c>
      <c r="ET8" s="12"/>
      <c r="EU8" s="12"/>
      <c r="EV8" s="12"/>
      <c r="EW8" s="12" t="n">
        <f aca="false">STDEV(DU8:DX8)</f>
        <v>1.47719221622204</v>
      </c>
      <c r="EX8" s="12"/>
      <c r="EY8" s="12"/>
      <c r="EZ8" s="12"/>
      <c r="FA8" s="14" t="n">
        <f aca="false">STDEV(DY8:EB8)</f>
        <v>3.17069569483132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143</v>
      </c>
      <c r="G9" s="4"/>
      <c r="H9" s="4"/>
      <c r="I9" s="4"/>
      <c r="J9" s="4" t="s">
        <v>144</v>
      </c>
      <c r="K9" s="4"/>
      <c r="L9" s="4"/>
      <c r="M9" s="4"/>
      <c r="O9" s="2" t="s">
        <v>20</v>
      </c>
      <c r="P9" s="0" t="n">
        <v>0.6486</v>
      </c>
      <c r="Q9" s="28" t="n">
        <v>0.6041</v>
      </c>
      <c r="R9" s="28" t="n">
        <v>0.6352</v>
      </c>
      <c r="S9" s="28" t="n">
        <v>0.6192</v>
      </c>
      <c r="T9" s="28" t="n">
        <v>1.0135</v>
      </c>
      <c r="U9" s="28" t="n">
        <v>1.0552</v>
      </c>
      <c r="V9" s="28" t="n">
        <v>0.9873</v>
      </c>
      <c r="W9" s="28" t="n">
        <v>1.0293</v>
      </c>
      <c r="X9" s="28" t="n">
        <v>1.048</v>
      </c>
      <c r="Y9" s="0" t="n">
        <v>1.0004</v>
      </c>
      <c r="Z9" s="0" t="n">
        <v>0.997</v>
      </c>
      <c r="AA9" s="0" t="n">
        <v>0.9818</v>
      </c>
      <c r="AC9" s="2" t="s">
        <v>20</v>
      </c>
      <c r="AD9" s="12" t="n">
        <f aca="false">P9-(AVERAGE($P$4:$S$4))</f>
        <v>0.587925</v>
      </c>
      <c r="AE9" s="12" t="n">
        <f aca="false">Q9-(AVERAGE($P$4:$S$4))</f>
        <v>0.543425</v>
      </c>
      <c r="AF9" s="12" t="n">
        <f aca="false">R9-(AVERAGE($P$4:$S$4))</f>
        <v>0.574525</v>
      </c>
      <c r="AG9" s="12" t="n">
        <f aca="false">S9-(AVERAGE($P$4:$S$4))</f>
        <v>0.558525</v>
      </c>
      <c r="AH9" s="12" t="n">
        <f aca="false">T9-(AVERAGE($P$4:$S$4))</f>
        <v>0.952825</v>
      </c>
      <c r="AI9" s="12" t="n">
        <f aca="false">U9-(AVERAGE($P$4:$S$4))</f>
        <v>0.994525</v>
      </c>
      <c r="AJ9" s="12" t="n">
        <f aca="false">V9-(AVERAGE($P$4:$S$4))</f>
        <v>0.926625</v>
      </c>
      <c r="AK9" s="12" t="n">
        <f aca="false">W9-(AVERAGE($P$4:$S$4))</f>
        <v>0.968625</v>
      </c>
      <c r="AL9" s="12" t="n">
        <f aca="false">X9-(AVERAGE($P$4:$S$4))</f>
        <v>0.987325</v>
      </c>
      <c r="AM9" s="12" t="n">
        <f aca="false">Y9-(AVERAGE($P$4:$S$4))</f>
        <v>0.939725</v>
      </c>
      <c r="AN9" s="12" t="n">
        <f aca="false">Z9-(AVERAGE($P$4:$S$4))</f>
        <v>0.936325</v>
      </c>
      <c r="AO9" s="12" t="n">
        <f aca="false">AA9-(AVERAGE($P$4:$S$4))</f>
        <v>0.921125</v>
      </c>
      <c r="AX9" s="2" t="s">
        <v>20</v>
      </c>
      <c r="AY9" s="12" t="n">
        <f aca="false">(AD9+0.0089)/0.0536</f>
        <v>11.1347947761194</v>
      </c>
      <c r="AZ9" s="12" t="n">
        <f aca="false">(AE9+0.0089)/0.0536</f>
        <v>10.3045708955224</v>
      </c>
      <c r="BA9" s="12" t="n">
        <f aca="false">(AF9+0.0089)/0.0536</f>
        <v>10.8847947761194</v>
      </c>
      <c r="BB9" s="12" t="n">
        <f aca="false">(AG9+0.0089)/0.0536</f>
        <v>10.5862873134328</v>
      </c>
      <c r="BC9" s="12" t="n">
        <f aca="false">(AH9+0.0089)/0.0536</f>
        <v>17.9426305970149</v>
      </c>
      <c r="BD9" s="12" t="n">
        <f aca="false">(AI9+0.0089)/0.0536</f>
        <v>18.7206156716418</v>
      </c>
      <c r="BE9" s="12" t="n">
        <f aca="false">(AJ9+0.0089)/0.0536</f>
        <v>17.4538246268657</v>
      </c>
      <c r="BF9" s="12" t="n">
        <f aca="false">(AK9+0.0089)/0.0536</f>
        <v>18.2374067164179</v>
      </c>
      <c r="BG9" s="12" t="n">
        <f aca="false">(AL9+0.0089)/0.0536</f>
        <v>18.5862873134328</v>
      </c>
      <c r="BH9" s="12" t="n">
        <f aca="false">(AM9+0.0089)/0.0536</f>
        <v>17.6982276119403</v>
      </c>
      <c r="BI9" s="12" t="n">
        <f aca="false">(AN9+0.0089)/0.0536</f>
        <v>17.6347947761194</v>
      </c>
      <c r="BJ9" s="12" t="n">
        <f aca="false">(AO9+0.0089)/0.0536</f>
        <v>17.3512126865672</v>
      </c>
      <c r="BL9" s="2" t="s">
        <v>20</v>
      </c>
      <c r="BM9" s="12" t="n">
        <f aca="false">AY9/(0.042*5)</f>
        <v>53.0228322672352</v>
      </c>
      <c r="BN9" s="12" t="n">
        <f aca="false">AZ9/(0.042*5)</f>
        <v>49.0693852167733</v>
      </c>
      <c r="BO9" s="12" t="n">
        <f aca="false">BA9/(0.042*5)</f>
        <v>51.8323560767591</v>
      </c>
      <c r="BP9" s="12" t="n">
        <f aca="false">BB9/(0.042*5)</f>
        <v>50.4108919687278</v>
      </c>
      <c r="BQ9" s="12" t="n">
        <f aca="false">BC9/(0.042*5)</f>
        <v>85.4410980810235</v>
      </c>
      <c r="BR9" s="12" t="n">
        <f aca="false">BD9/(0.042*5)</f>
        <v>89.1457889125799</v>
      </c>
      <c r="BS9" s="12" t="n">
        <f aca="false">BE9/(0.042*5)</f>
        <v>83.1134506041222</v>
      </c>
      <c r="BT9" s="12" t="n">
        <f aca="false">BF9/(0.042*5)</f>
        <v>86.8447938877043</v>
      </c>
      <c r="BU9" s="12" t="n">
        <f aca="false">BG9/(0.042*5)</f>
        <v>88.5061300639659</v>
      </c>
      <c r="BV9" s="12" t="n">
        <f aca="false">BH9/(0.042*5)</f>
        <v>84.2772743425728</v>
      </c>
      <c r="BW9" s="12" t="n">
        <f aca="false">BI9/(0.042*5)</f>
        <v>83.9752132196162</v>
      </c>
      <c r="BX9" s="12" t="n">
        <f aca="false">BJ9/(0.042*5)</f>
        <v>82.6248223169865</v>
      </c>
      <c r="BZ9" s="2" t="s">
        <v>20</v>
      </c>
      <c r="CA9" s="12" t="n">
        <f aca="false">AVERAGE(BM9:BP9)</f>
        <v>51.0838663823738</v>
      </c>
      <c r="CB9" s="12"/>
      <c r="CC9" s="12"/>
      <c r="CD9" s="12"/>
      <c r="CE9" s="12" t="n">
        <f aca="false">AVERAGE(BQ9:BT9)</f>
        <v>86.1362828713575</v>
      </c>
      <c r="CF9" s="12"/>
      <c r="CG9" s="12"/>
      <c r="CH9" s="12"/>
      <c r="CI9" s="14" t="n">
        <f aca="false">AVERAGE(BU9:BX9)</f>
        <v>84.8458599857853</v>
      </c>
      <c r="CJ9" s="12"/>
      <c r="CK9" s="12"/>
      <c r="CL9" s="12"/>
      <c r="CN9" s="2" t="s">
        <v>20</v>
      </c>
      <c r="CO9" s="12" t="n">
        <f aca="false">(BM9/$CA$8)*100</f>
        <v>59.0711139704063</v>
      </c>
      <c r="CP9" s="12" t="n">
        <f aca="false">(BN9/$CA$8)*100</f>
        <v>54.6666996585342</v>
      </c>
      <c r="CQ9" s="12" t="n">
        <f aca="false">(BO9/$CA$8)*100</f>
        <v>57.744840896719</v>
      </c>
      <c r="CR9" s="12" t="n">
        <f aca="false">(BP9/$CA$8)*100</f>
        <v>56.1612312564953</v>
      </c>
      <c r="CS9" s="12" t="n">
        <f aca="false">(BQ9/$CA$8)*100</f>
        <v>95.1873113277577</v>
      </c>
      <c r="CT9" s="12" t="n">
        <f aca="false">(BR9/$CA$8)*100</f>
        <v>99.3145939525907</v>
      </c>
      <c r="CU9" s="12" t="n">
        <f aca="false">(BS9/$CA$8)*100</f>
        <v>92.5941505418914</v>
      </c>
      <c r="CV9" s="12" t="n">
        <f aca="false">(BT9/$CA$8)*100</f>
        <v>96.7511258474786</v>
      </c>
      <c r="CW9" s="12" t="n">
        <f aca="false">(BU9/$CA$8)*100</f>
        <v>98.6019696144901</v>
      </c>
      <c r="CX9" s="12" t="n">
        <f aca="false">(BV9/$CA$8)*100</f>
        <v>93.8907309348246</v>
      </c>
      <c r="CY9" s="12" t="n">
        <f aca="false">(BW9/$CA$8)*100</f>
        <v>93.5542138862771</v>
      </c>
      <c r="CZ9" s="12" t="n">
        <f aca="false">(BX9/$CA$8)*100</f>
        <v>92.0497847280646</v>
      </c>
      <c r="DB9" s="2" t="s">
        <v>20</v>
      </c>
      <c r="DC9" s="12" t="n">
        <f aca="false">AVERAGE(CO9:CR9)</f>
        <v>56.9109714455387</v>
      </c>
      <c r="DD9" s="12"/>
      <c r="DE9" s="12"/>
      <c r="DF9" s="12"/>
      <c r="DG9" s="12" t="n">
        <f aca="false">AVERAGE(CS9:CV9)</f>
        <v>95.9617954174296</v>
      </c>
      <c r="DH9" s="12"/>
      <c r="DI9" s="12"/>
      <c r="DJ9" s="12"/>
      <c r="DK9" s="12" t="n">
        <f aca="false">AVERAGE(CW9:CZ9)</f>
        <v>94.5241747909141</v>
      </c>
      <c r="DL9" s="12"/>
      <c r="DM9" s="12"/>
      <c r="DN9" s="12"/>
      <c r="DP9" s="2" t="s">
        <v>20</v>
      </c>
      <c r="DQ9" s="12" t="n">
        <f aca="false">$DC$8-CO9</f>
        <v>40.9288860295937</v>
      </c>
      <c r="DR9" s="12" t="n">
        <f aca="false">$DC$8-CP9</f>
        <v>45.3333003414658</v>
      </c>
      <c r="DS9" s="12" t="n">
        <f aca="false">$DC$8-CQ9</f>
        <v>42.255159103281</v>
      </c>
      <c r="DT9" s="12" t="n">
        <f aca="false">$DC$8-CR9</f>
        <v>43.8387687435047</v>
      </c>
      <c r="DU9" s="12" t="n">
        <f aca="false">$DC$8-CS9</f>
        <v>4.81268867224229</v>
      </c>
      <c r="DV9" s="12" t="n">
        <f aca="false">$DC$8-CT9</f>
        <v>0.685406047409344</v>
      </c>
      <c r="DW9" s="12" t="n">
        <f aca="false">$DC$8-CU9</f>
        <v>7.40584945810858</v>
      </c>
      <c r="DX9" s="12" t="n">
        <f aca="false">$DC$8-CV9</f>
        <v>3.24887415252141</v>
      </c>
      <c r="DY9" s="12" t="n">
        <f aca="false">$DC$8-CW9</f>
        <v>1.39803038550997</v>
      </c>
      <c r="DZ9" s="12" t="n">
        <f aca="false">$DC$8-CX9</f>
        <v>6.10926906517544</v>
      </c>
      <c r="EA9" s="12" t="n">
        <f aca="false">$DC$8-CY9</f>
        <v>6.44578611372297</v>
      </c>
      <c r="EB9" s="12" t="n">
        <f aca="false">$DC$8-CZ9</f>
        <v>7.95021527193546</v>
      </c>
      <c r="ED9" s="2" t="s">
        <v>20</v>
      </c>
      <c r="EE9" s="12" t="n">
        <f aca="false">AVERAGE(DQ9:DT9)</f>
        <v>43.0890285544613</v>
      </c>
      <c r="EF9" s="12"/>
      <c r="EG9" s="12"/>
      <c r="EH9" s="12"/>
      <c r="EI9" s="12" t="n">
        <f aca="false">AVERAGE(DU9:DX9)</f>
        <v>4.03820458257041</v>
      </c>
      <c r="EJ9" s="12"/>
      <c r="EK9" s="12"/>
      <c r="EL9" s="12"/>
      <c r="EM9" s="14" t="n">
        <f aca="false">AVERAGE(DY9:EB9)</f>
        <v>5.47582520908596</v>
      </c>
      <c r="EN9" s="12"/>
      <c r="EO9" s="12"/>
      <c r="EP9" s="12"/>
      <c r="ER9" s="2" t="s">
        <v>20</v>
      </c>
      <c r="ES9" s="12" t="n">
        <f aca="false">STDEV(DQ9:DT9)</f>
        <v>1.91140613113002</v>
      </c>
      <c r="ET9" s="12"/>
      <c r="EU9" s="12"/>
      <c r="EV9" s="12"/>
      <c r="EW9" s="12" t="n">
        <f aca="false">STDEV(DU9:DX9)</f>
        <v>2.81692256183191</v>
      </c>
      <c r="EX9" s="12"/>
      <c r="EY9" s="12"/>
      <c r="EZ9" s="12"/>
      <c r="FA9" s="14" t="n">
        <f aca="false">STDEV(DY9:EB9)</f>
        <v>2.83390731921219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145</v>
      </c>
      <c r="G10" s="4"/>
      <c r="H10" s="4"/>
      <c r="I10" s="4"/>
      <c r="J10" s="4" t="s">
        <v>146</v>
      </c>
      <c r="K10" s="4"/>
      <c r="L10" s="4"/>
      <c r="M10" s="4"/>
      <c r="O10" s="2" t="s">
        <v>24</v>
      </c>
      <c r="P10" s="0" t="n">
        <v>0.3864</v>
      </c>
      <c r="Q10" s="0" t="n">
        <v>0.3425</v>
      </c>
      <c r="R10" s="0" t="n">
        <v>0.3104</v>
      </c>
      <c r="S10" s="0" t="n">
        <v>0.3323</v>
      </c>
      <c r="T10" s="0" t="n">
        <v>0.7249</v>
      </c>
      <c r="U10" s="0" t="n">
        <v>0.7592</v>
      </c>
      <c r="V10" s="0" t="n">
        <v>0.7132</v>
      </c>
      <c r="W10" s="0" t="n">
        <v>0.7505</v>
      </c>
      <c r="X10" s="0" t="n">
        <v>1.0604</v>
      </c>
      <c r="Y10" s="0" t="n">
        <v>1.0128</v>
      </c>
      <c r="Z10" s="0" t="n">
        <v>0.9783</v>
      </c>
      <c r="AA10" s="0" t="n">
        <v>0.9876</v>
      </c>
      <c r="AC10" s="2" t="s">
        <v>24</v>
      </c>
      <c r="AD10" s="12" t="n">
        <f aca="false">P10-(AVERAGE($P$4:$S$4))</f>
        <v>0.325725</v>
      </c>
      <c r="AE10" s="12" t="n">
        <f aca="false">Q10-(AVERAGE($P$4:$S$4))</f>
        <v>0.281825</v>
      </c>
      <c r="AF10" s="12" t="n">
        <f aca="false">R10-(AVERAGE($P$4:$S$4))</f>
        <v>0.249725</v>
      </c>
      <c r="AG10" s="12" t="n">
        <f aca="false">S10-(AVERAGE($P$4:$S$4))</f>
        <v>0.271625</v>
      </c>
      <c r="AH10" s="12" t="n">
        <f aca="false">T10-(AVERAGE($P$4:$S$4))</f>
        <v>0.664225</v>
      </c>
      <c r="AI10" s="12" t="n">
        <f aca="false">U10-(AVERAGE($P$4:$S$4))</f>
        <v>0.698525</v>
      </c>
      <c r="AJ10" s="12" t="n">
        <f aca="false">V10-(AVERAGE($P$4:$S$4))</f>
        <v>0.652525</v>
      </c>
      <c r="AK10" s="12" t="n">
        <f aca="false">W10-(AVERAGE($P$4:$S$4))</f>
        <v>0.689825</v>
      </c>
      <c r="AL10" s="12" t="n">
        <f aca="false">X10-(AVERAGE($P$4:$S$4))</f>
        <v>0.999725</v>
      </c>
      <c r="AM10" s="12" t="n">
        <f aca="false">Y10-(AVERAGE($P$4:$S$4))</f>
        <v>0.952125</v>
      </c>
      <c r="AN10" s="12" t="n">
        <f aca="false">Z10-(AVERAGE($P$4:$S$4))</f>
        <v>0.917625</v>
      </c>
      <c r="AO10" s="12" t="n">
        <f aca="false">AA10-(AVERAGE($P$4:$S$4))</f>
        <v>0.926925</v>
      </c>
      <c r="AX10" s="2" t="s">
        <v>24</v>
      </c>
      <c r="AY10" s="12" t="n">
        <f aca="false">(AD10+0.0089)/0.0536</f>
        <v>6.24300373134328</v>
      </c>
      <c r="AZ10" s="12" t="n">
        <f aca="false">(AE10+0.0089)/0.0536</f>
        <v>5.42397388059702</v>
      </c>
      <c r="BA10" s="12" t="n">
        <f aca="false">(AF10+0.0089)/0.0536</f>
        <v>4.82509328358209</v>
      </c>
      <c r="BB10" s="12" t="n">
        <f aca="false">(AG10+0.0089)/0.0536</f>
        <v>5.23367537313433</v>
      </c>
      <c r="BC10" s="12" t="n">
        <f aca="false">(AH10+0.0089)/0.0536</f>
        <v>12.558302238806</v>
      </c>
      <c r="BD10" s="12" t="n">
        <f aca="false">(AI10+0.0089)/0.0536</f>
        <v>13.1982276119403</v>
      </c>
      <c r="BE10" s="12" t="n">
        <f aca="false">(AJ10+0.0089)/0.0536</f>
        <v>12.3400186567164</v>
      </c>
      <c r="BF10" s="12" t="n">
        <f aca="false">(AK10+0.0089)/0.0536</f>
        <v>13.0359141791045</v>
      </c>
      <c r="BG10" s="12" t="n">
        <f aca="false">(AL10+0.0089)/0.0536</f>
        <v>18.8176305970149</v>
      </c>
      <c r="BH10" s="12" t="n">
        <f aca="false">(AM10+0.0089)/0.0536</f>
        <v>17.9295708955224</v>
      </c>
      <c r="BI10" s="12" t="n">
        <f aca="false">(AN10+0.0089)/0.0536</f>
        <v>17.2859141791045</v>
      </c>
      <c r="BJ10" s="12" t="n">
        <f aca="false">(AO10+0.0089)/0.0536</f>
        <v>17.459421641791</v>
      </c>
      <c r="BL10" s="2" t="s">
        <v>24</v>
      </c>
      <c r="BM10" s="12" t="n">
        <f aca="false">AY10/(0.042*5)</f>
        <v>29.7285891968728</v>
      </c>
      <c r="BN10" s="12" t="n">
        <f aca="false">AZ10/(0.042*5)</f>
        <v>25.828447050462</v>
      </c>
      <c r="BO10" s="12" t="n">
        <f aca="false">BA10/(0.042*5)</f>
        <v>22.9766346837242</v>
      </c>
      <c r="BP10" s="12" t="n">
        <f aca="false">BB10/(0.042*5)</f>
        <v>24.922263681592</v>
      </c>
      <c r="BQ10" s="12" t="n">
        <f aca="false">BC10/(0.042*5)</f>
        <v>59.8014392324094</v>
      </c>
      <c r="BR10" s="12" t="n">
        <f aca="false">BD10/(0.042*5)</f>
        <v>62.8487029140014</v>
      </c>
      <c r="BS10" s="12" t="n">
        <f aca="false">BE10/(0.042*5)</f>
        <v>58.7619936034115</v>
      </c>
      <c r="BT10" s="12" t="n">
        <f aca="false">BF10/(0.042*5)</f>
        <v>62.0757818052594</v>
      </c>
      <c r="BU10" s="12" t="n">
        <f aca="false">BG10/(0.042*5)</f>
        <v>89.6077647476901</v>
      </c>
      <c r="BV10" s="12" t="n">
        <f aca="false">BH10/(0.042*5)</f>
        <v>85.3789090262971</v>
      </c>
      <c r="BW10" s="12" t="n">
        <f aca="false">BI10/(0.042*5)</f>
        <v>82.3138770433546</v>
      </c>
      <c r="BX10" s="12" t="n">
        <f aca="false">BJ10/(0.042*5)</f>
        <v>83.1401030561478</v>
      </c>
      <c r="BZ10" s="2" t="s">
        <v>24</v>
      </c>
      <c r="CA10" s="12" t="n">
        <f aca="false">AVERAGE(BM10:BP10)</f>
        <v>25.8639836531628</v>
      </c>
      <c r="CB10" s="12"/>
      <c r="CC10" s="12"/>
      <c r="CD10" s="12"/>
      <c r="CE10" s="14" t="n">
        <f aca="false">AVERAGE(BQ10:BS10)</f>
        <v>60.4707119166074</v>
      </c>
      <c r="CF10" s="12"/>
      <c r="CG10" s="12"/>
      <c r="CH10" s="12"/>
      <c r="CI10" s="14" t="n">
        <f aca="false">AVERAGE(BU10:BX10)</f>
        <v>85.1101634683724</v>
      </c>
      <c r="CJ10" s="12"/>
      <c r="CK10" s="12"/>
      <c r="CL10" s="12"/>
      <c r="CN10" s="2" t="s">
        <v>24</v>
      </c>
      <c r="CO10" s="12" t="n">
        <f aca="false">(BM10/$CA$8)*100</f>
        <v>33.1197109912407</v>
      </c>
      <c r="CP10" s="12" t="n">
        <f aca="false">(BN10/$CA$8)*100</f>
        <v>28.7746820408769</v>
      </c>
      <c r="CQ10" s="12" t="n">
        <f aca="false">(BO10/$CA$8)*100</f>
        <v>25.5975652001782</v>
      </c>
      <c r="CR10" s="12" t="n">
        <f aca="false">(BP10/$CA$8)*100</f>
        <v>27.7651308952343</v>
      </c>
      <c r="CS10" s="12" t="n">
        <f aca="false">(BQ10/$CA$8)*100</f>
        <v>66.622952442223</v>
      </c>
      <c r="CT10" s="12" t="n">
        <f aca="false">(BR10/$CA$8)*100</f>
        <v>70.0178156084525</v>
      </c>
      <c r="CU10" s="12" t="n">
        <f aca="false">(BS10/$CA$8)*100</f>
        <v>65.4649378928094</v>
      </c>
      <c r="CV10" s="12" t="n">
        <f aca="false">(BT10/$CA$8)*100</f>
        <v>69.1567278665809</v>
      </c>
      <c r="CW10" s="12" t="n">
        <f aca="false">(BU10/$CA$8)*100</f>
        <v>99.8292670856634</v>
      </c>
      <c r="CX10" s="12" t="n">
        <f aca="false">(BV10/$CA$8)*100</f>
        <v>95.1180284059979</v>
      </c>
      <c r="CY10" s="12" t="n">
        <f aca="false">(BW10/$CA$8)*100</f>
        <v>91.7033701192656</v>
      </c>
      <c r="CZ10" s="12" t="n">
        <f aca="false">(BX10/$CA$8)*100</f>
        <v>92.6238432226456</v>
      </c>
      <c r="DB10" s="2" t="s">
        <v>24</v>
      </c>
      <c r="DC10" s="12" t="n">
        <f aca="false">AVERAGE(CO10:CR10)</f>
        <v>28.8142722818825</v>
      </c>
      <c r="DD10" s="12"/>
      <c r="DE10" s="12"/>
      <c r="DF10" s="12"/>
      <c r="DG10" s="12" t="n">
        <f aca="false">AVERAGE(CS10:CU10)</f>
        <v>67.3685686478283</v>
      </c>
      <c r="DH10" s="12"/>
      <c r="DI10" s="12"/>
      <c r="DJ10" s="12"/>
      <c r="DK10" s="12" t="n">
        <f aca="false">AVERAGE(CW10:CZ10)</f>
        <v>94.8186272083932</v>
      </c>
      <c r="DL10" s="12"/>
      <c r="DM10" s="12"/>
      <c r="DN10" s="12"/>
      <c r="DP10" s="2" t="s">
        <v>24</v>
      </c>
      <c r="DQ10" s="12" t="n">
        <f aca="false">$DC$8-CO10</f>
        <v>66.8802890087594</v>
      </c>
      <c r="DR10" s="12" t="n">
        <f aca="false">$DC$8-CP10</f>
        <v>71.2253179591231</v>
      </c>
      <c r="DS10" s="12" t="n">
        <f aca="false">$DC$8-CQ10</f>
        <v>74.4024347998219</v>
      </c>
      <c r="DT10" s="12" t="n">
        <f aca="false">$DC$8-CR10</f>
        <v>72.2348691047657</v>
      </c>
      <c r="DU10" s="12" t="n">
        <f aca="false">$DC$8-CS10</f>
        <v>33.377047557777</v>
      </c>
      <c r="DV10" s="12" t="n">
        <f aca="false">$DC$8-CT10</f>
        <v>29.9821843915475</v>
      </c>
      <c r="DW10" s="12" t="n">
        <f aca="false">$DC$8-CU10</f>
        <v>34.5350621071906</v>
      </c>
      <c r="DX10" s="12" t="n">
        <f aca="false">$DC$8-CV10</f>
        <v>30.8432721334191</v>
      </c>
      <c r="DY10" s="12" t="n">
        <f aca="false">$DC$8-CW10</f>
        <v>0.170732914336625</v>
      </c>
      <c r="DZ10" s="12" t="n">
        <f aca="false">$DC$8-CX10</f>
        <v>4.8819715940021</v>
      </c>
      <c r="EA10" s="12" t="n">
        <f aca="false">$DC$8-CY10</f>
        <v>8.2966298807344</v>
      </c>
      <c r="EB10" s="12" t="n">
        <f aca="false">$DC$8-CZ10</f>
        <v>7.37615677735438</v>
      </c>
      <c r="ED10" s="2" t="s">
        <v>24</v>
      </c>
      <c r="EE10" s="12" t="n">
        <f aca="false">AVERAGE(DQ10:DT10)</f>
        <v>71.1857277181175</v>
      </c>
      <c r="EF10" s="12"/>
      <c r="EG10" s="12"/>
      <c r="EH10" s="12"/>
      <c r="EI10" s="14" t="n">
        <f aca="false">AVERAGE(DU10:DW10)</f>
        <v>32.6314313521717</v>
      </c>
      <c r="EJ10" s="12"/>
      <c r="EK10" s="12"/>
      <c r="EL10" s="12"/>
      <c r="EM10" s="14" t="n">
        <f aca="false">AVERAGE(DY10:EB10)</f>
        <v>5.18137279160688</v>
      </c>
      <c r="EN10" s="12"/>
      <c r="EO10" s="12"/>
      <c r="EP10" s="12"/>
      <c r="ER10" s="2" t="s">
        <v>24</v>
      </c>
      <c r="ES10" s="12" t="n">
        <f aca="false">STDEV(DQ10:DT10)</f>
        <v>3.16155404645075</v>
      </c>
      <c r="ET10" s="12"/>
      <c r="EU10" s="12"/>
      <c r="EV10" s="12"/>
      <c r="EW10" s="14" t="n">
        <f aca="false">STDEV(DU10:DW10)</f>
        <v>2.36624840579889</v>
      </c>
      <c r="EX10" s="12"/>
      <c r="EY10" s="12"/>
      <c r="EZ10" s="12"/>
      <c r="FA10" s="14" t="n">
        <f aca="false">STDEV(DY10:EB10)</f>
        <v>3.63859205977033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147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0.3401</v>
      </c>
      <c r="Q11" s="0" t="n">
        <v>0.3414</v>
      </c>
      <c r="R11" s="0" t="n">
        <v>0.3464</v>
      </c>
      <c r="S11" s="0" t="n">
        <v>0.3129</v>
      </c>
      <c r="T11" s="0" t="n">
        <v>1.0442</v>
      </c>
      <c r="U11" s="0" t="n">
        <v>1.0458</v>
      </c>
      <c r="V11" s="0" t="n">
        <v>0.9876</v>
      </c>
      <c r="W11" s="0" t="n">
        <v>1.0605</v>
      </c>
      <c r="AC11" s="2" t="s">
        <v>28</v>
      </c>
      <c r="AD11" s="12" t="n">
        <f aca="false">P11-(AVERAGE($P$4:$S$4))</f>
        <v>0.279425</v>
      </c>
      <c r="AE11" s="12" t="n">
        <f aca="false">Q11-(AVERAGE($P$4:$S$4))</f>
        <v>0.280725</v>
      </c>
      <c r="AF11" s="12" t="n">
        <f aca="false">R11-(AVERAGE($P$4:$S$4))</f>
        <v>0.285725</v>
      </c>
      <c r="AG11" s="12" t="n">
        <f aca="false">S11-(AVERAGE($P$4:$S$4))</f>
        <v>0.252225</v>
      </c>
      <c r="AH11" s="12" t="n">
        <f aca="false">T11-(AVERAGE($P$4:$S$4))</f>
        <v>0.983525</v>
      </c>
      <c r="AI11" s="12" t="n">
        <f aca="false">U11-(AVERAGE($P$4:$S$4))</f>
        <v>0.985125</v>
      </c>
      <c r="AJ11" s="12" t="n">
        <f aca="false">V11-(AVERAGE($P$4:$S$4))</f>
        <v>0.926925</v>
      </c>
      <c r="AK11" s="12" t="n">
        <f aca="false">W11-(AVERAGE($P$4:$S$4))</f>
        <v>0.999825</v>
      </c>
      <c r="AL11" s="12"/>
      <c r="AM11" s="12"/>
      <c r="AN11" s="12"/>
      <c r="AO11" s="12"/>
      <c r="AX11" s="2" t="s">
        <v>28</v>
      </c>
      <c r="AY11" s="12" t="n">
        <f aca="false">(AD11+0.0089)/0.0536</f>
        <v>5.37919776119403</v>
      </c>
      <c r="AZ11" s="12" t="n">
        <f aca="false">(AE11+0.0089)/0.0536</f>
        <v>5.40345149253731</v>
      </c>
      <c r="BA11" s="12" t="n">
        <f aca="false">(AF11+0.0089)/0.0536</f>
        <v>5.49673507462687</v>
      </c>
      <c r="BB11" s="12" t="n">
        <f aca="false">(AG11+0.0089)/0.0536</f>
        <v>4.87173507462687</v>
      </c>
      <c r="BC11" s="12" t="n">
        <f aca="false">(AH11+0.0089)/0.0536</f>
        <v>18.5153917910448</v>
      </c>
      <c r="BD11" s="12" t="n">
        <f aca="false">(AI11+0.0089)/0.0536</f>
        <v>18.5452425373134</v>
      </c>
      <c r="BE11" s="12" t="n">
        <f aca="false">(AJ11+0.0089)/0.0536</f>
        <v>17.459421641791</v>
      </c>
      <c r="BF11" s="12" t="n">
        <f aca="false">(AK11+0.0089)/0.0536</f>
        <v>18.8194962686567</v>
      </c>
      <c r="BG11" s="12"/>
      <c r="BH11" s="12"/>
      <c r="BI11" s="12"/>
      <c r="BJ11" s="12"/>
      <c r="BL11" s="2" t="s">
        <v>28</v>
      </c>
      <c r="BM11" s="12" t="n">
        <f aca="false">AY11/(0.042*5)</f>
        <v>25.6152274342573</v>
      </c>
      <c r="BN11" s="12" t="n">
        <f aca="false">AZ11/(0.042*5)</f>
        <v>25.7307213930348</v>
      </c>
      <c r="BO11" s="12" t="n">
        <f aca="false">BA11/(0.042*5)</f>
        <v>26.1749289267946</v>
      </c>
      <c r="BP11" s="12" t="n">
        <f aca="false">BB11/(0.042*5)</f>
        <v>23.1987384506041</v>
      </c>
      <c r="BQ11" s="12" t="n">
        <f aca="false">BC11/(0.042*5)</f>
        <v>88.1685323383084</v>
      </c>
      <c r="BR11" s="12" t="n">
        <f aca="false">BD11/(0.042*5)</f>
        <v>88.3106787491116</v>
      </c>
      <c r="BS11" s="12" t="n">
        <f aca="false">BE11/(0.042*5)</f>
        <v>83.1401030561478</v>
      </c>
      <c r="BT11" s="12" t="n">
        <f aca="false">BF11/(0.042*5)</f>
        <v>89.6166488983653</v>
      </c>
      <c r="BU11" s="12"/>
      <c r="BV11" s="12"/>
      <c r="BW11" s="12"/>
      <c r="BX11" s="12"/>
      <c r="BZ11" s="2" t="s">
        <v>28</v>
      </c>
      <c r="CA11" s="12" t="n">
        <f aca="false">AVERAGE(BM11:BP11)</f>
        <v>25.1799040511727</v>
      </c>
      <c r="CB11" s="12"/>
      <c r="CC11" s="12"/>
      <c r="CD11" s="12"/>
      <c r="CE11" s="14" t="n">
        <f aca="false">AVERAGE(BQ11:BT11)</f>
        <v>87.3089907604833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28.5371405948434</v>
      </c>
      <c r="CP11" s="12" t="n">
        <f aca="false">(BN11/$CA$8)*100</f>
        <v>28.6658088781116</v>
      </c>
      <c r="CQ11" s="12" t="n">
        <f aca="false">(BO11/$CA$8)*100</f>
        <v>29.1606868906815</v>
      </c>
      <c r="CR11" s="12" t="n">
        <f aca="false">(BP11/$CA$8)*100</f>
        <v>25.8450042064631</v>
      </c>
      <c r="CS11" s="12" t="n">
        <f aca="false">(BQ11/$CA$8)*100</f>
        <v>98.2258623249369</v>
      </c>
      <c r="CT11" s="12" t="n">
        <f aca="false">(BR11/$CA$8)*100</f>
        <v>98.3842232889593</v>
      </c>
      <c r="CU11" s="12" t="n">
        <f aca="false">(BS11/$CA$8)*100</f>
        <v>92.6238432226456</v>
      </c>
      <c r="CV11" s="12" t="n">
        <f aca="false">(BT11/$CA$8)*100</f>
        <v>99.8391646459148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28.0521601425249</v>
      </c>
      <c r="DD11" s="12"/>
      <c r="DE11" s="12"/>
      <c r="DF11" s="12"/>
      <c r="DG11" s="12" t="n">
        <f aca="false">AVERAGE(CS11:CV11)</f>
        <v>97.2682733706142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71.4628594051567</v>
      </c>
      <c r="DR11" s="12" t="n">
        <f aca="false">$DC$8-CP11</f>
        <v>71.3341911218885</v>
      </c>
      <c r="DS11" s="12" t="n">
        <f aca="false">$DC$8-CQ11</f>
        <v>70.8393131093186</v>
      </c>
      <c r="DT11" s="12" t="n">
        <f aca="false">$DC$8-CR11</f>
        <v>74.1549957935369</v>
      </c>
      <c r="DU11" s="12" t="n">
        <f aca="false">$DC$8-CS11</f>
        <v>1.77413767506312</v>
      </c>
      <c r="DV11" s="12" t="n">
        <f aca="false">$DC$8-CT11</f>
        <v>1.61577671104071</v>
      </c>
      <c r="DW11" s="12" t="n">
        <f aca="false">$DC$8-CU11</f>
        <v>7.37615677735438</v>
      </c>
      <c r="DX11" s="12" t="n">
        <f aca="false">$DC$8-CV11</f>
        <v>0.160835354085222</v>
      </c>
      <c r="DY11" s="12"/>
      <c r="DZ11" s="12"/>
      <c r="EA11" s="12"/>
      <c r="EB11" s="12"/>
      <c r="ED11" s="2" t="s">
        <v>28</v>
      </c>
      <c r="EE11" s="12" t="n">
        <f aca="false">AVERAGE(DQ11:DT11)</f>
        <v>71.9478398574752</v>
      </c>
      <c r="EF11" s="12"/>
      <c r="EG11" s="12"/>
      <c r="EH11" s="12"/>
      <c r="EI11" s="14" t="n">
        <f aca="false">AVERAGE(DU11:DX11)</f>
        <v>2.73172662938586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1.49578738320764</v>
      </c>
      <c r="ET11" s="12"/>
      <c r="EU11" s="12"/>
      <c r="EV11" s="12"/>
      <c r="EW11" s="14" t="n">
        <f aca="false">STDEV(DU11:DX11)</f>
        <v>3.18027955660459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false" outlineLevel="0" collapsed="false">
      <c r="BN15" s="0" t="n">
        <f aca="false">1*21/100</f>
        <v>0.21</v>
      </c>
      <c r="BO15" s="0" t="n">
        <f aca="false">BN15*0.2</f>
        <v>0.042</v>
      </c>
      <c r="CQ15" s="0" t="n">
        <v>0.0001</v>
      </c>
      <c r="CR15" s="0" t="n">
        <f aca="false">LOG(CQ15)</f>
        <v>-4</v>
      </c>
      <c r="CS15" s="12" t="n">
        <v>103.075666848122</v>
      </c>
      <c r="CT15" s="12" t="n">
        <v>95.6524966595734</v>
      </c>
      <c r="CU15" s="12" t="n">
        <v>100.175681694462</v>
      </c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CQ16" s="0" t="n">
        <v>1</v>
      </c>
      <c r="CR16" s="0" t="n">
        <f aca="false">LOG(CQ16)</f>
        <v>0</v>
      </c>
      <c r="CS16" s="0" t="n">
        <v>95.1873113277577</v>
      </c>
      <c r="CT16" s="0" t="n">
        <v>99.3145939525907</v>
      </c>
      <c r="CU16" s="0" t="n">
        <v>92.5941505418914</v>
      </c>
      <c r="EC16" s="18" t="s">
        <v>232</v>
      </c>
      <c r="ED16" s="19"/>
      <c r="EE16" s="19"/>
      <c r="EF16" s="19"/>
      <c r="EG16" s="13" t="n">
        <f aca="false">EE8</f>
        <v>1.4210854715202E-014</v>
      </c>
      <c r="EH16" s="13" t="n">
        <f aca="false">ES8</f>
        <v>3.14074997700966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CQ17" s="0" t="n">
        <v>5</v>
      </c>
      <c r="CR17" s="0" t="n">
        <f aca="false">LOG(CQ17)</f>
        <v>0.698970004336019</v>
      </c>
      <c r="CS17" s="0" t="n">
        <v>85.4283169198793</v>
      </c>
      <c r="CT17" s="0" t="n">
        <v>87.2494680061365</v>
      </c>
      <c r="CU17" s="0" t="n">
        <v>84.4484584549909</v>
      </c>
      <c r="EC17" s="18" t="s">
        <v>233</v>
      </c>
      <c r="ED17" s="19" t="n">
        <v>50</v>
      </c>
      <c r="EE17" s="19"/>
      <c r="EF17" s="19"/>
      <c r="EG17" s="13" t="n">
        <f aca="false">EE9</f>
        <v>43.0890285544613</v>
      </c>
      <c r="EH17" s="13" t="n">
        <f aca="false">ES9</f>
        <v>1.91140613113002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CQ18" s="0" t="n">
        <v>50</v>
      </c>
      <c r="CR18" s="0" t="n">
        <f aca="false">LOG(CQ18)</f>
        <v>1.69897000433602</v>
      </c>
      <c r="CS18" s="12" t="n">
        <v>2.70450833869451</v>
      </c>
      <c r="CT18" s="0" t="n">
        <v>2.46696689266096</v>
      </c>
      <c r="CU18" s="0" t="n">
        <v>7.3068738555946</v>
      </c>
      <c r="EC18" s="18" t="s">
        <v>234</v>
      </c>
      <c r="ED18" s="19" t="n">
        <v>50</v>
      </c>
      <c r="EE18" s="19"/>
      <c r="EF18" s="19"/>
      <c r="EG18" s="13" t="n">
        <f aca="false">EE10</f>
        <v>71.1857277181175</v>
      </c>
      <c r="EH18" s="13" t="n">
        <f aca="false">ES10</f>
        <v>3.16155404645075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EC19" s="18" t="s">
        <v>235</v>
      </c>
      <c r="ED19" s="19" t="n">
        <v>5</v>
      </c>
      <c r="EE19" s="19"/>
      <c r="EF19" s="19"/>
      <c r="EG19" s="13" t="n">
        <f aca="false">EE11</f>
        <v>71.9478398574752</v>
      </c>
      <c r="EH19" s="13" t="n">
        <f aca="false">ES11</f>
        <v>1.49578738320764</v>
      </c>
      <c r="EI19" s="13"/>
      <c r="EJ19" s="13"/>
      <c r="EK19" s="13"/>
      <c r="EL19" s="20"/>
      <c r="EM19" s="22" t="s">
        <v>282</v>
      </c>
    </row>
    <row r="20" customFormat="false" ht="16" hidden="false" customHeight="false" outlineLevel="0" collapsed="false"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CQ20" s="0" t="n">
        <v>0.0001</v>
      </c>
      <c r="CR20" s="0" t="n">
        <f aca="false">LOG(CQ20)</f>
        <v>-4</v>
      </c>
      <c r="CS20" s="12" t="n">
        <v>103.075666848122</v>
      </c>
      <c r="CT20" s="12" t="n">
        <v>95.6524966595734</v>
      </c>
      <c r="CU20" s="12" t="n">
        <v>100.175681694462</v>
      </c>
      <c r="EB20" s="26"/>
      <c r="EC20" s="12" t="s">
        <v>283</v>
      </c>
      <c r="ED20" s="19" t="n">
        <v>50</v>
      </c>
      <c r="EE20" s="19" t="n">
        <v>5</v>
      </c>
      <c r="EF20" s="19" t="n">
        <v>1</v>
      </c>
      <c r="EG20" s="13" t="n">
        <f aca="false">EI4</f>
        <v>28.2575345177414</v>
      </c>
      <c r="EH20" s="13" t="n">
        <f aca="false">EW4</f>
        <v>6.18176594227298</v>
      </c>
      <c r="EI20" s="13" t="n">
        <f aca="false">EI5</f>
        <v>1.50195476814966</v>
      </c>
      <c r="EJ20" s="13" t="n">
        <f aca="false">EW5</f>
        <v>3.54135849167007</v>
      </c>
      <c r="EK20" s="13" t="n">
        <f aca="false">EI6</f>
        <v>0.116296332953944</v>
      </c>
      <c r="EL20" s="20" t="n">
        <f aca="false">EW6</f>
        <v>2.08943255948047</v>
      </c>
      <c r="EM20" s="23"/>
    </row>
    <row r="21" customFormat="false" ht="16" hidden="false" customHeight="false" outlineLevel="0" collapsed="false"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CQ21" s="0" t="n">
        <v>1</v>
      </c>
      <c r="CR21" s="0" t="n">
        <f aca="false">LOG(CQ21)</f>
        <v>0</v>
      </c>
      <c r="CS21" s="12" t="n">
        <v>92.9108724699362</v>
      </c>
      <c r="CT21" s="12" t="n">
        <v>92.6733310239026</v>
      </c>
      <c r="CU21" s="12" t="n">
        <v>93.1682090364725</v>
      </c>
      <c r="EC21" s="12" t="s">
        <v>284</v>
      </c>
      <c r="ED21" s="19" t="n">
        <v>50</v>
      </c>
      <c r="EE21" s="19" t="n">
        <v>5</v>
      </c>
      <c r="EF21" s="19" t="n">
        <v>1</v>
      </c>
      <c r="EG21" s="13" t="n">
        <f aca="false">EI7</f>
        <v>91.4880981837977</v>
      </c>
      <c r="EH21" s="13" t="n">
        <f aca="false">EW7</f>
        <v>8.98542717911614</v>
      </c>
      <c r="EI21" s="13" t="n">
        <f aca="false">EI8</f>
        <v>13.8343148413916</v>
      </c>
      <c r="EJ21" s="13" t="n">
        <f aca="false">EW8</f>
        <v>1.47719221622204</v>
      </c>
      <c r="EK21" s="13" t="n">
        <f aca="false">EI9</f>
        <v>4.03820458257041</v>
      </c>
      <c r="EL21" s="20" t="n">
        <f aca="false">EW9</f>
        <v>2.81692256183191</v>
      </c>
      <c r="EM21" s="21" t="n">
        <v>11.6</v>
      </c>
    </row>
    <row r="22" customFormat="false" ht="16" hidden="false" customHeight="false" outlineLevel="0" collapsed="false"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CQ22" s="0" t="n">
        <v>5</v>
      </c>
      <c r="CR22" s="0" t="n">
        <f aca="false">LOG(CQ22)</f>
        <v>0.698970004336019</v>
      </c>
      <c r="CS22" s="0" t="n">
        <v>90.1098629187905</v>
      </c>
      <c r="CT22" s="0" t="n">
        <v>89.921809274014</v>
      </c>
      <c r="CU22" s="0" t="n">
        <v>89.1497995744049</v>
      </c>
      <c r="EC22" s="12" t="s">
        <v>285</v>
      </c>
      <c r="ED22" s="19" t="n">
        <v>50</v>
      </c>
      <c r="EE22" s="19" t="n">
        <v>5</v>
      </c>
      <c r="EF22" s="19" t="n">
        <v>1</v>
      </c>
      <c r="EG22" s="13" t="n">
        <f aca="false">EI10</f>
        <v>32.6314313521717</v>
      </c>
      <c r="EH22" s="13" t="n">
        <f aca="false">EW10</f>
        <v>2.36624840579889</v>
      </c>
      <c r="EI22" s="13" t="n">
        <f aca="false">EI11</f>
        <v>2.73172662938586</v>
      </c>
      <c r="EJ22" s="13" t="n">
        <f aca="false">EW11</f>
        <v>3.18027955660459</v>
      </c>
      <c r="EK22" s="13" t="n">
        <f aca="false">EM4</f>
        <v>5.65150690354828</v>
      </c>
      <c r="EL22" s="20" t="n">
        <f aca="false">FA4</f>
        <v>4.10777269521184</v>
      </c>
      <c r="EM22" s="24"/>
      <c r="EN22" s="24"/>
      <c r="EO22" s="24"/>
    </row>
    <row r="23" customFormat="false" ht="16" hidden="false" customHeight="false" outlineLevel="0" collapsed="false"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CQ23" s="0" t="n">
        <v>50</v>
      </c>
      <c r="CR23" s="0" t="n">
        <f aca="false">LOG(CQ23)</f>
        <v>1.69897000433602</v>
      </c>
      <c r="CS23" s="0" t="n">
        <v>20.7477606769931</v>
      </c>
      <c r="CT23" s="0" t="n">
        <v>20.6388875142277</v>
      </c>
      <c r="CU23" s="0" t="n">
        <v>19.3324095610432</v>
      </c>
      <c r="EC23" s="12" t="s">
        <v>286</v>
      </c>
      <c r="ED23" s="19" t="n">
        <v>50</v>
      </c>
      <c r="EE23" s="19" t="n">
        <v>5</v>
      </c>
      <c r="EF23" s="19" t="n">
        <v>1</v>
      </c>
      <c r="EG23" s="13" t="n">
        <f aca="false">EM5</f>
        <v>78.2575345177414</v>
      </c>
      <c r="EH23" s="13" t="n">
        <f aca="false">FA5</f>
        <v>3.07358690072687</v>
      </c>
      <c r="EI23" s="13" t="n">
        <f aca="false">EM6</f>
        <v>9.72682733706142</v>
      </c>
      <c r="EJ23" s="13" t="n">
        <f aca="false">FA6</f>
        <v>1.1683733455494</v>
      </c>
      <c r="EK23" s="13" t="n">
        <f aca="false">EM7</f>
        <v>6.2824763695749</v>
      </c>
      <c r="EL23" s="20" t="n">
        <f aca="false">FA7</f>
        <v>1.61281647799423</v>
      </c>
      <c r="EM23" s="21" t="n">
        <v>20</v>
      </c>
    </row>
    <row r="24" customFormat="false" ht="16" hidden="false" customHeight="false" outlineLevel="0" collapsed="false"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EC24" s="12" t="s">
        <v>287</v>
      </c>
      <c r="ED24" s="19" t="n">
        <v>50</v>
      </c>
      <c r="EE24" s="19" t="n">
        <v>5</v>
      </c>
      <c r="EF24" s="19" t="n">
        <v>1</v>
      </c>
      <c r="EG24" s="13" t="n">
        <f aca="false">EM8</f>
        <v>12.2036917899738</v>
      </c>
      <c r="EH24" s="13" t="n">
        <f aca="false">FA8</f>
        <v>3.17069569483132</v>
      </c>
      <c r="EI24" s="13" t="n">
        <f aca="false">EM9</f>
        <v>5.47582520908596</v>
      </c>
      <c r="EJ24" s="13" t="n">
        <f aca="false">FA9</f>
        <v>2.83390731921219</v>
      </c>
      <c r="EK24" s="13" t="n">
        <f aca="false">EM10</f>
        <v>5.18137279160688</v>
      </c>
      <c r="EL24" s="20" t="n">
        <f aca="false">FA10</f>
        <v>3.63859205977033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E1" colorId="64" zoomScale="100" zoomScaleNormal="100" zoomScalePageLayoutView="100" workbookViewId="0">
      <selection pane="topLeft" activeCell="BR4" activeCellId="0" sqref="BR4"/>
    </sheetView>
  </sheetViews>
  <sheetFormatPr defaultRowHeight="16" zeroHeight="false" outlineLevelRow="0" outlineLevelCol="0"/>
  <cols>
    <col collapsed="false" customWidth="true" hidden="false" outlineLevel="0" max="169" min="1" style="0" width="6.83"/>
    <col collapsed="false" customWidth="true" hidden="false" outlineLevel="0" max="1025" min="170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148</v>
      </c>
      <c r="G4" s="4"/>
      <c r="H4" s="4"/>
      <c r="I4" s="4"/>
      <c r="J4" s="4" t="s">
        <v>149</v>
      </c>
      <c r="K4" s="4"/>
      <c r="L4" s="4"/>
      <c r="M4" s="4"/>
      <c r="O4" s="2" t="s">
        <v>0</v>
      </c>
      <c r="P4" s="0" t="n">
        <v>0.0617</v>
      </c>
      <c r="Q4" s="0" t="n">
        <v>0.0612</v>
      </c>
      <c r="R4" s="0" t="n">
        <v>0.0648</v>
      </c>
      <c r="S4" s="0" t="n">
        <v>0.0614</v>
      </c>
      <c r="T4" s="0" t="n">
        <v>0.7789</v>
      </c>
      <c r="U4" s="0" t="n">
        <v>0.7608</v>
      </c>
      <c r="V4" s="0" t="n">
        <v>0.8263</v>
      </c>
      <c r="W4" s="0" t="n">
        <v>0.7585</v>
      </c>
      <c r="X4" s="0" t="n">
        <v>0.9633</v>
      </c>
      <c r="Y4" s="0" t="n">
        <v>1.0205</v>
      </c>
      <c r="Z4" s="0" t="n">
        <v>1.0063</v>
      </c>
      <c r="AA4" s="0" t="n">
        <v>0.999</v>
      </c>
      <c r="AC4" s="2" t="s">
        <v>0</v>
      </c>
      <c r="AD4" s="12" t="n">
        <f aca="false">P4-(AVERAGE($P$4:$S$4))</f>
        <v>-0.000575000000000006</v>
      </c>
      <c r="AE4" s="12" t="n">
        <f aca="false">Q4-(AVERAGE($P$4:$S$4))</f>
        <v>-0.001075</v>
      </c>
      <c r="AF4" s="12" t="n">
        <f aca="false">R4-(AVERAGE($P$4:$S$4))</f>
        <v>0.00252499999999999</v>
      </c>
      <c r="AG4" s="12" t="n">
        <f aca="false">S4-(AVERAGE($P$4:$S$4))</f>
        <v>-0.000874999999999994</v>
      </c>
      <c r="AH4" s="12" t="n">
        <f aca="false">T4-(AVERAGE($P$4:$S$4))</f>
        <v>0.716625</v>
      </c>
      <c r="AI4" s="12" t="n">
        <f aca="false">U4-(AVERAGE($P$4:$S$4))</f>
        <v>0.698525</v>
      </c>
      <c r="AJ4" s="12" t="n">
        <f aca="false">V4-(AVERAGE($P$4:$S$4))</f>
        <v>0.764025</v>
      </c>
      <c r="AK4" s="12" t="n">
        <f aca="false">W4-(AVERAGE($P$4:$S$4))</f>
        <v>0.696225</v>
      </c>
      <c r="AL4" s="12" t="n">
        <f aca="false">X4-(AVERAGE($P$4:$S$4))</f>
        <v>0.901025</v>
      </c>
      <c r="AM4" s="12" t="n">
        <f aca="false">Y4-(AVERAGE($P$4:$S$4))</f>
        <v>0.958225</v>
      </c>
      <c r="AN4" s="12" t="n">
        <f aca="false">Z4-(AVERAGE($P$4:$S$4))</f>
        <v>0.944025</v>
      </c>
      <c r="AO4" s="12" t="n">
        <f aca="false">AA4-(AVERAGE($P$4:$S$4))</f>
        <v>0.936725</v>
      </c>
      <c r="AQ4" s="11" t="n">
        <v>0</v>
      </c>
      <c r="AR4" s="12" t="n">
        <f aca="false">AD4</f>
        <v>-0.000575000000000006</v>
      </c>
      <c r="AS4" s="12" t="n">
        <f aca="false">AE4</f>
        <v>-0.001075</v>
      </c>
      <c r="AT4" s="12" t="n">
        <f aca="false">AF4</f>
        <v>0.00252499999999999</v>
      </c>
      <c r="AU4" s="12" t="n">
        <f aca="false">AG4</f>
        <v>-0.000874999999999994</v>
      </c>
      <c r="AV4" s="13" t="n">
        <f aca="false">AVERAGE(AR4:AU4)</f>
        <v>-1.73472347597681E-018</v>
      </c>
      <c r="AX4" s="2" t="s">
        <v>0</v>
      </c>
      <c r="AY4" s="12" t="n">
        <f aca="false">(AD4+0.0151)/0.0539</f>
        <v>0.269480519480519</v>
      </c>
      <c r="AZ4" s="12" t="n">
        <f aca="false">(AE4+0.0151)/0.0539</f>
        <v>0.260204081632653</v>
      </c>
      <c r="BA4" s="12" t="n">
        <f aca="false">(AF4+0.0151)/0.0539</f>
        <v>0.326994434137291</v>
      </c>
      <c r="BB4" s="12" t="n">
        <f aca="false">(AG4+0.0151)/0.0539</f>
        <v>0.2639146567718</v>
      </c>
      <c r="BC4" s="12" t="n">
        <f aca="false">(AH4+0.0151)/0.0539</f>
        <v>13.5756029684601</v>
      </c>
      <c r="BD4" s="12" t="n">
        <f aca="false">(AI4+0.0151)/0.0539</f>
        <v>13.2397959183673</v>
      </c>
      <c r="BE4" s="12" t="n">
        <f aca="false">(AJ4+0.0151)/0.0539</f>
        <v>14.4550092764379</v>
      </c>
      <c r="BF4" s="12" t="n">
        <f aca="false">(AK4+0.0151)/0.0539</f>
        <v>13.1971243042672</v>
      </c>
      <c r="BG4" s="12" t="n">
        <f aca="false">(AL4+0.0151)/0.0539</f>
        <v>16.9967532467532</v>
      </c>
      <c r="BH4" s="12" t="n">
        <f aca="false">(AM4+0.0151)/0.0539</f>
        <v>18.0579777365492</v>
      </c>
      <c r="BI4" s="12" t="n">
        <f aca="false">(AN4+0.0151)/0.0539</f>
        <v>17.7945269016698</v>
      </c>
      <c r="BJ4" s="12" t="n">
        <f aca="false">(AO4+0.0151)/0.0539</f>
        <v>17.6590909090909</v>
      </c>
      <c r="BL4" s="2" t="s">
        <v>0</v>
      </c>
      <c r="BM4" s="12"/>
      <c r="BN4" s="12"/>
      <c r="BO4" s="12"/>
      <c r="BP4" s="12"/>
      <c r="BQ4" s="12" t="n">
        <f aca="false">BC4/(0.042*5)</f>
        <v>64.6457284212386</v>
      </c>
      <c r="BR4" s="12" t="n">
        <f aca="false">BD4/(0.042*5)</f>
        <v>63.0466472303207</v>
      </c>
      <c r="BS4" s="12" t="n">
        <f aca="false">BE4/(0.042*5)</f>
        <v>68.8333775068469</v>
      </c>
      <c r="BT4" s="12" t="n">
        <f aca="false">BF4/(0.042*5)</f>
        <v>62.8434490679388</v>
      </c>
      <c r="BU4" s="12" t="n">
        <f aca="false">BG4/(0.042*5)</f>
        <v>80.9369202226345</v>
      </c>
      <c r="BV4" s="12" t="n">
        <f aca="false">BH4/(0.042*5)</f>
        <v>85.9903701740436</v>
      </c>
      <c r="BW4" s="12" t="n">
        <f aca="false">BI4/(0.042*5)</f>
        <v>84.7358423889036</v>
      </c>
      <c r="BX4" s="12" t="n">
        <f aca="false">BJ4/(0.042*5)</f>
        <v>84.0909090909091</v>
      </c>
      <c r="BZ4" s="2" t="s">
        <v>0</v>
      </c>
      <c r="CA4" s="12"/>
      <c r="CB4" s="12"/>
      <c r="CC4" s="12"/>
      <c r="CD4" s="12"/>
      <c r="CE4" s="14" t="n">
        <f aca="false">AVERAGE(BQ4:BT4)</f>
        <v>64.8423005565863</v>
      </c>
      <c r="CF4" s="12"/>
      <c r="CG4" s="12"/>
      <c r="CH4" s="12"/>
      <c r="CI4" s="14" t="n">
        <f aca="false">AVERAGE(BU4:BX4)</f>
        <v>83.9385104691227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74.1794865296399</v>
      </c>
      <c r="CT4" s="12" t="n">
        <f aca="false">(BR4/$CA$8)*100</f>
        <v>72.3445776414831</v>
      </c>
      <c r="CU4" s="12" t="n">
        <f aca="false">(BS4/$CA$8)*100</f>
        <v>78.9847175406138</v>
      </c>
      <c r="CV4" s="12" t="n">
        <f aca="false">(BT4/$CA$8)*100</f>
        <v>72.111412423651</v>
      </c>
      <c r="CW4" s="12" t="n">
        <f aca="false">(BU4/$CA$8)*100</f>
        <v>92.8732544288719</v>
      </c>
      <c r="CX4" s="12" t="n">
        <f aca="false">(BV4/$CA$8)*100</f>
        <v>98.6719720201739</v>
      </c>
      <c r="CY4" s="12" t="n">
        <f aca="false">(BW4/$CA$8)*100</f>
        <v>97.232430240515</v>
      </c>
      <c r="CZ4" s="12" t="n">
        <f aca="false">(BX4/$CA$8)*100</f>
        <v>96.4923841143524</v>
      </c>
      <c r="DB4" s="2" t="s">
        <v>0</v>
      </c>
      <c r="DC4" s="12"/>
      <c r="DD4" s="12"/>
      <c r="DE4" s="12"/>
      <c r="DF4" s="12"/>
      <c r="DG4" s="12" t="n">
        <f aca="false">AVERAGE(CS4:CV4)</f>
        <v>74.405048533847</v>
      </c>
      <c r="DH4" s="12"/>
      <c r="DI4" s="12"/>
      <c r="DJ4" s="12"/>
      <c r="DK4" s="12" t="n">
        <f aca="false">AVERAGE(CW4:CZ4)</f>
        <v>96.3175102009783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25.8205134703602</v>
      </c>
      <c r="DV4" s="12" t="n">
        <f aca="false">$DC$8-CT4</f>
        <v>27.6554223585169</v>
      </c>
      <c r="DW4" s="12" t="n">
        <f aca="false">$DC$8-CU4</f>
        <v>21.0152824593862</v>
      </c>
      <c r="DX4" s="12" t="n">
        <f aca="false">$DC$8-CV4</f>
        <v>27.888587576349</v>
      </c>
      <c r="DY4" s="12" t="n">
        <f aca="false">$DC$8-CW4</f>
        <v>7.12674557112808</v>
      </c>
      <c r="DZ4" s="12" t="n">
        <f aca="false">$DC$8-CX4</f>
        <v>1.32802797982616</v>
      </c>
      <c r="EA4" s="12" t="n">
        <f aca="false">$DC$8-CY4</f>
        <v>2.76756975948503</v>
      </c>
      <c r="EB4" s="12" t="n">
        <f aca="false">$DC$8-CZ4</f>
        <v>3.50761588564767</v>
      </c>
      <c r="ED4" s="2" t="s">
        <v>0</v>
      </c>
      <c r="EE4" s="12"/>
      <c r="EF4" s="12"/>
      <c r="EG4" s="12"/>
      <c r="EH4" s="12"/>
      <c r="EI4" s="14" t="n">
        <f aca="false">AVERAGE(DU4:DX4)</f>
        <v>25.594951466153</v>
      </c>
      <c r="EJ4" s="12"/>
      <c r="EK4" s="12"/>
      <c r="EL4" s="12"/>
      <c r="EM4" s="14" t="n">
        <f aca="false">AVERAGE(DY4:EB4)</f>
        <v>3.68248979902173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3.19011772685357</v>
      </c>
      <c r="EX4" s="12"/>
      <c r="EY4" s="12"/>
      <c r="EZ4" s="12"/>
      <c r="FA4" s="14" t="n">
        <f aca="false">STDEV(DY4:EB4)</f>
        <v>2.46806589904337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150</v>
      </c>
      <c r="G5" s="4"/>
      <c r="H5" s="4"/>
      <c r="I5" s="4"/>
      <c r="J5" s="4" t="s">
        <v>151</v>
      </c>
      <c r="K5" s="4"/>
      <c r="L5" s="4"/>
      <c r="M5" s="4"/>
      <c r="O5" s="2" t="s">
        <v>4</v>
      </c>
      <c r="P5" s="0" t="n">
        <v>0.1628</v>
      </c>
      <c r="Q5" s="0" t="n">
        <v>0.1613</v>
      </c>
      <c r="R5" s="0" t="n">
        <v>0.1634</v>
      </c>
      <c r="S5" s="0" t="n">
        <v>0.1619</v>
      </c>
      <c r="T5" s="0" t="n">
        <v>0.6764</v>
      </c>
      <c r="U5" s="0" t="n">
        <v>1.0579</v>
      </c>
      <c r="V5" s="0" t="n">
        <v>0.9599</v>
      </c>
      <c r="W5" s="0" t="n">
        <v>1.0144</v>
      </c>
      <c r="X5" s="0" t="n">
        <v>0.9558</v>
      </c>
      <c r="Y5" s="0" t="n">
        <v>0.9141</v>
      </c>
      <c r="Z5" s="0" t="n">
        <v>0.8168</v>
      </c>
      <c r="AA5" s="0" t="n">
        <v>0.9937</v>
      </c>
      <c r="AC5" s="2" t="s">
        <v>4</v>
      </c>
      <c r="AD5" s="12" t="n">
        <f aca="false">P5-(AVERAGE($P$4:$S$4))</f>
        <v>0.100525</v>
      </c>
      <c r="AE5" s="12" t="n">
        <f aca="false">Q5-(AVERAGE($P$4:$S$4))</f>
        <v>0.099025</v>
      </c>
      <c r="AF5" s="12" t="n">
        <f aca="false">R5-(AVERAGE($P$4:$S$4))</f>
        <v>0.101125</v>
      </c>
      <c r="AG5" s="12" t="n">
        <f aca="false">S5-(AVERAGE($P$4:$S$4))</f>
        <v>0.099625</v>
      </c>
      <c r="AH5" s="12" t="n">
        <f aca="false">T5-(AVERAGE($P$4:$S$4))</f>
        <v>0.614125</v>
      </c>
      <c r="AI5" s="12" t="n">
        <f aca="false">U5-(AVERAGE($P$4:$S$4))</f>
        <v>0.995625</v>
      </c>
      <c r="AJ5" s="12" t="n">
        <f aca="false">V5-(AVERAGE($P$4:$S$4))</f>
        <v>0.897625</v>
      </c>
      <c r="AK5" s="12" t="n">
        <f aca="false">W5-(AVERAGE($P$4:$S$4))</f>
        <v>0.952125</v>
      </c>
      <c r="AL5" s="12" t="n">
        <f aca="false">X5-(AVERAGE($P$4:$S$4))</f>
        <v>0.893525</v>
      </c>
      <c r="AM5" s="12" t="n">
        <f aca="false">Y5-(AVERAGE($P$4:$S$4))</f>
        <v>0.851825</v>
      </c>
      <c r="AN5" s="12" t="n">
        <f aca="false">Z5-(AVERAGE($P$4:$S$4))</f>
        <v>0.754525</v>
      </c>
      <c r="AO5" s="12" t="n">
        <f aca="false">AA5-(AVERAGE($P$4:$S$4))</f>
        <v>0.931425</v>
      </c>
      <c r="AQ5" s="11" t="n">
        <v>2.5</v>
      </c>
      <c r="AR5" s="12" t="n">
        <f aca="false">AD5</f>
        <v>0.100525</v>
      </c>
      <c r="AS5" s="12" t="n">
        <f aca="false">AE5</f>
        <v>0.099025</v>
      </c>
      <c r="AT5" s="12" t="n">
        <f aca="false">AF5</f>
        <v>0.101125</v>
      </c>
      <c r="AU5" s="12" t="n">
        <f aca="false">AG5</f>
        <v>0.099625</v>
      </c>
      <c r="AV5" s="13" t="n">
        <f aca="false">AVERAGE(AR5:AU5)</f>
        <v>0.100075</v>
      </c>
      <c r="AX5" s="2" t="s">
        <v>4</v>
      </c>
      <c r="AY5" s="12" t="n">
        <f aca="false">(AD5+0.0151)/0.0539</f>
        <v>2.14517625231911</v>
      </c>
      <c r="AZ5" s="12" t="n">
        <f aca="false">(AE5+0.0151)/0.0539</f>
        <v>2.11734693877551</v>
      </c>
      <c r="BA5" s="12" t="n">
        <f aca="false">(AF5+0.0151)/0.0539</f>
        <v>2.15630797773655</v>
      </c>
      <c r="BB5" s="12" t="n">
        <f aca="false">(AG5+0.0151)/0.0539</f>
        <v>2.12847866419295</v>
      </c>
      <c r="BC5" s="12" t="n">
        <f aca="false">(AH5+0.0151)/0.0539</f>
        <v>11.6739332096475</v>
      </c>
      <c r="BD5" s="12" t="n">
        <f aca="false">(AI5+0.0151)/0.0539</f>
        <v>18.7518552875696</v>
      </c>
      <c r="BE5" s="12" t="n">
        <f aca="false">(AJ5+0.0151)/0.0539</f>
        <v>16.9336734693878</v>
      </c>
      <c r="BF5" s="12" t="n">
        <f aca="false">(AK5+0.0151)/0.0539</f>
        <v>17.9448051948052</v>
      </c>
      <c r="BG5" s="12" t="n">
        <f aca="false">(AL5+0.0151)/0.0539</f>
        <v>16.8576066790353</v>
      </c>
      <c r="BH5" s="12" t="n">
        <f aca="false">(AM5+0.0151)/0.0539</f>
        <v>16.0839517625232</v>
      </c>
      <c r="BI5" s="12" t="n">
        <f aca="false">(AN5+0.0151)/0.0539</f>
        <v>14.2787569573284</v>
      </c>
      <c r="BJ5" s="12" t="n">
        <f aca="false">(AO5+0.0151)/0.0539</f>
        <v>17.5607606679035</v>
      </c>
      <c r="BL5" s="2" t="s">
        <v>4</v>
      </c>
      <c r="BM5" s="12"/>
      <c r="BN5" s="12"/>
      <c r="BO5" s="12"/>
      <c r="BP5" s="12"/>
      <c r="BQ5" s="12" t="n">
        <f aca="false">BC5/(0.042*5)</f>
        <v>55.5901581411785</v>
      </c>
      <c r="BR5" s="12" t="n">
        <f aca="false">BD5/(0.042*5)</f>
        <v>89.2945489884265</v>
      </c>
      <c r="BS5" s="12" t="n">
        <f aca="false">BE5/(0.042*5)</f>
        <v>80.6365403304179</v>
      </c>
      <c r="BT5" s="12" t="n">
        <f aca="false">BF5/(0.042*5)</f>
        <v>85.4514533085962</v>
      </c>
      <c r="BU5" s="12" t="n">
        <f aca="false">BG5/(0.042*5)</f>
        <v>80.2743175192155</v>
      </c>
      <c r="BV5" s="12" t="n">
        <f aca="false">BH5/(0.042*5)</f>
        <v>76.5902464882057</v>
      </c>
      <c r="BW5" s="12" t="n">
        <f aca="false">BI5/(0.042*5)</f>
        <v>67.9940807491828</v>
      </c>
      <c r="BX5" s="12" t="n">
        <f aca="false">BJ5/(0.042*5)</f>
        <v>83.6226698471596</v>
      </c>
      <c r="BZ5" s="2" t="s">
        <v>4</v>
      </c>
      <c r="CA5" s="12"/>
      <c r="CB5" s="12"/>
      <c r="CC5" s="12"/>
      <c r="CD5" s="12"/>
      <c r="CE5" s="14" t="n">
        <f aca="false">AVERAGE(BR5:BT5)</f>
        <v>85.1275142091469</v>
      </c>
      <c r="CF5" s="12"/>
      <c r="CG5" s="12"/>
      <c r="CH5" s="12"/>
      <c r="CI5" s="12" t="n">
        <f aca="false">AVERAGE(BU5:BX5)</f>
        <v>77.1203286509409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63.7884279088628</v>
      </c>
      <c r="CT5" s="12" t="n">
        <f aca="false">(BR5/$CA$8)*100</f>
        <v>102.463441214487</v>
      </c>
      <c r="CU5" s="12" t="n">
        <f aca="false">(BS5/$CA$8)*100</f>
        <v>92.5285754112072</v>
      </c>
      <c r="CV5" s="12" t="n">
        <f aca="false">(BT5/$CA$8)*100</f>
        <v>98.0535773120105</v>
      </c>
      <c r="CW5" s="12" t="n">
        <f aca="false">(BU5/$CA$8)*100</f>
        <v>92.1129330663761</v>
      </c>
      <c r="CX5" s="12" t="n">
        <f aca="false">(BV5/$CA$8)*100</f>
        <v>87.885546290899</v>
      </c>
      <c r="CY5" s="12" t="n">
        <f aca="false">(BW5/$CA$8)*100</f>
        <v>78.0216438147857</v>
      </c>
      <c r="CZ5" s="12" t="n">
        <f aca="false">(BX5/$CA$8)*100</f>
        <v>95.9550903515219</v>
      </c>
      <c r="DB5" s="2" t="s">
        <v>4</v>
      </c>
      <c r="DC5" s="12"/>
      <c r="DD5" s="12"/>
      <c r="DE5" s="12"/>
      <c r="DF5" s="12"/>
      <c r="DG5" s="12" t="n">
        <f aca="false">AVERAGE(CT5:CV5)</f>
        <v>97.6818646459014</v>
      </c>
      <c r="DH5" s="12"/>
      <c r="DI5" s="12"/>
      <c r="DJ5" s="12"/>
      <c r="DK5" s="12" t="n">
        <f aca="false">AVERAGE(CW5:CZ5)</f>
        <v>88.4938033808957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36.2115720911372</v>
      </c>
      <c r="DV5" s="12" t="n">
        <f aca="false">$DC$8-CT5</f>
        <v>-2.46344121448664</v>
      </c>
      <c r="DW5" s="12" t="n">
        <f aca="false">$DC$8-CU5</f>
        <v>7.47142458879287</v>
      </c>
      <c r="DX5" s="12" t="n">
        <f aca="false">$DC$8-CV5</f>
        <v>1.94642268798947</v>
      </c>
      <c r="DY5" s="12" t="n">
        <f aca="false">$DC$8-CW5</f>
        <v>7.88706693362394</v>
      </c>
      <c r="DZ5" s="12" t="n">
        <f aca="false">$DC$8-CX5</f>
        <v>12.1144537091011</v>
      </c>
      <c r="EA5" s="12" t="n">
        <f aca="false">$DC$8-CY5</f>
        <v>21.9783561852143</v>
      </c>
      <c r="EB5" s="12" t="n">
        <f aca="false">$DC$8-CZ5</f>
        <v>4.0449096484781</v>
      </c>
      <c r="ED5" s="2" t="s">
        <v>4</v>
      </c>
      <c r="EE5" s="12"/>
      <c r="EF5" s="12"/>
      <c r="EG5" s="12"/>
      <c r="EH5" s="12"/>
      <c r="EI5" s="14" t="n">
        <f aca="false">AVERAGE(DV5:DX5)</f>
        <v>2.31813535409857</v>
      </c>
      <c r="EJ5" s="12"/>
      <c r="EK5" s="12"/>
      <c r="EL5" s="12"/>
      <c r="EM5" s="12" t="n">
        <f aca="false">AVERAGE(DY5:EB5)</f>
        <v>11.5061966191044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STDEV(DV5:DX5)</f>
        <v>4.9778526858378</v>
      </c>
      <c r="EX5" s="12"/>
      <c r="EY5" s="12"/>
      <c r="EZ5" s="12"/>
      <c r="FA5" s="12" t="n">
        <f aca="false">STDEV(DY5:EB5)</f>
        <v>7.72021168975657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152</v>
      </c>
      <c r="G6" s="4"/>
      <c r="H6" s="4"/>
      <c r="I6" s="4"/>
      <c r="J6" s="4" t="s">
        <v>153</v>
      </c>
      <c r="K6" s="4"/>
      <c r="L6" s="4"/>
      <c r="M6" s="4"/>
      <c r="O6" s="2" t="s">
        <v>8</v>
      </c>
      <c r="P6" s="28" t="n">
        <v>0.5961</v>
      </c>
      <c r="Q6" s="28" t="n">
        <v>0.5926</v>
      </c>
      <c r="R6" s="28" t="n">
        <v>0.5854</v>
      </c>
      <c r="S6" s="28" t="n">
        <v>0.5877</v>
      </c>
      <c r="T6" s="28" t="n">
        <v>1.0562</v>
      </c>
      <c r="U6" s="28" t="n">
        <v>1.0204</v>
      </c>
      <c r="V6" s="28" t="n">
        <v>0.9778</v>
      </c>
      <c r="W6" s="28" t="n">
        <v>1.0198</v>
      </c>
      <c r="X6" s="28" t="n">
        <v>0.9885</v>
      </c>
      <c r="Y6" s="28" t="n">
        <v>0.769</v>
      </c>
      <c r="Z6" s="28" t="n">
        <v>0.9922</v>
      </c>
      <c r="AA6" s="28" t="n">
        <v>1.0183</v>
      </c>
      <c r="AC6" s="2" t="s">
        <v>8</v>
      </c>
      <c r="AD6" s="12" t="n">
        <f aca="false">P6-(AVERAGE($P$4:$S$4))</f>
        <v>0.533825</v>
      </c>
      <c r="AE6" s="12" t="n">
        <f aca="false">Q6-(AVERAGE($P$4:$S$4))</f>
        <v>0.530325</v>
      </c>
      <c r="AF6" s="12" t="n">
        <f aca="false">R6-(AVERAGE($P$4:$S$4))</f>
        <v>0.523125</v>
      </c>
      <c r="AG6" s="12" t="n">
        <f aca="false">S6-(AVERAGE($P$4:$S$4))</f>
        <v>0.525425</v>
      </c>
      <c r="AH6" s="12" t="n">
        <f aca="false">T6-(AVERAGE($P$4:$S$4))</f>
        <v>0.993925</v>
      </c>
      <c r="AI6" s="12" t="n">
        <f aca="false">U6-(AVERAGE($P$4:$S$4))</f>
        <v>0.958125</v>
      </c>
      <c r="AJ6" s="12" t="n">
        <f aca="false">V6-(AVERAGE($P$4:$S$4))</f>
        <v>0.915525</v>
      </c>
      <c r="AK6" s="12" t="n">
        <f aca="false">W6-(AVERAGE($P$4:$S$4))</f>
        <v>0.957525</v>
      </c>
      <c r="AL6" s="12" t="n">
        <f aca="false">X6-(AVERAGE($P$4:$S$4))</f>
        <v>0.926225</v>
      </c>
      <c r="AM6" s="12" t="n">
        <f aca="false">Y6-(AVERAGE($P$4:$S$4))</f>
        <v>0.706725</v>
      </c>
      <c r="AN6" s="12" t="n">
        <f aca="false">Z6-(AVERAGE($P$4:$S$4))</f>
        <v>0.929925</v>
      </c>
      <c r="AO6" s="12" t="n">
        <f aca="false">AA6-(AVERAGE($P$4:$S$4))</f>
        <v>0.956025</v>
      </c>
      <c r="AQ6" s="11" t="n">
        <v>10</v>
      </c>
      <c r="AR6" s="12" t="n">
        <f aca="false">AD6</f>
        <v>0.533825</v>
      </c>
      <c r="AS6" s="12" t="n">
        <f aca="false">AE6</f>
        <v>0.530325</v>
      </c>
      <c r="AT6" s="12" t="n">
        <f aca="false">AF6</f>
        <v>0.523125</v>
      </c>
      <c r="AU6" s="12" t="n">
        <f aca="false">AG6</f>
        <v>0.525425</v>
      </c>
      <c r="AV6" s="13" t="n">
        <f aca="false">AVERAGE(AR6:AU6)</f>
        <v>0.528175</v>
      </c>
      <c r="AX6" s="2" t="s">
        <v>8</v>
      </c>
      <c r="AY6" s="12" t="n">
        <f aca="false">(AD6+0.0151)/0.0539</f>
        <v>10.1841372912802</v>
      </c>
      <c r="AZ6" s="12" t="n">
        <f aca="false">(AE6+0.0151)/0.0539</f>
        <v>10.1192022263451</v>
      </c>
      <c r="BA6" s="12" t="n">
        <f aca="false">(AF6+0.0151)/0.0539</f>
        <v>9.98562152133581</v>
      </c>
      <c r="BB6" s="12" t="n">
        <f aca="false">(AG6+0.0151)/0.0539</f>
        <v>10.028293135436</v>
      </c>
      <c r="BC6" s="12" t="n">
        <f aca="false">(AH6+0.0151)/0.0539</f>
        <v>18.7203153988868</v>
      </c>
      <c r="BD6" s="12" t="n">
        <f aca="false">(AI6+0.0151)/0.0539</f>
        <v>18.0561224489796</v>
      </c>
      <c r="BE6" s="12" t="n">
        <f aca="false">(AJ6+0.0151)/0.0539</f>
        <v>17.2657699443414</v>
      </c>
      <c r="BF6" s="12" t="n">
        <f aca="false">(AK6+0.0151)/0.0539</f>
        <v>18.0449907235622</v>
      </c>
      <c r="BG6" s="12" t="n">
        <f aca="false">(AL6+0.0151)/0.0539</f>
        <v>17.4642857142857</v>
      </c>
      <c r="BH6" s="12" t="n">
        <f aca="false">(AM6+0.0151)/0.0539</f>
        <v>13.3919294990724</v>
      </c>
      <c r="BI6" s="12" t="n">
        <f aca="false">(AN6+0.0151)/0.0539</f>
        <v>17.5329313543599</v>
      </c>
      <c r="BJ6" s="12" t="n">
        <f aca="false">(AO6+0.0151)/0.0539</f>
        <v>18.0171614100186</v>
      </c>
      <c r="BL6" s="2" t="s">
        <v>8</v>
      </c>
      <c r="BM6" s="12"/>
      <c r="BN6" s="12"/>
      <c r="BO6" s="12"/>
      <c r="BP6" s="12"/>
      <c r="BQ6" s="12" t="n">
        <f aca="false">BC6/(0.042*5)</f>
        <v>89.1443590423182</v>
      </c>
      <c r="BR6" s="12" t="n">
        <f aca="false">BD6/(0.042*5)</f>
        <v>85.9815354713314</v>
      </c>
      <c r="BS6" s="12" t="n">
        <f aca="false">BE6/(0.042*5)</f>
        <v>82.2179521159113</v>
      </c>
      <c r="BT6" s="12" t="n">
        <f aca="false">BF6/(0.042*5)</f>
        <v>85.9285272550579</v>
      </c>
      <c r="BU6" s="12" t="n">
        <f aca="false">BG6/(0.042*5)</f>
        <v>83.1632653061224</v>
      </c>
      <c r="BV6" s="12" t="n">
        <f aca="false">BH6/(0.042*5)</f>
        <v>63.7710928527255</v>
      </c>
      <c r="BW6" s="12" t="n">
        <f aca="false">BI6/(0.042*5)</f>
        <v>83.4901493064758</v>
      </c>
      <c r="BX6" s="12" t="n">
        <f aca="false">BJ6/(0.042*5)</f>
        <v>85.796006714374</v>
      </c>
      <c r="BZ6" s="2" t="s">
        <v>8</v>
      </c>
      <c r="CA6" s="12"/>
      <c r="CB6" s="12"/>
      <c r="CC6" s="12"/>
      <c r="CD6" s="12"/>
      <c r="CE6" s="14" t="n">
        <f aca="false">AVERAGE(BQ6:BT6)</f>
        <v>85.8180934711547</v>
      </c>
      <c r="CF6" s="12"/>
      <c r="CG6" s="12"/>
      <c r="CH6" s="12"/>
      <c r="CI6" s="12" t="n">
        <f aca="false">AVERAGE(BU6:BX6)</f>
        <v>79.0551285449245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102.291101705654</v>
      </c>
      <c r="CT6" s="12" t="n">
        <f aca="false">(BR6/$CA$8)*100</f>
        <v>98.6618344020072</v>
      </c>
      <c r="CU6" s="12" t="n">
        <f aca="false">(BS6/$CA$8)*100</f>
        <v>94.3432090630306</v>
      </c>
      <c r="CV6" s="12" t="n">
        <f aca="false">(BT6/$CA$8)*100</f>
        <v>98.6010086930076</v>
      </c>
      <c r="CW6" s="12" t="n">
        <f aca="false">(BU6/$CA$8)*100</f>
        <v>95.4279342068581</v>
      </c>
      <c r="CX6" s="12" t="n">
        <f aca="false">(BV6/$CA$8)*100</f>
        <v>73.1758623311453</v>
      </c>
      <c r="CY6" s="12" t="n">
        <f aca="false">(BW6/$CA$8)*100</f>
        <v>95.8030260790227</v>
      </c>
      <c r="CZ6" s="12" t="n">
        <f aca="false">(BX6/$CA$8)*100</f>
        <v>98.4489444205084</v>
      </c>
      <c r="DB6" s="2" t="s">
        <v>8</v>
      </c>
      <c r="DC6" s="12"/>
      <c r="DD6" s="12"/>
      <c r="DE6" s="12"/>
      <c r="DF6" s="12"/>
      <c r="DG6" s="12" t="n">
        <f aca="false">AVERAGE(CS6:CV6)</f>
        <v>98.4742884659249</v>
      </c>
      <c r="DH6" s="12"/>
      <c r="DI6" s="12"/>
      <c r="DJ6" s="12"/>
      <c r="DK6" s="12" t="n">
        <f aca="false">AVERAGE(CW6:CZ6)</f>
        <v>90.7139417593836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-2.29110170565426</v>
      </c>
      <c r="DV6" s="12" t="n">
        <f aca="false">$DC$8-CT6</f>
        <v>1.33816559799278</v>
      </c>
      <c r="DW6" s="12" t="n">
        <f aca="false">$DC$8-CU6</f>
        <v>5.65679093696937</v>
      </c>
      <c r="DX6" s="12" t="n">
        <f aca="false">$DC$8-CV6</f>
        <v>1.39899130699244</v>
      </c>
      <c r="DY6" s="12" t="n">
        <f aca="false">$DC$8-CW6</f>
        <v>4.57206579314192</v>
      </c>
      <c r="DZ6" s="12" t="n">
        <f aca="false">$DC$8-CX6</f>
        <v>26.8241376688547</v>
      </c>
      <c r="EA6" s="12" t="n">
        <f aca="false">$DC$8-CY6</f>
        <v>4.19697392097727</v>
      </c>
      <c r="EB6" s="12" t="n">
        <f aca="false">$DC$8-CZ6</f>
        <v>1.55105557949163</v>
      </c>
      <c r="ED6" s="2" t="s">
        <v>8</v>
      </c>
      <c r="EE6" s="12"/>
      <c r="EF6" s="12"/>
      <c r="EG6" s="12"/>
      <c r="EH6" s="12"/>
      <c r="EI6" s="14" t="n">
        <f aca="false">AVERAGE(DU6:DX6)</f>
        <v>1.52571153407509</v>
      </c>
      <c r="EJ6" s="12"/>
      <c r="EK6" s="12"/>
      <c r="EL6" s="12"/>
      <c r="EM6" s="12" t="n">
        <f aca="false">AVERAGE(DY6:EB6)</f>
        <v>9.28605824061638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3.24987752764539</v>
      </c>
      <c r="EX6" s="12"/>
      <c r="EY6" s="12"/>
      <c r="EZ6" s="12"/>
      <c r="FA6" s="12" t="n">
        <f aca="false">STDEV(DY6:EB6)</f>
        <v>11.76909795759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154</v>
      </c>
      <c r="G7" s="4"/>
      <c r="H7" s="4"/>
      <c r="I7" s="4"/>
      <c r="J7" s="4" t="s">
        <v>155</v>
      </c>
      <c r="K7" s="4"/>
      <c r="L7" s="4"/>
      <c r="M7" s="4"/>
      <c r="O7" s="2" t="s">
        <v>12</v>
      </c>
      <c r="P7" s="28" t="n">
        <v>1.1392</v>
      </c>
      <c r="Q7" s="28" t="n">
        <v>1.1075</v>
      </c>
      <c r="R7" s="28" t="n">
        <v>1.1086</v>
      </c>
      <c r="S7" s="28" t="n">
        <v>1.1475</v>
      </c>
      <c r="T7" s="28" t="n">
        <v>0.7747</v>
      </c>
      <c r="U7" s="28" t="n">
        <v>0.7526</v>
      </c>
      <c r="V7" s="28" t="n">
        <v>0.6959</v>
      </c>
      <c r="W7" s="28" t="n">
        <v>0.7467</v>
      </c>
      <c r="X7" s="28" t="n">
        <v>0.9756</v>
      </c>
      <c r="Y7" s="28" t="n">
        <v>0.9852</v>
      </c>
      <c r="Z7" s="28" t="n">
        <v>1.0082</v>
      </c>
      <c r="AA7" s="28" t="n">
        <v>0.9877</v>
      </c>
      <c r="AC7" s="2" t="s">
        <v>12</v>
      </c>
      <c r="AD7" s="12" t="n">
        <f aca="false">P7-(AVERAGE($P$4:$S$4))</f>
        <v>1.076925</v>
      </c>
      <c r="AE7" s="12" t="n">
        <f aca="false">Q7-(AVERAGE($P$4:$S$4))</f>
        <v>1.045225</v>
      </c>
      <c r="AF7" s="12" t="n">
        <f aca="false">R7-(AVERAGE($P$4:$S$4))</f>
        <v>1.046325</v>
      </c>
      <c r="AG7" s="12" t="n">
        <f aca="false">S7-(AVERAGE($P$4:$S$4))</f>
        <v>1.085225</v>
      </c>
      <c r="AH7" s="12" t="n">
        <f aca="false">T7-(AVERAGE($P$4:$S$4))</f>
        <v>0.712425</v>
      </c>
      <c r="AI7" s="12" t="n">
        <f aca="false">U7-(AVERAGE($P$4:$S$4))</f>
        <v>0.690325</v>
      </c>
      <c r="AJ7" s="12" t="n">
        <f aca="false">V7-(AVERAGE($P$4:$S$4))</f>
        <v>0.633625</v>
      </c>
      <c r="AK7" s="12" t="n">
        <f aca="false">W7-(AVERAGE($P$4:$S$4))</f>
        <v>0.684425</v>
      </c>
      <c r="AL7" s="12" t="n">
        <f aca="false">X7-(AVERAGE($P$4:$S$4))</f>
        <v>0.913325</v>
      </c>
      <c r="AM7" s="12" t="n">
        <f aca="false">Y7-(AVERAGE($P$4:$S$4))</f>
        <v>0.922925</v>
      </c>
      <c r="AN7" s="12" t="n">
        <f aca="false">Z7-(AVERAGE($P$4:$S$4))</f>
        <v>0.945925</v>
      </c>
      <c r="AO7" s="12" t="n">
        <f aca="false">AA7-(AVERAGE($P$4:$S$4))</f>
        <v>0.925425</v>
      </c>
      <c r="AQ7" s="11" t="n">
        <v>20</v>
      </c>
      <c r="AR7" s="12" t="n">
        <f aca="false">AD7</f>
        <v>1.076925</v>
      </c>
      <c r="AS7" s="12" t="n">
        <f aca="false">AE7</f>
        <v>1.045225</v>
      </c>
      <c r="AT7" s="12" t="n">
        <f aca="false">AF7</f>
        <v>1.046325</v>
      </c>
      <c r="AU7" s="12" t="n">
        <f aca="false">AG7</f>
        <v>1.085225</v>
      </c>
      <c r="AV7" s="13" t="n">
        <f aca="false">AVERAGE(AR7:AU7)</f>
        <v>1.063425</v>
      </c>
      <c r="AX7" s="2" t="s">
        <v>12</v>
      </c>
      <c r="AY7" s="12" t="n">
        <f aca="false">(AD7+0.0151)/0.0539</f>
        <v>20.2602040816326</v>
      </c>
      <c r="AZ7" s="12" t="n">
        <f aca="false">(AE7+0.0151)/0.0539</f>
        <v>19.6720779220779</v>
      </c>
      <c r="BA7" s="12" t="n">
        <f aca="false">(AF7+0.0151)/0.0539</f>
        <v>19.6924860853432</v>
      </c>
      <c r="BB7" s="12" t="n">
        <f aca="false">(AG7+0.0151)/0.0539</f>
        <v>20.4141929499072</v>
      </c>
      <c r="BC7" s="12" t="n">
        <f aca="false">(AH7+0.0151)/0.0539</f>
        <v>13.497680890538</v>
      </c>
      <c r="BD7" s="12" t="n">
        <f aca="false">(AI7+0.0151)/0.0539</f>
        <v>13.0876623376623</v>
      </c>
      <c r="BE7" s="12" t="n">
        <f aca="false">(AJ7+0.0151)/0.0539</f>
        <v>12.0357142857143</v>
      </c>
      <c r="BF7" s="12" t="n">
        <f aca="false">(AK7+0.0151)/0.0539</f>
        <v>12.9782003710575</v>
      </c>
      <c r="BG7" s="12" t="n">
        <f aca="false">(AL7+0.0151)/0.0539</f>
        <v>17.2249536178108</v>
      </c>
      <c r="BH7" s="12" t="n">
        <f aca="false">(AM7+0.0151)/0.0539</f>
        <v>17.4030612244898</v>
      </c>
      <c r="BI7" s="12" t="n">
        <f aca="false">(AN7+0.0151)/0.0539</f>
        <v>17.8297773654917</v>
      </c>
      <c r="BJ7" s="12" t="n">
        <f aca="false">(AO7+0.0151)/0.0539</f>
        <v>17.4494434137291</v>
      </c>
      <c r="BL7" s="2" t="s">
        <v>12</v>
      </c>
      <c r="BM7" s="12"/>
      <c r="BN7" s="12"/>
      <c r="BO7" s="12"/>
      <c r="BP7" s="12"/>
      <c r="BQ7" s="12" t="n">
        <f aca="false">BC7/(0.042*5)</f>
        <v>64.274670907324</v>
      </c>
      <c r="BR7" s="12" t="n">
        <f aca="false">BD7/(0.042*5)</f>
        <v>62.3222016079159</v>
      </c>
      <c r="BS7" s="12" t="n">
        <f aca="false">BE7/(0.042*5)</f>
        <v>57.312925170068</v>
      </c>
      <c r="BT7" s="12" t="n">
        <f aca="false">BF7/(0.042*5)</f>
        <v>61.8009541478929</v>
      </c>
      <c r="BU7" s="12" t="n">
        <f aca="false">BG7/(0.042*5)</f>
        <v>82.0235886562417</v>
      </c>
      <c r="BV7" s="12" t="n">
        <f aca="false">BH7/(0.042*5)</f>
        <v>82.8717201166181</v>
      </c>
      <c r="BW7" s="12" t="n">
        <f aca="false">BI7/(0.042*5)</f>
        <v>84.9037017404364</v>
      </c>
      <c r="BX7" s="12" t="n">
        <f aca="false">BJ7/(0.042*5)</f>
        <v>83.0925876844244</v>
      </c>
      <c r="BZ7" s="2" t="s">
        <v>12</v>
      </c>
      <c r="CA7" s="12"/>
      <c r="CB7" s="12"/>
      <c r="CC7" s="12"/>
      <c r="CD7" s="12"/>
      <c r="CE7" s="12" t="n">
        <f aca="false">AVERAGE(BQ7:BT7)</f>
        <v>61.4276879583002</v>
      </c>
      <c r="CF7" s="12"/>
      <c r="CG7" s="12"/>
      <c r="CH7" s="12"/>
      <c r="CI7" s="12" t="n">
        <f aca="false">AVERAGE(BU7:BX7)</f>
        <v>83.2228995494302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73.7537065666422</v>
      </c>
      <c r="CT7" s="12" t="n">
        <f aca="false">(BR7/$CA$8)*100</f>
        <v>71.513292951821</v>
      </c>
      <c r="CU7" s="12" t="n">
        <f aca="false">(BS7/$CA$8)*100</f>
        <v>65.7652634513521</v>
      </c>
      <c r="CV7" s="12" t="n">
        <f aca="false">(BT7/$CA$8)*100</f>
        <v>70.9151734799909</v>
      </c>
      <c r="CW7" s="12" t="n">
        <f aca="false">(BU7/$CA$8)*100</f>
        <v>94.1201814633652</v>
      </c>
      <c r="CX7" s="12" t="n">
        <f aca="false">(BV7/$CA$8)*100</f>
        <v>95.0933928073599</v>
      </c>
      <c r="CY7" s="12" t="n">
        <f aca="false">(BW7/$CA$8)*100</f>
        <v>97.4250449856806</v>
      </c>
      <c r="CZ7" s="12" t="n">
        <f aca="false">(BX7/$CA$8)*100</f>
        <v>95.3468332615252</v>
      </c>
      <c r="DB7" s="2" t="s">
        <v>12</v>
      </c>
      <c r="DC7" s="12"/>
      <c r="DD7" s="12"/>
      <c r="DE7" s="12"/>
      <c r="DF7" s="12"/>
      <c r="DG7" s="12" t="n">
        <f aca="false">AVERAGE(CS7:CV7)</f>
        <v>70.4868591124515</v>
      </c>
      <c r="DH7" s="12"/>
      <c r="DI7" s="12"/>
      <c r="DJ7" s="12"/>
      <c r="DK7" s="12" t="n">
        <f aca="false">AVERAGE(CW7:CZ7)</f>
        <v>95.4963631294827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26.2462934333578</v>
      </c>
      <c r="DV7" s="12" t="n">
        <f aca="false">$DC$8-CT7</f>
        <v>28.486707048179</v>
      </c>
      <c r="DW7" s="12" t="n">
        <f aca="false">$DC$8-CU7</f>
        <v>34.2347365486479</v>
      </c>
      <c r="DX7" s="12" t="n">
        <f aca="false">$DC$8-CV7</f>
        <v>29.0848265200091</v>
      </c>
      <c r="DY7" s="12" t="n">
        <f aca="false">$DC$8-CW7</f>
        <v>5.87981853663483</v>
      </c>
      <c r="DZ7" s="12" t="n">
        <f aca="false">$DC$8-CX7</f>
        <v>4.90660719264011</v>
      </c>
      <c r="EA7" s="12" t="n">
        <f aca="false">$DC$8-CY7</f>
        <v>2.5749550143194</v>
      </c>
      <c r="EB7" s="12" t="n">
        <f aca="false">$DC$8-CZ7</f>
        <v>4.65316673847481</v>
      </c>
      <c r="ED7" s="2" t="s">
        <v>12</v>
      </c>
      <c r="EE7" s="12"/>
      <c r="EF7" s="12"/>
      <c r="EG7" s="12"/>
      <c r="EH7" s="12"/>
      <c r="EI7" s="12" t="n">
        <f aca="false">AVERAGE(DU7:DX7)</f>
        <v>29.5131408875485</v>
      </c>
      <c r="EJ7" s="12"/>
      <c r="EK7" s="12"/>
      <c r="EL7" s="12"/>
      <c r="EM7" s="12" t="n">
        <f aca="false">AVERAGE(DY7:EB7)</f>
        <v>4.50363687051729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3.37652570452273</v>
      </c>
      <c r="EX7" s="12"/>
      <c r="EY7" s="12"/>
      <c r="EZ7" s="12"/>
      <c r="FA7" s="12" t="n">
        <f aca="false">STDEV(DY7:EB7)</f>
        <v>1.39025584486072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156</v>
      </c>
      <c r="G8" s="4"/>
      <c r="H8" s="4"/>
      <c r="I8" s="4"/>
      <c r="J8" s="4" t="s">
        <v>157</v>
      </c>
      <c r="K8" s="4"/>
      <c r="L8" s="4"/>
      <c r="M8" s="4"/>
      <c r="O8" s="2" t="s">
        <v>16</v>
      </c>
      <c r="P8" s="28" t="n">
        <v>1.0243</v>
      </c>
      <c r="Q8" s="28" t="n">
        <v>1.0472</v>
      </c>
      <c r="R8" s="28" t="n">
        <v>1.0135</v>
      </c>
      <c r="S8" s="28" t="n">
        <v>1.0494</v>
      </c>
      <c r="T8" s="28" t="n">
        <v>1.0018</v>
      </c>
      <c r="U8" s="28" t="n">
        <v>0.9827</v>
      </c>
      <c r="V8" s="28" t="n">
        <v>0.955</v>
      </c>
      <c r="W8" s="28" t="n">
        <v>1.0005</v>
      </c>
      <c r="X8" s="28" t="n">
        <v>0.9374</v>
      </c>
      <c r="Y8" s="28" t="n">
        <v>0.9397</v>
      </c>
      <c r="Z8" s="28" t="n">
        <v>0.9567</v>
      </c>
      <c r="AA8" s="28" t="n">
        <v>0.9486</v>
      </c>
      <c r="AC8" s="2" t="s">
        <v>16</v>
      </c>
      <c r="AD8" s="12" t="n">
        <f aca="false">P8-(AVERAGE($P$4:$S$4))</f>
        <v>0.962025</v>
      </c>
      <c r="AE8" s="12" t="n">
        <f aca="false">Q8-(AVERAGE($P$4:$S$4))</f>
        <v>0.984925</v>
      </c>
      <c r="AF8" s="12" t="n">
        <f aca="false">R8-(AVERAGE($P$4:$S$4))</f>
        <v>0.951225</v>
      </c>
      <c r="AG8" s="12" t="n">
        <f aca="false">S8-(AVERAGE($P$4:$S$4))</f>
        <v>0.987125</v>
      </c>
      <c r="AH8" s="12" t="n">
        <f aca="false">T8-(AVERAGE($P$4:$S$4))</f>
        <v>0.939525</v>
      </c>
      <c r="AI8" s="12" t="n">
        <f aca="false">U8-(AVERAGE($P$4:$S$4))</f>
        <v>0.920425</v>
      </c>
      <c r="AJ8" s="12" t="n">
        <f aca="false">V8-(AVERAGE($P$4:$S$4))</f>
        <v>0.892725</v>
      </c>
      <c r="AK8" s="12" t="n">
        <f aca="false">W8-(AVERAGE($P$4:$S$4))</f>
        <v>0.938225</v>
      </c>
      <c r="AL8" s="12" t="n">
        <f aca="false">X8-(AVERAGE($P$4:$S$4))</f>
        <v>0.875125</v>
      </c>
      <c r="AM8" s="12" t="n">
        <f aca="false">Y8-(AVERAGE($P$4:$S$4))</f>
        <v>0.877425</v>
      </c>
      <c r="AN8" s="12" t="n">
        <f aca="false">Z8-(AVERAGE($P$4:$S$4))</f>
        <v>0.894425</v>
      </c>
      <c r="AO8" s="12" t="n">
        <f aca="false">AA8-(AVERAGE($P$4:$S$4))</f>
        <v>0.886325</v>
      </c>
      <c r="AX8" s="2" t="s">
        <v>16</v>
      </c>
      <c r="AY8" s="12" t="n">
        <f aca="false">(AD8+0.0151)/0.0539</f>
        <v>18.128478664193</v>
      </c>
      <c r="AZ8" s="12" t="n">
        <f aca="false">(AE8+0.0151)/0.0539</f>
        <v>18.5533395176252</v>
      </c>
      <c r="BA8" s="12" t="n">
        <f aca="false">(AF8+0.0151)/0.0539</f>
        <v>17.928107606679</v>
      </c>
      <c r="BB8" s="12" t="n">
        <f aca="false">(AG8+0.0151)/0.0539</f>
        <v>18.5941558441558</v>
      </c>
      <c r="BC8" s="12" t="n">
        <f aca="false">(AH8+0.0151)/0.0539</f>
        <v>17.711038961039</v>
      </c>
      <c r="BD8" s="12" t="n">
        <f aca="false">(AI8+0.0151)/0.0539</f>
        <v>17.3566790352505</v>
      </c>
      <c r="BE8" s="12" t="n">
        <f aca="false">(AJ8+0.0151)/0.0539</f>
        <v>16.8427643784787</v>
      </c>
      <c r="BF8" s="12" t="n">
        <f aca="false">(AK8+0.0151)/0.0539</f>
        <v>17.6869202226345</v>
      </c>
      <c r="BG8" s="12" t="n">
        <f aca="false">(AL8+0.0151)/0.0539</f>
        <v>16.5162337662338</v>
      </c>
      <c r="BH8" s="12" t="n">
        <f aca="false">(AM8+0.0151)/0.0539</f>
        <v>16.558905380334</v>
      </c>
      <c r="BI8" s="12" t="n">
        <f aca="false">(AN8+0.0151)/0.0539</f>
        <v>16.8743042671614</v>
      </c>
      <c r="BJ8" s="12" t="n">
        <f aca="false">(AO8+0.0151)/0.0539</f>
        <v>16.724025974026</v>
      </c>
      <c r="BL8" s="2" t="s">
        <v>16</v>
      </c>
      <c r="BM8" s="12" t="n">
        <f aca="false">AY8/(0.042*5)</f>
        <v>86.3260888771093</v>
      </c>
      <c r="BN8" s="12" t="n">
        <f aca="false">AZ8/(0.042*5)</f>
        <v>88.3492357982154</v>
      </c>
      <c r="BO8" s="12" t="n">
        <f aca="false">BA8/(0.042*5)</f>
        <v>85.3719409841859</v>
      </c>
      <c r="BP8" s="12" t="n">
        <f aca="false">BB8/(0.042*5)</f>
        <v>88.543599257885</v>
      </c>
      <c r="BQ8" s="12" t="n">
        <f aca="false">BC8/(0.042*5)</f>
        <v>84.3382807668522</v>
      </c>
      <c r="BR8" s="12" t="n">
        <f aca="false">BD8/(0.042*5)</f>
        <v>82.6508525488117</v>
      </c>
      <c r="BS8" s="12" t="n">
        <f aca="false">BE8/(0.042*5)</f>
        <v>80.2036398975175</v>
      </c>
      <c r="BT8" s="12" t="n">
        <f aca="false">BF8/(0.042*5)</f>
        <v>84.2234296315929</v>
      </c>
      <c r="BU8" s="12" t="n">
        <f aca="false">BG8/(0.042*5)</f>
        <v>78.6487322201608</v>
      </c>
      <c r="BV8" s="12" t="n">
        <f aca="false">BH8/(0.042*5)</f>
        <v>78.8519303825426</v>
      </c>
      <c r="BW8" s="12" t="n">
        <f aca="false">BI8/(0.042*5)</f>
        <v>80.3538298436258</v>
      </c>
      <c r="BX8" s="12" t="n">
        <f aca="false">BJ8/(0.042*5)</f>
        <v>79.6382189239332</v>
      </c>
      <c r="BZ8" s="2" t="s">
        <v>16</v>
      </c>
      <c r="CA8" s="12" t="n">
        <f aca="false">AVERAGE(BM8:BP8)</f>
        <v>87.1477162293489</v>
      </c>
      <c r="CB8" s="12"/>
      <c r="CC8" s="12"/>
      <c r="CD8" s="12"/>
      <c r="CE8" s="12" t="n">
        <f aca="false">AVERAGE(BQ8:BT8)</f>
        <v>82.8540507111936</v>
      </c>
      <c r="CF8" s="12"/>
      <c r="CG8" s="12"/>
      <c r="CH8" s="12"/>
      <c r="CI8" s="14" t="n">
        <f aca="false">AVERAGE(BU8:BX8)</f>
        <v>79.3731778425656</v>
      </c>
      <c r="CJ8" s="12"/>
      <c r="CK8" s="12"/>
      <c r="CL8" s="12"/>
      <c r="CN8" s="2" t="s">
        <v>16</v>
      </c>
      <c r="CO8" s="12" t="n">
        <f aca="false">(BM8/$CA$8)*100</f>
        <v>99.0572015105051</v>
      </c>
      <c r="CP8" s="12" t="n">
        <f aca="false">(BN8/$CA$8)*100</f>
        <v>101.378716070659</v>
      </c>
      <c r="CQ8" s="12" t="n">
        <f aca="false">(BO8/$CA$8)*100</f>
        <v>97.962338748511</v>
      </c>
      <c r="CR8" s="12" t="n">
        <f aca="false">(BP8/$CA$8)*100</f>
        <v>101.601743670325</v>
      </c>
      <c r="CS8" s="12" t="n">
        <f aca="false">(BQ8/$CA$8)*100</f>
        <v>96.7762374230175</v>
      </c>
      <c r="CT8" s="12" t="n">
        <f aca="false">(BR8/$CA$8)*100</f>
        <v>94.8399523531946</v>
      </c>
      <c r="CU8" s="12" t="n">
        <f aca="false">(BS8/$CA$8)*100</f>
        <v>92.0318321210432</v>
      </c>
      <c r="CV8" s="12" t="n">
        <f aca="false">(BT8/$CA$8)*100</f>
        <v>96.6444483868515</v>
      </c>
      <c r="CW8" s="12" t="n">
        <f aca="false">(BU8/$CA$8)*100</f>
        <v>90.2476113237195</v>
      </c>
      <c r="CX8" s="12" t="n">
        <f aca="false">(BV8/$CA$8)*100</f>
        <v>90.4807765415516</v>
      </c>
      <c r="CY8" s="12" t="n">
        <f aca="false">(BW8/$CA$8)*100</f>
        <v>92.2041716298756</v>
      </c>
      <c r="CZ8" s="12" t="n">
        <f aca="false">(BX8/$CA$8)*100</f>
        <v>91.38302455838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95.0731175710267</v>
      </c>
      <c r="DH8" s="12"/>
      <c r="DI8" s="12"/>
      <c r="DJ8" s="12"/>
      <c r="DK8" s="12" t="n">
        <f aca="false">AVERAGE(CW8:CZ8)</f>
        <v>91.0788960133817</v>
      </c>
      <c r="DL8" s="12"/>
      <c r="DM8" s="12"/>
      <c r="DN8" s="12"/>
      <c r="DP8" s="2" t="s">
        <v>16</v>
      </c>
      <c r="DQ8" s="12" t="n">
        <f aca="false">$DC$8-CO8</f>
        <v>0.942798489494891</v>
      </c>
      <c r="DR8" s="12" t="n">
        <f aca="false">$DC$8-CP8</f>
        <v>-1.37871607065919</v>
      </c>
      <c r="DS8" s="12" t="n">
        <f aca="false">$DC$8-CQ8</f>
        <v>2.03766125148898</v>
      </c>
      <c r="DT8" s="12" t="n">
        <f aca="false">$DC$8-CR8</f>
        <v>-1.60174367032467</v>
      </c>
      <c r="DU8" s="12" t="n">
        <f aca="false">$DC$8-CS8</f>
        <v>3.22376257698254</v>
      </c>
      <c r="DV8" s="12" t="n">
        <f aca="false">$DC$8-CT8</f>
        <v>5.1600476468054</v>
      </c>
      <c r="DW8" s="12" t="n">
        <f aca="false">$DC$8-CU8</f>
        <v>7.96816787895685</v>
      </c>
      <c r="DX8" s="12" t="n">
        <f aca="false">$DC$8-CV8</f>
        <v>3.35555161314852</v>
      </c>
      <c r="DY8" s="12" t="n">
        <f aca="false">$DC$8-CW8</f>
        <v>9.75238867628052</v>
      </c>
      <c r="DZ8" s="12" t="n">
        <f aca="false">$DC$8-CX8</f>
        <v>9.51922345844844</v>
      </c>
      <c r="EA8" s="12" t="n">
        <f aca="false">$DC$8-CY8</f>
        <v>7.79582837012443</v>
      </c>
      <c r="EB8" s="12" t="n">
        <f aca="false">$DC$8-CZ8</f>
        <v>8.61697544162001</v>
      </c>
      <c r="ED8" s="2" t="s">
        <v>16</v>
      </c>
      <c r="EE8" s="12" t="n">
        <f aca="false">AVERAGE(DQ8:DT8)</f>
        <v>3.5527136788005E-015</v>
      </c>
      <c r="EF8" s="12"/>
      <c r="EG8" s="12"/>
      <c r="EH8" s="12"/>
      <c r="EI8" s="12" t="n">
        <f aca="false">AVERAGE(DU8:DX8)</f>
        <v>4.92688242897333</v>
      </c>
      <c r="EJ8" s="12"/>
      <c r="EK8" s="12"/>
      <c r="EL8" s="12"/>
      <c r="EM8" s="14" t="n">
        <f aca="false">AVERAGE(DY8:EB8)</f>
        <v>8.92110398661835</v>
      </c>
      <c r="EN8" s="12"/>
      <c r="EO8" s="12"/>
      <c r="EP8" s="12"/>
      <c r="ER8" s="2" t="s">
        <v>16</v>
      </c>
      <c r="ES8" s="12" t="n">
        <f aca="false">STDEV(DQ8:DT8)</f>
        <v>1.78020346744715</v>
      </c>
      <c r="ET8" s="12"/>
      <c r="EU8" s="12"/>
      <c r="EV8" s="12"/>
      <c r="EW8" s="12" t="n">
        <f aca="false">STDEV(DU8:DX8)</f>
        <v>2.21159678136966</v>
      </c>
      <c r="EX8" s="12"/>
      <c r="EY8" s="12"/>
      <c r="EZ8" s="12"/>
      <c r="FA8" s="14" t="n">
        <f aca="false">STDEV(DY8:EB8)</f>
        <v>0.895827461588375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158</v>
      </c>
      <c r="G9" s="4"/>
      <c r="H9" s="4"/>
      <c r="I9" s="4"/>
      <c r="J9" s="4" t="s">
        <v>159</v>
      </c>
      <c r="K9" s="4"/>
      <c r="L9" s="4"/>
      <c r="M9" s="4"/>
      <c r="O9" s="2" t="s">
        <v>20</v>
      </c>
      <c r="P9" s="28" t="n">
        <v>0.6257</v>
      </c>
      <c r="Q9" s="28" t="n">
        <v>0.618</v>
      </c>
      <c r="R9" s="28" t="n">
        <v>0.6222</v>
      </c>
      <c r="S9" s="28" t="n">
        <v>0.6206</v>
      </c>
      <c r="T9" s="28" t="n">
        <v>1.0338</v>
      </c>
      <c r="U9" s="28" t="n">
        <v>0.9949</v>
      </c>
      <c r="V9" s="28" t="n">
        <v>0.9706</v>
      </c>
      <c r="W9" s="28" t="n">
        <v>1.0351</v>
      </c>
      <c r="X9" s="28" t="n">
        <v>0.9717</v>
      </c>
      <c r="Y9" s="28" t="n">
        <v>0.9899</v>
      </c>
      <c r="Z9" s="28" t="n">
        <v>1.0199</v>
      </c>
      <c r="AA9" s="28" t="n">
        <v>0.9777</v>
      </c>
      <c r="AC9" s="2" t="s">
        <v>20</v>
      </c>
      <c r="AD9" s="12" t="n">
        <f aca="false">P9-(AVERAGE($P$4:$S$4))</f>
        <v>0.563425</v>
      </c>
      <c r="AE9" s="12" t="n">
        <f aca="false">Q9-(AVERAGE($P$4:$S$4))</f>
        <v>0.555725</v>
      </c>
      <c r="AF9" s="12" t="n">
        <f aca="false">R9-(AVERAGE($P$4:$S$4))</f>
        <v>0.559925</v>
      </c>
      <c r="AG9" s="12" t="n">
        <f aca="false">S9-(AVERAGE($P$4:$S$4))</f>
        <v>0.558325</v>
      </c>
      <c r="AH9" s="12" t="n">
        <f aca="false">T9-(AVERAGE($P$4:$S$4))</f>
        <v>0.971525</v>
      </c>
      <c r="AI9" s="12" t="n">
        <f aca="false">U9-(AVERAGE($P$4:$S$4))</f>
        <v>0.932625</v>
      </c>
      <c r="AJ9" s="12" t="n">
        <f aca="false">V9-(AVERAGE($P$4:$S$4))</f>
        <v>0.908325</v>
      </c>
      <c r="AK9" s="12" t="n">
        <f aca="false">W9-(AVERAGE($P$4:$S$4))</f>
        <v>0.972825</v>
      </c>
      <c r="AL9" s="12" t="n">
        <f aca="false">X9-(AVERAGE($P$4:$S$4))</f>
        <v>0.909425</v>
      </c>
      <c r="AM9" s="12" t="n">
        <f aca="false">Y9-(AVERAGE($P$4:$S$4))</f>
        <v>0.927625</v>
      </c>
      <c r="AN9" s="12" t="n">
        <f aca="false">Z9-(AVERAGE($P$4:$S$4))</f>
        <v>0.957625</v>
      </c>
      <c r="AO9" s="12" t="n">
        <f aca="false">AA9-(AVERAGE($P$4:$S$4))</f>
        <v>0.915425</v>
      </c>
      <c r="AX9" s="2" t="s">
        <v>20</v>
      </c>
      <c r="AY9" s="12" t="n">
        <f aca="false">(AD9+0.0151)/0.0539</f>
        <v>10.7333024118738</v>
      </c>
      <c r="AZ9" s="12" t="n">
        <f aca="false">(AE9+0.0151)/0.0539</f>
        <v>10.5904452690167</v>
      </c>
      <c r="BA9" s="12" t="n">
        <f aca="false">(AF9+0.0151)/0.0539</f>
        <v>10.6683673469388</v>
      </c>
      <c r="BB9" s="12" t="n">
        <f aca="false">(AG9+0.0151)/0.0539</f>
        <v>10.6386827458256</v>
      </c>
      <c r="BC9" s="12" t="n">
        <f aca="false">(AH9+0.0151)/0.0539</f>
        <v>18.3047309833024</v>
      </c>
      <c r="BD9" s="12" t="n">
        <f aca="false">(AI9+0.0151)/0.0539</f>
        <v>17.5830241187384</v>
      </c>
      <c r="BE9" s="12" t="n">
        <f aca="false">(AJ9+0.0151)/0.0539</f>
        <v>17.1321892393321</v>
      </c>
      <c r="BF9" s="12" t="n">
        <f aca="false">(AK9+0.0151)/0.0539</f>
        <v>18.3288497217069</v>
      </c>
      <c r="BG9" s="12" t="n">
        <f aca="false">(AL9+0.0151)/0.0539</f>
        <v>17.1525974025974</v>
      </c>
      <c r="BH9" s="12" t="n">
        <f aca="false">(AM9+0.0151)/0.0539</f>
        <v>17.4902597402597</v>
      </c>
      <c r="BI9" s="12" t="n">
        <f aca="false">(AN9+0.0151)/0.0539</f>
        <v>18.0468460111317</v>
      </c>
      <c r="BJ9" s="12" t="n">
        <f aca="false">(AO9+0.0151)/0.0539</f>
        <v>17.2639146567718</v>
      </c>
      <c r="BL9" s="2" t="s">
        <v>20</v>
      </c>
      <c r="BM9" s="12" t="n">
        <f aca="false">AY9/(0.042*5)</f>
        <v>51.1109638660659</v>
      </c>
      <c r="BN9" s="12" t="n">
        <f aca="false">AZ9/(0.042*5)</f>
        <v>50.4306917572224</v>
      </c>
      <c r="BO9" s="12" t="n">
        <f aca="false">BA9/(0.042*5)</f>
        <v>50.801749271137</v>
      </c>
      <c r="BP9" s="12" t="n">
        <f aca="false">BB9/(0.042*5)</f>
        <v>50.660394027741</v>
      </c>
      <c r="BQ9" s="12" t="n">
        <f aca="false">BC9/(0.042*5)</f>
        <v>87.1653856347734</v>
      </c>
      <c r="BR9" s="12" t="n">
        <f aca="false">BD9/(0.042*5)</f>
        <v>83.7286862797067</v>
      </c>
      <c r="BS9" s="12" t="n">
        <f aca="false">BE9/(0.042*5)</f>
        <v>81.581853520629</v>
      </c>
      <c r="BT9" s="12" t="n">
        <f aca="false">BF9/(0.042*5)</f>
        <v>87.2802367700327</v>
      </c>
      <c r="BU9" s="12" t="n">
        <f aca="false">BG9/(0.042*5)</f>
        <v>81.6790352504638</v>
      </c>
      <c r="BV9" s="12" t="n">
        <f aca="false">BH9/(0.042*5)</f>
        <v>83.286951144094</v>
      </c>
      <c r="BW9" s="12" t="n">
        <f aca="false">BI9/(0.042*5)</f>
        <v>85.9373619577701</v>
      </c>
      <c r="BX9" s="12" t="n">
        <f aca="false">BJ9/(0.042*5)</f>
        <v>82.2091174131991</v>
      </c>
      <c r="BZ9" s="2" t="s">
        <v>20</v>
      </c>
      <c r="CA9" s="12" t="n">
        <f aca="false">AVERAGE(BM9:BP9)</f>
        <v>50.7509497305416</v>
      </c>
      <c r="CB9" s="12"/>
      <c r="CC9" s="12"/>
      <c r="CD9" s="12"/>
      <c r="CE9" s="12" t="n">
        <f aca="false">AVERAGE(BQ9:BT9)</f>
        <v>84.9390405512854</v>
      </c>
      <c r="CF9" s="12"/>
      <c r="CG9" s="12"/>
      <c r="CH9" s="12"/>
      <c r="CI9" s="14" t="n">
        <f aca="false">AVERAGE(BU9:BX9)</f>
        <v>83.2781164413818</v>
      </c>
      <c r="CJ9" s="12"/>
      <c r="CK9" s="12"/>
      <c r="CL9" s="12"/>
      <c r="CN9" s="2" t="s">
        <v>20</v>
      </c>
      <c r="CO9" s="12" t="n">
        <f aca="false">(BM9/$CA$8)*100</f>
        <v>58.6486554983907</v>
      </c>
      <c r="CP9" s="12" t="n">
        <f aca="false">(BN9/$CA$8)*100</f>
        <v>57.8680588995615</v>
      </c>
      <c r="CQ9" s="12" t="n">
        <f aca="false">(BO9/$CA$8)*100</f>
        <v>58.2938388625592</v>
      </c>
      <c r="CR9" s="12" t="n">
        <f aca="false">(BP9/$CA$8)*100</f>
        <v>58.1316369718935</v>
      </c>
      <c r="CS9" s="12" t="n">
        <f aca="false">(BQ9/$CA$8)*100</f>
        <v>100.020275236333</v>
      </c>
      <c r="CT9" s="12" t="n">
        <f aca="false">(BR9/$CA$8)*100</f>
        <v>96.0767417695213</v>
      </c>
      <c r="CU9" s="12" t="n">
        <f aca="false">(BS9/$CA$8)*100</f>
        <v>93.6133005550346</v>
      </c>
      <c r="CV9" s="12" t="n">
        <f aca="false">(BT9/$CA$8)*100</f>
        <v>100.152064272499</v>
      </c>
      <c r="CW9" s="12" t="n">
        <f aca="false">(BU9/$CA$8)*100</f>
        <v>93.7248143548673</v>
      </c>
      <c r="CX9" s="12" t="n">
        <f aca="false">(BV9/$CA$8)*100</f>
        <v>95.5698608611907</v>
      </c>
      <c r="CY9" s="12" t="n">
        <f aca="false">(BW9/$CA$8)*100</f>
        <v>98.6111463111742</v>
      </c>
      <c r="CZ9" s="12" t="n">
        <f aca="false">(BX9/$CA$8)*100</f>
        <v>94.333071444864</v>
      </c>
      <c r="DB9" s="2" t="s">
        <v>20</v>
      </c>
      <c r="DC9" s="12" t="n">
        <f aca="false">AVERAGE(CO9:CR9)</f>
        <v>58.2355475581012</v>
      </c>
      <c r="DD9" s="12"/>
      <c r="DE9" s="12"/>
      <c r="DF9" s="12"/>
      <c r="DG9" s="12" t="n">
        <f aca="false">AVERAGE(CS9:CV9)</f>
        <v>97.4655954583471</v>
      </c>
      <c r="DH9" s="12"/>
      <c r="DI9" s="12"/>
      <c r="DJ9" s="12"/>
      <c r="DK9" s="12" t="n">
        <f aca="false">AVERAGE(CW9:CZ9)</f>
        <v>95.5597232430241</v>
      </c>
      <c r="DL9" s="12"/>
      <c r="DM9" s="12"/>
      <c r="DN9" s="12"/>
      <c r="DP9" s="2" t="s">
        <v>20</v>
      </c>
      <c r="DQ9" s="12" t="n">
        <f aca="false">$DC$8-CO9</f>
        <v>41.3513445016094</v>
      </c>
      <c r="DR9" s="12" t="n">
        <f aca="false">$DC$8-CP9</f>
        <v>42.1319411004385</v>
      </c>
      <c r="DS9" s="12" t="n">
        <f aca="false">$DC$8-CQ9</f>
        <v>41.7061611374408</v>
      </c>
      <c r="DT9" s="12" t="n">
        <f aca="false">$DC$8-CR9</f>
        <v>41.8683630281066</v>
      </c>
      <c r="DU9" s="12" t="n">
        <f aca="false">$DC$8-CS9</f>
        <v>-0.0202752363332195</v>
      </c>
      <c r="DV9" s="12" t="n">
        <f aca="false">$DC$8-CT9</f>
        <v>3.92325823047875</v>
      </c>
      <c r="DW9" s="12" t="n">
        <f aca="false">$DC$8-CU9</f>
        <v>6.38669944496542</v>
      </c>
      <c r="DX9" s="12" t="n">
        <f aca="false">$DC$8-CV9</f>
        <v>-0.152064272499146</v>
      </c>
      <c r="DY9" s="12" t="n">
        <f aca="false">$DC$8-CW9</f>
        <v>6.27518564513268</v>
      </c>
      <c r="DZ9" s="12" t="n">
        <f aca="false">$DC$8-CX9</f>
        <v>4.43013913880934</v>
      </c>
      <c r="EA9" s="12" t="n">
        <f aca="false">$DC$8-CY9</f>
        <v>1.38885368882582</v>
      </c>
      <c r="EB9" s="12" t="n">
        <f aca="false">$DC$8-CZ9</f>
        <v>5.66692855513597</v>
      </c>
      <c r="ED9" s="2" t="s">
        <v>20</v>
      </c>
      <c r="EE9" s="12" t="n">
        <f aca="false">AVERAGE(DQ9:DT9)</f>
        <v>41.7644524418988</v>
      </c>
      <c r="EF9" s="12"/>
      <c r="EG9" s="12"/>
      <c r="EH9" s="12"/>
      <c r="EI9" s="12" t="n">
        <f aca="false">AVERAGE(DU9:DX9)</f>
        <v>2.53440454165295</v>
      </c>
      <c r="EJ9" s="12"/>
      <c r="EK9" s="12"/>
      <c r="EL9" s="12"/>
      <c r="EM9" s="14" t="n">
        <f aca="false">AVERAGE(DY9:EB9)</f>
        <v>4.44027675697595</v>
      </c>
      <c r="EN9" s="12"/>
      <c r="EO9" s="12"/>
      <c r="EP9" s="12"/>
      <c r="ER9" s="2" t="s">
        <v>20</v>
      </c>
      <c r="ES9" s="12" t="n">
        <f aca="false">STDEV(DQ9:DT9)</f>
        <v>0.326548296880633</v>
      </c>
      <c r="ET9" s="12"/>
      <c r="EU9" s="12"/>
      <c r="EV9" s="12"/>
      <c r="EW9" s="12" t="n">
        <f aca="false">STDEV(DU9:DX9)</f>
        <v>3.18917931180398</v>
      </c>
      <c r="EX9" s="12"/>
      <c r="EY9" s="12"/>
      <c r="EZ9" s="12"/>
      <c r="FA9" s="14" t="n">
        <f aca="false">STDEV(DY9:EB9)</f>
        <v>2.17430837845866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160</v>
      </c>
      <c r="G10" s="4"/>
      <c r="H10" s="4"/>
      <c r="I10" s="4"/>
      <c r="J10" s="4" t="s">
        <v>161</v>
      </c>
      <c r="K10" s="4"/>
      <c r="L10" s="4"/>
      <c r="M10" s="4"/>
      <c r="O10" s="2" t="s">
        <v>24</v>
      </c>
      <c r="P10" s="28" t="n">
        <v>0.3185</v>
      </c>
      <c r="Q10" s="28" t="n">
        <v>0.3777</v>
      </c>
      <c r="R10" s="28" t="n">
        <v>0.3384</v>
      </c>
      <c r="S10" s="28" t="n">
        <v>0.3259</v>
      </c>
      <c r="T10" s="28" t="n">
        <v>0.8742</v>
      </c>
      <c r="U10" s="28" t="n">
        <v>0.857</v>
      </c>
      <c r="V10" s="28" t="n">
        <v>0.7733</v>
      </c>
      <c r="W10" s="28" t="n">
        <v>0.8469</v>
      </c>
      <c r="X10" s="28" t="n">
        <v>1.0269</v>
      </c>
      <c r="Y10" s="28" t="n">
        <v>0.9904</v>
      </c>
      <c r="Z10" s="28" t="n">
        <v>0.9623</v>
      </c>
      <c r="AA10" s="28" t="n">
        <v>1.0088</v>
      </c>
      <c r="AC10" s="2" t="s">
        <v>24</v>
      </c>
      <c r="AD10" s="12" t="n">
        <f aca="false">P10-(AVERAGE($P$4:$S$4))</f>
        <v>0.256225</v>
      </c>
      <c r="AE10" s="12" t="n">
        <f aca="false">Q10-(AVERAGE($P$4:$S$4))</f>
        <v>0.315425</v>
      </c>
      <c r="AF10" s="12" t="n">
        <f aca="false">R10-(AVERAGE($P$4:$S$4))</f>
        <v>0.276125</v>
      </c>
      <c r="AG10" s="12" t="n">
        <f aca="false">S10-(AVERAGE($P$4:$S$4))</f>
        <v>0.263625</v>
      </c>
      <c r="AH10" s="12" t="n">
        <f aca="false">T10-(AVERAGE($P$4:$S$4))</f>
        <v>0.811925</v>
      </c>
      <c r="AI10" s="12" t="n">
        <f aca="false">U10-(AVERAGE($P$4:$S$4))</f>
        <v>0.794725</v>
      </c>
      <c r="AJ10" s="12" t="n">
        <f aca="false">V10-(AVERAGE($P$4:$S$4))</f>
        <v>0.711025</v>
      </c>
      <c r="AK10" s="12" t="n">
        <f aca="false">W10-(AVERAGE($P$4:$S$4))</f>
        <v>0.784625</v>
      </c>
      <c r="AL10" s="12" t="n">
        <f aca="false">X10-(AVERAGE($P$4:$S$4))</f>
        <v>0.964625</v>
      </c>
      <c r="AM10" s="12" t="n">
        <f aca="false">Y10-(AVERAGE($P$4:$S$4))</f>
        <v>0.928125</v>
      </c>
      <c r="AN10" s="12" t="n">
        <f aca="false">Z10-(AVERAGE($P$4:$S$4))</f>
        <v>0.900025</v>
      </c>
      <c r="AO10" s="12" t="n">
        <f aca="false">AA10-(AVERAGE($P$4:$S$4))</f>
        <v>0.946525</v>
      </c>
      <c r="AX10" s="2" t="s">
        <v>24</v>
      </c>
      <c r="AY10" s="12" t="n">
        <f aca="false">(AD10+0.0151)/0.0539</f>
        <v>5.03385899814471</v>
      </c>
      <c r="AZ10" s="12" t="n">
        <f aca="false">(AE10+0.0151)/0.0539</f>
        <v>6.1321892393321</v>
      </c>
      <c r="BA10" s="12" t="n">
        <f aca="false">(AF10+0.0151)/0.0539</f>
        <v>5.4030612244898</v>
      </c>
      <c r="BB10" s="12" t="n">
        <f aca="false">(AG10+0.0151)/0.0539</f>
        <v>5.17115027829314</v>
      </c>
      <c r="BC10" s="12" t="n">
        <f aca="false">(AH10+0.0151)/0.0539</f>
        <v>15.3436920222635</v>
      </c>
      <c r="BD10" s="12" t="n">
        <f aca="false">(AI10+0.0151)/0.0539</f>
        <v>15.0245825602968</v>
      </c>
      <c r="BE10" s="12" t="n">
        <f aca="false">(AJ10+0.0151)/0.0539</f>
        <v>13.471706864564</v>
      </c>
      <c r="BF10" s="12" t="n">
        <f aca="false">(AK10+0.0151)/0.0539</f>
        <v>14.8371985157699</v>
      </c>
      <c r="BG10" s="12" t="n">
        <f aca="false">(AL10+0.0151)/0.0539</f>
        <v>18.1767161410019</v>
      </c>
      <c r="BH10" s="12" t="n">
        <f aca="false">(AM10+0.0151)/0.0539</f>
        <v>17.4995361781076</v>
      </c>
      <c r="BI10" s="12" t="n">
        <f aca="false">(AN10+0.0151)/0.0539</f>
        <v>16.9782003710575</v>
      </c>
      <c r="BJ10" s="12" t="n">
        <f aca="false">(AO10+0.0151)/0.0539</f>
        <v>17.8409090909091</v>
      </c>
      <c r="BL10" s="2" t="s">
        <v>24</v>
      </c>
      <c r="BM10" s="12" t="n">
        <f aca="false">AY10/(0.042*5)</f>
        <v>23.9707571340224</v>
      </c>
      <c r="BN10" s="12" t="n">
        <f aca="false">AZ10/(0.042*5)</f>
        <v>29.2009011396766</v>
      </c>
      <c r="BO10" s="12" t="n">
        <f aca="false">BA10/(0.042*5)</f>
        <v>25.7288629737609</v>
      </c>
      <c r="BP10" s="12" t="n">
        <f aca="false">BB10/(0.042*5)</f>
        <v>24.6245251347292</v>
      </c>
      <c r="BQ10" s="12" t="n">
        <f aca="false">BC10/(0.042*5)</f>
        <v>73.0652001060164</v>
      </c>
      <c r="BR10" s="12" t="n">
        <f aca="false">BD10/(0.042*5)</f>
        <v>71.5456312395088</v>
      </c>
      <c r="BS10" s="12" t="n">
        <f aca="false">BE10/(0.042*5)</f>
        <v>64.1509850693524</v>
      </c>
      <c r="BT10" s="12" t="n">
        <f aca="false">BF10/(0.042*5)</f>
        <v>70.6533262655712</v>
      </c>
      <c r="BU10" s="12" t="n">
        <f aca="false">BG10/(0.042*5)</f>
        <v>86.5557911476279</v>
      </c>
      <c r="BV10" s="12" t="n">
        <f aca="false">BH10/(0.042*5)</f>
        <v>83.3311246576553</v>
      </c>
      <c r="BW10" s="12" t="n">
        <f aca="false">BI10/(0.042*5)</f>
        <v>80.848573195512</v>
      </c>
      <c r="BX10" s="12" t="n">
        <f aca="false">BJ10/(0.042*5)</f>
        <v>84.95670995671</v>
      </c>
      <c r="BZ10" s="2" t="s">
        <v>24</v>
      </c>
      <c r="CA10" s="12" t="n">
        <f aca="false">AVERAGE(BM10:BP10)</f>
        <v>25.8812615955473</v>
      </c>
      <c r="CB10" s="12"/>
      <c r="CC10" s="12"/>
      <c r="CD10" s="12"/>
      <c r="CE10" s="14" t="n">
        <f aca="false">AVERAGE(BQ10:BS10)</f>
        <v>69.5872721382926</v>
      </c>
      <c r="CF10" s="12"/>
      <c r="CG10" s="12"/>
      <c r="CH10" s="12"/>
      <c r="CI10" s="14" t="n">
        <f aca="false">AVERAGE(BU10:BX10)</f>
        <v>83.9230497393763</v>
      </c>
      <c r="CJ10" s="12"/>
      <c r="CK10" s="12"/>
      <c r="CL10" s="12"/>
      <c r="CN10" s="2" t="s">
        <v>24</v>
      </c>
      <c r="CO10" s="12" t="n">
        <f aca="false">(BM10/$CA$8)*100</f>
        <v>27.5058924905593</v>
      </c>
      <c r="CP10" s="12" t="n">
        <f aca="false">(BN10/$CA$8)*100</f>
        <v>33.5073624451935</v>
      </c>
      <c r="CQ10" s="12" t="n">
        <f aca="false">(BO10/$CA$8)*100</f>
        <v>29.5232785057151</v>
      </c>
      <c r="CR10" s="12" t="n">
        <f aca="false">(BP10/$CA$8)*100</f>
        <v>28.2560762348886</v>
      </c>
      <c r="CS10" s="12" t="n">
        <f aca="false">(BQ10/$CA$8)*100</f>
        <v>83.8406366424209</v>
      </c>
      <c r="CT10" s="12" t="n">
        <f aca="false">(BR10/$CA$8)*100</f>
        <v>82.0969663177637</v>
      </c>
      <c r="CU10" s="12" t="n">
        <f aca="false">(BS10/$CA$8)*100</f>
        <v>73.6117799123096</v>
      </c>
      <c r="CV10" s="12" t="n">
        <f aca="false">(BT10/$CA$8)*100</f>
        <v>81.0730668829359</v>
      </c>
      <c r="CW10" s="12" t="n">
        <f aca="false">(BU10/$CA$8)*100</f>
        <v>99.320779582837</v>
      </c>
      <c r="CX10" s="12" t="n">
        <f aca="false">(BV10/$CA$8)*100</f>
        <v>95.6205489520237</v>
      </c>
      <c r="CY10" s="12" t="n">
        <f aca="false">(BW10/$CA$8)*100</f>
        <v>92.7718782472058</v>
      </c>
      <c r="CZ10" s="12" t="n">
        <f aca="false">(BX10/$CA$8)*100</f>
        <v>97.4858706946803</v>
      </c>
      <c r="DB10" s="2" t="s">
        <v>24</v>
      </c>
      <c r="DC10" s="12" t="n">
        <f aca="false">AVERAGE(CO10:CR10)</f>
        <v>29.6981524190891</v>
      </c>
      <c r="DD10" s="12"/>
      <c r="DE10" s="12"/>
      <c r="DF10" s="12"/>
      <c r="DG10" s="12" t="n">
        <f aca="false">AVERAGE(CS10:CU10)</f>
        <v>79.8497942908314</v>
      </c>
      <c r="DH10" s="12"/>
      <c r="DI10" s="12"/>
      <c r="DJ10" s="12"/>
      <c r="DK10" s="12" t="n">
        <f aca="false">AVERAGE(CW10:CZ10)</f>
        <v>96.2997693691867</v>
      </c>
      <c r="DL10" s="12"/>
      <c r="DM10" s="12"/>
      <c r="DN10" s="12"/>
      <c r="DP10" s="2" t="s">
        <v>24</v>
      </c>
      <c r="DQ10" s="12" t="n">
        <f aca="false">$DC$8-CO10</f>
        <v>72.4941075094407</v>
      </c>
      <c r="DR10" s="12" t="n">
        <f aca="false">$DC$8-CP10</f>
        <v>66.4926375548065</v>
      </c>
      <c r="DS10" s="12" t="n">
        <f aca="false">$DC$8-CQ10</f>
        <v>70.4767214942849</v>
      </c>
      <c r="DT10" s="12" t="n">
        <f aca="false">$DC$8-CR10</f>
        <v>71.7439237651114</v>
      </c>
      <c r="DU10" s="12" t="n">
        <f aca="false">$DC$8-CS10</f>
        <v>16.1593633575791</v>
      </c>
      <c r="DV10" s="12" t="n">
        <f aca="false">$DC$8-CT10</f>
        <v>17.9030336822364</v>
      </c>
      <c r="DW10" s="12" t="n">
        <f aca="false">$DC$8-CU10</f>
        <v>26.3882200876904</v>
      </c>
      <c r="DX10" s="12" t="n">
        <f aca="false">$DC$8-CV10</f>
        <v>18.9269331170642</v>
      </c>
      <c r="DY10" s="12" t="n">
        <f aca="false">$DC$8-CW10</f>
        <v>0.679220417162995</v>
      </c>
      <c r="DZ10" s="12" t="n">
        <f aca="false">$DC$8-CX10</f>
        <v>4.37945104797629</v>
      </c>
      <c r="EA10" s="12" t="n">
        <f aca="false">$DC$8-CY10</f>
        <v>7.2281217527942</v>
      </c>
      <c r="EB10" s="12" t="n">
        <f aca="false">$DC$8-CZ10</f>
        <v>2.51412930531974</v>
      </c>
      <c r="ED10" s="2" t="s">
        <v>24</v>
      </c>
      <c r="EE10" s="12" t="n">
        <f aca="false">AVERAGE(DQ10:DT10)</f>
        <v>70.3018475809109</v>
      </c>
      <c r="EF10" s="12"/>
      <c r="EG10" s="12"/>
      <c r="EH10" s="12"/>
      <c r="EI10" s="14" t="n">
        <f aca="false">AVERAGE(DU10:DW10)</f>
        <v>20.1502057091686</v>
      </c>
      <c r="EJ10" s="12"/>
      <c r="EK10" s="12"/>
      <c r="EL10" s="12"/>
      <c r="EM10" s="14" t="n">
        <f aca="false">AVERAGE(DY10:EB10)</f>
        <v>3.7002306308133</v>
      </c>
      <c r="EN10" s="12"/>
      <c r="EO10" s="12"/>
      <c r="EP10" s="12"/>
      <c r="ER10" s="2" t="s">
        <v>24</v>
      </c>
      <c r="ES10" s="12" t="n">
        <f aca="false">STDEV(DQ10:DT10)</f>
        <v>2.67246760029183</v>
      </c>
      <c r="ET10" s="12"/>
      <c r="EU10" s="12"/>
      <c r="EV10" s="12"/>
      <c r="EW10" s="14" t="n">
        <f aca="false">STDEV(DU10:DW10)</f>
        <v>5.47217635774432</v>
      </c>
      <c r="EX10" s="12"/>
      <c r="EY10" s="12"/>
      <c r="EZ10" s="12"/>
      <c r="FA10" s="14" t="n">
        <f aca="false">STDEV(DY10:EB10)</f>
        <v>2.79527549083328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162</v>
      </c>
      <c r="G11" s="4"/>
      <c r="H11" s="4"/>
      <c r="I11" s="4"/>
      <c r="J11" s="9"/>
      <c r="K11" s="9"/>
      <c r="L11" s="9"/>
      <c r="M11" s="9"/>
      <c r="O11" s="2" t="s">
        <v>28</v>
      </c>
      <c r="P11" s="28" t="n">
        <v>0.3183</v>
      </c>
      <c r="Q11" s="28" t="n">
        <v>0.3599</v>
      </c>
      <c r="R11" s="28" t="n">
        <v>0.3561</v>
      </c>
      <c r="S11" s="28" t="n">
        <v>0.3076</v>
      </c>
      <c r="T11" s="28" t="n">
        <v>1.0546</v>
      </c>
      <c r="U11" s="28" t="n">
        <v>0.9957</v>
      </c>
      <c r="V11" s="28" t="n">
        <v>0.9687</v>
      </c>
      <c r="W11" s="28" t="n">
        <v>1.0156</v>
      </c>
      <c r="X11" s="28"/>
      <c r="Y11" s="28"/>
      <c r="Z11" s="28"/>
      <c r="AA11" s="28"/>
      <c r="AC11" s="2" t="s">
        <v>28</v>
      </c>
      <c r="AD11" s="12" t="n">
        <f aca="false">P11-(AVERAGE($P$4:$S$4))</f>
        <v>0.256025</v>
      </c>
      <c r="AE11" s="12" t="n">
        <f aca="false">Q11-(AVERAGE($P$4:$S$4))</f>
        <v>0.297625</v>
      </c>
      <c r="AF11" s="12" t="n">
        <f aca="false">R11-(AVERAGE($P$4:$S$4))</f>
        <v>0.293825</v>
      </c>
      <c r="AG11" s="12" t="n">
        <f aca="false">S11-(AVERAGE($P$4:$S$4))</f>
        <v>0.245325</v>
      </c>
      <c r="AH11" s="12" t="n">
        <f aca="false">T11-(AVERAGE($P$4:$S$4))</f>
        <v>0.992325</v>
      </c>
      <c r="AI11" s="12" t="n">
        <f aca="false">U11-(AVERAGE($P$4:$S$4))</f>
        <v>0.933425</v>
      </c>
      <c r="AJ11" s="12" t="n">
        <f aca="false">V11-(AVERAGE($P$4:$S$4))</f>
        <v>0.906425</v>
      </c>
      <c r="AK11" s="12" t="n">
        <f aca="false">W11-(AVERAGE($P$4:$S$4))</f>
        <v>0.953325</v>
      </c>
      <c r="AL11" s="12"/>
      <c r="AM11" s="12"/>
      <c r="AN11" s="12"/>
      <c r="AO11" s="12"/>
      <c r="AX11" s="2" t="s">
        <v>28</v>
      </c>
      <c r="AY11" s="12" t="n">
        <f aca="false">(AD11+0.0151)/0.0539</f>
        <v>5.03014842300557</v>
      </c>
      <c r="AZ11" s="12" t="n">
        <f aca="false">(AE11+0.0151)/0.0539</f>
        <v>5.80194805194805</v>
      </c>
      <c r="BA11" s="12" t="n">
        <f aca="false">(AF11+0.0151)/0.0539</f>
        <v>5.73144712430427</v>
      </c>
      <c r="BB11" s="12" t="n">
        <f aca="false">(AG11+0.0151)/0.0539</f>
        <v>4.83163265306122</v>
      </c>
      <c r="BC11" s="12" t="n">
        <f aca="false">(AH11+0.0151)/0.0539</f>
        <v>18.6906307977737</v>
      </c>
      <c r="BD11" s="12" t="n">
        <f aca="false">(AI11+0.0151)/0.0539</f>
        <v>17.597866419295</v>
      </c>
      <c r="BE11" s="12" t="n">
        <f aca="false">(AJ11+0.0151)/0.0539</f>
        <v>17.0969387755102</v>
      </c>
      <c r="BF11" s="12" t="n">
        <f aca="false">(AK11+0.0151)/0.0539</f>
        <v>17.9670686456401</v>
      </c>
      <c r="BG11" s="12"/>
      <c r="BH11" s="12"/>
      <c r="BI11" s="12"/>
      <c r="BJ11" s="12"/>
      <c r="BL11" s="2" t="s">
        <v>28</v>
      </c>
      <c r="BM11" s="12" t="n">
        <f aca="false">AY11/(0.042*5)</f>
        <v>23.9530877285979</v>
      </c>
      <c r="BN11" s="12" t="n">
        <f aca="false">AZ11/(0.042*5)</f>
        <v>27.6283240568955</v>
      </c>
      <c r="BO11" s="12" t="n">
        <f aca="false">BA11/(0.042*5)</f>
        <v>27.2926053538298</v>
      </c>
      <c r="BP11" s="12" t="n">
        <f aca="false">BB11/(0.042*5)</f>
        <v>23.0077745383868</v>
      </c>
      <c r="BQ11" s="12" t="n">
        <f aca="false">BC11/(0.042*5)</f>
        <v>89.0030037989222</v>
      </c>
      <c r="BR11" s="12" t="n">
        <f aca="false">BD11/(0.042*5)</f>
        <v>83.7993639014047</v>
      </c>
      <c r="BS11" s="12" t="n">
        <f aca="false">BE11/(0.042*5)</f>
        <v>81.4139941690962</v>
      </c>
      <c r="BT11" s="12" t="n">
        <f aca="false">BF11/(0.042*5)</f>
        <v>85.5574697411432</v>
      </c>
      <c r="BU11" s="12"/>
      <c r="BV11" s="12"/>
      <c r="BW11" s="12"/>
      <c r="BX11" s="12"/>
      <c r="BZ11" s="2" t="s">
        <v>28</v>
      </c>
      <c r="CA11" s="12" t="n">
        <f aca="false">AVERAGE(BM11:BP11)</f>
        <v>25.4704479194275</v>
      </c>
      <c r="CB11" s="12"/>
      <c r="CC11" s="12"/>
      <c r="CD11" s="12"/>
      <c r="CE11" s="14" t="n">
        <f aca="false">AVERAGE(BQ11:BT11)</f>
        <v>84.9434579026416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27.4856172542261</v>
      </c>
      <c r="CP11" s="12" t="n">
        <f aca="false">(BN11/$CA$8)*100</f>
        <v>31.7028664115366</v>
      </c>
      <c r="CQ11" s="12" t="n">
        <f aca="false">(BO11/$CA$8)*100</f>
        <v>31.3176369212054</v>
      </c>
      <c r="CR11" s="12" t="n">
        <f aca="false">(BP11/$CA$8)*100</f>
        <v>26.4008921103987</v>
      </c>
      <c r="CS11" s="12" t="n">
        <f aca="false">(BQ11/$CA$8)*100</f>
        <v>102.128899814988</v>
      </c>
      <c r="CT11" s="12" t="n">
        <f aca="false">(BR11/$CA$8)*100</f>
        <v>96.1578427148542</v>
      </c>
      <c r="CU11" s="12" t="n">
        <f aca="false">(BS11/$CA$8)*100</f>
        <v>93.420685809869</v>
      </c>
      <c r="CV11" s="12" t="n">
        <f aca="false">(BT11/$CA$8)*100</f>
        <v>98.1752287300099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29.2267531743417</v>
      </c>
      <c r="DD11" s="12"/>
      <c r="DE11" s="12"/>
      <c r="DF11" s="12"/>
      <c r="DG11" s="12" t="n">
        <f aca="false">AVERAGE(CS11:CV11)</f>
        <v>97.4706642674304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72.5143827457739</v>
      </c>
      <c r="DR11" s="12" t="n">
        <f aca="false">$DC$8-CP11</f>
        <v>68.2971335884634</v>
      </c>
      <c r="DS11" s="12" t="n">
        <f aca="false">$DC$8-CQ11</f>
        <v>68.6823630787947</v>
      </c>
      <c r="DT11" s="12" t="n">
        <f aca="false">$DC$8-CR11</f>
        <v>73.5991078896014</v>
      </c>
      <c r="DU11" s="12" t="n">
        <f aca="false">$DC$8-CS11</f>
        <v>-2.12889981498846</v>
      </c>
      <c r="DV11" s="12" t="n">
        <f aca="false">$DC$8-CT11</f>
        <v>3.84215728514586</v>
      </c>
      <c r="DW11" s="12" t="n">
        <f aca="false">$DC$8-CU11</f>
        <v>6.57931419013103</v>
      </c>
      <c r="DX11" s="12" t="n">
        <f aca="false">$DC$8-CV11</f>
        <v>1.82477126999012</v>
      </c>
      <c r="DY11" s="12"/>
      <c r="DZ11" s="12"/>
      <c r="EA11" s="12"/>
      <c r="EB11" s="12"/>
      <c r="ED11" s="2" t="s">
        <v>28</v>
      </c>
      <c r="EE11" s="12" t="n">
        <f aca="false">AVERAGE(DQ11:DT11)</f>
        <v>70.7732468256583</v>
      </c>
      <c r="EF11" s="12"/>
      <c r="EG11" s="12"/>
      <c r="EH11" s="12"/>
      <c r="EI11" s="14" t="n">
        <f aca="false">AVERAGE(DU11:DX11)</f>
        <v>2.52933573256964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2.6783064705977</v>
      </c>
      <c r="ET11" s="12"/>
      <c r="EU11" s="12"/>
      <c r="EV11" s="12"/>
      <c r="EW11" s="14" t="n">
        <f aca="false">STDEV(DU11:DX11)</f>
        <v>3.66612399472448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true" outlineLevel="0" collapsed="false">
      <c r="BN15" s="0" t="n">
        <f aca="false">1*21/100</f>
        <v>0.21</v>
      </c>
      <c r="BO15" s="0" t="n">
        <f aca="false">BN15*0.2</f>
        <v>0.042</v>
      </c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3.5527136788005E-015</v>
      </c>
      <c r="EH16" s="13" t="n">
        <f aca="false">ES8</f>
        <v>1.78020346744715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41.7644524418988</v>
      </c>
      <c r="EH17" s="13" t="n">
        <f aca="false">ES9</f>
        <v>0.326548296880633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EC18" s="18" t="s">
        <v>234</v>
      </c>
      <c r="ED18" s="19" t="n">
        <v>50</v>
      </c>
      <c r="EE18" s="19"/>
      <c r="EF18" s="19"/>
      <c r="EG18" s="13" t="n">
        <f aca="false">EE10</f>
        <v>70.3018475809109</v>
      </c>
      <c r="EH18" s="13" t="n">
        <f aca="false">ES10</f>
        <v>2.67246760029183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EC19" s="18" t="s">
        <v>235</v>
      </c>
      <c r="ED19" s="19" t="n">
        <v>5</v>
      </c>
      <c r="EE19" s="19"/>
      <c r="EF19" s="19"/>
      <c r="EG19" s="13" t="n">
        <f aca="false">EE11</f>
        <v>70.7732468256583</v>
      </c>
      <c r="EH19" s="13" t="n">
        <f aca="false">ES11</f>
        <v>2.6783064705977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EB20" s="26"/>
      <c r="EC20" s="12" t="s">
        <v>288</v>
      </c>
      <c r="ED20" s="19" t="n">
        <v>50</v>
      </c>
      <c r="EE20" s="19" t="n">
        <v>5</v>
      </c>
      <c r="EF20" s="19" t="n">
        <v>1</v>
      </c>
      <c r="EG20" s="13" t="n">
        <f aca="false">EI4</f>
        <v>25.594951466153</v>
      </c>
      <c r="EH20" s="13" t="n">
        <f aca="false">EW4</f>
        <v>3.19011772685357</v>
      </c>
      <c r="EI20" s="13" t="n">
        <f aca="false">EI5</f>
        <v>2.31813535409857</v>
      </c>
      <c r="EJ20" s="13" t="n">
        <f aca="false">EW5</f>
        <v>4.9778526858378</v>
      </c>
      <c r="EK20" s="13" t="n">
        <f aca="false">EI6</f>
        <v>1.52571153407509</v>
      </c>
      <c r="EL20" s="20" t="n">
        <f aca="false">EW6</f>
        <v>3.24987752764539</v>
      </c>
      <c r="EM20" s="23"/>
    </row>
    <row r="21" customFormat="false" ht="16" hidden="false" customHeight="false" outlineLevel="0" collapsed="false"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EC21" s="12" t="s">
        <v>289</v>
      </c>
      <c r="ED21" s="19" t="n">
        <v>50</v>
      </c>
      <c r="EE21" s="19" t="n">
        <v>5</v>
      </c>
      <c r="EF21" s="19" t="n">
        <v>1</v>
      </c>
      <c r="EG21" s="13" t="n">
        <f aca="false">EI7</f>
        <v>29.5131408875485</v>
      </c>
      <c r="EH21" s="13" t="n">
        <f aca="false">EW7</f>
        <v>3.37652570452273</v>
      </c>
      <c r="EI21" s="13" t="n">
        <f aca="false">EI8</f>
        <v>4.92688242897333</v>
      </c>
      <c r="EJ21" s="13" t="n">
        <f aca="false">EW8</f>
        <v>2.21159678136966</v>
      </c>
      <c r="EK21" s="13" t="n">
        <f aca="false">EI9</f>
        <v>2.53440454165295</v>
      </c>
      <c r="EL21" s="20" t="n">
        <f aca="false">EW9</f>
        <v>3.18917931180398</v>
      </c>
      <c r="EM21" s="21"/>
    </row>
    <row r="22" customFormat="false" ht="16" hidden="false" customHeight="false" outlineLevel="0" collapsed="false"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EC22" s="12" t="s">
        <v>290</v>
      </c>
      <c r="ED22" s="19" t="n">
        <v>50</v>
      </c>
      <c r="EE22" s="19" t="n">
        <v>5</v>
      </c>
      <c r="EF22" s="19" t="n">
        <v>1</v>
      </c>
      <c r="EG22" s="13" t="n">
        <f aca="false">EI10</f>
        <v>20.1502057091686</v>
      </c>
      <c r="EH22" s="13" t="n">
        <f aca="false">EW10</f>
        <v>5.47217635774432</v>
      </c>
      <c r="EI22" s="13" t="n">
        <f aca="false">EI11</f>
        <v>2.52933573256964</v>
      </c>
      <c r="EJ22" s="13" t="n">
        <f aca="false">EW11</f>
        <v>3.66612399472448</v>
      </c>
      <c r="EK22" s="13" t="n">
        <f aca="false">EM4</f>
        <v>3.68248979902173</v>
      </c>
      <c r="EL22" s="20" t="n">
        <f aca="false">FA4</f>
        <v>2.46806589904337</v>
      </c>
      <c r="EM22" s="24"/>
      <c r="EN22" s="24"/>
      <c r="EO22" s="24"/>
    </row>
    <row r="23" customFormat="false" ht="16" hidden="false" customHeight="false" outlineLevel="0" collapsed="false"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EC23" s="12" t="s">
        <v>291</v>
      </c>
      <c r="ED23" s="19" t="n">
        <v>50</v>
      </c>
      <c r="EE23" s="19" t="n">
        <v>5</v>
      </c>
      <c r="EF23" s="19" t="n">
        <v>1</v>
      </c>
      <c r="EG23" s="13" t="n">
        <f aca="false">EM5</f>
        <v>11.5061966191044</v>
      </c>
      <c r="EH23" s="13" t="n">
        <f aca="false">FA5</f>
        <v>7.72021168975657</v>
      </c>
      <c r="EI23" s="13" t="n">
        <f aca="false">EM6</f>
        <v>9.28605824061638</v>
      </c>
      <c r="EJ23" s="13" t="n">
        <f aca="false">FA6</f>
        <v>11.76909795759</v>
      </c>
      <c r="EK23" s="13" t="n">
        <f aca="false">EM7</f>
        <v>4.50363687051729</v>
      </c>
      <c r="EL23" s="20" t="n">
        <f aca="false">FA7</f>
        <v>1.39025584486072</v>
      </c>
      <c r="EM23" s="21"/>
    </row>
    <row r="24" customFormat="false" ht="16" hidden="false" customHeight="false" outlineLevel="0" collapsed="false"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EC24" s="12" t="s">
        <v>292</v>
      </c>
      <c r="ED24" s="19" t="n">
        <v>50</v>
      </c>
      <c r="EE24" s="19" t="n">
        <v>5</v>
      </c>
      <c r="EF24" s="19" t="n">
        <v>1</v>
      </c>
      <c r="EG24" s="13" t="n">
        <f aca="false">EM8</f>
        <v>8.92110398661835</v>
      </c>
      <c r="EH24" s="13" t="n">
        <f aca="false">FA8</f>
        <v>0.895827461588375</v>
      </c>
      <c r="EI24" s="13" t="n">
        <f aca="false">EM9</f>
        <v>4.44027675697595</v>
      </c>
      <c r="EJ24" s="13" t="n">
        <f aca="false">FA9</f>
        <v>2.17430837845866</v>
      </c>
      <c r="EK24" s="13" t="n">
        <f aca="false">EM10</f>
        <v>3.7002306308133</v>
      </c>
      <c r="EL24" s="20" t="n">
        <f aca="false">FA10</f>
        <v>2.79527549083328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DZ1" colorId="64" zoomScale="93" zoomScaleNormal="93" zoomScalePageLayoutView="100" workbookViewId="0">
      <selection pane="topLeft" activeCell="BU23" activeCellId="0" sqref="BU23"/>
    </sheetView>
  </sheetViews>
  <sheetFormatPr defaultRowHeight="16" zeroHeight="false" outlineLevelRow="0" outlineLevelCol="0"/>
  <cols>
    <col collapsed="false" customWidth="true" hidden="false" outlineLevel="0" max="172" min="1" style="0" width="5.83"/>
    <col collapsed="false" customWidth="true" hidden="false" outlineLevel="0" max="1025" min="17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163</v>
      </c>
      <c r="G4" s="4"/>
      <c r="H4" s="4"/>
      <c r="I4" s="4"/>
      <c r="J4" s="4" t="s">
        <v>164</v>
      </c>
      <c r="K4" s="4"/>
      <c r="L4" s="4"/>
      <c r="M4" s="4"/>
      <c r="O4" s="2" t="s">
        <v>0</v>
      </c>
      <c r="P4" s="0" t="n">
        <v>0.0524</v>
      </c>
      <c r="Q4" s="0" t="n">
        <v>0.0545</v>
      </c>
      <c r="R4" s="0" t="n">
        <v>0.0579</v>
      </c>
      <c r="S4" s="0" t="n">
        <v>0.0572</v>
      </c>
      <c r="T4" s="0" t="n">
        <v>0.4713</v>
      </c>
      <c r="U4" s="0" t="n">
        <v>0.5045</v>
      </c>
      <c r="V4" s="0" t="n">
        <v>0.4974</v>
      </c>
      <c r="W4" s="0" t="n">
        <v>0.4963</v>
      </c>
      <c r="X4" s="0" t="n">
        <v>0.8054</v>
      </c>
      <c r="Y4" s="0" t="n">
        <v>0.7818</v>
      </c>
      <c r="Z4" s="0" t="n">
        <v>0.761</v>
      </c>
      <c r="AA4" s="0" t="n">
        <v>0.6413</v>
      </c>
      <c r="AC4" s="2" t="s">
        <v>0</v>
      </c>
      <c r="AD4" s="12" t="n">
        <f aca="false">P4-(AVERAGE($P$4:$S$4))</f>
        <v>-0.0031</v>
      </c>
      <c r="AE4" s="12" t="n">
        <f aca="false">Q4-(AVERAGE($P$4:$S$4))</f>
        <v>-0.001</v>
      </c>
      <c r="AF4" s="12" t="n">
        <f aca="false">R4-(AVERAGE($P$4:$S$4))</f>
        <v>0.0024</v>
      </c>
      <c r="AG4" s="12" t="n">
        <f aca="false">S4-(AVERAGE($P$4:$S$4))</f>
        <v>0.0017</v>
      </c>
      <c r="AH4" s="12" t="n">
        <f aca="false">T4-(AVERAGE($P$4:$S$4))</f>
        <v>0.4158</v>
      </c>
      <c r="AI4" s="12" t="n">
        <f aca="false">U4-(AVERAGE($P$4:$S$4))</f>
        <v>0.449</v>
      </c>
      <c r="AJ4" s="12" t="n">
        <f aca="false">V4-(AVERAGE($P$4:$S$4))</f>
        <v>0.4419</v>
      </c>
      <c r="AK4" s="12" t="n">
        <f aca="false">W4-(AVERAGE($P$4:$S$4))</f>
        <v>0.4408</v>
      </c>
      <c r="AL4" s="12" t="n">
        <f aca="false">X4-(AVERAGE($P$4:$S$4))</f>
        <v>0.7499</v>
      </c>
      <c r="AM4" s="12" t="n">
        <f aca="false">Y4-(AVERAGE($P$4:$S$4))</f>
        <v>0.7263</v>
      </c>
      <c r="AN4" s="12" t="n">
        <f aca="false">Z4-(AVERAGE($P$4:$S$4))</f>
        <v>0.7055</v>
      </c>
      <c r="AO4" s="12" t="n">
        <f aca="false">AA4-(AVERAGE($P$4:$S$4))</f>
        <v>0.5858</v>
      </c>
      <c r="AQ4" s="11" t="n">
        <v>0</v>
      </c>
      <c r="AR4" s="12" t="n">
        <f aca="false">AD4</f>
        <v>-0.0031</v>
      </c>
      <c r="AS4" s="12" t="n">
        <f aca="false">AE4</f>
        <v>-0.001</v>
      </c>
      <c r="AT4" s="12" t="n">
        <f aca="false">AF4</f>
        <v>0.0024</v>
      </c>
      <c r="AU4" s="12" t="n">
        <f aca="false">AG4</f>
        <v>0.0017</v>
      </c>
      <c r="AV4" s="13" t="n">
        <f aca="false">AVERAGE(AR4:AU4)</f>
        <v>0</v>
      </c>
      <c r="AX4" s="2" t="s">
        <v>0</v>
      </c>
      <c r="AY4" s="12" t="n">
        <f aca="false">(AD4+0.012)/0.0556</f>
        <v>0.160071942446043</v>
      </c>
      <c r="AZ4" s="12" t="n">
        <f aca="false">(AE4+0.012)/0.0556</f>
        <v>0.197841726618705</v>
      </c>
      <c r="BA4" s="12" t="n">
        <f aca="false">(AF4+0.012)/0.0556</f>
        <v>0.258992805755396</v>
      </c>
      <c r="BB4" s="12" t="n">
        <f aca="false">(AG4+0.012)/0.0556</f>
        <v>0.246402877697842</v>
      </c>
      <c r="BC4" s="12" t="n">
        <f aca="false">(AH4+0.012)/0.0556</f>
        <v>7.69424460431655</v>
      </c>
      <c r="BD4" s="12" t="n">
        <f aca="false">(AI4+0.012)/0.0556</f>
        <v>8.29136690647482</v>
      </c>
      <c r="BE4" s="12" t="n">
        <f aca="false">(AJ4+0.012)/0.0556</f>
        <v>8.1636690647482</v>
      </c>
      <c r="BF4" s="12" t="n">
        <f aca="false">(AK4+0.012)/0.0556</f>
        <v>8.14388489208633</v>
      </c>
      <c r="BG4" s="12" t="n">
        <f aca="false">(AL4+0.012)/0.0556</f>
        <v>13.7032374100719</v>
      </c>
      <c r="BH4" s="12" t="n">
        <f aca="false">(AM4+0.012)/0.0556</f>
        <v>13.2787769784173</v>
      </c>
      <c r="BI4" s="12" t="n">
        <f aca="false">(AN4+0.012)/0.0556</f>
        <v>12.9046762589928</v>
      </c>
      <c r="BJ4" s="12" t="n">
        <f aca="false">(AO4+0.012)/0.0556</f>
        <v>10.7517985611511</v>
      </c>
      <c r="BL4" s="2" t="s">
        <v>0</v>
      </c>
      <c r="BM4" s="12"/>
      <c r="BN4" s="12"/>
      <c r="BO4" s="12"/>
      <c r="BP4" s="12"/>
      <c r="BQ4" s="12" t="n">
        <f aca="false">BC4/(0.042*5)</f>
        <v>36.639260020555</v>
      </c>
      <c r="BR4" s="12" t="n">
        <f aca="false">BD4/(0.042*5)</f>
        <v>39.482699554642</v>
      </c>
      <c r="BS4" s="12" t="n">
        <f aca="false">BE4/(0.042*5)</f>
        <v>38.8746145940391</v>
      </c>
      <c r="BT4" s="12" t="n">
        <f aca="false">BF4/(0.042*5)</f>
        <v>38.7804042480301</v>
      </c>
      <c r="BU4" s="12" t="n">
        <f aca="false">BG4/(0.042*5)</f>
        <v>65.2535114765331</v>
      </c>
      <c r="BV4" s="12" t="n">
        <f aca="false">BH4/(0.042*5)</f>
        <v>63.2322713257965</v>
      </c>
      <c r="BW4" s="12" t="n">
        <f aca="false">BI4/(0.042*5)</f>
        <v>61.4508393285372</v>
      </c>
      <c r="BX4" s="12" t="n">
        <f aca="false">BJ4/(0.042*5)</f>
        <v>51.1990407673861</v>
      </c>
      <c r="BZ4" s="2" t="s">
        <v>0</v>
      </c>
      <c r="CA4" s="12"/>
      <c r="CB4" s="12"/>
      <c r="CC4" s="12"/>
      <c r="CD4" s="12"/>
      <c r="CE4" s="14" t="n">
        <f aca="false">AVERAGE(BQ4:BT4)</f>
        <v>38.4442446043165</v>
      </c>
      <c r="CF4" s="12"/>
      <c r="CG4" s="12"/>
      <c r="CH4" s="12"/>
      <c r="CI4" s="14" t="n">
        <f aca="false">AVERAGE(BU4:BX4)</f>
        <v>60.2839157245632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54.4569264551443</v>
      </c>
      <c r="CT4" s="12" t="n">
        <f aca="false">(BR4/$CA$8)*100</f>
        <v>58.6831301912612</v>
      </c>
      <c r="CU4" s="12" t="n">
        <f aca="false">(BS4/$CA$8)*100</f>
        <v>57.7793336091398</v>
      </c>
      <c r="CV4" s="12" t="n">
        <f aca="false">(BT4/$CA$8)*100</f>
        <v>57.6393087865576</v>
      </c>
      <c r="CW4" s="12" t="n">
        <f aca="false">(BU4/$CA$8)*100</f>
        <v>96.9862839321516</v>
      </c>
      <c r="CX4" s="12" t="n">
        <f aca="false">(BV4/$CA$8)*100</f>
        <v>93.9821150112975</v>
      </c>
      <c r="CY4" s="12" t="n">
        <f aca="false">(BW4/$CA$8)*100</f>
        <v>91.3343729115616</v>
      </c>
      <c r="CZ4" s="12" t="n">
        <f aca="false">(BX4/$CA$8)*100</f>
        <v>76.0971263087548</v>
      </c>
      <c r="DB4" s="2" t="s">
        <v>0</v>
      </c>
      <c r="DC4" s="12"/>
      <c r="DD4" s="12"/>
      <c r="DE4" s="12"/>
      <c r="DF4" s="12"/>
      <c r="DG4" s="12" t="n">
        <f aca="false">AVERAGE(CS4:CV4)</f>
        <v>57.1396747605257</v>
      </c>
      <c r="DH4" s="12"/>
      <c r="DI4" s="12"/>
      <c r="DJ4" s="12"/>
      <c r="DK4" s="12" t="n">
        <f aca="false">AVERAGE(CW4:CZ4)</f>
        <v>89.5999745409413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45.5430735448557</v>
      </c>
      <c r="DV4" s="12" t="n">
        <f aca="false">$DC$8-CT4</f>
        <v>41.3168698087388</v>
      </c>
      <c r="DW4" s="12" t="n">
        <f aca="false">$DC$8-CU4</f>
        <v>42.2206663908602</v>
      </c>
      <c r="DX4" s="12" t="n">
        <f aca="false">$DC$8-CV4</f>
        <v>42.3606912134424</v>
      </c>
      <c r="DY4" s="12" t="n">
        <f aca="false">$DC$8-CW4</f>
        <v>3.01371606784839</v>
      </c>
      <c r="DZ4" s="12" t="n">
        <f aca="false">$DC$8-CX4</f>
        <v>6.01788498870253</v>
      </c>
      <c r="EA4" s="12" t="n">
        <f aca="false">$DC$8-CY4</f>
        <v>8.6656270884384</v>
      </c>
      <c r="EB4" s="12" t="n">
        <f aca="false">$DC$8-CZ4</f>
        <v>23.9028736912452</v>
      </c>
      <c r="ED4" s="2" t="s">
        <v>0</v>
      </c>
      <c r="EE4" s="12"/>
      <c r="EF4" s="12"/>
      <c r="EG4" s="12"/>
      <c r="EH4" s="12"/>
      <c r="EI4" s="14" t="n">
        <f aca="false">AVERAGE(DU4:DX4)</f>
        <v>42.8603252394743</v>
      </c>
      <c r="EJ4" s="12"/>
      <c r="EK4" s="12"/>
      <c r="EL4" s="12"/>
      <c r="EM4" s="14" t="n">
        <f aca="false">AVERAGE(DY4:EB4)</f>
        <v>10.4000254590586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1.84735763901423</v>
      </c>
      <c r="EX4" s="12"/>
      <c r="EY4" s="12"/>
      <c r="EZ4" s="12"/>
      <c r="FA4" s="14" t="n">
        <f aca="false">STDEV(DY4:EB4)</f>
        <v>9.29329094228893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293</v>
      </c>
      <c r="C5" s="6"/>
      <c r="D5" s="6"/>
      <c r="E5" s="6"/>
      <c r="F5" s="4" t="s">
        <v>165</v>
      </c>
      <c r="G5" s="4"/>
      <c r="H5" s="4"/>
      <c r="I5" s="4"/>
      <c r="J5" s="4" t="s">
        <v>166</v>
      </c>
      <c r="K5" s="4"/>
      <c r="L5" s="4"/>
      <c r="M5" s="4"/>
      <c r="O5" s="2" t="s">
        <v>4</v>
      </c>
      <c r="P5" s="0" t="n">
        <v>0.1643</v>
      </c>
      <c r="Q5" s="0" t="n">
        <v>0.1632</v>
      </c>
      <c r="R5" s="0" t="n">
        <v>0.1653</v>
      </c>
      <c r="S5" s="0" t="n">
        <v>0.1665</v>
      </c>
      <c r="T5" s="0" t="n">
        <v>0.8226</v>
      </c>
      <c r="U5" s="0" t="n">
        <v>0.8411</v>
      </c>
      <c r="V5" s="0" t="n">
        <v>0.8426</v>
      </c>
      <c r="W5" s="0" t="n">
        <v>0.8221</v>
      </c>
      <c r="X5" s="0" t="n">
        <v>0.0593</v>
      </c>
      <c r="Y5" s="0" t="n">
        <v>0.0605</v>
      </c>
      <c r="Z5" s="0" t="n">
        <v>0.0585</v>
      </c>
      <c r="AA5" s="0" t="n">
        <v>0.0571</v>
      </c>
      <c r="AC5" s="2" t="s">
        <v>4</v>
      </c>
      <c r="AD5" s="12" t="n">
        <f aca="false">P5-(AVERAGE($P$4:$S$4))</f>
        <v>0.1088</v>
      </c>
      <c r="AE5" s="12" t="n">
        <f aca="false">Q5-(AVERAGE($P$4:$S$4))</f>
        <v>0.1077</v>
      </c>
      <c r="AF5" s="12" t="n">
        <f aca="false">R5-(AVERAGE($P$4:$S$4))</f>
        <v>0.1098</v>
      </c>
      <c r="AG5" s="12" t="n">
        <f aca="false">S5-(AVERAGE($P$4:$S$4))</f>
        <v>0.111</v>
      </c>
      <c r="AH5" s="12" t="n">
        <f aca="false">T5-(AVERAGE($P$4:$S$4))</f>
        <v>0.7671</v>
      </c>
      <c r="AI5" s="12" t="n">
        <f aca="false">U5-(AVERAGE($P$4:$S$4))</f>
        <v>0.7856</v>
      </c>
      <c r="AJ5" s="12" t="n">
        <f aca="false">V5-(AVERAGE($P$4:$S$4))</f>
        <v>0.7871</v>
      </c>
      <c r="AK5" s="12" t="n">
        <f aca="false">W5-(AVERAGE($P$4:$S$4))</f>
        <v>0.7666</v>
      </c>
      <c r="AL5" s="12" t="n">
        <f aca="false">X5-(AVERAGE($P$4:$S$4))</f>
        <v>0.0038</v>
      </c>
      <c r="AM5" s="12" t="n">
        <f aca="false">Y5-(AVERAGE($P$4:$S$4))</f>
        <v>0.005</v>
      </c>
      <c r="AN5" s="12" t="n">
        <f aca="false">Z5-(AVERAGE($P$4:$S$4))</f>
        <v>0.003</v>
      </c>
      <c r="AO5" s="12" t="n">
        <f aca="false">AA5-(AVERAGE($P$4:$S$4))</f>
        <v>0.0016</v>
      </c>
      <c r="AQ5" s="11" t="n">
        <v>2.5</v>
      </c>
      <c r="AR5" s="12" t="n">
        <f aca="false">AD5</f>
        <v>0.1088</v>
      </c>
      <c r="AS5" s="12" t="n">
        <f aca="false">AE5</f>
        <v>0.1077</v>
      </c>
      <c r="AT5" s="12" t="n">
        <f aca="false">AF5</f>
        <v>0.1098</v>
      </c>
      <c r="AU5" s="12" t="n">
        <f aca="false">AG5</f>
        <v>0.111</v>
      </c>
      <c r="AV5" s="13" t="n">
        <f aca="false">AVERAGE(AR5:AU5)</f>
        <v>0.109325</v>
      </c>
      <c r="AX5" s="2" t="s">
        <v>4</v>
      </c>
      <c r="AY5" s="12" t="n">
        <f aca="false">(AD5+0.012)/0.0556</f>
        <v>2.1726618705036</v>
      </c>
      <c r="AZ5" s="12" t="n">
        <f aca="false">(AE5+0.012)/0.0556</f>
        <v>2.15287769784173</v>
      </c>
      <c r="BA5" s="12" t="n">
        <f aca="false">(AF5+0.012)/0.0556</f>
        <v>2.19064748201439</v>
      </c>
      <c r="BB5" s="12" t="n">
        <f aca="false">(AG5+0.012)/0.0556</f>
        <v>2.21223021582734</v>
      </c>
      <c r="BC5" s="12" t="n">
        <f aca="false">(AH5+0.012)/0.0556</f>
        <v>14.0125899280576</v>
      </c>
      <c r="BD5" s="12" t="n">
        <f aca="false">(AI5+0.012)/0.0556</f>
        <v>14.3453237410072</v>
      </c>
      <c r="BE5" s="12" t="n">
        <f aca="false">(AJ5+0.012)/0.0556</f>
        <v>14.3723021582734</v>
      </c>
      <c r="BF5" s="12" t="n">
        <f aca="false">(AK5+0.012)/0.0556</f>
        <v>14.0035971223022</v>
      </c>
      <c r="BG5" s="12" t="n">
        <f aca="false">(AL5+0.012)/0.0556</f>
        <v>0.284172661870504</v>
      </c>
      <c r="BH5" s="12" t="n">
        <f aca="false">(AM5+0.012)/0.0556</f>
        <v>0.305755395683453</v>
      </c>
      <c r="BI5" s="12" t="n">
        <f aca="false">(AN5+0.012)/0.0556</f>
        <v>0.269784172661871</v>
      </c>
      <c r="BJ5" s="12" t="n">
        <f aca="false">(AO5+0.012)/0.0556</f>
        <v>0.244604316546763</v>
      </c>
      <c r="BL5" s="2" t="s">
        <v>4</v>
      </c>
      <c r="BM5" s="12"/>
      <c r="BN5" s="12"/>
      <c r="BO5" s="12"/>
      <c r="BP5" s="12"/>
      <c r="BQ5" s="12" t="n">
        <f aca="false">BC5/(0.042*5)</f>
        <v>66.726618705036</v>
      </c>
      <c r="BR5" s="12" t="n">
        <f aca="false">BD5/(0.042*5)</f>
        <v>68.3110654333676</v>
      </c>
      <c r="BS5" s="12" t="n">
        <f aca="false">BE5/(0.042*5)</f>
        <v>68.4395340870161</v>
      </c>
      <c r="BT5" s="12" t="n">
        <f aca="false">BF5/(0.042*5)</f>
        <v>66.6837958204865</v>
      </c>
      <c r="BU5" s="12" t="n">
        <f aca="false">BG5/(0.042*5)</f>
        <v>1.3532031517643</v>
      </c>
      <c r="BV5" s="12" t="n">
        <f aca="false">BH5/(0.042*5)</f>
        <v>1.45597807468311</v>
      </c>
      <c r="BW5" s="12" t="n">
        <f aca="false">BI5/(0.042*5)</f>
        <v>1.2846865364851</v>
      </c>
      <c r="BX5" s="12" t="n">
        <f aca="false">BJ5/(0.042*5)</f>
        <v>1.16478245974649</v>
      </c>
      <c r="BZ5" s="2" t="s">
        <v>4</v>
      </c>
      <c r="CA5" s="12"/>
      <c r="CB5" s="12"/>
      <c r="CC5" s="12"/>
      <c r="CD5" s="12"/>
      <c r="CE5" s="14" t="n">
        <f aca="false">AVERAGE(BQ5:BT5)</f>
        <v>67.5402535114765</v>
      </c>
      <c r="CF5" s="12"/>
      <c r="CG5" s="12"/>
      <c r="CH5" s="12"/>
      <c r="CI5" s="12" t="n">
        <f aca="false">AVERAGE(BU5:BX5)</f>
        <v>1.31466255566975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99.175762976164</v>
      </c>
      <c r="CT5" s="12" t="n">
        <f aca="false">(BR5/$CA$8)*100</f>
        <v>101.53072590141</v>
      </c>
      <c r="CU5" s="12" t="n">
        <f aca="false">(BS5/$CA$8)*100</f>
        <v>101.721668841295</v>
      </c>
      <c r="CV5" s="12" t="n">
        <f aca="false">(BT5/$CA$8)*100</f>
        <v>99.1121153295357</v>
      </c>
      <c r="CW5" s="12" t="n">
        <f aca="false">(BU5/$CA$8)*100</f>
        <v>2.0112656334532</v>
      </c>
      <c r="CX5" s="12" t="n">
        <f aca="false">(BV5/$CA$8)*100</f>
        <v>2.16401998536104</v>
      </c>
      <c r="CY5" s="12" t="n">
        <f aca="false">(BW5/$CA$8)*100</f>
        <v>1.90942939884798</v>
      </c>
      <c r="CZ5" s="12" t="n">
        <f aca="false">(BX5/$CA$8)*100</f>
        <v>1.73121598828883</v>
      </c>
      <c r="DB5" s="2" t="s">
        <v>4</v>
      </c>
      <c r="DC5" s="12"/>
      <c r="DD5" s="12"/>
      <c r="DE5" s="12"/>
      <c r="DF5" s="12"/>
      <c r="DG5" s="12" t="n">
        <f aca="false">AVERAGE(CS5:CV5)</f>
        <v>100.385068262101</v>
      </c>
      <c r="DH5" s="12"/>
      <c r="DI5" s="12"/>
      <c r="DJ5" s="12"/>
      <c r="DK5" s="12" t="n">
        <f aca="false">AVERAGE(CW5:CZ5)</f>
        <v>1.95398275148776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0.824237023836034</v>
      </c>
      <c r="DV5" s="12" t="n">
        <f aca="false">$DC$8-CT5</f>
        <v>-1.53072590140977</v>
      </c>
      <c r="DW5" s="12" t="n">
        <f aca="false">$DC$8-CU5</f>
        <v>-1.7216688412946</v>
      </c>
      <c r="DX5" s="12" t="n">
        <f aca="false">$DC$8-CV5</f>
        <v>0.887884670464288</v>
      </c>
      <c r="DY5" s="12" t="n">
        <f aca="false">$DC$8-CW5</f>
        <v>97.9887343665468</v>
      </c>
      <c r="DZ5" s="12" t="n">
        <f aca="false">$DC$8-CX5</f>
        <v>97.835980014639</v>
      </c>
      <c r="EA5" s="12" t="n">
        <f aca="false">$DC$8-CY5</f>
        <v>98.090570601152</v>
      </c>
      <c r="EB5" s="12" t="n">
        <f aca="false">$DC$8-CZ5</f>
        <v>98.2687840117112</v>
      </c>
      <c r="ED5" s="2" t="s">
        <v>4</v>
      </c>
      <c r="EE5" s="12"/>
      <c r="EF5" s="12"/>
      <c r="EG5" s="12"/>
      <c r="EH5" s="12"/>
      <c r="EI5" s="14" t="n">
        <f aca="false">AVERAGE(DU5:DX5)</f>
        <v>-0.385068262101012</v>
      </c>
      <c r="EJ5" s="12"/>
      <c r="EK5" s="12"/>
      <c r="EL5" s="12"/>
      <c r="EM5" s="12" t="n">
        <f aca="false">AVERAGE(DY5:EB5)</f>
        <v>98.0460172485122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1.43548609396829</v>
      </c>
      <c r="EX5" s="12"/>
      <c r="EY5" s="12"/>
      <c r="EZ5" s="12"/>
      <c r="FA5" s="12" t="n">
        <f aca="false">STDEV(DY5:EB5)</f>
        <v>0.18166544360167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167</v>
      </c>
      <c r="G6" s="4"/>
      <c r="H6" s="4"/>
      <c r="I6" s="4"/>
      <c r="J6" s="4" t="s">
        <v>168</v>
      </c>
      <c r="K6" s="4"/>
      <c r="L6" s="4"/>
      <c r="M6" s="4"/>
      <c r="O6" s="2" t="s">
        <v>8</v>
      </c>
      <c r="P6" s="0" t="n">
        <v>0.6009</v>
      </c>
      <c r="Q6" s="0" t="n">
        <v>0.5978</v>
      </c>
      <c r="R6" s="0" t="n">
        <v>0.5987</v>
      </c>
      <c r="S6" s="0" t="n">
        <v>0.6305</v>
      </c>
      <c r="T6" s="0" t="n">
        <v>0.8174</v>
      </c>
      <c r="U6" s="0" t="n">
        <v>0.8686</v>
      </c>
      <c r="V6" s="0" t="n">
        <v>0.8825</v>
      </c>
      <c r="W6" s="0" t="n">
        <v>0.856</v>
      </c>
      <c r="X6" s="0" t="n">
        <v>0.6729</v>
      </c>
      <c r="Y6" s="0" t="n">
        <v>0.6619</v>
      </c>
      <c r="Z6" s="0" t="n">
        <v>0.6604</v>
      </c>
      <c r="AA6" s="0" t="n">
        <v>0.6165</v>
      </c>
      <c r="AC6" s="2" t="s">
        <v>8</v>
      </c>
      <c r="AD6" s="12" t="n">
        <f aca="false">P6-(AVERAGE($P$4:$S$4))</f>
        <v>0.5454</v>
      </c>
      <c r="AE6" s="12" t="n">
        <f aca="false">Q6-(AVERAGE($P$4:$S$4))</f>
        <v>0.5423</v>
      </c>
      <c r="AF6" s="12" t="n">
        <f aca="false">R6-(AVERAGE($P$4:$S$4))</f>
        <v>0.5432</v>
      </c>
      <c r="AG6" s="12" t="n">
        <f aca="false">S6-(AVERAGE($P$4:$S$4))</f>
        <v>0.575</v>
      </c>
      <c r="AH6" s="12" t="n">
        <f aca="false">T6-(AVERAGE($P$4:$S$4))</f>
        <v>0.7619</v>
      </c>
      <c r="AI6" s="12" t="n">
        <f aca="false">U6-(AVERAGE($P$4:$S$4))</f>
        <v>0.8131</v>
      </c>
      <c r="AJ6" s="12" t="n">
        <f aca="false">V6-(AVERAGE($P$4:$S$4))</f>
        <v>0.827</v>
      </c>
      <c r="AK6" s="12" t="n">
        <f aca="false">W6-(AVERAGE($P$4:$S$4))</f>
        <v>0.8005</v>
      </c>
      <c r="AL6" s="12" t="n">
        <f aca="false">X6-(AVERAGE($P$4:$S$4))</f>
        <v>0.6174</v>
      </c>
      <c r="AM6" s="12" t="n">
        <f aca="false">Y6-(AVERAGE($P$4:$S$4))</f>
        <v>0.6064</v>
      </c>
      <c r="AN6" s="12" t="n">
        <f aca="false">Z6-(AVERAGE($P$4:$S$4))</f>
        <v>0.6049</v>
      </c>
      <c r="AO6" s="12" t="n">
        <f aca="false">AA6-(AVERAGE($P$4:$S$4))</f>
        <v>0.561</v>
      </c>
      <c r="AQ6" s="11" t="n">
        <v>10</v>
      </c>
      <c r="AR6" s="12" t="n">
        <f aca="false">AD6</f>
        <v>0.5454</v>
      </c>
      <c r="AS6" s="12" t="n">
        <f aca="false">AE6</f>
        <v>0.5423</v>
      </c>
      <c r="AT6" s="12" t="n">
        <f aca="false">AF6</f>
        <v>0.5432</v>
      </c>
      <c r="AU6" s="12" t="n">
        <f aca="false">AG6</f>
        <v>0.575</v>
      </c>
      <c r="AV6" s="13" t="n">
        <f aca="false">AVERAGE(AR6:AU6)</f>
        <v>0.551475</v>
      </c>
      <c r="AX6" s="2" t="s">
        <v>8</v>
      </c>
      <c r="AY6" s="12" t="n">
        <f aca="false">(AD6+0.012)/0.0556</f>
        <v>10.0251798561151</v>
      </c>
      <c r="AZ6" s="12" t="n">
        <f aca="false">(AE6+0.012)/0.0556</f>
        <v>9.96942446043165</v>
      </c>
      <c r="BA6" s="12" t="n">
        <f aca="false">(AF6+0.012)/0.0556</f>
        <v>9.98561151079137</v>
      </c>
      <c r="BB6" s="12" t="n">
        <f aca="false">(AG6+0.012)/0.0556</f>
        <v>10.5575539568345</v>
      </c>
      <c r="BC6" s="12" t="n">
        <f aca="false">(AH6+0.012)/0.0556</f>
        <v>13.9190647482014</v>
      </c>
      <c r="BD6" s="12" t="n">
        <f aca="false">(AI6+0.012)/0.0556</f>
        <v>14.839928057554</v>
      </c>
      <c r="BE6" s="12" t="n">
        <f aca="false">(AJ6+0.012)/0.0556</f>
        <v>15.089928057554</v>
      </c>
      <c r="BF6" s="12" t="n">
        <f aca="false">(AK6+0.012)/0.0556</f>
        <v>14.613309352518</v>
      </c>
      <c r="BG6" s="12" t="n">
        <f aca="false">(AL6+0.012)/0.0556</f>
        <v>11.3201438848921</v>
      </c>
      <c r="BH6" s="12" t="n">
        <f aca="false">(AM6+0.012)/0.0556</f>
        <v>11.1223021582734</v>
      </c>
      <c r="BI6" s="12" t="n">
        <f aca="false">(AN6+0.012)/0.0556</f>
        <v>11.0953237410072</v>
      </c>
      <c r="BJ6" s="12" t="n">
        <f aca="false">(AO6+0.012)/0.0556</f>
        <v>10.3057553956835</v>
      </c>
      <c r="BL6" s="2" t="s">
        <v>8</v>
      </c>
      <c r="BM6" s="12"/>
      <c r="BN6" s="12"/>
      <c r="BO6" s="12"/>
      <c r="BP6" s="12"/>
      <c r="BQ6" s="12" t="n">
        <f aca="false">BC6/(0.042*5)</f>
        <v>66.2812607057211</v>
      </c>
      <c r="BR6" s="12" t="n">
        <f aca="false">BD6/(0.042*5)</f>
        <v>70.6663240835903</v>
      </c>
      <c r="BS6" s="12" t="n">
        <f aca="false">BE6/(0.042*5)</f>
        <v>71.8568002740664</v>
      </c>
      <c r="BT6" s="12" t="n">
        <f aca="false">BF6/(0.042*5)</f>
        <v>69.5871873929428</v>
      </c>
      <c r="BU6" s="12" t="n">
        <f aca="false">BG6/(0.042*5)</f>
        <v>53.9054470709147</v>
      </c>
      <c r="BV6" s="12" t="n">
        <f aca="false">BH6/(0.042*5)</f>
        <v>52.9633436108256</v>
      </c>
      <c r="BW6" s="12" t="n">
        <f aca="false">BI6/(0.042*5)</f>
        <v>52.8348749571771</v>
      </c>
      <c r="BX6" s="12" t="n">
        <f aca="false">BJ6/(0.042*5)</f>
        <v>49.0750256937307</v>
      </c>
      <c r="BZ6" s="2" t="s">
        <v>8</v>
      </c>
      <c r="CA6" s="12"/>
      <c r="CB6" s="12"/>
      <c r="CC6" s="12"/>
      <c r="CD6" s="12"/>
      <c r="CE6" s="14" t="n">
        <f aca="false">AVERAGE(BQ6:BT6)</f>
        <v>69.5978931140802</v>
      </c>
      <c r="CF6" s="12"/>
      <c r="CG6" s="12"/>
      <c r="CH6" s="12"/>
      <c r="CI6" s="12" t="n">
        <f aca="false">AVERAGE(BU6:BX6)</f>
        <v>52.194672833162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98.51382745123</v>
      </c>
      <c r="CT6" s="12" t="n">
        <f aca="false">(BR6/$CA$8)*100</f>
        <v>105.031346465964</v>
      </c>
      <c r="CU6" s="12" t="n">
        <f aca="false">(BS6/$CA$8)*100</f>
        <v>106.80075104223</v>
      </c>
      <c r="CV6" s="12" t="n">
        <f aca="false">(BT6/$CA$8)*100</f>
        <v>103.427425770932</v>
      </c>
      <c r="CW6" s="12" t="n">
        <f aca="false">(BU6/$CA$8)*100</f>
        <v>80.1196575756612</v>
      </c>
      <c r="CX6" s="12" t="n">
        <f aca="false">(BV6/$CA$8)*100</f>
        <v>78.7194093498393</v>
      </c>
      <c r="CY6" s="12" t="n">
        <f aca="false">(BW6/$CA$8)*100</f>
        <v>78.5284664099545</v>
      </c>
      <c r="CZ6" s="12" t="n">
        <f aca="false">(BX6/$CA$8)*100</f>
        <v>72.9402030359928</v>
      </c>
      <c r="DB6" s="2" t="s">
        <v>8</v>
      </c>
      <c r="DC6" s="12"/>
      <c r="DD6" s="12"/>
      <c r="DE6" s="12"/>
      <c r="DF6" s="12"/>
      <c r="DG6" s="12" t="n">
        <f aca="false">AVERAGE(CS6:CV6)</f>
        <v>103.443337682589</v>
      </c>
      <c r="DH6" s="12"/>
      <c r="DI6" s="12"/>
      <c r="DJ6" s="12"/>
      <c r="DK6" s="12" t="n">
        <f aca="false">AVERAGE(CW6:CZ6)</f>
        <v>77.5769340928619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1.48617254876999</v>
      </c>
      <c r="DV6" s="12" t="n">
        <f aca="false">$DC$8-CT6</f>
        <v>-5.03134646596443</v>
      </c>
      <c r="DW6" s="12" t="n">
        <f aca="false">$DC$8-CU6</f>
        <v>-6.8007510422302</v>
      </c>
      <c r="DX6" s="12" t="n">
        <f aca="false">$DC$8-CV6</f>
        <v>-3.42742577093215</v>
      </c>
      <c r="DY6" s="12" t="n">
        <f aca="false">$DC$8-CW6</f>
        <v>19.8803424243388</v>
      </c>
      <c r="DZ6" s="12" t="n">
        <f aca="false">$DC$8-CX6</f>
        <v>21.2805906501607</v>
      </c>
      <c r="EA6" s="12" t="n">
        <f aca="false">$DC$8-CY6</f>
        <v>21.4715335900455</v>
      </c>
      <c r="EB6" s="12" t="n">
        <f aca="false">$DC$8-CZ6</f>
        <v>27.0597969640072</v>
      </c>
      <c r="ED6" s="2" t="s">
        <v>8</v>
      </c>
      <c r="EE6" s="12"/>
      <c r="EF6" s="12"/>
      <c r="EG6" s="12"/>
      <c r="EH6" s="12"/>
      <c r="EI6" s="14" t="n">
        <f aca="false">AVERAGE(DU6:DX6)</f>
        <v>-3.4433376825892</v>
      </c>
      <c r="EJ6" s="12"/>
      <c r="EK6" s="12"/>
      <c r="EL6" s="12"/>
      <c r="EM6" s="12" t="n">
        <f aca="false">AVERAGE(DY6:EB6)</f>
        <v>22.4230659071381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3.56344031677162</v>
      </c>
      <c r="EX6" s="12"/>
      <c r="EY6" s="12"/>
      <c r="EZ6" s="12"/>
      <c r="FA6" s="12" t="n">
        <f aca="false">STDEV(DY6:EB6)</f>
        <v>3.17150758404636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169</v>
      </c>
      <c r="G7" s="4"/>
      <c r="H7" s="4"/>
      <c r="I7" s="4"/>
      <c r="J7" s="4" t="s">
        <v>170</v>
      </c>
      <c r="K7" s="4"/>
      <c r="L7" s="4"/>
      <c r="M7" s="4"/>
      <c r="O7" s="2" t="s">
        <v>12</v>
      </c>
      <c r="P7" s="0" t="n">
        <v>1.1598</v>
      </c>
      <c r="Q7" s="0" t="n">
        <v>1.1487</v>
      </c>
      <c r="R7" s="0" t="n">
        <v>1.1382</v>
      </c>
      <c r="S7" s="0" t="n">
        <v>1.1719</v>
      </c>
      <c r="T7" s="0" t="n">
        <v>0.5666</v>
      </c>
      <c r="U7" s="0" t="n">
        <v>0.5791</v>
      </c>
      <c r="V7" s="0" t="n">
        <v>0.6108</v>
      </c>
      <c r="W7" s="0" t="n">
        <v>0.5809</v>
      </c>
      <c r="X7" s="0" t="n">
        <v>0.8107</v>
      </c>
      <c r="Y7" s="0" t="n">
        <v>0.8041</v>
      </c>
      <c r="Z7" s="0" t="n">
        <v>0.7939</v>
      </c>
      <c r="AA7" s="0" t="n">
        <v>0.7611</v>
      </c>
      <c r="AC7" s="2" t="s">
        <v>12</v>
      </c>
      <c r="AD7" s="12" t="n">
        <f aca="false">P7-(AVERAGE($P$4:$S$4))</f>
        <v>1.1043</v>
      </c>
      <c r="AE7" s="12" t="n">
        <f aca="false">Q7-(AVERAGE($P$4:$S$4))</f>
        <v>1.0932</v>
      </c>
      <c r="AF7" s="12" t="n">
        <f aca="false">R7-(AVERAGE($P$4:$S$4))</f>
        <v>1.0827</v>
      </c>
      <c r="AG7" s="12" t="n">
        <f aca="false">S7-(AVERAGE($P$4:$S$4))</f>
        <v>1.1164</v>
      </c>
      <c r="AH7" s="12" t="n">
        <f aca="false">T7-(AVERAGE($P$4:$S$4))</f>
        <v>0.5111</v>
      </c>
      <c r="AI7" s="12" t="n">
        <f aca="false">U7-(AVERAGE($P$4:$S$4))</f>
        <v>0.5236</v>
      </c>
      <c r="AJ7" s="12" t="n">
        <f aca="false">V7-(AVERAGE($P$4:$S$4))</f>
        <v>0.5553</v>
      </c>
      <c r="AK7" s="12" t="n">
        <f aca="false">W7-(AVERAGE($P$4:$S$4))</f>
        <v>0.5254</v>
      </c>
      <c r="AL7" s="12" t="n">
        <f aca="false">X7-(AVERAGE($P$4:$S$4))</f>
        <v>0.7552</v>
      </c>
      <c r="AM7" s="12" t="n">
        <f aca="false">Y7-(AVERAGE($P$4:$S$4))</f>
        <v>0.7486</v>
      </c>
      <c r="AN7" s="12" t="n">
        <f aca="false">Z7-(AVERAGE($P$4:$S$4))</f>
        <v>0.7384</v>
      </c>
      <c r="AO7" s="12" t="n">
        <f aca="false">AA7-(AVERAGE($P$4:$S$4))</f>
        <v>0.7056</v>
      </c>
      <c r="AQ7" s="11" t="n">
        <v>20</v>
      </c>
      <c r="AR7" s="12" t="n">
        <f aca="false">AD7</f>
        <v>1.1043</v>
      </c>
      <c r="AS7" s="12" t="n">
        <f aca="false">AE7</f>
        <v>1.0932</v>
      </c>
      <c r="AT7" s="12" t="n">
        <f aca="false">AF7</f>
        <v>1.0827</v>
      </c>
      <c r="AU7" s="12" t="n">
        <f aca="false">AG7</f>
        <v>1.1164</v>
      </c>
      <c r="AV7" s="13" t="n">
        <f aca="false">AVERAGE(AR7:AU7)</f>
        <v>1.09915</v>
      </c>
      <c r="AX7" s="2" t="s">
        <v>12</v>
      </c>
      <c r="AY7" s="12" t="n">
        <f aca="false">(AD7+0.012)/0.0556</f>
        <v>20.0773381294964</v>
      </c>
      <c r="AZ7" s="12" t="n">
        <f aca="false">(AE7+0.012)/0.0556</f>
        <v>19.8776978417266</v>
      </c>
      <c r="BA7" s="12" t="n">
        <f aca="false">(AF7+0.012)/0.0556</f>
        <v>19.6888489208633</v>
      </c>
      <c r="BB7" s="12" t="n">
        <f aca="false">(AG7+0.012)/0.0556</f>
        <v>20.294964028777</v>
      </c>
      <c r="BC7" s="12" t="n">
        <f aca="false">(AH7+0.012)/0.0556</f>
        <v>9.40827338129496</v>
      </c>
      <c r="BD7" s="12" t="n">
        <f aca="false">(AI7+0.012)/0.0556</f>
        <v>9.63309352517986</v>
      </c>
      <c r="BE7" s="12" t="n">
        <f aca="false">(AJ7+0.012)/0.0556</f>
        <v>10.2032374100719</v>
      </c>
      <c r="BF7" s="12" t="n">
        <f aca="false">(AK7+0.012)/0.0556</f>
        <v>9.66546762589928</v>
      </c>
      <c r="BG7" s="12" t="n">
        <f aca="false">(AL7+0.012)/0.0556</f>
        <v>13.7985611510791</v>
      </c>
      <c r="BH7" s="12" t="n">
        <f aca="false">(AM7+0.012)/0.0556</f>
        <v>13.6798561151079</v>
      </c>
      <c r="BI7" s="12" t="n">
        <f aca="false">(AN7+0.012)/0.0556</f>
        <v>13.4964028776978</v>
      </c>
      <c r="BJ7" s="12" t="n">
        <f aca="false">(AO7+0.012)/0.0556</f>
        <v>12.9064748201439</v>
      </c>
      <c r="BL7" s="2" t="s">
        <v>12</v>
      </c>
      <c r="BM7" s="12"/>
      <c r="BN7" s="12"/>
      <c r="BO7" s="12"/>
      <c r="BP7" s="12"/>
      <c r="BQ7" s="12" t="n">
        <f aca="false">BC7/(0.042*5)</f>
        <v>44.8013018156903</v>
      </c>
      <c r="BR7" s="12" t="n">
        <f aca="false">BD7/(0.042*5)</f>
        <v>45.8718739294279</v>
      </c>
      <c r="BS7" s="12" t="n">
        <f aca="false">BE7/(0.042*5)</f>
        <v>48.5868448098664</v>
      </c>
      <c r="BT7" s="12" t="n">
        <f aca="false">BF7/(0.042*5)</f>
        <v>46.0260363138061</v>
      </c>
      <c r="BU7" s="12" t="n">
        <f aca="false">BG7/(0.042*5)</f>
        <v>65.7074340527578</v>
      </c>
      <c r="BV7" s="12" t="n">
        <f aca="false">BH7/(0.042*5)</f>
        <v>65.1421719767044</v>
      </c>
      <c r="BW7" s="12" t="n">
        <f aca="false">BI7/(0.042*5)</f>
        <v>64.2685851318945</v>
      </c>
      <c r="BX7" s="12" t="n">
        <f aca="false">BJ7/(0.042*5)</f>
        <v>61.4594039054471</v>
      </c>
      <c r="BZ7" s="2" t="s">
        <v>12</v>
      </c>
      <c r="CA7" s="12"/>
      <c r="CB7" s="12"/>
      <c r="CC7" s="12"/>
      <c r="CD7" s="12"/>
      <c r="CE7" s="12" t="n">
        <f aca="false">AVERAGE(BQ7:BT7)</f>
        <v>46.3215142171977</v>
      </c>
      <c r="CF7" s="12"/>
      <c r="CG7" s="12"/>
      <c r="CH7" s="12"/>
      <c r="CI7" s="12" t="n">
        <f aca="false">AVERAGE(BU7:BX7)</f>
        <v>64.1443987667009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66.5881679024918</v>
      </c>
      <c r="CT7" s="12" t="n">
        <f aca="false">(BR7/$CA$8)*100</f>
        <v>68.1793590681985</v>
      </c>
      <c r="CU7" s="12" t="n">
        <f aca="false">(BS7/$CA$8)*100</f>
        <v>72.2146198644305</v>
      </c>
      <c r="CV7" s="12" t="n">
        <f aca="false">(BT7/$CA$8)*100</f>
        <v>68.4084905960602</v>
      </c>
      <c r="CW7" s="12" t="n">
        <f aca="false">(BU7/$CA$8)*100</f>
        <v>97.6609489864112</v>
      </c>
      <c r="CX7" s="12" t="n">
        <f aca="false">(BV7/$CA$8)*100</f>
        <v>96.8208000509181</v>
      </c>
      <c r="CY7" s="12" t="n">
        <f aca="false">(BW7/$CA$8)*100</f>
        <v>95.5223880597015</v>
      </c>
      <c r="CZ7" s="12" t="n">
        <f aca="false">(BX7/$CA$8)*100</f>
        <v>91.3471024408872</v>
      </c>
      <c r="DB7" s="2" t="s">
        <v>12</v>
      </c>
      <c r="DC7" s="12"/>
      <c r="DD7" s="12"/>
      <c r="DE7" s="12"/>
      <c r="DF7" s="12"/>
      <c r="DG7" s="12" t="n">
        <f aca="false">AVERAGE(CS7:CV7)</f>
        <v>68.8476593577952</v>
      </c>
      <c r="DH7" s="12"/>
      <c r="DI7" s="12"/>
      <c r="DJ7" s="12"/>
      <c r="DK7" s="12" t="n">
        <f aca="false">AVERAGE(CW7:CZ7)</f>
        <v>95.3378098844795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33.4118320975082</v>
      </c>
      <c r="DV7" s="12" t="n">
        <f aca="false">$DC$8-CT7</f>
        <v>31.8206409318015</v>
      </c>
      <c r="DW7" s="12" t="n">
        <f aca="false">$DC$8-CU7</f>
        <v>27.7853801355695</v>
      </c>
      <c r="DX7" s="12" t="n">
        <f aca="false">$DC$8-CV7</f>
        <v>31.5915094039398</v>
      </c>
      <c r="DY7" s="12" t="n">
        <f aca="false">$DC$8-CW7</f>
        <v>2.33905101358876</v>
      </c>
      <c r="DZ7" s="12" t="n">
        <f aca="false">$DC$8-CX7</f>
        <v>3.17919994908186</v>
      </c>
      <c r="EA7" s="12" t="n">
        <f aca="false">$DC$8-CY7</f>
        <v>4.47761194029849</v>
      </c>
      <c r="EB7" s="12" t="n">
        <f aca="false">$DC$8-CZ7</f>
        <v>8.65289755911275</v>
      </c>
      <c r="ED7" s="2" t="s">
        <v>12</v>
      </c>
      <c r="EE7" s="12"/>
      <c r="EF7" s="12"/>
      <c r="EG7" s="12"/>
      <c r="EH7" s="12"/>
      <c r="EI7" s="12" t="n">
        <f aca="false">AVERAGE(DU7:DX7)</f>
        <v>31.1523406422047</v>
      </c>
      <c r="EJ7" s="12"/>
      <c r="EK7" s="12"/>
      <c r="EL7" s="12"/>
      <c r="EM7" s="12" t="n">
        <f aca="false">AVERAGE(DY7:EB7)</f>
        <v>4.66219011552046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2.38615584627869</v>
      </c>
      <c r="EX7" s="12"/>
      <c r="EY7" s="12"/>
      <c r="EZ7" s="12"/>
      <c r="FA7" s="12" t="n">
        <f aca="false">STDEV(DY7:EB7)</f>
        <v>2.80214501907549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171</v>
      </c>
      <c r="G8" s="4"/>
      <c r="H8" s="4"/>
      <c r="I8" s="4"/>
      <c r="J8" s="4" t="s">
        <v>172</v>
      </c>
      <c r="K8" s="4"/>
      <c r="L8" s="4"/>
      <c r="M8" s="4"/>
      <c r="O8" s="2" t="s">
        <v>16</v>
      </c>
      <c r="P8" s="0" t="n">
        <v>0.8142</v>
      </c>
      <c r="Q8" s="0" t="n">
        <v>0.8377</v>
      </c>
      <c r="R8" s="0" t="n">
        <v>0.797</v>
      </c>
      <c r="S8" s="0" t="n">
        <v>0.8674</v>
      </c>
      <c r="T8" s="0" t="n">
        <v>0.8096</v>
      </c>
      <c r="U8" s="0" t="n">
        <v>0.8184</v>
      </c>
      <c r="V8" s="0" t="n">
        <v>0.8394</v>
      </c>
      <c r="W8" s="0" t="n">
        <v>0.8043</v>
      </c>
      <c r="X8" s="0" t="n">
        <v>0.7557</v>
      </c>
      <c r="Y8" s="0" t="n">
        <v>0.7384</v>
      </c>
      <c r="Z8" s="0" t="n">
        <v>0.6862</v>
      </c>
      <c r="AA8" s="0" t="n">
        <v>0.6928</v>
      </c>
      <c r="AC8" s="2" t="s">
        <v>16</v>
      </c>
      <c r="AD8" s="12" t="n">
        <f aca="false">P8-(AVERAGE($P$4:$S$4))</f>
        <v>0.7587</v>
      </c>
      <c r="AE8" s="12" t="n">
        <f aca="false">Q8-(AVERAGE($P$4:$S$4))</f>
        <v>0.7822</v>
      </c>
      <c r="AF8" s="12" t="n">
        <f aca="false">R8-(AVERAGE($P$4:$S$4))</f>
        <v>0.7415</v>
      </c>
      <c r="AG8" s="12" t="n">
        <f aca="false">S8-(AVERAGE($P$4:$S$4))</f>
        <v>0.8119</v>
      </c>
      <c r="AH8" s="12" t="n">
        <f aca="false">T8-(AVERAGE($P$4:$S$4))</f>
        <v>0.7541</v>
      </c>
      <c r="AI8" s="12" t="n">
        <f aca="false">U8-(AVERAGE($P$4:$S$4))</f>
        <v>0.7629</v>
      </c>
      <c r="AJ8" s="12" t="n">
        <f aca="false">V8-(AVERAGE($P$4:$S$4))</f>
        <v>0.7839</v>
      </c>
      <c r="AK8" s="12" t="n">
        <f aca="false">W8-(AVERAGE($P$4:$S$4))</f>
        <v>0.7488</v>
      </c>
      <c r="AL8" s="12" t="n">
        <f aca="false">X8-(AVERAGE($P$4:$S$4))</f>
        <v>0.7002</v>
      </c>
      <c r="AM8" s="12" t="n">
        <f aca="false">Y8-(AVERAGE($P$4:$S$4))</f>
        <v>0.6829</v>
      </c>
      <c r="AN8" s="12" t="n">
        <f aca="false">Z8-(AVERAGE($P$4:$S$4))</f>
        <v>0.6307</v>
      </c>
      <c r="AO8" s="12" t="n">
        <f aca="false">AA8-(AVERAGE($P$4:$S$4))</f>
        <v>0.6373</v>
      </c>
      <c r="AX8" s="2" t="s">
        <v>16</v>
      </c>
      <c r="AY8" s="12" t="n">
        <f aca="false">(AD8+0.012)/0.0556</f>
        <v>13.8615107913669</v>
      </c>
      <c r="AZ8" s="12" t="n">
        <f aca="false">(AE8+0.012)/0.0556</f>
        <v>14.2841726618705</v>
      </c>
      <c r="BA8" s="12" t="n">
        <f aca="false">(AF8+0.012)/0.0556</f>
        <v>13.5521582733813</v>
      </c>
      <c r="BB8" s="12" t="n">
        <f aca="false">(AG8+0.012)/0.0556</f>
        <v>14.818345323741</v>
      </c>
      <c r="BC8" s="12" t="n">
        <f aca="false">(AH8+0.012)/0.0556</f>
        <v>13.7787769784173</v>
      </c>
      <c r="BD8" s="12" t="n">
        <f aca="false">(AI8+0.012)/0.0556</f>
        <v>13.9370503597122</v>
      </c>
      <c r="BE8" s="12" t="n">
        <f aca="false">(AJ8+0.012)/0.0556</f>
        <v>14.3147482014389</v>
      </c>
      <c r="BF8" s="12" t="n">
        <f aca="false">(AK8+0.012)/0.0556</f>
        <v>13.6834532374101</v>
      </c>
      <c r="BG8" s="12" t="n">
        <f aca="false">(AL8+0.012)/0.0556</f>
        <v>12.8093525179856</v>
      </c>
      <c r="BH8" s="12" t="n">
        <f aca="false">(AM8+0.012)/0.0556</f>
        <v>12.4982014388489</v>
      </c>
      <c r="BI8" s="12" t="n">
        <f aca="false">(AN8+0.012)/0.0556</f>
        <v>11.5593525179856</v>
      </c>
      <c r="BJ8" s="12" t="n">
        <f aca="false">(AO8+0.012)/0.0556</f>
        <v>11.6780575539568</v>
      </c>
      <c r="BL8" s="2" t="s">
        <v>16</v>
      </c>
      <c r="BM8" s="12" t="n">
        <f aca="false">AY8/(0.042*5)</f>
        <v>66.0071942446043</v>
      </c>
      <c r="BN8" s="12" t="n">
        <f aca="false">AZ8/(0.042*5)</f>
        <v>68.019869818431</v>
      </c>
      <c r="BO8" s="12" t="n">
        <f aca="false">BA8/(0.042*5)</f>
        <v>64.5340870161014</v>
      </c>
      <c r="BP8" s="12" t="n">
        <f aca="false">BB8/(0.042*5)</f>
        <v>70.5635491606715</v>
      </c>
      <c r="BQ8" s="12" t="n">
        <f aca="false">BC8/(0.042*5)</f>
        <v>65.6132237067489</v>
      </c>
      <c r="BR8" s="12" t="n">
        <f aca="false">BD8/(0.042*5)</f>
        <v>66.3669064748201</v>
      </c>
      <c r="BS8" s="12" t="n">
        <f aca="false">BE8/(0.042*5)</f>
        <v>68.1654676258993</v>
      </c>
      <c r="BT8" s="12" t="n">
        <f aca="false">BF8/(0.042*5)</f>
        <v>65.1593011305241</v>
      </c>
      <c r="BU8" s="12" t="n">
        <f aca="false">BG8/(0.042*5)</f>
        <v>60.9969167523124</v>
      </c>
      <c r="BV8" s="12" t="n">
        <f aca="false">BH8/(0.042*5)</f>
        <v>59.5152449468996</v>
      </c>
      <c r="BW8" s="12" t="n">
        <f aca="false">BI8/(0.042*5)</f>
        <v>55.0445357999315</v>
      </c>
      <c r="BX8" s="12" t="n">
        <f aca="false">BJ8/(0.042*5)</f>
        <v>55.6097978759849</v>
      </c>
      <c r="BZ8" s="2" t="s">
        <v>16</v>
      </c>
      <c r="CA8" s="12" t="n">
        <f aca="false">AVERAGE(BM8:BP8)</f>
        <v>67.281175059952</v>
      </c>
      <c r="CB8" s="12"/>
      <c r="CC8" s="12"/>
      <c r="CD8" s="12"/>
      <c r="CE8" s="12" t="n">
        <f aca="false">AVERAGE(BQ8:BT8)</f>
        <v>66.3262247344981</v>
      </c>
      <c r="CF8" s="12"/>
      <c r="CG8" s="12"/>
      <c r="CH8" s="12"/>
      <c r="CI8" s="14" t="n">
        <f aca="false">AVERAGE(BU8:BX8)</f>
        <v>57.7916238437821</v>
      </c>
      <c r="CJ8" s="12"/>
      <c r="CK8" s="12"/>
      <c r="CL8" s="12"/>
      <c r="CN8" s="2" t="s">
        <v>16</v>
      </c>
      <c r="CO8" s="12" t="n">
        <f aca="false">(BM8/$CA$8)*100</f>
        <v>98.1064825128091</v>
      </c>
      <c r="CP8" s="12" t="n">
        <f aca="false">(BN8/$CA$8)*100</f>
        <v>101.097921904338</v>
      </c>
      <c r="CQ8" s="12" t="n">
        <f aca="false">(BO8/$CA$8)*100</f>
        <v>95.9170034687967</v>
      </c>
      <c r="CR8" s="12" t="n">
        <f aca="false">(BP8/$CA$8)*100</f>
        <v>104.878592114057</v>
      </c>
      <c r="CS8" s="12" t="n">
        <f aca="false">(BQ8/$CA$8)*100</f>
        <v>97.520924163829</v>
      </c>
      <c r="CT8" s="12" t="n">
        <f aca="false">(BR8/$CA$8)*100</f>
        <v>98.6411227444865</v>
      </c>
      <c r="CU8" s="12" t="n">
        <f aca="false">(BS8/$CA$8)*100</f>
        <v>101.314323902874</v>
      </c>
      <c r="CV8" s="12" t="n">
        <f aca="false">(BT8/$CA$8)*100</f>
        <v>96.8462591095694</v>
      </c>
      <c r="CW8" s="12" t="n">
        <f aca="false">(BU8/$CA$8)*100</f>
        <v>90.659707857302</v>
      </c>
      <c r="CX8" s="12" t="n">
        <f aca="false">(BV8/$CA$8)*100</f>
        <v>88.457499283964</v>
      </c>
      <c r="CY8" s="12" t="n">
        <f aca="false">(BW8/$CA$8)*100</f>
        <v>81.812684975973</v>
      </c>
      <c r="CZ8" s="12" t="n">
        <f aca="false">(BX8/$CA$8)*100</f>
        <v>82.6528339114661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98.5806574801897</v>
      </c>
      <c r="DH8" s="12"/>
      <c r="DI8" s="12"/>
      <c r="DJ8" s="12"/>
      <c r="DK8" s="12" t="n">
        <f aca="false">AVERAGE(CW8:CZ8)</f>
        <v>85.8956815071763</v>
      </c>
      <c r="DL8" s="12"/>
      <c r="DM8" s="12"/>
      <c r="DN8" s="12"/>
      <c r="DP8" s="2" t="s">
        <v>16</v>
      </c>
      <c r="DQ8" s="12" t="n">
        <f aca="false">$DC$8-CO8</f>
        <v>1.89351748719091</v>
      </c>
      <c r="DR8" s="12" t="n">
        <f aca="false">$DC$8-CP8</f>
        <v>-1.09792190433758</v>
      </c>
      <c r="DS8" s="12" t="n">
        <f aca="false">$DC$8-CQ8</f>
        <v>4.08299653120325</v>
      </c>
      <c r="DT8" s="12" t="n">
        <f aca="false">$DC$8-CR8</f>
        <v>-4.8785921140566</v>
      </c>
      <c r="DU8" s="12" t="n">
        <f aca="false">$DC$8-CS8</f>
        <v>2.47907583617093</v>
      </c>
      <c r="DV8" s="12" t="n">
        <f aca="false">$DC$8-CT8</f>
        <v>1.35887725551348</v>
      </c>
      <c r="DW8" s="12" t="n">
        <f aca="false">$DC$8-CU8</f>
        <v>-1.31432390287371</v>
      </c>
      <c r="DX8" s="12" t="n">
        <f aca="false">$DC$8-CV8</f>
        <v>3.15374089043057</v>
      </c>
      <c r="DY8" s="12" t="n">
        <f aca="false">$DC$8-CW8</f>
        <v>9.340292142698</v>
      </c>
      <c r="DZ8" s="12" t="n">
        <f aca="false">$DC$8-CX8</f>
        <v>11.542500716036</v>
      </c>
      <c r="EA8" s="12" t="n">
        <f aca="false">$DC$8-CY8</f>
        <v>18.187315024027</v>
      </c>
      <c r="EB8" s="12" t="n">
        <f aca="false">$DC$8-CZ8</f>
        <v>17.3471660885339</v>
      </c>
      <c r="ED8" s="2" t="s">
        <v>16</v>
      </c>
      <c r="EE8" s="12" t="n">
        <f aca="false">AVERAGE(DQ8:DT8)</f>
        <v>-7.105427357601E-015</v>
      </c>
      <c r="EF8" s="12"/>
      <c r="EG8" s="12"/>
      <c r="EH8" s="12"/>
      <c r="EI8" s="12" t="n">
        <f aca="false">AVERAGE(DU8:DX8)</f>
        <v>1.41934251981032</v>
      </c>
      <c r="EJ8" s="12"/>
      <c r="EK8" s="12"/>
      <c r="EL8" s="12"/>
      <c r="EM8" s="14" t="n">
        <f aca="false">AVERAGE(DY8:EB8)</f>
        <v>14.1043184928237</v>
      </c>
      <c r="EN8" s="12"/>
      <c r="EO8" s="12"/>
      <c r="EP8" s="12"/>
      <c r="ER8" s="2" t="s">
        <v>16</v>
      </c>
      <c r="ES8" s="12" t="n">
        <f aca="false">STDEV(DQ8:DT8)</f>
        <v>3.88425722935866</v>
      </c>
      <c r="ET8" s="12"/>
      <c r="EU8" s="12"/>
      <c r="EV8" s="12"/>
      <c r="EW8" s="12" t="n">
        <f aca="false">STDEV(DU8:DX8)</f>
        <v>1.96704182030712</v>
      </c>
      <c r="EX8" s="12"/>
      <c r="EY8" s="12"/>
      <c r="EZ8" s="12"/>
      <c r="FA8" s="14" t="n">
        <f aca="false">STDEV(DY8:EB8)</f>
        <v>4.33765599485015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173</v>
      </c>
      <c r="G9" s="4"/>
      <c r="H9" s="4"/>
      <c r="I9" s="4"/>
      <c r="J9" s="4" t="s">
        <v>174</v>
      </c>
      <c r="K9" s="4"/>
      <c r="L9" s="4"/>
      <c r="M9" s="4"/>
      <c r="O9" s="2" t="s">
        <v>20</v>
      </c>
      <c r="P9" s="0" t="n">
        <v>0.478</v>
      </c>
      <c r="Q9" s="0" t="n">
        <v>0.5006</v>
      </c>
      <c r="R9" s="0" t="n">
        <v>0.4787</v>
      </c>
      <c r="S9" s="0" t="n">
        <v>0.4988</v>
      </c>
      <c r="T9" s="0" t="n">
        <v>0.8403</v>
      </c>
      <c r="U9" s="0" t="n">
        <v>0.8278</v>
      </c>
      <c r="V9" s="0" t="n">
        <v>0.8552</v>
      </c>
      <c r="W9" s="0" t="n">
        <v>0.8218</v>
      </c>
      <c r="X9" s="0" t="n">
        <v>0.8614</v>
      </c>
      <c r="Y9" s="0" t="n">
        <v>0.8445</v>
      </c>
      <c r="Z9" s="0" t="n">
        <v>0.8184</v>
      </c>
      <c r="AA9" s="0" t="n">
        <v>0.8267</v>
      </c>
      <c r="AC9" s="2" t="s">
        <v>20</v>
      </c>
      <c r="AD9" s="12" t="n">
        <f aca="false">P9-(AVERAGE($P$4:$S$4))</f>
        <v>0.4225</v>
      </c>
      <c r="AE9" s="12" t="n">
        <f aca="false">Q9-(AVERAGE($P$4:$S$4))</f>
        <v>0.4451</v>
      </c>
      <c r="AF9" s="12" t="n">
        <f aca="false">R9-(AVERAGE($P$4:$S$4))</f>
        <v>0.4232</v>
      </c>
      <c r="AG9" s="12" t="n">
        <f aca="false">S9-(AVERAGE($P$4:$S$4))</f>
        <v>0.4433</v>
      </c>
      <c r="AH9" s="12" t="n">
        <f aca="false">T9-(AVERAGE($P$4:$S$4))</f>
        <v>0.7848</v>
      </c>
      <c r="AI9" s="12" t="n">
        <f aca="false">U9-(AVERAGE($P$4:$S$4))</f>
        <v>0.7723</v>
      </c>
      <c r="AJ9" s="12" t="n">
        <f aca="false">V9-(AVERAGE($P$4:$S$4))</f>
        <v>0.7997</v>
      </c>
      <c r="AK9" s="12" t="n">
        <f aca="false">W9-(AVERAGE($P$4:$S$4))</f>
        <v>0.7663</v>
      </c>
      <c r="AL9" s="12" t="n">
        <f aca="false">X9-(AVERAGE($P$4:$S$4))</f>
        <v>0.8059</v>
      </c>
      <c r="AM9" s="12" t="n">
        <f aca="false">Y9-(AVERAGE($P$4:$S$4))</f>
        <v>0.789</v>
      </c>
      <c r="AN9" s="12" t="n">
        <f aca="false">Z9-(AVERAGE($P$4:$S$4))</f>
        <v>0.7629</v>
      </c>
      <c r="AO9" s="12" t="n">
        <f aca="false">AA9-(AVERAGE($P$4:$S$4))</f>
        <v>0.7712</v>
      </c>
      <c r="AX9" s="2" t="s">
        <v>20</v>
      </c>
      <c r="AY9" s="12" t="n">
        <f aca="false">(AD9+0.012)/0.0556</f>
        <v>7.81474820143885</v>
      </c>
      <c r="AZ9" s="12" t="n">
        <f aca="false">(AE9+0.012)/0.0556</f>
        <v>8.22122302158273</v>
      </c>
      <c r="BA9" s="12" t="n">
        <f aca="false">(AF9+0.012)/0.0556</f>
        <v>7.8273381294964</v>
      </c>
      <c r="BB9" s="12" t="n">
        <f aca="false">(AG9+0.012)/0.0556</f>
        <v>8.18884892086331</v>
      </c>
      <c r="BC9" s="12" t="n">
        <f aca="false">(AH9+0.012)/0.0556</f>
        <v>14.3309352517986</v>
      </c>
      <c r="BD9" s="12" t="n">
        <f aca="false">(AI9+0.012)/0.0556</f>
        <v>14.1061151079137</v>
      </c>
      <c r="BE9" s="12" t="n">
        <f aca="false">(AJ9+0.012)/0.0556</f>
        <v>14.5989208633093</v>
      </c>
      <c r="BF9" s="12" t="n">
        <f aca="false">(AK9+0.012)/0.0556</f>
        <v>13.9982014388489</v>
      </c>
      <c r="BG9" s="12" t="n">
        <f aca="false">(AL9+0.012)/0.0556</f>
        <v>14.7104316546763</v>
      </c>
      <c r="BH9" s="12" t="n">
        <f aca="false">(AM9+0.012)/0.0556</f>
        <v>14.4064748201439</v>
      </c>
      <c r="BI9" s="12" t="n">
        <f aca="false">(AN9+0.012)/0.0556</f>
        <v>13.9370503597122</v>
      </c>
      <c r="BJ9" s="12" t="n">
        <f aca="false">(AO9+0.012)/0.0556</f>
        <v>14.0863309352518</v>
      </c>
      <c r="BL9" s="2" t="s">
        <v>20</v>
      </c>
      <c r="BM9" s="12" t="n">
        <f aca="false">AY9/(0.042*5)</f>
        <v>37.2130866735183</v>
      </c>
      <c r="BN9" s="12" t="n">
        <f aca="false">AZ9/(0.042*5)</f>
        <v>39.1486810551559</v>
      </c>
      <c r="BO9" s="12" t="n">
        <f aca="false">BA9/(0.042*5)</f>
        <v>37.2730387118876</v>
      </c>
      <c r="BP9" s="12" t="n">
        <f aca="false">BB9/(0.042*5)</f>
        <v>38.9945186707777</v>
      </c>
      <c r="BQ9" s="12" t="n">
        <f aca="false">BC9/(0.042*5)</f>
        <v>68.2425488180884</v>
      </c>
      <c r="BR9" s="12" t="n">
        <f aca="false">BD9/(0.042*5)</f>
        <v>67.1719767043508</v>
      </c>
      <c r="BS9" s="12" t="n">
        <f aca="false">BE9/(0.042*5)</f>
        <v>69.5186707776636</v>
      </c>
      <c r="BT9" s="12" t="n">
        <f aca="false">BF9/(0.042*5)</f>
        <v>66.6581020897568</v>
      </c>
      <c r="BU9" s="12" t="n">
        <f aca="false">BG9/(0.042*5)</f>
        <v>70.0496745460774</v>
      </c>
      <c r="BV9" s="12" t="n">
        <f aca="false">BH9/(0.042*5)</f>
        <v>68.6022610483042</v>
      </c>
      <c r="BW9" s="12" t="n">
        <f aca="false">BI9/(0.042*5)</f>
        <v>66.3669064748201</v>
      </c>
      <c r="BX9" s="12" t="n">
        <f aca="false">BJ9/(0.042*5)</f>
        <v>67.0777663583419</v>
      </c>
      <c r="BZ9" s="2" t="s">
        <v>20</v>
      </c>
      <c r="CA9" s="12" t="n">
        <f aca="false">AVERAGE(BM9:BP9)</f>
        <v>38.1573312778349</v>
      </c>
      <c r="CB9" s="12"/>
      <c r="CC9" s="12"/>
      <c r="CD9" s="12"/>
      <c r="CE9" s="12" t="n">
        <f aca="false">AVERAGE(BQ9:BT9)</f>
        <v>67.8978245974649</v>
      </c>
      <c r="CF9" s="12"/>
      <c r="CG9" s="12"/>
      <c r="CH9" s="12"/>
      <c r="CI9" s="14" t="n">
        <f aca="false">AVERAGE(BU9:BX9)</f>
        <v>68.0241521068859</v>
      </c>
      <c r="CJ9" s="12"/>
      <c r="CK9" s="12"/>
      <c r="CL9" s="12"/>
      <c r="CN9" s="2" t="s">
        <v>20</v>
      </c>
      <c r="CO9" s="12" t="n">
        <f aca="false">(BM9/$CA$8)*100</f>
        <v>55.3098049199631</v>
      </c>
      <c r="CP9" s="12" t="n">
        <f aca="false">(BN9/$CA$8)*100</f>
        <v>58.1866785475607</v>
      </c>
      <c r="CQ9" s="12" t="n">
        <f aca="false">(BO9/$CA$8)*100</f>
        <v>55.3989116252427</v>
      </c>
      <c r="CR9" s="12" t="n">
        <f aca="false">(BP9/$CA$8)*100</f>
        <v>57.9575470196989</v>
      </c>
      <c r="CS9" s="12" t="n">
        <f aca="false">(BQ9/$CA$8)*100</f>
        <v>101.428889666805</v>
      </c>
      <c r="CT9" s="12" t="n">
        <f aca="false">(BR9/$CA$8)*100</f>
        <v>99.8376985010979</v>
      </c>
      <c r="CU9" s="12" t="n">
        <f aca="false">(BS9/$CA$8)*100</f>
        <v>103.325589536327</v>
      </c>
      <c r="CV9" s="12" t="n">
        <f aca="false">(BT9/$CA$8)*100</f>
        <v>99.0739267415587</v>
      </c>
      <c r="CW9" s="12" t="n">
        <f aca="false">(BU9/$CA$8)*100</f>
        <v>104.114820354517</v>
      </c>
      <c r="CX9" s="12" t="n">
        <f aca="false">(BV9/$CA$8)*100</f>
        <v>101.963529898482</v>
      </c>
      <c r="CY9" s="12" t="n">
        <f aca="false">(BW9/$CA$8)*100</f>
        <v>98.6411227444865</v>
      </c>
      <c r="CZ9" s="12" t="n">
        <f aca="false">(BX9/$CA$8)*100</f>
        <v>99.6976736785158</v>
      </c>
      <c r="DB9" s="2" t="s">
        <v>20</v>
      </c>
      <c r="DC9" s="12" t="n">
        <f aca="false">AVERAGE(CO9:CR9)</f>
        <v>56.7132355281164</v>
      </c>
      <c r="DD9" s="12"/>
      <c r="DE9" s="12"/>
      <c r="DF9" s="12"/>
      <c r="DG9" s="12" t="n">
        <f aca="false">AVERAGE(CS9:CV9)</f>
        <v>100.916526111447</v>
      </c>
      <c r="DH9" s="12"/>
      <c r="DI9" s="12"/>
      <c r="DJ9" s="12"/>
      <c r="DK9" s="12" t="n">
        <f aca="false">AVERAGE(CW9:CZ9)</f>
        <v>101.104286669</v>
      </c>
      <c r="DL9" s="12"/>
      <c r="DM9" s="12"/>
      <c r="DN9" s="12"/>
      <c r="DP9" s="2" t="s">
        <v>20</v>
      </c>
      <c r="DQ9" s="12" t="n">
        <f aca="false">$DC$8-CO9</f>
        <v>44.6901950800369</v>
      </c>
      <c r="DR9" s="12" t="n">
        <f aca="false">$DC$8-CP9</f>
        <v>41.8133214524393</v>
      </c>
      <c r="DS9" s="12" t="n">
        <f aca="false">$DC$8-CQ9</f>
        <v>44.6010883747573</v>
      </c>
      <c r="DT9" s="12" t="n">
        <f aca="false">$DC$8-CR9</f>
        <v>42.042452980301</v>
      </c>
      <c r="DU9" s="12" t="n">
        <f aca="false">$DC$8-CS9</f>
        <v>-1.42888966680458</v>
      </c>
      <c r="DV9" s="12" t="n">
        <f aca="false">$DC$8-CT9</f>
        <v>0.162301498902067</v>
      </c>
      <c r="DW9" s="12" t="n">
        <f aca="false">$DC$8-CU9</f>
        <v>-3.32558953632689</v>
      </c>
      <c r="DX9" s="12" t="n">
        <f aca="false">$DC$8-CV9</f>
        <v>0.926073258441264</v>
      </c>
      <c r="DY9" s="12" t="n">
        <f aca="false">$DC$8-CW9</f>
        <v>-4.11482035451742</v>
      </c>
      <c r="DZ9" s="12" t="n">
        <f aca="false">$DC$8-CX9</f>
        <v>-1.96352989848199</v>
      </c>
      <c r="EA9" s="12" t="n">
        <f aca="false">$DC$8-CY9</f>
        <v>1.35887725551348</v>
      </c>
      <c r="EB9" s="12" t="n">
        <f aca="false">$DC$8-CZ9</f>
        <v>0.30232632148423</v>
      </c>
      <c r="ED9" s="2" t="s">
        <v>20</v>
      </c>
      <c r="EE9" s="12" t="n">
        <f aca="false">AVERAGE(DQ9:DT9)</f>
        <v>43.2867644718836</v>
      </c>
      <c r="EF9" s="12"/>
      <c r="EG9" s="12"/>
      <c r="EH9" s="12"/>
      <c r="EI9" s="12" t="n">
        <f aca="false">AVERAGE(DU9:DX9)</f>
        <v>-0.916526111447034</v>
      </c>
      <c r="EJ9" s="12"/>
      <c r="EK9" s="12"/>
      <c r="EL9" s="12"/>
      <c r="EM9" s="14" t="n">
        <f aca="false">AVERAGE(DY9:EB9)</f>
        <v>-1.10428666900043</v>
      </c>
      <c r="EN9" s="12"/>
      <c r="EO9" s="12"/>
      <c r="EP9" s="12"/>
      <c r="ER9" s="2" t="s">
        <v>20</v>
      </c>
      <c r="ES9" s="12" t="n">
        <f aca="false">STDEV(DQ9:DT9)</f>
        <v>1.57230300442804</v>
      </c>
      <c r="ET9" s="12"/>
      <c r="EU9" s="12"/>
      <c r="EV9" s="12"/>
      <c r="EW9" s="12" t="n">
        <f aca="false">STDEV(DU9:DX9)</f>
        <v>1.8819444243226</v>
      </c>
      <c r="EX9" s="12"/>
      <c r="EY9" s="12"/>
      <c r="EZ9" s="12"/>
      <c r="FA9" s="14" t="n">
        <f aca="false">STDEV(DY9:EB9)</f>
        <v>2.43908101704101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175</v>
      </c>
      <c r="G10" s="4"/>
      <c r="H10" s="4"/>
      <c r="I10" s="4"/>
      <c r="J10" s="4" t="s">
        <v>176</v>
      </c>
      <c r="K10" s="4"/>
      <c r="L10" s="4"/>
      <c r="M10" s="4"/>
      <c r="O10" s="2" t="s">
        <v>24</v>
      </c>
      <c r="P10" s="0" t="n">
        <v>0.1694</v>
      </c>
      <c r="Q10" s="0" t="n">
        <v>0.1727</v>
      </c>
      <c r="R10" s="0" t="n">
        <v>0.1567</v>
      </c>
      <c r="S10" s="0" t="n">
        <v>0.1944</v>
      </c>
      <c r="T10" s="0" t="n">
        <v>0.5215</v>
      </c>
      <c r="U10" s="0" t="n">
        <v>0.5167</v>
      </c>
      <c r="V10" s="0" t="n">
        <v>0.527</v>
      </c>
      <c r="W10" s="0" t="n">
        <v>0.5168</v>
      </c>
      <c r="X10" s="0" t="n">
        <v>0.8655</v>
      </c>
      <c r="Y10" s="0" t="n">
        <v>0.8448</v>
      </c>
      <c r="Z10" s="0" t="n">
        <v>0.8406</v>
      </c>
      <c r="AA10" s="0" t="n">
        <v>0.8421</v>
      </c>
      <c r="AC10" s="2" t="s">
        <v>24</v>
      </c>
      <c r="AD10" s="12" t="n">
        <f aca="false">P10-(AVERAGE($P$4:$S$4))</f>
        <v>0.1139</v>
      </c>
      <c r="AE10" s="12" t="n">
        <f aca="false">Q10-(AVERAGE($P$4:$S$4))</f>
        <v>0.1172</v>
      </c>
      <c r="AF10" s="12" t="n">
        <f aca="false">R10-(AVERAGE($P$4:$S$4))</f>
        <v>0.1012</v>
      </c>
      <c r="AG10" s="12" t="n">
        <f aca="false">S10-(AVERAGE($P$4:$S$4))</f>
        <v>0.1389</v>
      </c>
      <c r="AH10" s="12" t="n">
        <f aca="false">T10-(AVERAGE($P$4:$S$4))</f>
        <v>0.466</v>
      </c>
      <c r="AI10" s="12" t="n">
        <f aca="false">U10-(AVERAGE($P$4:$S$4))</f>
        <v>0.4612</v>
      </c>
      <c r="AJ10" s="12" t="n">
        <f aca="false">V10-(AVERAGE($P$4:$S$4))</f>
        <v>0.4715</v>
      </c>
      <c r="AK10" s="12" t="n">
        <f aca="false">W10-(AVERAGE($P$4:$S$4))</f>
        <v>0.4613</v>
      </c>
      <c r="AL10" s="12" t="n">
        <f aca="false">X10-(AVERAGE($P$4:$S$4))</f>
        <v>0.81</v>
      </c>
      <c r="AM10" s="12" t="n">
        <f aca="false">Y10-(AVERAGE($P$4:$S$4))</f>
        <v>0.7893</v>
      </c>
      <c r="AN10" s="12" t="n">
        <f aca="false">Z10-(AVERAGE($P$4:$S$4))</f>
        <v>0.7851</v>
      </c>
      <c r="AO10" s="12" t="n">
        <f aca="false">AA10-(AVERAGE($P$4:$S$4))</f>
        <v>0.7866</v>
      </c>
      <c r="AX10" s="2" t="s">
        <v>24</v>
      </c>
      <c r="AY10" s="12" t="n">
        <f aca="false">(AD10+0.012)/0.0556</f>
        <v>2.26438848920863</v>
      </c>
      <c r="AZ10" s="12" t="n">
        <f aca="false">(AE10+0.012)/0.0556</f>
        <v>2.32374100719425</v>
      </c>
      <c r="BA10" s="12" t="n">
        <f aca="false">(AF10+0.012)/0.0556</f>
        <v>2.03597122302158</v>
      </c>
      <c r="BB10" s="12" t="n">
        <f aca="false">(AG10+0.012)/0.0556</f>
        <v>2.71402877697842</v>
      </c>
      <c r="BC10" s="12" t="n">
        <f aca="false">(AH10+0.012)/0.0556</f>
        <v>8.59712230215827</v>
      </c>
      <c r="BD10" s="12" t="n">
        <f aca="false">(AI10+0.012)/0.0556</f>
        <v>8.51079136690648</v>
      </c>
      <c r="BE10" s="12" t="n">
        <f aca="false">(AJ10+0.012)/0.0556</f>
        <v>8.69604316546763</v>
      </c>
      <c r="BF10" s="12" t="n">
        <f aca="false">(AK10+0.012)/0.0556</f>
        <v>8.51258992805755</v>
      </c>
      <c r="BG10" s="12" t="n">
        <f aca="false">(AL10+0.012)/0.0556</f>
        <v>14.7841726618705</v>
      </c>
      <c r="BH10" s="12" t="n">
        <f aca="false">(AM10+0.012)/0.0556</f>
        <v>14.4118705035971</v>
      </c>
      <c r="BI10" s="12" t="n">
        <f aca="false">(AN10+0.012)/0.0556</f>
        <v>14.3363309352518</v>
      </c>
      <c r="BJ10" s="12" t="n">
        <f aca="false">(AO10+0.012)/0.0556</f>
        <v>14.363309352518</v>
      </c>
      <c r="BL10" s="2" t="s">
        <v>24</v>
      </c>
      <c r="BM10" s="12" t="n">
        <f aca="false">AY10/(0.042*5)</f>
        <v>10.7828023295649</v>
      </c>
      <c r="BN10" s="12" t="n">
        <f aca="false">AZ10/(0.042*5)</f>
        <v>11.0654333675916</v>
      </c>
      <c r="BO10" s="12" t="n">
        <f aca="false">BA10/(0.042*5)</f>
        <v>9.69510106200754</v>
      </c>
      <c r="BP10" s="12" t="n">
        <f aca="false">BB10/(0.042*5)</f>
        <v>12.9239465570401</v>
      </c>
      <c r="BQ10" s="12" t="n">
        <f aca="false">BC10/(0.042*5)</f>
        <v>40.9386776293251</v>
      </c>
      <c r="BR10" s="12" t="n">
        <f aca="false">BD10/(0.042*5)</f>
        <v>40.5275779376499</v>
      </c>
      <c r="BS10" s="12" t="n">
        <f aca="false">BE10/(0.042*5)</f>
        <v>41.4097293593697</v>
      </c>
      <c r="BT10" s="12" t="n">
        <f aca="false">BF10/(0.042*5)</f>
        <v>40.5361425145598</v>
      </c>
      <c r="BU10" s="12" t="n">
        <f aca="false">BG10/(0.042*5)</f>
        <v>70.4008221993833</v>
      </c>
      <c r="BV10" s="12" t="n">
        <f aca="false">BH10/(0.042*5)</f>
        <v>68.6279547790339</v>
      </c>
      <c r="BW10" s="12" t="n">
        <f aca="false">BI10/(0.042*5)</f>
        <v>68.2682425488181</v>
      </c>
      <c r="BX10" s="12" t="n">
        <f aca="false">BJ10/(0.042*5)</f>
        <v>68.3967112024666</v>
      </c>
      <c r="BZ10" s="2" t="s">
        <v>24</v>
      </c>
      <c r="CA10" s="12" t="n">
        <f aca="false">AVERAGE(BM10:BP10)</f>
        <v>11.116820829051</v>
      </c>
      <c r="CB10" s="12"/>
      <c r="CC10" s="12"/>
      <c r="CD10" s="12"/>
      <c r="CE10" s="14" t="n">
        <f aca="false">AVERAGE(BQ10:BS10)</f>
        <v>40.9586616421149</v>
      </c>
      <c r="CF10" s="12"/>
      <c r="CG10" s="12"/>
      <c r="CH10" s="12"/>
      <c r="CI10" s="14" t="n">
        <f aca="false">AVERAGE(BU10:BX10)</f>
        <v>68.9234326824255</v>
      </c>
      <c r="CJ10" s="12"/>
      <c r="CK10" s="12"/>
      <c r="CL10" s="12"/>
      <c r="CN10" s="2" t="s">
        <v>24</v>
      </c>
      <c r="CO10" s="12" t="n">
        <f aca="false">(BM10/$CA$8)*100</f>
        <v>16.0264774209974</v>
      </c>
      <c r="CP10" s="12" t="n">
        <f aca="false">(BN10/$CA$8)*100</f>
        <v>16.4465518887439</v>
      </c>
      <c r="CQ10" s="12" t="n">
        <f aca="false">(BO10/$CA$8)*100</f>
        <v>14.4098271966394</v>
      </c>
      <c r="CR10" s="12" t="n">
        <f aca="false">(BP10/$CA$8)*100</f>
        <v>19.2088597524107</v>
      </c>
      <c r="CS10" s="12" t="n">
        <f aca="false">(BQ10/$CA$8)*100</f>
        <v>60.8471501766222</v>
      </c>
      <c r="CT10" s="12" t="n">
        <f aca="false">(BR10/$CA$8)*100</f>
        <v>60.2361327689909</v>
      </c>
      <c r="CU10" s="12" t="n">
        <f aca="false">(BS10/$CA$8)*100</f>
        <v>61.5472742895332</v>
      </c>
      <c r="CV10" s="12" t="n">
        <f aca="false">(BT10/$CA$8)*100</f>
        <v>60.2488622983165</v>
      </c>
      <c r="CW10" s="12" t="n">
        <f aca="false">(BU10/$CA$8)*100</f>
        <v>104.636731056869</v>
      </c>
      <c r="CX10" s="12" t="n">
        <f aca="false">(BV10/$CA$8)*100</f>
        <v>102.001718486459</v>
      </c>
      <c r="CY10" s="12" t="n">
        <f aca="false">(BW10/$CA$8)*100</f>
        <v>101.467078254782</v>
      </c>
      <c r="CZ10" s="12" t="n">
        <f aca="false">(BX10/$CA$8)*100</f>
        <v>101.658021194666</v>
      </c>
      <c r="DB10" s="2" t="s">
        <v>24</v>
      </c>
      <c r="DC10" s="12" t="n">
        <f aca="false">AVERAGE(CO10:CR10)</f>
        <v>16.5229290646978</v>
      </c>
      <c r="DD10" s="12"/>
      <c r="DE10" s="12"/>
      <c r="DF10" s="12"/>
      <c r="DG10" s="12" t="n">
        <f aca="false">AVERAGE(CS10:CU10)</f>
        <v>60.8768524117154</v>
      </c>
      <c r="DH10" s="12"/>
      <c r="DI10" s="12"/>
      <c r="DJ10" s="12"/>
      <c r="DK10" s="12" t="n">
        <f aca="false">AVERAGE(CW10:CZ10)</f>
        <v>102.440887248194</v>
      </c>
      <c r="DL10" s="12"/>
      <c r="DM10" s="12"/>
      <c r="DN10" s="12"/>
      <c r="DP10" s="2" t="s">
        <v>24</v>
      </c>
      <c r="DQ10" s="12" t="n">
        <f aca="false">$DC$8-CO10</f>
        <v>83.9735225790026</v>
      </c>
      <c r="DR10" s="12" t="n">
        <f aca="false">$DC$8-CP10</f>
        <v>83.5534481112561</v>
      </c>
      <c r="DS10" s="12" t="n">
        <f aca="false">$DC$8-CQ10</f>
        <v>85.5901728033606</v>
      </c>
      <c r="DT10" s="12" t="n">
        <f aca="false">$DC$8-CR10</f>
        <v>80.7911402475893</v>
      </c>
      <c r="DU10" s="12" t="n">
        <f aca="false">$DC$8-CS10</f>
        <v>39.1528498233778</v>
      </c>
      <c r="DV10" s="12" t="n">
        <f aca="false">$DC$8-CT10</f>
        <v>39.7638672310091</v>
      </c>
      <c r="DW10" s="12" t="n">
        <f aca="false">$DC$8-CU10</f>
        <v>38.4527257104668</v>
      </c>
      <c r="DX10" s="12" t="n">
        <f aca="false">$DC$8-CV10</f>
        <v>39.7511377016835</v>
      </c>
      <c r="DY10" s="12" t="n">
        <f aca="false">$DC$8-CW10</f>
        <v>-4.63673105686918</v>
      </c>
      <c r="DZ10" s="12" t="n">
        <f aca="false">$DC$8-CX10</f>
        <v>-2.00171848645896</v>
      </c>
      <c r="EA10" s="12" t="n">
        <f aca="false">$DC$8-CY10</f>
        <v>-1.46707825478153</v>
      </c>
      <c r="EB10" s="12" t="n">
        <f aca="false">$DC$8-CZ10</f>
        <v>-1.6580211946663</v>
      </c>
      <c r="ED10" s="2" t="s">
        <v>24</v>
      </c>
      <c r="EE10" s="12" t="n">
        <f aca="false">AVERAGE(DQ10:DT10)</f>
        <v>83.4770709353021</v>
      </c>
      <c r="EF10" s="12"/>
      <c r="EG10" s="12"/>
      <c r="EH10" s="12"/>
      <c r="EI10" s="14" t="n">
        <f aca="false">AVERAGE(DU10:DW10)</f>
        <v>39.1231475882846</v>
      </c>
      <c r="EJ10" s="12"/>
      <c r="EK10" s="12"/>
      <c r="EL10" s="12"/>
      <c r="EM10" s="14" t="n">
        <f aca="false">AVERAGE(DY10:EB10)</f>
        <v>-2.44088724819399</v>
      </c>
      <c r="EN10" s="12"/>
      <c r="EO10" s="12"/>
      <c r="EP10" s="12"/>
      <c r="ER10" s="2" t="s">
        <v>24</v>
      </c>
      <c r="ES10" s="12" t="n">
        <f aca="false">STDEV(DQ10:DT10)</f>
        <v>1.99430195570022</v>
      </c>
      <c r="ET10" s="12"/>
      <c r="EU10" s="12"/>
      <c r="EV10" s="12"/>
      <c r="EW10" s="14" t="n">
        <f aca="false">STDEV(DU10:DW10)</f>
        <v>0.656075215809608</v>
      </c>
      <c r="EX10" s="12"/>
      <c r="EY10" s="12"/>
      <c r="EZ10" s="12"/>
      <c r="FA10" s="14" t="n">
        <f aca="false">STDEV(DY10:EB10)</f>
        <v>1.48051595137169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177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0.1459</v>
      </c>
      <c r="Q11" s="28" t="n">
        <v>0.1362</v>
      </c>
      <c r="R11" s="28" t="n">
        <v>0.1419</v>
      </c>
      <c r="S11" s="28" t="n">
        <v>0.1677</v>
      </c>
      <c r="T11" s="28" t="n">
        <v>0.7592</v>
      </c>
      <c r="U11" s="28" t="n">
        <v>0.79</v>
      </c>
      <c r="V11" s="28" t="n">
        <v>0.8143</v>
      </c>
      <c r="W11" s="28" t="n">
        <v>0.8188</v>
      </c>
      <c r="X11" s="28"/>
      <c r="AC11" s="2" t="s">
        <v>28</v>
      </c>
      <c r="AD11" s="12" t="n">
        <f aca="false">P11-(AVERAGE($P$4:$S$4))</f>
        <v>0.0904</v>
      </c>
      <c r="AE11" s="12" t="n">
        <f aca="false">Q11-(AVERAGE($P$4:$S$4))</f>
        <v>0.0807</v>
      </c>
      <c r="AF11" s="12" t="n">
        <f aca="false">R11-(AVERAGE($P$4:$S$4))</f>
        <v>0.0864</v>
      </c>
      <c r="AG11" s="12" t="n">
        <f aca="false">S11-(AVERAGE($P$4:$S$4))</f>
        <v>0.1122</v>
      </c>
      <c r="AH11" s="12" t="n">
        <f aca="false">T11-(AVERAGE($P$4:$S$4))</f>
        <v>0.7037</v>
      </c>
      <c r="AI11" s="12" t="n">
        <f aca="false">U11-(AVERAGE($P$4:$S$4))</f>
        <v>0.7345</v>
      </c>
      <c r="AJ11" s="12" t="n">
        <f aca="false">V11-(AVERAGE($P$4:$S$4))</f>
        <v>0.7588</v>
      </c>
      <c r="AK11" s="12" t="n">
        <f aca="false">W11-(AVERAGE($P$4:$S$4))</f>
        <v>0.7633</v>
      </c>
      <c r="AL11" s="12"/>
      <c r="AM11" s="12"/>
      <c r="AN11" s="12"/>
      <c r="AO11" s="12"/>
      <c r="AX11" s="2" t="s">
        <v>28</v>
      </c>
      <c r="AY11" s="12" t="n">
        <f aca="false">(AD11+0.012)/0.0556</f>
        <v>1.84172661870504</v>
      </c>
      <c r="AZ11" s="12" t="n">
        <f aca="false">(AE11+0.012)/0.0556</f>
        <v>1.66726618705036</v>
      </c>
      <c r="BA11" s="12" t="n">
        <f aca="false">(AF11+0.012)/0.0556</f>
        <v>1.76978417266187</v>
      </c>
      <c r="BB11" s="12" t="n">
        <f aca="false">(AG11+0.012)/0.0556</f>
        <v>2.23381294964029</v>
      </c>
      <c r="BC11" s="12" t="n">
        <f aca="false">(AH11+0.012)/0.0556</f>
        <v>12.8723021582734</v>
      </c>
      <c r="BD11" s="12" t="n">
        <f aca="false">(AI11+0.012)/0.0556</f>
        <v>13.4262589928058</v>
      </c>
      <c r="BE11" s="12" t="n">
        <f aca="false">(AJ11+0.012)/0.0556</f>
        <v>13.863309352518</v>
      </c>
      <c r="BF11" s="12" t="n">
        <f aca="false">(AK11+0.012)/0.0556</f>
        <v>13.9442446043165</v>
      </c>
      <c r="BG11" s="12"/>
      <c r="BH11" s="12"/>
      <c r="BI11" s="12"/>
      <c r="BJ11" s="12"/>
      <c r="BL11" s="2" t="s">
        <v>28</v>
      </c>
      <c r="BM11" s="12" t="n">
        <f aca="false">AY11/(0.042*5)</f>
        <v>8.77012675573826</v>
      </c>
      <c r="BN11" s="12" t="n">
        <f aca="false">AZ11/(0.042*5)</f>
        <v>7.9393627954779</v>
      </c>
      <c r="BO11" s="12" t="n">
        <f aca="false">BA11/(0.042*5)</f>
        <v>8.42754367934224</v>
      </c>
      <c r="BP11" s="12" t="n">
        <f aca="false">BB11/(0.042*5)</f>
        <v>10.6372045220966</v>
      </c>
      <c r="BQ11" s="12" t="n">
        <f aca="false">BC11/(0.042*5)</f>
        <v>61.296676944159</v>
      </c>
      <c r="BR11" s="12" t="n">
        <f aca="false">BD11/(0.042*5)</f>
        <v>63.9345666324084</v>
      </c>
      <c r="BS11" s="12" t="n">
        <f aca="false">BE11/(0.042*5)</f>
        <v>66.0157588215142</v>
      </c>
      <c r="BT11" s="12" t="n">
        <f aca="false">BF11/(0.042*5)</f>
        <v>66.4011647824597</v>
      </c>
      <c r="BU11" s="12"/>
      <c r="BV11" s="12"/>
      <c r="BW11" s="12"/>
      <c r="BX11" s="12"/>
      <c r="BZ11" s="2" t="s">
        <v>28</v>
      </c>
      <c r="CA11" s="12" t="n">
        <f aca="false">AVERAGE(BM11:BP11)</f>
        <v>8.94355943816375</v>
      </c>
      <c r="CB11" s="12"/>
      <c r="CC11" s="12"/>
      <c r="CD11" s="12"/>
      <c r="CE11" s="14" t="n">
        <f aca="false">AVERAGE(BQ11:BT11)</f>
        <v>64.4120417951353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13.0350380294689</v>
      </c>
      <c r="CP11" s="12" t="n">
        <f aca="false">(BN11/$CA$8)*100</f>
        <v>11.8002736848805</v>
      </c>
      <c r="CQ11" s="12" t="n">
        <f aca="false">(BO11/$CA$8)*100</f>
        <v>12.5258568564427</v>
      </c>
      <c r="CR11" s="12" t="n">
        <f aca="false">(BP11/$CA$8)*100</f>
        <v>15.8100754224613</v>
      </c>
      <c r="CS11" s="12" t="n">
        <f aca="false">(BQ11/$CA$8)*100</f>
        <v>91.1052413836999</v>
      </c>
      <c r="CT11" s="12" t="n">
        <f aca="false">(BR11/$CA$8)*100</f>
        <v>95.025936416001</v>
      </c>
      <c r="CU11" s="12" t="n">
        <f aca="false">(BS11/$CA$8)*100</f>
        <v>98.1192120421347</v>
      </c>
      <c r="CV11" s="12" t="n">
        <f aca="false">(BT11/$CA$8)*100</f>
        <v>98.6920408617891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13.2928109983133</v>
      </c>
      <c r="DD11" s="12"/>
      <c r="DE11" s="12"/>
      <c r="DF11" s="12"/>
      <c r="DG11" s="12" t="n">
        <f aca="false">AVERAGE(CS11:CV11)</f>
        <v>95.7356076759062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86.9649619705311</v>
      </c>
      <c r="DR11" s="12" t="n">
        <f aca="false">$DC$8-CP11</f>
        <v>88.1997263151195</v>
      </c>
      <c r="DS11" s="12" t="n">
        <f aca="false">$DC$8-CQ11</f>
        <v>87.4741431435573</v>
      </c>
      <c r="DT11" s="12" t="n">
        <f aca="false">$DC$8-CR11</f>
        <v>84.1899245775387</v>
      </c>
      <c r="DU11" s="12" t="n">
        <f aca="false">$DC$8-CS11</f>
        <v>8.89475861630014</v>
      </c>
      <c r="DV11" s="12" t="n">
        <f aca="false">$DC$8-CT11</f>
        <v>4.97406358399897</v>
      </c>
      <c r="DW11" s="12" t="n">
        <f aca="false">$DC$8-CU11</f>
        <v>1.88078795786525</v>
      </c>
      <c r="DX11" s="12" t="n">
        <f aca="false">$DC$8-CV11</f>
        <v>1.30795913821089</v>
      </c>
      <c r="DY11" s="12"/>
      <c r="DZ11" s="12"/>
      <c r="EA11" s="12"/>
      <c r="EB11" s="12"/>
      <c r="ED11" s="2" t="s">
        <v>28</v>
      </c>
      <c r="EE11" s="12" t="n">
        <f aca="false">AVERAGE(DQ11:DT11)</f>
        <v>86.7071890016867</v>
      </c>
      <c r="EF11" s="12"/>
      <c r="EG11" s="12"/>
      <c r="EH11" s="12"/>
      <c r="EI11" s="14" t="n">
        <f aca="false">AVERAGE(DU11:DX11)</f>
        <v>4.26439232409381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1.75299299982149</v>
      </c>
      <c r="ET11" s="12"/>
      <c r="EU11" s="12"/>
      <c r="EV11" s="12"/>
      <c r="EW11" s="14" t="n">
        <f aca="false">STDEV(DU11:DX11)</f>
        <v>3.48166589697277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24" hidden="false" customHeight="false" outlineLevel="0" collapsed="false">
      <c r="BN15" s="0" t="n">
        <f aca="false">1*21/100</f>
        <v>0.21</v>
      </c>
      <c r="BO15" s="0" t="n">
        <f aca="false">BN15*0.2</f>
        <v>0.042</v>
      </c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-7.105427357601E-015</v>
      </c>
      <c r="EH16" s="13" t="n">
        <f aca="false">ES8</f>
        <v>3.88425722935866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43.2867644718836</v>
      </c>
      <c r="EH17" s="13" t="n">
        <f aca="false">ES9</f>
        <v>1.57230300442804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AB18" s="28"/>
      <c r="EC18" s="18" t="s">
        <v>234</v>
      </c>
      <c r="ED18" s="19" t="n">
        <v>50</v>
      </c>
      <c r="EE18" s="19"/>
      <c r="EF18" s="19"/>
      <c r="EG18" s="13" t="n">
        <f aca="false">EE10</f>
        <v>83.4770709353021</v>
      </c>
      <c r="EH18" s="13" t="n">
        <f aca="false">ES10</f>
        <v>1.99430195570022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AB19" s="28"/>
      <c r="EC19" s="18" t="s">
        <v>235</v>
      </c>
      <c r="ED19" s="19" t="n">
        <v>5</v>
      </c>
      <c r="EE19" s="19"/>
      <c r="EF19" s="19"/>
      <c r="EG19" s="13" t="n">
        <f aca="false">EE11</f>
        <v>86.7071890016867</v>
      </c>
      <c r="EH19" s="13" t="n">
        <f aca="false">ES11</f>
        <v>1.75299299982149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AB20" s="28"/>
      <c r="EB20" s="26"/>
      <c r="EC20" s="0" t="s">
        <v>294</v>
      </c>
      <c r="ED20" s="19" t="n">
        <v>50</v>
      </c>
      <c r="EE20" s="19" t="n">
        <v>5</v>
      </c>
      <c r="EF20" s="19" t="n">
        <v>1</v>
      </c>
      <c r="EG20" s="13" t="n">
        <f aca="false">EI4</f>
        <v>42.8603252394743</v>
      </c>
      <c r="EH20" s="13" t="n">
        <f aca="false">EW4</f>
        <v>1.84735763901423</v>
      </c>
      <c r="EI20" s="13" t="n">
        <f aca="false">EI5</f>
        <v>-0.385068262101012</v>
      </c>
      <c r="EJ20" s="13" t="n">
        <f aca="false">EW5</f>
        <v>1.43548609396829</v>
      </c>
      <c r="EK20" s="13" t="n">
        <f aca="false">EI6</f>
        <v>-3.4433376825892</v>
      </c>
      <c r="EL20" s="20" t="n">
        <f aca="false">EW6</f>
        <v>3.56344031677162</v>
      </c>
      <c r="EM20" s="23"/>
    </row>
    <row r="21" customFormat="false" ht="16" hidden="false" customHeight="false" outlineLevel="0" collapsed="false">
      <c r="AB21" s="28"/>
      <c r="EC21" s="0" t="s">
        <v>295</v>
      </c>
      <c r="ED21" s="19" t="n">
        <v>50</v>
      </c>
      <c r="EE21" s="19" t="n">
        <v>5</v>
      </c>
      <c r="EF21" s="19" t="n">
        <v>1</v>
      </c>
      <c r="EG21" s="13" t="n">
        <f aca="false">EI7</f>
        <v>31.1523406422047</v>
      </c>
      <c r="EH21" s="13" t="n">
        <f aca="false">EW7</f>
        <v>2.38615584627869</v>
      </c>
      <c r="EI21" s="13" t="n">
        <f aca="false">EI8</f>
        <v>1.41934251981032</v>
      </c>
      <c r="EJ21" s="13" t="n">
        <f aca="false">EW8</f>
        <v>1.96704182030712</v>
      </c>
      <c r="EK21" s="13" t="n">
        <f aca="false">EI9</f>
        <v>-0.916526111447034</v>
      </c>
      <c r="EL21" s="20" t="n">
        <f aca="false">EW9</f>
        <v>1.8819444243226</v>
      </c>
      <c r="EM21" s="21"/>
    </row>
    <row r="22" customFormat="false" ht="16" hidden="false" customHeight="false" outlineLevel="0" collapsed="false">
      <c r="AB22" s="28"/>
      <c r="EC22" s="0" t="s">
        <v>296</v>
      </c>
      <c r="ED22" s="19" t="n">
        <v>50</v>
      </c>
      <c r="EE22" s="19" t="n">
        <v>5</v>
      </c>
      <c r="EF22" s="19" t="n">
        <v>1</v>
      </c>
      <c r="EG22" s="13" t="n">
        <f aca="false">EI10</f>
        <v>39.1231475882846</v>
      </c>
      <c r="EH22" s="13" t="n">
        <f aca="false">EW10</f>
        <v>0.656075215809608</v>
      </c>
      <c r="EI22" s="13" t="n">
        <f aca="false">EI11</f>
        <v>4.26439232409381</v>
      </c>
      <c r="EJ22" s="13" t="n">
        <f aca="false">EW11</f>
        <v>3.48166589697277</v>
      </c>
      <c r="EK22" s="13" t="n">
        <f aca="false">EM4</f>
        <v>10.4000254590586</v>
      </c>
      <c r="EL22" s="20" t="n">
        <f aca="false">FA4</f>
        <v>9.29329094228893</v>
      </c>
      <c r="EM22" s="24"/>
      <c r="EN22" s="24"/>
      <c r="EO22" s="24"/>
    </row>
    <row r="23" customFormat="false" ht="16" hidden="false" customHeight="false" outlineLevel="0" collapsed="false">
      <c r="AB23" s="28"/>
      <c r="EC23" s="0" t="s">
        <v>297</v>
      </c>
      <c r="ED23" s="19" t="n">
        <v>50</v>
      </c>
      <c r="EE23" s="19" t="n">
        <v>5</v>
      </c>
      <c r="EF23" s="19" t="n">
        <v>1</v>
      </c>
      <c r="EG23" s="13" t="n">
        <f aca="false">EM5</f>
        <v>98.0460172485122</v>
      </c>
      <c r="EH23" s="13" t="n">
        <f aca="false">FA5</f>
        <v>0.18166544360167</v>
      </c>
      <c r="EI23" s="13" t="n">
        <f aca="false">EM6</f>
        <v>22.4230659071381</v>
      </c>
      <c r="EJ23" s="13" t="n">
        <f aca="false">FA6</f>
        <v>3.17150758404636</v>
      </c>
      <c r="EK23" s="13" t="n">
        <f aca="false">EM7</f>
        <v>4.66219011552046</v>
      </c>
      <c r="EL23" s="20" t="n">
        <f aca="false">FA7</f>
        <v>2.80214501907549</v>
      </c>
      <c r="EM23" s="21"/>
    </row>
    <row r="24" customFormat="false" ht="16" hidden="false" customHeight="false" outlineLevel="0" collapsed="false">
      <c r="AB24" s="28"/>
      <c r="EC24" s="0" t="s">
        <v>298</v>
      </c>
      <c r="ED24" s="19" t="n">
        <v>50</v>
      </c>
      <c r="EE24" s="19" t="n">
        <v>5</v>
      </c>
      <c r="EF24" s="19" t="n">
        <v>1</v>
      </c>
      <c r="EG24" s="13" t="n">
        <f aca="false">EM8</f>
        <v>14.1043184928237</v>
      </c>
      <c r="EH24" s="13" t="n">
        <f aca="false">FA8</f>
        <v>4.33765599485015</v>
      </c>
      <c r="EI24" s="13" t="n">
        <f aca="false">EM9</f>
        <v>-1.10428666900043</v>
      </c>
      <c r="EJ24" s="13" t="n">
        <f aca="false">FA9</f>
        <v>2.43908101704101</v>
      </c>
      <c r="EK24" s="13" t="n">
        <f aca="false">EM10</f>
        <v>-2.44088724819399</v>
      </c>
      <c r="EL24" s="20" t="n">
        <f aca="false">FA10</f>
        <v>1.48051595137169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J5" colorId="64" zoomScale="116" zoomScaleNormal="116" zoomScalePageLayoutView="100" workbookViewId="0">
      <selection pane="topLeft" activeCell="J16" activeCellId="0" sqref="J16"/>
    </sheetView>
  </sheetViews>
  <sheetFormatPr defaultRowHeight="16" zeroHeight="false" outlineLevelRow="0" outlineLevelCol="0"/>
  <cols>
    <col collapsed="false" customWidth="true" hidden="false" outlineLevel="0" max="132" min="1" style="0" width="5.83"/>
    <col collapsed="false" customWidth="true" hidden="false" outlineLevel="0" max="133" min="133" style="0" width="9.66"/>
    <col collapsed="false" customWidth="true" hidden="false" outlineLevel="0" max="172" min="134" style="0" width="5.83"/>
    <col collapsed="false" customWidth="true" hidden="false" outlineLevel="0" max="1025" min="17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178</v>
      </c>
      <c r="G4" s="4"/>
      <c r="H4" s="4"/>
      <c r="I4" s="4"/>
      <c r="J4" s="4" t="s">
        <v>179</v>
      </c>
      <c r="K4" s="4"/>
      <c r="L4" s="4"/>
      <c r="M4" s="4"/>
      <c r="O4" s="2" t="s">
        <v>0</v>
      </c>
      <c r="P4" s="0" t="n">
        <v>0.0588</v>
      </c>
      <c r="Q4" s="0" t="n">
        <v>0.0583</v>
      </c>
      <c r="R4" s="0" t="n">
        <v>0.0613</v>
      </c>
      <c r="S4" s="0" t="n">
        <v>0.0582</v>
      </c>
      <c r="T4" s="0" t="n">
        <v>0.1422</v>
      </c>
      <c r="U4" s="0" t="n">
        <v>0.1482</v>
      </c>
      <c r="V4" s="0" t="n">
        <v>0.1398</v>
      </c>
      <c r="W4" s="0" t="n">
        <v>0.1248</v>
      </c>
      <c r="X4" s="0" t="n">
        <v>0.9034</v>
      </c>
      <c r="Y4" s="0" t="n">
        <v>0.8588</v>
      </c>
      <c r="Z4" s="0" t="n">
        <v>0.7895</v>
      </c>
      <c r="AA4" s="0" t="n">
        <v>0.8552</v>
      </c>
      <c r="AC4" s="2" t="s">
        <v>0</v>
      </c>
      <c r="AD4" s="12" t="n">
        <f aca="false">P4-(AVERAGE($P$4:$S$4))</f>
        <v>-0.000350000000000003</v>
      </c>
      <c r="AE4" s="12" t="n">
        <f aca="false">Q4-(AVERAGE($P$4:$S$4))</f>
        <v>-0.000849999999999997</v>
      </c>
      <c r="AF4" s="12" t="n">
        <f aca="false">R4-(AVERAGE($P$4:$S$4))</f>
        <v>0.00215</v>
      </c>
      <c r="AG4" s="12" t="n">
        <f aca="false">S4-(AVERAGE($P$4:$S$4))</f>
        <v>-0.00095</v>
      </c>
      <c r="AH4" s="12" t="n">
        <f aca="false">T4-(AVERAGE($P$4:$S$4))</f>
        <v>0.08305</v>
      </c>
      <c r="AI4" s="12" t="n">
        <f aca="false">U4-(AVERAGE($P$4:$S$4))</f>
        <v>0.08905</v>
      </c>
      <c r="AJ4" s="12" t="n">
        <f aca="false">V4-(AVERAGE($P$4:$S$4))</f>
        <v>0.08065</v>
      </c>
      <c r="AK4" s="12" t="n">
        <f aca="false">W4-(AVERAGE($P$4:$S$4))</f>
        <v>0.06565</v>
      </c>
      <c r="AL4" s="12" t="n">
        <f aca="false">X4-(AVERAGE($P$4:$S$4))</f>
        <v>0.84425</v>
      </c>
      <c r="AM4" s="12" t="n">
        <f aca="false">Y4-(AVERAGE($P$4:$S$4))</f>
        <v>0.79965</v>
      </c>
      <c r="AN4" s="12" t="n">
        <f aca="false">Z4-(AVERAGE($P$4:$S$4))</f>
        <v>0.73035</v>
      </c>
      <c r="AO4" s="12" t="n">
        <f aca="false">AA4-(AVERAGE($P$4:$S$4))</f>
        <v>0.79605</v>
      </c>
      <c r="AQ4" s="11" t="n">
        <v>0</v>
      </c>
      <c r="AR4" s="12" t="n">
        <f aca="false">AD4</f>
        <v>-0.000350000000000003</v>
      </c>
      <c r="AS4" s="12" t="n">
        <f aca="false">AE4</f>
        <v>-0.000849999999999997</v>
      </c>
      <c r="AT4" s="12" t="n">
        <f aca="false">AF4</f>
        <v>0.00215</v>
      </c>
      <c r="AU4" s="12" t="n">
        <f aca="false">AG4</f>
        <v>-0.00095</v>
      </c>
      <c r="AV4" s="13" t="n">
        <f aca="false">AVERAGE(AR4:AU4)</f>
        <v>0</v>
      </c>
      <c r="AX4" s="2" t="s">
        <v>0</v>
      </c>
      <c r="AY4" s="12" t="n">
        <f aca="false">(AD4+0.0146)/0.057</f>
        <v>0.25</v>
      </c>
      <c r="AZ4" s="12" t="n">
        <f aca="false">(AE4+0.0146)/0.057</f>
        <v>0.241228070175439</v>
      </c>
      <c r="BA4" s="12" t="n">
        <f aca="false">(AF4+0.0146)/0.057</f>
        <v>0.293859649122807</v>
      </c>
      <c r="BB4" s="12" t="n">
        <f aca="false">(AG4+0.0146)/0.057</f>
        <v>0.239473684210526</v>
      </c>
      <c r="BC4" s="12" t="n">
        <f aca="false">(AH4+0.0146)/0.057</f>
        <v>1.71315789473684</v>
      </c>
      <c r="BD4" s="12" t="n">
        <f aca="false">(AI4+0.0146)/0.057</f>
        <v>1.81842105263158</v>
      </c>
      <c r="BE4" s="12" t="n">
        <f aca="false">(AJ4+0.0146)/0.057</f>
        <v>1.67105263157895</v>
      </c>
      <c r="BF4" s="12" t="n">
        <f aca="false">(AK4+0.0146)/0.057</f>
        <v>1.40789473684211</v>
      </c>
      <c r="BG4" s="12" t="n">
        <f aca="false">(AL4+0.0146)/0.057</f>
        <v>15.0675438596491</v>
      </c>
      <c r="BH4" s="12" t="n">
        <f aca="false">(AM4+0.0146)/0.057</f>
        <v>14.2850877192982</v>
      </c>
      <c r="BI4" s="12" t="n">
        <f aca="false">(AN4+0.0146)/0.057</f>
        <v>13.069298245614</v>
      </c>
      <c r="BJ4" s="12" t="n">
        <f aca="false">(AO4+0.0146)/0.057</f>
        <v>14.2219298245614</v>
      </c>
      <c r="BL4" s="2" t="s">
        <v>0</v>
      </c>
      <c r="BM4" s="12"/>
      <c r="BN4" s="12"/>
      <c r="BO4" s="12"/>
      <c r="BP4" s="12"/>
      <c r="BQ4" s="12" t="n">
        <f aca="false">BC4/(0.042*5)</f>
        <v>8.1578947368421</v>
      </c>
      <c r="BR4" s="12" t="n">
        <f aca="false">BD4/(0.042*5)</f>
        <v>8.65914786967418</v>
      </c>
      <c r="BS4" s="12" t="n">
        <f aca="false">BE4/(0.042*5)</f>
        <v>7.95739348370927</v>
      </c>
      <c r="BT4" s="12" t="n">
        <f aca="false">BF4/(0.042*5)</f>
        <v>6.70426065162907</v>
      </c>
      <c r="BU4" s="12" t="n">
        <f aca="false">BG4/(0.042*5)</f>
        <v>71.750208855472</v>
      </c>
      <c r="BV4" s="12" t="n">
        <f aca="false">BH4/(0.042*5)</f>
        <v>68.0242272347535</v>
      </c>
      <c r="BW4" s="12" t="n">
        <f aca="false">BI4/(0.042*5)</f>
        <v>62.234753550543</v>
      </c>
      <c r="BX4" s="12" t="n">
        <f aca="false">BJ4/(0.042*5)</f>
        <v>67.7234753550543</v>
      </c>
      <c r="BZ4" s="2" t="s">
        <v>0</v>
      </c>
      <c r="CA4" s="12"/>
      <c r="CB4" s="12"/>
      <c r="CC4" s="12"/>
      <c r="CD4" s="12"/>
      <c r="CE4" s="14" t="n">
        <f aca="false">AVERAGE(BQ4:BT4)</f>
        <v>7.86967418546366</v>
      </c>
      <c r="CF4" s="12"/>
      <c r="CG4" s="12"/>
      <c r="CH4" s="12"/>
      <c r="CI4" s="14" t="n">
        <f aca="false">AVERAGE(BU4:BX4)</f>
        <v>67.4331662489557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11.2457893069991</v>
      </c>
      <c r="CT4" s="12" t="n">
        <f aca="false">(BR4/$CA$8)*100</f>
        <v>11.9367748250943</v>
      </c>
      <c r="CU4" s="12" t="n">
        <f aca="false">(BS4/$CA$8)*100</f>
        <v>10.969395099761</v>
      </c>
      <c r="CV4" s="12" t="n">
        <f aca="false">(BT4/$CA$8)*100</f>
        <v>9.24193130452308</v>
      </c>
      <c r="CW4" s="12" t="n">
        <f aca="false">(BU4/$CA$8)*100</f>
        <v>98.9088187026747</v>
      </c>
      <c r="CX4" s="12" t="n">
        <f aca="false">(BV4/$CA$8)*100</f>
        <v>93.7724930181672</v>
      </c>
      <c r="CY4" s="12" t="n">
        <f aca="false">(BW4/$CA$8)*100</f>
        <v>85.7916102841678</v>
      </c>
      <c r="CZ4" s="12" t="n">
        <f aca="false">(BX4/$CA$8)*100</f>
        <v>93.35790170731</v>
      </c>
      <c r="DB4" s="2" t="s">
        <v>0</v>
      </c>
      <c r="DC4" s="12"/>
      <c r="DD4" s="12"/>
      <c r="DE4" s="12"/>
      <c r="DF4" s="12"/>
      <c r="DG4" s="12" t="n">
        <f aca="false">AVERAGE(CS4:CV4)</f>
        <v>10.8484726340944</v>
      </c>
      <c r="DH4" s="12"/>
      <c r="DI4" s="12"/>
      <c r="DJ4" s="12"/>
      <c r="DK4" s="12" t="n">
        <f aca="false">AVERAGE(CW4:CZ4)</f>
        <v>92.9577059280799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88.7542106930009</v>
      </c>
      <c r="DV4" s="12" t="n">
        <f aca="false">$DC$8-CT4</f>
        <v>88.0632251749057</v>
      </c>
      <c r="DW4" s="12" t="n">
        <f aca="false">$DC$8-CU4</f>
        <v>89.030604900239</v>
      </c>
      <c r="DX4" s="12" t="n">
        <f aca="false">$DC$8-CV4</f>
        <v>90.7580686954769</v>
      </c>
      <c r="DY4" s="12" t="n">
        <f aca="false">$DC$8-CW4</f>
        <v>1.09118129732529</v>
      </c>
      <c r="DZ4" s="12" t="n">
        <f aca="false">$DC$8-CX4</f>
        <v>6.22750698183286</v>
      </c>
      <c r="EA4" s="12" t="n">
        <f aca="false">$DC$8-CY4</f>
        <v>14.2083897158322</v>
      </c>
      <c r="EB4" s="12" t="n">
        <f aca="false">$DC$8-CZ4</f>
        <v>6.64209829268997</v>
      </c>
      <c r="ED4" s="2" t="s">
        <v>0</v>
      </c>
      <c r="EE4" s="12"/>
      <c r="EF4" s="12"/>
      <c r="EG4" s="12"/>
      <c r="EH4" s="12"/>
      <c r="EI4" s="14" t="n">
        <f aca="false">AVERAGE(DU4:DX4)</f>
        <v>89.1515273659056</v>
      </c>
      <c r="EJ4" s="12"/>
      <c r="EK4" s="12"/>
      <c r="EL4" s="12"/>
      <c r="EM4" s="14" t="n">
        <f aca="false">AVERAGE(DY4:EB4)</f>
        <v>7.04229407192008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1.14569621974689</v>
      </c>
      <c r="EX4" s="12"/>
      <c r="EY4" s="12"/>
      <c r="EZ4" s="12"/>
      <c r="FA4" s="14" t="n">
        <f aca="false">STDEV(DY4:EB4)</f>
        <v>5.40347742037564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180</v>
      </c>
      <c r="G5" s="4"/>
      <c r="H5" s="4"/>
      <c r="I5" s="4"/>
      <c r="J5" s="4" t="s">
        <v>181</v>
      </c>
      <c r="K5" s="4"/>
      <c r="L5" s="4"/>
      <c r="M5" s="4"/>
      <c r="O5" s="2" t="s">
        <v>4</v>
      </c>
      <c r="P5" s="0" t="n">
        <v>0.2283</v>
      </c>
      <c r="Q5" s="0" t="n">
        <v>0.239</v>
      </c>
      <c r="R5" s="0" t="n">
        <v>0.2343</v>
      </c>
      <c r="S5" s="0" t="n">
        <v>0.2357</v>
      </c>
      <c r="T5" s="0" t="n">
        <v>0.7679</v>
      </c>
      <c r="U5" s="0" t="n">
        <v>0.7694</v>
      </c>
      <c r="V5" s="0" t="n">
        <v>0.7262</v>
      </c>
      <c r="W5" s="0" t="n">
        <v>0.6701</v>
      </c>
      <c r="X5" s="0" t="n">
        <v>0.7827</v>
      </c>
      <c r="Y5" s="0" t="n">
        <v>0.7444</v>
      </c>
      <c r="Z5" s="0" t="n">
        <v>0.7041</v>
      </c>
      <c r="AA5" s="0" t="n">
        <v>0.7626</v>
      </c>
      <c r="AC5" s="2" t="s">
        <v>4</v>
      </c>
      <c r="AD5" s="12" t="n">
        <f aca="false">P5-(AVERAGE($P$4:$S$4))</f>
        <v>0.16915</v>
      </c>
      <c r="AE5" s="12" t="n">
        <f aca="false">Q5-(AVERAGE($P$4:$S$4))</f>
        <v>0.17985</v>
      </c>
      <c r="AF5" s="12" t="n">
        <f aca="false">R5-(AVERAGE($P$4:$S$4))</f>
        <v>0.17515</v>
      </c>
      <c r="AG5" s="12" t="n">
        <f aca="false">S5-(AVERAGE($P$4:$S$4))</f>
        <v>0.17655</v>
      </c>
      <c r="AH5" s="12" t="n">
        <f aca="false">T5-(AVERAGE($P$4:$S$4))</f>
        <v>0.70875</v>
      </c>
      <c r="AI5" s="12" t="n">
        <f aca="false">U5-(AVERAGE($P$4:$S$4))</f>
        <v>0.71025</v>
      </c>
      <c r="AJ5" s="12" t="n">
        <f aca="false">V5-(AVERAGE($P$4:$S$4))</f>
        <v>0.66705</v>
      </c>
      <c r="AK5" s="12" t="n">
        <f aca="false">W5-(AVERAGE($P$4:$S$4))</f>
        <v>0.61095</v>
      </c>
      <c r="AL5" s="12" t="n">
        <f aca="false">X5-(AVERAGE($P$4:$S$4))</f>
        <v>0.72355</v>
      </c>
      <c r="AM5" s="12" t="n">
        <f aca="false">Y5-(AVERAGE($P$4:$S$4))</f>
        <v>0.68525</v>
      </c>
      <c r="AN5" s="12" t="n">
        <f aca="false">Z5-(AVERAGE($P$4:$S$4))</f>
        <v>0.64495</v>
      </c>
      <c r="AO5" s="12" t="n">
        <f aca="false">AA5-(AVERAGE($P$4:$S$4))</f>
        <v>0.70345</v>
      </c>
      <c r="AQ5" s="11" t="n">
        <v>2.5</v>
      </c>
      <c r="AR5" s="12" t="n">
        <f aca="false">AD5</f>
        <v>0.16915</v>
      </c>
      <c r="AS5" s="12" t="n">
        <f aca="false">AE5</f>
        <v>0.17985</v>
      </c>
      <c r="AT5" s="12" t="n">
        <f aca="false">AF5</f>
        <v>0.17515</v>
      </c>
      <c r="AU5" s="12" t="n">
        <f aca="false">AG5</f>
        <v>0.17655</v>
      </c>
      <c r="AV5" s="13" t="n">
        <f aca="false">AVERAGE(AR5:AU5)</f>
        <v>0.175175</v>
      </c>
      <c r="AX5" s="2" t="s">
        <v>4</v>
      </c>
      <c r="AY5" s="12" t="n">
        <f aca="false">(AD5+0.0146)/0.057</f>
        <v>3.22368421052632</v>
      </c>
      <c r="AZ5" s="12" t="n">
        <f aca="false">(AE5+0.0146)/0.057</f>
        <v>3.41140350877193</v>
      </c>
      <c r="BA5" s="12" t="n">
        <f aca="false">(AF5+0.0146)/0.057</f>
        <v>3.32894736842105</v>
      </c>
      <c r="BB5" s="12" t="n">
        <f aca="false">(AG5+0.0146)/0.057</f>
        <v>3.35350877192982</v>
      </c>
      <c r="BC5" s="12" t="n">
        <f aca="false">(AH5+0.0146)/0.057</f>
        <v>12.690350877193</v>
      </c>
      <c r="BD5" s="12" t="n">
        <f aca="false">(AI5+0.0146)/0.057</f>
        <v>12.7166666666667</v>
      </c>
      <c r="BE5" s="12" t="n">
        <f aca="false">(AJ5+0.0146)/0.057</f>
        <v>11.9587719298246</v>
      </c>
      <c r="BF5" s="12" t="n">
        <f aca="false">(AK5+0.0146)/0.057</f>
        <v>10.9745614035088</v>
      </c>
      <c r="BG5" s="12" t="n">
        <f aca="false">(AL5+0.0146)/0.057</f>
        <v>12.95</v>
      </c>
      <c r="BH5" s="12" t="n">
        <f aca="false">(AM5+0.0146)/0.057</f>
        <v>12.2780701754386</v>
      </c>
      <c r="BI5" s="12" t="n">
        <f aca="false">(AN5+0.0146)/0.057</f>
        <v>11.5710526315789</v>
      </c>
      <c r="BJ5" s="12" t="n">
        <f aca="false">(AO5+0.0146)/0.057</f>
        <v>12.5973684210526</v>
      </c>
      <c r="BL5" s="2" t="s">
        <v>4</v>
      </c>
      <c r="BM5" s="12"/>
      <c r="BN5" s="12"/>
      <c r="BO5" s="12"/>
      <c r="BP5" s="12"/>
      <c r="BQ5" s="12" t="n">
        <f aca="false">BC5/(0.042*5)</f>
        <v>60.4302422723475</v>
      </c>
      <c r="BR5" s="12" t="n">
        <f aca="false">BD5/(0.042*5)</f>
        <v>60.5555555555555</v>
      </c>
      <c r="BS5" s="12" t="n">
        <f aca="false">BE5/(0.042*5)</f>
        <v>56.9465329991646</v>
      </c>
      <c r="BT5" s="12" t="n">
        <f aca="false">BF5/(0.042*5)</f>
        <v>52.2598162071846</v>
      </c>
      <c r="BU5" s="12" t="n">
        <f aca="false">BG5/(0.042*5)</f>
        <v>61.6666666666667</v>
      </c>
      <c r="BV5" s="12" t="n">
        <f aca="false">BH5/(0.042*5)</f>
        <v>58.4670008354219</v>
      </c>
      <c r="BW5" s="12" t="n">
        <f aca="false">BI5/(0.042*5)</f>
        <v>55.1002506265664</v>
      </c>
      <c r="BX5" s="12" t="n">
        <f aca="false">BJ5/(0.042*5)</f>
        <v>59.9874686716792</v>
      </c>
      <c r="BZ5" s="2" t="s">
        <v>4</v>
      </c>
      <c r="CA5" s="12"/>
      <c r="CB5" s="12"/>
      <c r="CC5" s="12"/>
      <c r="CD5" s="12"/>
      <c r="CE5" s="14" t="n">
        <f aca="false">AVERAGE(BQ5:BT5)</f>
        <v>57.5480367585631</v>
      </c>
      <c r="CF5" s="12"/>
      <c r="CG5" s="12"/>
      <c r="CH5" s="12"/>
      <c r="CI5" s="12" t="n">
        <f aca="false">AVERAGE(BU5:BX5)</f>
        <v>58.8053467000835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83.3040624190251</v>
      </c>
      <c r="CT5" s="12" t="n">
        <f aca="false">(BR5/$CA$8)*100</f>
        <v>83.4768087985489</v>
      </c>
      <c r="CU5" s="12" t="n">
        <f aca="false">(BS5/$CA$8)*100</f>
        <v>78.5017130682636</v>
      </c>
      <c r="CV5" s="12" t="n">
        <f aca="false">(BT5/$CA$8)*100</f>
        <v>72.0409984740737</v>
      </c>
      <c r="CW5" s="12" t="n">
        <f aca="false">(BU5/$CA$8)*100</f>
        <v>85.0084933636599</v>
      </c>
      <c r="CX5" s="12" t="n">
        <f aca="false">(BV5/$CA$8)*100</f>
        <v>80.5977024731523</v>
      </c>
      <c r="CY5" s="12" t="n">
        <f aca="false">(BW5/$CA$8)*100</f>
        <v>75.956583076613</v>
      </c>
      <c r="CZ5" s="12" t="n">
        <f aca="false">(BX5/$CA$8)*100</f>
        <v>82.693691878041</v>
      </c>
      <c r="DB5" s="2" t="s">
        <v>4</v>
      </c>
      <c r="DC5" s="12"/>
      <c r="DD5" s="12"/>
      <c r="DE5" s="12"/>
      <c r="DF5" s="12"/>
      <c r="DG5" s="12" t="n">
        <f aca="false">AVERAGE(CS5:CV5)</f>
        <v>79.3308956899778</v>
      </c>
      <c r="DH5" s="12"/>
      <c r="DI5" s="12"/>
      <c r="DJ5" s="12"/>
      <c r="DK5" s="12" t="n">
        <f aca="false">AVERAGE(CW5:CZ5)</f>
        <v>81.0641176978666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16.6959375809749</v>
      </c>
      <c r="DV5" s="12" t="n">
        <f aca="false">$DC$8-CT5</f>
        <v>16.5231912014511</v>
      </c>
      <c r="DW5" s="12" t="n">
        <f aca="false">$DC$8-CU5</f>
        <v>21.4982869317364</v>
      </c>
      <c r="DX5" s="12" t="n">
        <f aca="false">$DC$8-CV5</f>
        <v>27.9590015259264</v>
      </c>
      <c r="DY5" s="12" t="n">
        <f aca="false">$DC$8-CW5</f>
        <v>14.9915066363401</v>
      </c>
      <c r="DZ5" s="12" t="n">
        <f aca="false">$DC$8-CX5</f>
        <v>19.4022975268477</v>
      </c>
      <c r="EA5" s="12" t="n">
        <f aca="false">$DC$8-CY5</f>
        <v>24.043416923387</v>
      </c>
      <c r="EB5" s="12" t="n">
        <f aca="false">$DC$8-CZ5</f>
        <v>17.306308121959</v>
      </c>
      <c r="ED5" s="2" t="s">
        <v>4</v>
      </c>
      <c r="EE5" s="12"/>
      <c r="EF5" s="12"/>
      <c r="EG5" s="12"/>
      <c r="EH5" s="12"/>
      <c r="EI5" s="14" t="n">
        <f aca="false">AVERAGE(DU5:DX5)</f>
        <v>20.6691043100222</v>
      </c>
      <c r="EJ5" s="12"/>
      <c r="EK5" s="12"/>
      <c r="EL5" s="12"/>
      <c r="EM5" s="12" t="n">
        <f aca="false">AVERAGE(DY5:EB5)</f>
        <v>18.9358823021334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5.37911995897812</v>
      </c>
      <c r="EX5" s="12"/>
      <c r="EY5" s="12"/>
      <c r="EZ5" s="12"/>
      <c r="FA5" s="12" t="n">
        <f aca="false">STDEV(DY5:EB5)</f>
        <v>3.85218831621468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182</v>
      </c>
      <c r="G6" s="4"/>
      <c r="H6" s="4"/>
      <c r="I6" s="4"/>
      <c r="J6" s="4" t="s">
        <v>183</v>
      </c>
      <c r="K6" s="4"/>
      <c r="L6" s="4"/>
      <c r="M6" s="4"/>
      <c r="O6" s="2" t="s">
        <v>8</v>
      </c>
      <c r="P6" s="0" t="n">
        <v>0.643</v>
      </c>
      <c r="Q6" s="0" t="n">
        <v>0.6401</v>
      </c>
      <c r="R6" s="0" t="n">
        <v>0.6386</v>
      </c>
      <c r="S6" s="0" t="n">
        <v>0.6423</v>
      </c>
      <c r="T6" s="0" t="n">
        <v>0.8692</v>
      </c>
      <c r="U6" s="0" t="n">
        <v>0.8828</v>
      </c>
      <c r="V6" s="0" t="n">
        <v>0.8952</v>
      </c>
      <c r="W6" s="0" t="n">
        <v>0.8094</v>
      </c>
      <c r="X6" s="0" t="n">
        <v>0.8627</v>
      </c>
      <c r="Y6" s="0" t="n">
        <v>0.8702</v>
      </c>
      <c r="Z6" s="0" t="n">
        <v>0.8347</v>
      </c>
      <c r="AA6" s="0" t="n">
        <v>0.8745</v>
      </c>
      <c r="AC6" s="2" t="s">
        <v>8</v>
      </c>
      <c r="AD6" s="12" t="n">
        <f aca="false">P6-(AVERAGE($P$4:$S$4))</f>
        <v>0.58385</v>
      </c>
      <c r="AE6" s="12" t="n">
        <f aca="false">Q6-(AVERAGE($P$4:$S$4))</f>
        <v>0.58095</v>
      </c>
      <c r="AF6" s="12" t="n">
        <f aca="false">R6-(AVERAGE($P$4:$S$4))</f>
        <v>0.57945</v>
      </c>
      <c r="AG6" s="12" t="n">
        <f aca="false">S6-(AVERAGE($P$4:$S$4))</f>
        <v>0.58315</v>
      </c>
      <c r="AH6" s="12" t="n">
        <f aca="false">T6-(AVERAGE($P$4:$S$4))</f>
        <v>0.81005</v>
      </c>
      <c r="AI6" s="12" t="n">
        <f aca="false">U6-(AVERAGE($P$4:$S$4))</f>
        <v>0.82365</v>
      </c>
      <c r="AJ6" s="12" t="n">
        <f aca="false">V6-(AVERAGE($P$4:$S$4))</f>
        <v>0.83605</v>
      </c>
      <c r="AK6" s="12" t="n">
        <f aca="false">W6-(AVERAGE($P$4:$S$4))</f>
        <v>0.75025</v>
      </c>
      <c r="AL6" s="12" t="n">
        <f aca="false">X6-(AVERAGE($P$4:$S$4))</f>
        <v>0.80355</v>
      </c>
      <c r="AM6" s="12" t="n">
        <f aca="false">Y6-(AVERAGE($P$4:$S$4))</f>
        <v>0.81105</v>
      </c>
      <c r="AN6" s="12" t="n">
        <f aca="false">Z6-(AVERAGE($P$4:$S$4))</f>
        <v>0.77555</v>
      </c>
      <c r="AO6" s="12" t="n">
        <f aca="false">AA6-(AVERAGE($P$4:$S$4))</f>
        <v>0.81535</v>
      </c>
      <c r="AQ6" s="11" t="n">
        <v>10</v>
      </c>
      <c r="AR6" s="12" t="n">
        <f aca="false">AD6</f>
        <v>0.58385</v>
      </c>
      <c r="AS6" s="12" t="n">
        <f aca="false">AE6</f>
        <v>0.58095</v>
      </c>
      <c r="AT6" s="12" t="n">
        <f aca="false">AF6</f>
        <v>0.57945</v>
      </c>
      <c r="AU6" s="12" t="n">
        <f aca="false">AG6</f>
        <v>0.58315</v>
      </c>
      <c r="AV6" s="13" t="n">
        <f aca="false">AVERAGE(AR6:AU6)</f>
        <v>0.58185</v>
      </c>
      <c r="AX6" s="2" t="s">
        <v>8</v>
      </c>
      <c r="AY6" s="12" t="n">
        <f aca="false">(AD6+0.0146)/0.057</f>
        <v>10.4991228070175</v>
      </c>
      <c r="AZ6" s="12" t="n">
        <f aca="false">(AE6+0.0146)/0.057</f>
        <v>10.4482456140351</v>
      </c>
      <c r="BA6" s="12" t="n">
        <f aca="false">(AF6+0.0146)/0.057</f>
        <v>10.4219298245614</v>
      </c>
      <c r="BB6" s="12" t="n">
        <f aca="false">(AG6+0.0146)/0.057</f>
        <v>10.4868421052632</v>
      </c>
      <c r="BC6" s="12" t="n">
        <f aca="false">(AH6+0.0146)/0.057</f>
        <v>14.4675438596491</v>
      </c>
      <c r="BD6" s="12" t="n">
        <f aca="false">(AI6+0.0146)/0.057</f>
        <v>14.7061403508772</v>
      </c>
      <c r="BE6" s="12" t="n">
        <f aca="false">(AJ6+0.0146)/0.057</f>
        <v>14.9236842105263</v>
      </c>
      <c r="BF6" s="12" t="n">
        <f aca="false">(AK6+0.0146)/0.057</f>
        <v>13.4184210526316</v>
      </c>
      <c r="BG6" s="12" t="n">
        <f aca="false">(AL6+0.0146)/0.057</f>
        <v>14.3535087719298</v>
      </c>
      <c r="BH6" s="12" t="n">
        <f aca="false">(AM6+0.0146)/0.057</f>
        <v>14.4850877192982</v>
      </c>
      <c r="BI6" s="12" t="n">
        <f aca="false">(AN6+0.0146)/0.057</f>
        <v>13.8622807017544</v>
      </c>
      <c r="BJ6" s="12" t="n">
        <f aca="false">(AO6+0.0146)/0.057</f>
        <v>14.5605263157895</v>
      </c>
      <c r="BL6" s="2" t="s">
        <v>8</v>
      </c>
      <c r="BM6" s="12"/>
      <c r="BN6" s="12"/>
      <c r="BO6" s="12"/>
      <c r="BP6" s="12"/>
      <c r="BQ6" s="12" t="n">
        <f aca="false">BC6/(0.042*5)</f>
        <v>68.8930659983291</v>
      </c>
      <c r="BR6" s="12" t="n">
        <f aca="false">BD6/(0.042*5)</f>
        <v>70.0292397660819</v>
      </c>
      <c r="BS6" s="12" t="n">
        <f aca="false">BE6/(0.042*5)</f>
        <v>71.0651629072682</v>
      </c>
      <c r="BT6" s="12" t="n">
        <f aca="false">BF6/(0.042*5)</f>
        <v>63.8972431077694</v>
      </c>
      <c r="BU6" s="12" t="n">
        <f aca="false">BG6/(0.042*5)</f>
        <v>68.3500417710944</v>
      </c>
      <c r="BV6" s="12" t="n">
        <f aca="false">BH6/(0.042*5)</f>
        <v>68.9766081871345</v>
      </c>
      <c r="BW6" s="12" t="n">
        <f aca="false">BI6/(0.042*5)</f>
        <v>66.0108604845447</v>
      </c>
      <c r="BX6" s="12" t="n">
        <f aca="false">BJ6/(0.042*5)</f>
        <v>69.3358395989975</v>
      </c>
      <c r="BZ6" s="2" t="s">
        <v>8</v>
      </c>
      <c r="CA6" s="12"/>
      <c r="CB6" s="12"/>
      <c r="CC6" s="12"/>
      <c r="CD6" s="12"/>
      <c r="CE6" s="14" t="n">
        <f aca="false">AVERAGE(BQ6:BT6)</f>
        <v>68.4711779448621</v>
      </c>
      <c r="CF6" s="12"/>
      <c r="CG6" s="12"/>
      <c r="CH6" s="12"/>
      <c r="CI6" s="12" t="n">
        <f aca="false">AVERAGE(BU6:BX6)</f>
        <v>68.1683375104428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94.9702012495321</v>
      </c>
      <c r="CT6" s="12" t="n">
        <f aca="false">(BR6/$CA$8)*100</f>
        <v>96.5364350905479</v>
      </c>
      <c r="CU6" s="12" t="n">
        <f aca="false">(BS6/$CA$8)*100</f>
        <v>97.9644718279446</v>
      </c>
      <c r="CV6" s="12" t="n">
        <f aca="false">(BT6/$CA$8)*100</f>
        <v>88.0833789191835</v>
      </c>
      <c r="CW6" s="12" t="n">
        <f aca="false">(BU6/$CA$8)*100</f>
        <v>94.221633604929</v>
      </c>
      <c r="CX6" s="12" t="n">
        <f aca="false">(BV6/$CA$8)*100</f>
        <v>95.085365502548</v>
      </c>
      <c r="CY6" s="12" t="n">
        <f aca="false">(BW6/$CA$8)*100</f>
        <v>90.9970345204848</v>
      </c>
      <c r="CZ6" s="12" t="n">
        <f aca="false">(BX6/$CA$8)*100</f>
        <v>95.5805717905162</v>
      </c>
      <c r="DB6" s="2" t="s">
        <v>8</v>
      </c>
      <c r="DC6" s="12"/>
      <c r="DD6" s="12"/>
      <c r="DE6" s="12"/>
      <c r="DF6" s="12"/>
      <c r="DG6" s="12" t="n">
        <f aca="false">AVERAGE(CS6:CV6)</f>
        <v>94.388621771802</v>
      </c>
      <c r="DH6" s="12"/>
      <c r="DI6" s="12"/>
      <c r="DJ6" s="12"/>
      <c r="DK6" s="12" t="n">
        <f aca="false">AVERAGE(CW6:CZ6)</f>
        <v>93.9711513546195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5.02979875046788</v>
      </c>
      <c r="DV6" s="12" t="n">
        <f aca="false">$DC$8-CT6</f>
        <v>3.46356490945212</v>
      </c>
      <c r="DW6" s="12" t="n">
        <f aca="false">$DC$8-CU6</f>
        <v>2.03552817205539</v>
      </c>
      <c r="DX6" s="12" t="n">
        <f aca="false">$DC$8-CV6</f>
        <v>11.9166210808165</v>
      </c>
      <c r="DY6" s="12" t="n">
        <f aca="false">$DC$8-CW6</f>
        <v>5.77836639507099</v>
      </c>
      <c r="DZ6" s="12" t="n">
        <f aca="false">$DC$8-CX6</f>
        <v>4.91463449745201</v>
      </c>
      <c r="EA6" s="12" t="n">
        <f aca="false">$DC$8-CY6</f>
        <v>9.00296547951517</v>
      </c>
      <c r="EB6" s="12" t="n">
        <f aca="false">$DC$8-CZ6</f>
        <v>4.41942820948378</v>
      </c>
      <c r="ED6" s="2" t="s">
        <v>8</v>
      </c>
      <c r="EE6" s="12"/>
      <c r="EF6" s="12"/>
      <c r="EG6" s="12"/>
      <c r="EH6" s="12"/>
      <c r="EI6" s="14" t="n">
        <f aca="false">AVERAGE(DU6:DX6)</f>
        <v>5.61137822819797</v>
      </c>
      <c r="EJ6" s="12"/>
      <c r="EK6" s="12"/>
      <c r="EL6" s="12"/>
      <c r="EM6" s="12" t="n">
        <f aca="false">AVERAGE(DY6:EB6)</f>
        <v>6.02884864538049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4.3777516221462</v>
      </c>
      <c r="EX6" s="12"/>
      <c r="EY6" s="12"/>
      <c r="EZ6" s="12"/>
      <c r="FA6" s="12" t="n">
        <f aca="false">STDEV(DY6:EB6)</f>
        <v>2.06072961251829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184</v>
      </c>
      <c r="G7" s="4"/>
      <c r="H7" s="4"/>
      <c r="I7" s="4"/>
      <c r="J7" s="4" t="s">
        <v>185</v>
      </c>
      <c r="K7" s="4"/>
      <c r="L7" s="4"/>
      <c r="M7" s="4"/>
      <c r="O7" s="2" t="s">
        <v>12</v>
      </c>
      <c r="P7" s="0" t="n">
        <v>1.2249</v>
      </c>
      <c r="Q7" s="28" t="n">
        <v>1.2097</v>
      </c>
      <c r="R7" s="28" t="n">
        <v>1.2211</v>
      </c>
      <c r="S7" s="28" t="n">
        <v>1.1925</v>
      </c>
      <c r="T7" s="28" t="n">
        <v>0.0857</v>
      </c>
      <c r="U7" s="28" t="n">
        <v>0.0852</v>
      </c>
      <c r="V7" s="28" t="n">
        <v>0.088</v>
      </c>
      <c r="W7" s="28" t="n">
        <v>0.0887</v>
      </c>
      <c r="X7" s="28" t="n">
        <v>0.865</v>
      </c>
      <c r="Y7" s="28" t="n">
        <v>0.8531</v>
      </c>
      <c r="Z7" s="28" t="n">
        <v>0.8491</v>
      </c>
      <c r="AA7" s="28" t="n">
        <v>0.8555</v>
      </c>
      <c r="AC7" s="2" t="s">
        <v>12</v>
      </c>
      <c r="AD7" s="12" t="n">
        <f aca="false">P7-(AVERAGE($P$4:$S$4))</f>
        <v>1.16575</v>
      </c>
      <c r="AE7" s="12" t="n">
        <f aca="false">Q7-(AVERAGE($P$4:$S$4))</f>
        <v>1.15055</v>
      </c>
      <c r="AF7" s="12" t="n">
        <f aca="false">R7-(AVERAGE($P$4:$S$4))</f>
        <v>1.16195</v>
      </c>
      <c r="AG7" s="12" t="n">
        <f aca="false">S7-(AVERAGE($P$4:$S$4))</f>
        <v>1.13335</v>
      </c>
      <c r="AH7" s="12" t="n">
        <f aca="false">T7-(AVERAGE($P$4:$S$4))</f>
        <v>0.02655</v>
      </c>
      <c r="AI7" s="12" t="n">
        <f aca="false">U7-(AVERAGE($P$4:$S$4))</f>
        <v>0.02605</v>
      </c>
      <c r="AJ7" s="12" t="n">
        <f aca="false">V7-(AVERAGE($P$4:$S$4))</f>
        <v>0.02885</v>
      </c>
      <c r="AK7" s="12" t="n">
        <f aca="false">W7-(AVERAGE($P$4:$S$4))</f>
        <v>0.02955</v>
      </c>
      <c r="AL7" s="12" t="n">
        <f aca="false">X7-(AVERAGE($P$4:$S$4))</f>
        <v>0.80585</v>
      </c>
      <c r="AM7" s="12" t="n">
        <f aca="false">Y7-(AVERAGE($P$4:$S$4))</f>
        <v>0.79395</v>
      </c>
      <c r="AN7" s="12" t="n">
        <f aca="false">Z7-(AVERAGE($P$4:$S$4))</f>
        <v>0.78995</v>
      </c>
      <c r="AO7" s="12" t="n">
        <f aca="false">AA7-(AVERAGE($P$4:$S$4))</f>
        <v>0.79635</v>
      </c>
      <c r="AQ7" s="11" t="n">
        <v>20</v>
      </c>
      <c r="AR7" s="12" t="n">
        <f aca="false">AD7</f>
        <v>1.16575</v>
      </c>
      <c r="AS7" s="12" t="n">
        <f aca="false">AE7</f>
        <v>1.15055</v>
      </c>
      <c r="AT7" s="12" t="n">
        <f aca="false">AF7</f>
        <v>1.16195</v>
      </c>
      <c r="AU7" s="12" t="n">
        <f aca="false">AG7</f>
        <v>1.13335</v>
      </c>
      <c r="AV7" s="13" t="n">
        <f aca="false">AVERAGE(AR7:AU7)</f>
        <v>1.1529</v>
      </c>
      <c r="AX7" s="2" t="s">
        <v>12</v>
      </c>
      <c r="AY7" s="12" t="n">
        <f aca="false">(AD7+0.0146)/0.057</f>
        <v>20.7078947368421</v>
      </c>
      <c r="AZ7" s="12" t="n">
        <f aca="false">(AE7+0.0146)/0.057</f>
        <v>20.4412280701754</v>
      </c>
      <c r="BA7" s="12" t="n">
        <f aca="false">(AF7+0.0146)/0.057</f>
        <v>20.6412280701754</v>
      </c>
      <c r="BB7" s="12" t="n">
        <f aca="false">(AG7+0.0146)/0.057</f>
        <v>20.1394736842105</v>
      </c>
      <c r="BC7" s="12" t="n">
        <f aca="false">(AH7+0.0146)/0.057</f>
        <v>0.721929824561403</v>
      </c>
      <c r="BD7" s="12" t="n">
        <f aca="false">(AI7+0.0146)/0.057</f>
        <v>0.713157894736842</v>
      </c>
      <c r="BE7" s="12" t="n">
        <f aca="false">(AJ7+0.0146)/0.057</f>
        <v>0.762280701754386</v>
      </c>
      <c r="BF7" s="12" t="n">
        <f aca="false">(AK7+0.0146)/0.057</f>
        <v>0.774561403508772</v>
      </c>
      <c r="BG7" s="12" t="n">
        <f aca="false">(AL7+0.0146)/0.057</f>
        <v>14.3938596491228</v>
      </c>
      <c r="BH7" s="12" t="n">
        <f aca="false">(AM7+0.0146)/0.057</f>
        <v>14.1850877192982</v>
      </c>
      <c r="BI7" s="12" t="n">
        <f aca="false">(AN7+0.0146)/0.057</f>
        <v>14.1149122807018</v>
      </c>
      <c r="BJ7" s="12" t="n">
        <f aca="false">(AO7+0.0146)/0.057</f>
        <v>14.2271929824561</v>
      </c>
      <c r="BL7" s="2" t="s">
        <v>12</v>
      </c>
      <c r="BM7" s="12"/>
      <c r="BN7" s="12"/>
      <c r="BO7" s="12"/>
      <c r="BP7" s="12"/>
      <c r="BQ7" s="12" t="n">
        <f aca="false">BC7/(0.042*5)</f>
        <v>3.43776106934002</v>
      </c>
      <c r="BR7" s="12" t="n">
        <f aca="false">BD7/(0.042*5)</f>
        <v>3.39598997493734</v>
      </c>
      <c r="BS7" s="12" t="n">
        <f aca="false">BE7/(0.042*5)</f>
        <v>3.62990810359231</v>
      </c>
      <c r="BT7" s="12" t="n">
        <f aca="false">BF7/(0.042*5)</f>
        <v>3.68838763575606</v>
      </c>
      <c r="BU7" s="12" t="n">
        <f aca="false">BG7/(0.042*5)</f>
        <v>68.5421888053467</v>
      </c>
      <c r="BV7" s="12" t="n">
        <f aca="false">BH7/(0.042*5)</f>
        <v>67.548036758563</v>
      </c>
      <c r="BW7" s="12" t="n">
        <f aca="false">BI7/(0.042*5)</f>
        <v>67.2138680033417</v>
      </c>
      <c r="BX7" s="12" t="n">
        <f aca="false">BJ7/(0.042*5)</f>
        <v>67.7485380116959</v>
      </c>
      <c r="BZ7" s="2" t="s">
        <v>12</v>
      </c>
      <c r="CA7" s="12"/>
      <c r="CB7" s="12"/>
      <c r="CC7" s="12"/>
      <c r="CD7" s="12"/>
      <c r="CE7" s="12" t="n">
        <f aca="false">AVERAGE(BQ7:BT7)</f>
        <v>3.53801169590643</v>
      </c>
      <c r="CF7" s="12"/>
      <c r="CG7" s="12"/>
      <c r="CH7" s="12"/>
      <c r="CI7" s="12" t="n">
        <f aca="false">AVERAGE(BU7:BX7)</f>
        <v>67.7631578947368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4.7390090116028</v>
      </c>
      <c r="CT7" s="12" t="n">
        <f aca="false">(BR7/$CA$8)*100</f>
        <v>4.68142688509487</v>
      </c>
      <c r="CU7" s="12" t="n">
        <f aca="false">(BS7/$CA$8)*100</f>
        <v>5.00388679353928</v>
      </c>
      <c r="CV7" s="12" t="n">
        <f aca="false">(BT7/$CA$8)*100</f>
        <v>5.08450177065039</v>
      </c>
      <c r="CW7" s="12" t="n">
        <f aca="false">(BU7/$CA$8)*100</f>
        <v>94.4865113868655</v>
      </c>
      <c r="CX7" s="12" t="n">
        <f aca="false">(BV7/$CA$8)*100</f>
        <v>93.1160567759767</v>
      </c>
      <c r="CY7" s="12" t="n">
        <f aca="false">(BW7/$CA$8)*100</f>
        <v>92.6553997639133</v>
      </c>
      <c r="CZ7" s="12" t="n">
        <f aca="false">(BX7/$CA$8)*100</f>
        <v>93.3924509832148</v>
      </c>
      <c r="DB7" s="2" t="s">
        <v>12</v>
      </c>
      <c r="DC7" s="12"/>
      <c r="DD7" s="12"/>
      <c r="DE7" s="12"/>
      <c r="DF7" s="12"/>
      <c r="DG7" s="12" t="n">
        <f aca="false">AVERAGE(CS7:CV7)</f>
        <v>4.87720611522184</v>
      </c>
      <c r="DH7" s="12"/>
      <c r="DI7" s="12"/>
      <c r="DJ7" s="12"/>
      <c r="DK7" s="12" t="n">
        <f aca="false">AVERAGE(CW7:CZ7)</f>
        <v>93.4126047274926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95.2609909883972</v>
      </c>
      <c r="DV7" s="12" t="n">
        <f aca="false">$DC$8-CT7</f>
        <v>95.3185731149051</v>
      </c>
      <c r="DW7" s="12" t="n">
        <f aca="false">$DC$8-CU7</f>
        <v>94.9961132064607</v>
      </c>
      <c r="DX7" s="12" t="n">
        <f aca="false">$DC$8-CV7</f>
        <v>94.9154982293496</v>
      </c>
      <c r="DY7" s="12" t="n">
        <f aca="false">$DC$8-CW7</f>
        <v>5.51348861313448</v>
      </c>
      <c r="DZ7" s="12" t="n">
        <f aca="false">$DC$8-CX7</f>
        <v>6.8839432240233</v>
      </c>
      <c r="EA7" s="12" t="n">
        <f aca="false">$DC$8-CY7</f>
        <v>7.34460023608673</v>
      </c>
      <c r="EB7" s="12" t="n">
        <f aca="false">$DC$8-CZ7</f>
        <v>6.60754901678521</v>
      </c>
      <c r="ED7" s="2" t="s">
        <v>12</v>
      </c>
      <c r="EE7" s="12"/>
      <c r="EF7" s="12"/>
      <c r="EG7" s="12"/>
      <c r="EH7" s="12"/>
      <c r="EI7" s="12" t="n">
        <f aca="false">AVERAGE(DU7:DX7)</f>
        <v>95.1227938847782</v>
      </c>
      <c r="EJ7" s="12"/>
      <c r="EK7" s="12"/>
      <c r="EL7" s="12"/>
      <c r="EM7" s="12" t="n">
        <f aca="false">AVERAGE(DY7:EB7)</f>
        <v>6.58739527250743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0.197017283012025</v>
      </c>
      <c r="EX7" s="12"/>
      <c r="EY7" s="12"/>
      <c r="EZ7" s="12"/>
      <c r="FA7" s="12" t="n">
        <f aca="false">STDEV(DY7:EB7)</f>
        <v>0.777813544681793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186</v>
      </c>
      <c r="G8" s="4"/>
      <c r="H8" s="4"/>
      <c r="I8" s="4"/>
      <c r="J8" s="4" t="s">
        <v>187</v>
      </c>
      <c r="K8" s="4"/>
      <c r="L8" s="4"/>
      <c r="M8" s="4"/>
      <c r="O8" s="2" t="s">
        <v>16</v>
      </c>
      <c r="P8" s="0" t="n">
        <v>0.9223</v>
      </c>
      <c r="Q8" s="28" t="n">
        <v>0.9297</v>
      </c>
      <c r="R8" s="28" t="n">
        <v>0.9001</v>
      </c>
      <c r="S8" s="28" t="n">
        <v>0.8994</v>
      </c>
      <c r="T8" s="28" t="n">
        <v>0.7124</v>
      </c>
      <c r="U8" s="28" t="n">
        <v>0.7089</v>
      </c>
      <c r="V8" s="28" t="n">
        <v>0.7316</v>
      </c>
      <c r="W8" s="28" t="n">
        <v>0.7265</v>
      </c>
      <c r="X8" s="28" t="n">
        <v>0.8165</v>
      </c>
      <c r="Y8" s="28" t="n">
        <v>0.8245</v>
      </c>
      <c r="Z8" s="28" t="n">
        <v>0.8281</v>
      </c>
      <c r="AA8" s="28" t="n">
        <v>0.7929</v>
      </c>
      <c r="AC8" s="2" t="s">
        <v>16</v>
      </c>
      <c r="AD8" s="12" t="n">
        <f aca="false">P8-(AVERAGE($P$4:$S$4))</f>
        <v>0.86315</v>
      </c>
      <c r="AE8" s="12" t="n">
        <f aca="false">Q8-(AVERAGE($P$4:$S$4))</f>
        <v>0.87055</v>
      </c>
      <c r="AF8" s="12" t="n">
        <f aca="false">R8-(AVERAGE($P$4:$S$4))</f>
        <v>0.84095</v>
      </c>
      <c r="AG8" s="12" t="n">
        <f aca="false">S8-(AVERAGE($P$4:$S$4))</f>
        <v>0.84025</v>
      </c>
      <c r="AH8" s="12" t="n">
        <f aca="false">T8-(AVERAGE($P$4:$S$4))</f>
        <v>0.65325</v>
      </c>
      <c r="AI8" s="12" t="n">
        <f aca="false">U8-(AVERAGE($P$4:$S$4))</f>
        <v>0.64975</v>
      </c>
      <c r="AJ8" s="12" t="n">
        <f aca="false">V8-(AVERAGE($P$4:$S$4))</f>
        <v>0.67245</v>
      </c>
      <c r="AK8" s="12" t="n">
        <f aca="false">W8-(AVERAGE($P$4:$S$4))</f>
        <v>0.66735</v>
      </c>
      <c r="AL8" s="12" t="n">
        <f aca="false">X8-(AVERAGE($P$4:$S$4))</f>
        <v>0.75735</v>
      </c>
      <c r="AM8" s="12" t="n">
        <f aca="false">Y8-(AVERAGE($P$4:$S$4))</f>
        <v>0.76535</v>
      </c>
      <c r="AN8" s="12" t="n">
        <f aca="false">Z8-(AVERAGE($P$4:$S$4))</f>
        <v>0.76895</v>
      </c>
      <c r="AO8" s="12" t="n">
        <f aca="false">AA8-(AVERAGE($P$4:$S$4))</f>
        <v>0.73375</v>
      </c>
      <c r="AX8" s="2" t="s">
        <v>16</v>
      </c>
      <c r="AY8" s="12" t="n">
        <f aca="false">(AD8+0.0146)/0.057</f>
        <v>15.3991228070175</v>
      </c>
      <c r="AZ8" s="12" t="n">
        <f aca="false">(AE8+0.0146)/0.057</f>
        <v>15.5289473684211</v>
      </c>
      <c r="BA8" s="12" t="n">
        <f aca="false">(AF8+0.0146)/0.057</f>
        <v>15.009649122807</v>
      </c>
      <c r="BB8" s="12" t="n">
        <f aca="false">(AG8+0.0146)/0.057</f>
        <v>14.9973684210526</v>
      </c>
      <c r="BC8" s="12" t="n">
        <f aca="false">(AH8+0.0146)/0.057</f>
        <v>11.7166666666667</v>
      </c>
      <c r="BD8" s="12" t="n">
        <f aca="false">(AI8+0.0146)/0.057</f>
        <v>11.6552631578947</v>
      </c>
      <c r="BE8" s="12" t="n">
        <f aca="false">(AJ8+0.0146)/0.057</f>
        <v>12.0535087719298</v>
      </c>
      <c r="BF8" s="12" t="n">
        <f aca="false">(AK8+0.0146)/0.057</f>
        <v>11.9640350877193</v>
      </c>
      <c r="BG8" s="12" t="n">
        <f aca="false">(AL8+0.0146)/0.057</f>
        <v>13.5429824561403</v>
      </c>
      <c r="BH8" s="12" t="n">
        <f aca="false">(AM8+0.0146)/0.057</f>
        <v>13.6833333333333</v>
      </c>
      <c r="BI8" s="12" t="n">
        <f aca="false">(AN8+0.0146)/0.057</f>
        <v>13.7464912280702</v>
      </c>
      <c r="BJ8" s="12" t="n">
        <f aca="false">(AO8+0.0146)/0.057</f>
        <v>13.1289473684211</v>
      </c>
      <c r="BL8" s="2" t="s">
        <v>16</v>
      </c>
      <c r="BM8" s="12" t="n">
        <f aca="false">AY8/(0.042*5)</f>
        <v>73.3291562238931</v>
      </c>
      <c r="BN8" s="12" t="n">
        <f aca="false">AZ8/(0.042*5)</f>
        <v>73.9473684210526</v>
      </c>
      <c r="BO8" s="12" t="n">
        <f aca="false">BA8/(0.042*5)</f>
        <v>71.4745196324144</v>
      </c>
      <c r="BP8" s="12" t="n">
        <f aca="false">BB8/(0.042*5)</f>
        <v>71.4160401002506</v>
      </c>
      <c r="BQ8" s="12" t="n">
        <f aca="false">BC8/(0.042*5)</f>
        <v>55.7936507936508</v>
      </c>
      <c r="BR8" s="12" t="n">
        <f aca="false">BD8/(0.042*5)</f>
        <v>55.5012531328321</v>
      </c>
      <c r="BS8" s="12" t="n">
        <f aca="false">BE8/(0.042*5)</f>
        <v>57.3976608187134</v>
      </c>
      <c r="BT8" s="12" t="n">
        <f aca="false">BF8/(0.042*5)</f>
        <v>56.9715956558062</v>
      </c>
      <c r="BU8" s="12" t="n">
        <f aca="false">BG8/(0.042*5)</f>
        <v>64.4903926482874</v>
      </c>
      <c r="BV8" s="12" t="n">
        <f aca="false">BH8/(0.042*5)</f>
        <v>65.1587301587302</v>
      </c>
      <c r="BW8" s="12" t="n">
        <f aca="false">BI8/(0.042*5)</f>
        <v>65.4594820384294</v>
      </c>
      <c r="BX8" s="12" t="n">
        <f aca="false">BJ8/(0.042*5)</f>
        <v>62.5187969924812</v>
      </c>
      <c r="BZ8" s="2" t="s">
        <v>16</v>
      </c>
      <c r="CA8" s="12" t="n">
        <f aca="false">AVERAGE(BM8:BP8)</f>
        <v>72.5417710944027</v>
      </c>
      <c r="CB8" s="12"/>
      <c r="CC8" s="12"/>
      <c r="CD8" s="12"/>
      <c r="CE8" s="12" t="n">
        <f aca="false">AVERAGE(BQ8:BT8)</f>
        <v>56.4160401002506</v>
      </c>
      <c r="CF8" s="12"/>
      <c r="CG8" s="12"/>
      <c r="CH8" s="12"/>
      <c r="CI8" s="14" t="n">
        <f aca="false">AVERAGE(BU8:BX8)</f>
        <v>64.406850459482</v>
      </c>
      <c r="CJ8" s="12"/>
      <c r="CK8" s="12"/>
      <c r="CL8" s="12"/>
      <c r="CN8" s="2" t="s">
        <v>16</v>
      </c>
      <c r="CO8" s="12" t="n">
        <f aca="false">(BM8/$CA$8)*100</f>
        <v>101.085423084675</v>
      </c>
      <c r="CP8" s="12" t="n">
        <f aca="false">(BN8/$CA$8)*100</f>
        <v>101.937638556992</v>
      </c>
      <c r="CQ8" s="12" t="n">
        <f aca="false">(BO8/$CA$8)*100</f>
        <v>98.5287766677223</v>
      </c>
      <c r="CR8" s="12" t="n">
        <f aca="false">(BP8/$CA$8)*100</f>
        <v>98.4481616906112</v>
      </c>
      <c r="CS8" s="12" t="n">
        <f aca="false">(BQ8/$CA$8)*100</f>
        <v>76.9124463766447</v>
      </c>
      <c r="CT8" s="12" t="n">
        <f aca="false">(BR8/$CA$8)*100</f>
        <v>76.5093714910892</v>
      </c>
      <c r="CU8" s="12" t="n">
        <f aca="false">(BS8/$CA$8)*100</f>
        <v>79.1236000345493</v>
      </c>
      <c r="CV8" s="12" t="n">
        <f aca="false">(BT8/$CA$8)*100</f>
        <v>78.5362623441684</v>
      </c>
      <c r="CW8" s="12" t="n">
        <f aca="false">(BU8/$CA$8)*100</f>
        <v>88.9010451155961</v>
      </c>
      <c r="CX8" s="12" t="n">
        <f aca="false">(BV8/$CA$8)*100</f>
        <v>89.822359139723</v>
      </c>
      <c r="CY8" s="12" t="n">
        <f aca="false">(BW8/$CA$8)*100</f>
        <v>90.2369504505801</v>
      </c>
      <c r="CZ8" s="12" t="n">
        <f aca="false">(BX8/$CA$8)*100</f>
        <v>86.1831687444217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77.7704200616129</v>
      </c>
      <c r="DH8" s="12"/>
      <c r="DI8" s="12"/>
      <c r="DJ8" s="12"/>
      <c r="DK8" s="12" t="n">
        <f aca="false">AVERAGE(CW8:CZ8)</f>
        <v>88.7858808625802</v>
      </c>
      <c r="DL8" s="12"/>
      <c r="DM8" s="12"/>
      <c r="DN8" s="12"/>
      <c r="DP8" s="2" t="s">
        <v>16</v>
      </c>
      <c r="DQ8" s="12" t="n">
        <f aca="false">$DC$8-CO8</f>
        <v>-1.08542308467455</v>
      </c>
      <c r="DR8" s="12" t="n">
        <f aca="false">$DC$8-CP8</f>
        <v>-1.93763855699191</v>
      </c>
      <c r="DS8" s="12" t="n">
        <f aca="false">$DC$8-CQ8</f>
        <v>1.47122333227766</v>
      </c>
      <c r="DT8" s="12" t="n">
        <f aca="false">$DC$8-CR8</f>
        <v>1.55183830938877</v>
      </c>
      <c r="DU8" s="12" t="n">
        <f aca="false">$DC$8-CS8</f>
        <v>23.0875536233553</v>
      </c>
      <c r="DV8" s="12" t="n">
        <f aca="false">$DC$8-CT8</f>
        <v>23.4906285089108</v>
      </c>
      <c r="DW8" s="12" t="n">
        <f aca="false">$DC$8-CU8</f>
        <v>20.8763999654507</v>
      </c>
      <c r="DX8" s="12" t="n">
        <f aca="false">$DC$8-CV8</f>
        <v>21.4637376558316</v>
      </c>
      <c r="DY8" s="12" t="n">
        <f aca="false">$DC$8-CW8</f>
        <v>11.0989548844039</v>
      </c>
      <c r="DZ8" s="12" t="n">
        <f aca="false">$DC$8-CX8</f>
        <v>10.177640860277</v>
      </c>
      <c r="EA8" s="12" t="n">
        <f aca="false">$DC$8-CY8</f>
        <v>9.76304954941988</v>
      </c>
      <c r="EB8" s="12" t="n">
        <f aca="false">$DC$8-CZ8</f>
        <v>13.8168312555783</v>
      </c>
      <c r="ED8" s="2" t="s">
        <v>16</v>
      </c>
      <c r="EE8" s="12" t="n">
        <f aca="false">AVERAGE(DQ8:DT8)</f>
        <v>-7.105427357601E-015</v>
      </c>
      <c r="EF8" s="12"/>
      <c r="EG8" s="12"/>
      <c r="EH8" s="12"/>
      <c r="EI8" s="12" t="n">
        <f aca="false">AVERAGE(DU8:DX8)</f>
        <v>22.2295799383871</v>
      </c>
      <c r="EJ8" s="12"/>
      <c r="EK8" s="12"/>
      <c r="EL8" s="12"/>
      <c r="EM8" s="14" t="n">
        <f aca="false">AVERAGE(DY8:EB8)</f>
        <v>11.2141191374198</v>
      </c>
      <c r="EN8" s="12"/>
      <c r="EO8" s="12"/>
      <c r="EP8" s="12"/>
      <c r="ER8" s="2" t="s">
        <v>16</v>
      </c>
      <c r="ES8" s="12" t="n">
        <f aca="false">STDEV(DQ8:DT8)</f>
        <v>1.78000811629338</v>
      </c>
      <c r="ET8" s="12"/>
      <c r="EU8" s="12"/>
      <c r="EV8" s="12"/>
      <c r="EW8" s="12" t="n">
        <f aca="false">STDEV(DU8:DX8)</f>
        <v>1.25750716130814</v>
      </c>
      <c r="EX8" s="12"/>
      <c r="EY8" s="12"/>
      <c r="EZ8" s="12"/>
      <c r="FA8" s="14" t="n">
        <f aca="false">STDEV(DY8:EB8)</f>
        <v>1.82275097434152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188</v>
      </c>
      <c r="G9" s="4"/>
      <c r="H9" s="4"/>
      <c r="I9" s="4"/>
      <c r="J9" s="4" t="s">
        <v>189</v>
      </c>
      <c r="K9" s="4"/>
      <c r="L9" s="4"/>
      <c r="M9" s="4"/>
      <c r="O9" s="2" t="s">
        <v>20</v>
      </c>
      <c r="P9" s="0" t="n">
        <v>0.5413</v>
      </c>
      <c r="Q9" s="28" t="n">
        <v>0.5308</v>
      </c>
      <c r="R9" s="28" t="n">
        <v>0.5144</v>
      </c>
      <c r="S9" s="28" t="n">
        <v>0.5315</v>
      </c>
      <c r="T9" s="28" t="n">
        <v>0.8866</v>
      </c>
      <c r="U9" s="28" t="n">
        <v>0.8792</v>
      </c>
      <c r="V9" s="28" t="n">
        <v>0.8981</v>
      </c>
      <c r="W9" s="28" t="n">
        <v>0.4314</v>
      </c>
      <c r="X9" s="28" t="n">
        <v>0.842</v>
      </c>
      <c r="Y9" s="28" t="n">
        <v>0.8786</v>
      </c>
      <c r="Z9" s="28" t="n">
        <v>0.8953</v>
      </c>
      <c r="AA9" s="28" t="n">
        <v>0.9191</v>
      </c>
      <c r="AC9" s="2" t="s">
        <v>20</v>
      </c>
      <c r="AD9" s="12" t="n">
        <f aca="false">P9-(AVERAGE($P$4:$S$4))</f>
        <v>0.48215</v>
      </c>
      <c r="AE9" s="12" t="n">
        <f aca="false">Q9-(AVERAGE($P$4:$S$4))</f>
        <v>0.47165</v>
      </c>
      <c r="AF9" s="12" t="n">
        <f aca="false">R9-(AVERAGE($P$4:$S$4))</f>
        <v>0.45525</v>
      </c>
      <c r="AG9" s="12" t="n">
        <f aca="false">S9-(AVERAGE($P$4:$S$4))</f>
        <v>0.47235</v>
      </c>
      <c r="AH9" s="12" t="n">
        <f aca="false">T9-(AVERAGE($P$4:$S$4))</f>
        <v>0.82745</v>
      </c>
      <c r="AI9" s="12" t="n">
        <f aca="false">U9-(AVERAGE($P$4:$S$4))</f>
        <v>0.82005</v>
      </c>
      <c r="AJ9" s="12" t="n">
        <f aca="false">V9-(AVERAGE($P$4:$S$4))</f>
        <v>0.83895</v>
      </c>
      <c r="AK9" s="12" t="n">
        <f aca="false">W9-(AVERAGE($P$4:$S$4))</f>
        <v>0.37225</v>
      </c>
      <c r="AL9" s="12" t="n">
        <f aca="false">X9-(AVERAGE($P$4:$S$4))</f>
        <v>0.78285</v>
      </c>
      <c r="AM9" s="12" t="n">
        <f aca="false">Y9-(AVERAGE($P$4:$S$4))</f>
        <v>0.81945</v>
      </c>
      <c r="AN9" s="12" t="n">
        <f aca="false">Z9-(AVERAGE($P$4:$S$4))</f>
        <v>0.83615</v>
      </c>
      <c r="AO9" s="12" t="n">
        <f aca="false">AA9-(AVERAGE($P$4:$S$4))</f>
        <v>0.85995</v>
      </c>
      <c r="AX9" s="2" t="s">
        <v>20</v>
      </c>
      <c r="AY9" s="12" t="n">
        <f aca="false">(AD9+0.0146)/0.057</f>
        <v>8.71491228070176</v>
      </c>
      <c r="AZ9" s="12" t="n">
        <f aca="false">(AE9+0.0146)/0.057</f>
        <v>8.53070175438597</v>
      </c>
      <c r="BA9" s="12" t="n">
        <f aca="false">(AF9+0.0146)/0.057</f>
        <v>8.24298245614035</v>
      </c>
      <c r="BB9" s="12" t="n">
        <f aca="false">(AG9+0.0146)/0.057</f>
        <v>8.54298245614035</v>
      </c>
      <c r="BC9" s="12" t="n">
        <f aca="false">(AH9+0.0146)/0.057</f>
        <v>14.7728070175439</v>
      </c>
      <c r="BD9" s="12" t="n">
        <f aca="false">(AI9+0.0146)/0.057</f>
        <v>14.6429824561404</v>
      </c>
      <c r="BE9" s="12" t="n">
        <f aca="false">(AJ9+0.0146)/0.057</f>
        <v>14.9745614035088</v>
      </c>
      <c r="BF9" s="12" t="n">
        <f aca="false">(AK9+0.0146)/0.057</f>
        <v>6.78684210526316</v>
      </c>
      <c r="BG9" s="12" t="n">
        <f aca="false">(AL9+0.0146)/0.057</f>
        <v>13.990350877193</v>
      </c>
      <c r="BH9" s="12" t="n">
        <f aca="false">(AM9+0.0146)/0.057</f>
        <v>14.6324561403509</v>
      </c>
      <c r="BI9" s="12" t="n">
        <f aca="false">(AN9+0.0146)/0.057</f>
        <v>14.9254385964912</v>
      </c>
      <c r="BJ9" s="12" t="n">
        <f aca="false">(AO9+0.0146)/0.057</f>
        <v>15.3429824561404</v>
      </c>
      <c r="BL9" s="2" t="s">
        <v>20</v>
      </c>
      <c r="BM9" s="12" t="n">
        <f aca="false">AY9/(0.042*5)</f>
        <v>41.499582289056</v>
      </c>
      <c r="BN9" s="12" t="n">
        <f aca="false">AZ9/(0.042*5)</f>
        <v>40.6223893065998</v>
      </c>
      <c r="BO9" s="12" t="n">
        <f aca="false">BA9/(0.042*5)</f>
        <v>39.2522974101921</v>
      </c>
      <c r="BP9" s="12" t="n">
        <f aca="false">BB9/(0.042*5)</f>
        <v>40.6808688387636</v>
      </c>
      <c r="BQ9" s="12" t="n">
        <f aca="false">BC9/(0.042*5)</f>
        <v>70.3467000835422</v>
      </c>
      <c r="BR9" s="12" t="n">
        <f aca="false">BD9/(0.042*5)</f>
        <v>69.7284878863826</v>
      </c>
      <c r="BS9" s="12" t="n">
        <f aca="false">BE9/(0.042*5)</f>
        <v>71.3074352548037</v>
      </c>
      <c r="BT9" s="12" t="n">
        <f aca="false">BF9/(0.042*5)</f>
        <v>32.3182957393484</v>
      </c>
      <c r="BU9" s="12" t="n">
        <f aca="false">BG9/(0.042*5)</f>
        <v>66.6207184628237</v>
      </c>
      <c r="BV9" s="12" t="n">
        <f aca="false">BH9/(0.042*5)</f>
        <v>69.6783625730994</v>
      </c>
      <c r="BW9" s="12" t="n">
        <f aca="false">BI9/(0.042*5)</f>
        <v>71.0735171261487</v>
      </c>
      <c r="BX9" s="12" t="n">
        <f aca="false">BJ9/(0.042*5)</f>
        <v>73.0618212197159</v>
      </c>
      <c r="BZ9" s="2" t="s">
        <v>20</v>
      </c>
      <c r="CA9" s="12" t="n">
        <f aca="false">AVERAGE(BM9:BP9)</f>
        <v>40.5137844611529</v>
      </c>
      <c r="CB9" s="12"/>
      <c r="CC9" s="12"/>
      <c r="CD9" s="12"/>
      <c r="CE9" s="12" t="n">
        <f aca="false">AVERAGE(BQ9:BS9)</f>
        <v>70.4608744082428</v>
      </c>
      <c r="CF9" s="12"/>
      <c r="CG9" s="12"/>
      <c r="CH9" s="12"/>
      <c r="CI9" s="14" t="n">
        <f aca="false">AVERAGE(BU9:BX9)</f>
        <v>70.1086048454469</v>
      </c>
      <c r="CJ9" s="12"/>
      <c r="CK9" s="12"/>
      <c r="CL9" s="12"/>
      <c r="CN9" s="2" t="s">
        <v>20</v>
      </c>
      <c r="CO9" s="12" t="n">
        <f aca="false">(BM9/$CA$8)*100</f>
        <v>57.2078426856304</v>
      </c>
      <c r="CP9" s="12" t="n">
        <f aca="false">(BN9/$CA$8)*100</f>
        <v>55.9986180289638</v>
      </c>
      <c r="CQ9" s="12" t="n">
        <f aca="false">(BO9/$CA$8)*100</f>
        <v>54.1099242795037</v>
      </c>
      <c r="CR9" s="12" t="n">
        <f aca="false">(BP9/$CA$8)*100</f>
        <v>56.0792330060749</v>
      </c>
      <c r="CS9" s="12" t="n">
        <f aca="false">(BQ9/$CA$8)*100</f>
        <v>96.9740592520082</v>
      </c>
      <c r="CT9" s="12" t="n">
        <f aca="false">(BR9/$CA$8)*100</f>
        <v>96.1218437796908</v>
      </c>
      <c r="CU9" s="12" t="n">
        <f aca="false">(BS9/$CA$8)*100</f>
        <v>98.2984481616906</v>
      </c>
      <c r="CV9" s="12" t="n">
        <f aca="false">(BT9/$CA$8)*100</f>
        <v>44.5512912791869</v>
      </c>
      <c r="CW9" s="12" t="n">
        <f aca="false">(BU9/$CA$8)*100</f>
        <v>91.8377335675006</v>
      </c>
      <c r="CX9" s="12" t="n">
        <f aca="false">(BV9/$CA$8)*100</f>
        <v>96.0527452278813</v>
      </c>
      <c r="CY9" s="12" t="n">
        <f aca="false">(BW9/$CA$8)*100</f>
        <v>97.9759882532462</v>
      </c>
      <c r="CZ9" s="12" t="n">
        <f aca="false">(BX9/$CA$8)*100</f>
        <v>100.716897475024</v>
      </c>
      <c r="DB9" s="2" t="s">
        <v>20</v>
      </c>
      <c r="DC9" s="12" t="n">
        <f aca="false">AVERAGE(CO9:CR9)</f>
        <v>55.8489045000432</v>
      </c>
      <c r="DD9" s="12"/>
      <c r="DE9" s="12"/>
      <c r="DF9" s="12"/>
      <c r="DG9" s="12" t="n">
        <f aca="false">AVERAGE(CS9:CU9)</f>
        <v>97.1314503977965</v>
      </c>
      <c r="DH9" s="12"/>
      <c r="DI9" s="12"/>
      <c r="DJ9" s="12"/>
      <c r="DK9" s="12" t="n">
        <f aca="false">AVERAGE(CW9:CZ9)</f>
        <v>96.645841130913</v>
      </c>
      <c r="DL9" s="12"/>
      <c r="DM9" s="12"/>
      <c r="DN9" s="12"/>
      <c r="DP9" s="2" t="s">
        <v>20</v>
      </c>
      <c r="DQ9" s="12" t="n">
        <f aca="false">$DC$8-CO9</f>
        <v>42.7921573143696</v>
      </c>
      <c r="DR9" s="12" t="n">
        <f aca="false">$DC$8-CP9</f>
        <v>44.0013819710362</v>
      </c>
      <c r="DS9" s="12" t="n">
        <f aca="false">$DC$8-CQ9</f>
        <v>45.8900757204964</v>
      </c>
      <c r="DT9" s="12" t="n">
        <f aca="false">$DC$8-CR9</f>
        <v>43.9207669939251</v>
      </c>
      <c r="DU9" s="12" t="n">
        <f aca="false">$DC$8-CS9</f>
        <v>3.02594074799183</v>
      </c>
      <c r="DV9" s="12" t="n">
        <f aca="false">$DC$8-CT9</f>
        <v>3.87815622030922</v>
      </c>
      <c r="DW9" s="12" t="n">
        <f aca="false">$DC$8-CU9</f>
        <v>1.70155183830938</v>
      </c>
      <c r="DX9" s="12" t="n">
        <f aca="false">$DC$8-CV9</f>
        <v>55.4487087208131</v>
      </c>
      <c r="DY9" s="12" t="n">
        <f aca="false">$DC$8-CW9</f>
        <v>8.16226643249939</v>
      </c>
      <c r="DZ9" s="12" t="n">
        <f aca="false">$DC$8-CX9</f>
        <v>3.94725477211874</v>
      </c>
      <c r="EA9" s="12" t="n">
        <f aca="false">$DC$8-CY9</f>
        <v>2.0240117467538</v>
      </c>
      <c r="EB9" s="12" t="n">
        <f aca="false">$DC$8-CZ9</f>
        <v>-0.716897475023742</v>
      </c>
      <c r="ED9" s="2" t="s">
        <v>20</v>
      </c>
      <c r="EE9" s="12" t="n">
        <f aca="false">AVERAGE(DQ9:DT9)</f>
        <v>44.1510954999568</v>
      </c>
      <c r="EF9" s="12"/>
      <c r="EG9" s="12"/>
      <c r="EH9" s="12"/>
      <c r="EI9" s="12" t="n">
        <f aca="false">AVERAGE(DU9:DW9)</f>
        <v>2.86854960220348</v>
      </c>
      <c r="EJ9" s="12"/>
      <c r="EK9" s="12"/>
      <c r="EL9" s="12"/>
      <c r="EM9" s="14" t="n">
        <f aca="false">AVERAGE(DY9:EB9)</f>
        <v>3.35415886908705</v>
      </c>
      <c r="EN9" s="12"/>
      <c r="EO9" s="12"/>
      <c r="EP9" s="12"/>
      <c r="ER9" s="2" t="s">
        <v>20</v>
      </c>
      <c r="ES9" s="12" t="n">
        <f aca="false">STDEV(DQ9:DT9)</f>
        <v>1.28403408068834</v>
      </c>
      <c r="ET9" s="12"/>
      <c r="EU9" s="12"/>
      <c r="EV9" s="12"/>
      <c r="EW9" s="12" t="n">
        <f aca="false">STDEV(DU9:DW9)</f>
        <v>1.09680474037754</v>
      </c>
      <c r="EX9" s="12"/>
      <c r="EY9" s="12"/>
      <c r="EZ9" s="12"/>
      <c r="FA9" s="14" t="n">
        <f aca="false">STDEV(DY9:EB9)</f>
        <v>3.73329399750909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190</v>
      </c>
      <c r="G10" s="4"/>
      <c r="H10" s="4"/>
      <c r="I10" s="4"/>
      <c r="J10" s="4" t="s">
        <v>191</v>
      </c>
      <c r="K10" s="4"/>
      <c r="L10" s="4"/>
      <c r="M10" s="4"/>
      <c r="O10" s="2" t="s">
        <v>24</v>
      </c>
      <c r="P10" s="0" t="n">
        <v>0.2741</v>
      </c>
      <c r="Q10" s="28" t="n">
        <v>0.2821</v>
      </c>
      <c r="R10" s="28" t="n">
        <v>0.3042</v>
      </c>
      <c r="S10" s="28" t="n">
        <v>0.2878</v>
      </c>
      <c r="T10" s="28" t="n">
        <v>0.7709</v>
      </c>
      <c r="U10" s="28" t="n">
        <v>0.8037</v>
      </c>
      <c r="V10" s="28" t="n">
        <v>0.7916</v>
      </c>
      <c r="W10" s="28" t="n">
        <v>0.806</v>
      </c>
      <c r="X10" s="28" t="n">
        <v>0.8199</v>
      </c>
      <c r="Y10" s="28" t="n">
        <v>0.83</v>
      </c>
      <c r="Z10" s="28" t="n">
        <v>0.9075</v>
      </c>
      <c r="AA10" s="28" t="n">
        <v>0.9076</v>
      </c>
      <c r="AC10" s="2" t="s">
        <v>24</v>
      </c>
      <c r="AD10" s="12" t="n">
        <f aca="false">P10-(AVERAGE($P$4:$S$4))</f>
        <v>0.21495</v>
      </c>
      <c r="AE10" s="12" t="n">
        <f aca="false">Q10-(AVERAGE($P$4:$S$4))</f>
        <v>0.22295</v>
      </c>
      <c r="AF10" s="12" t="n">
        <f aca="false">R10-(AVERAGE($P$4:$S$4))</f>
        <v>0.24505</v>
      </c>
      <c r="AG10" s="12" t="n">
        <f aca="false">S10-(AVERAGE($P$4:$S$4))</f>
        <v>0.22865</v>
      </c>
      <c r="AH10" s="12" t="n">
        <f aca="false">T10-(AVERAGE($P$4:$S$4))</f>
        <v>0.71175</v>
      </c>
      <c r="AI10" s="12" t="n">
        <f aca="false">U10-(AVERAGE($P$4:$S$4))</f>
        <v>0.74455</v>
      </c>
      <c r="AJ10" s="12" t="n">
        <f aca="false">V10-(AVERAGE($P$4:$S$4))</f>
        <v>0.73245</v>
      </c>
      <c r="AK10" s="12" t="n">
        <f aca="false">W10-(AVERAGE($P$4:$S$4))</f>
        <v>0.74685</v>
      </c>
      <c r="AL10" s="12" t="n">
        <f aca="false">X10-(AVERAGE($P$4:$S$4))</f>
        <v>0.76075</v>
      </c>
      <c r="AM10" s="12" t="n">
        <f aca="false">Y10-(AVERAGE($P$4:$S$4))</f>
        <v>0.77085</v>
      </c>
      <c r="AN10" s="12" t="n">
        <f aca="false">Z10-(AVERAGE($P$4:$S$4))</f>
        <v>0.84835</v>
      </c>
      <c r="AO10" s="12" t="n">
        <f aca="false">AA10-(AVERAGE($P$4:$S$4))</f>
        <v>0.84845</v>
      </c>
      <c r="AX10" s="2" t="s">
        <v>24</v>
      </c>
      <c r="AY10" s="12" t="n">
        <f aca="false">(AD10+0.0146)/0.057</f>
        <v>4.02719298245614</v>
      </c>
      <c r="AZ10" s="12" t="n">
        <f aca="false">(AE10+0.0146)/0.057</f>
        <v>4.16754385964912</v>
      </c>
      <c r="BA10" s="12" t="n">
        <f aca="false">(AF10+0.0146)/0.057</f>
        <v>4.55526315789474</v>
      </c>
      <c r="BB10" s="12" t="n">
        <f aca="false">(AG10+0.0146)/0.057</f>
        <v>4.26754385964912</v>
      </c>
      <c r="BC10" s="12" t="n">
        <f aca="false">(AH10+0.0146)/0.057</f>
        <v>12.7429824561404</v>
      </c>
      <c r="BD10" s="12" t="n">
        <f aca="false">(AI10+0.0146)/0.057</f>
        <v>13.3184210526316</v>
      </c>
      <c r="BE10" s="12" t="n">
        <f aca="false">(AJ10+0.0146)/0.057</f>
        <v>13.1061403508772</v>
      </c>
      <c r="BF10" s="12" t="n">
        <f aca="false">(AK10+0.0146)/0.057</f>
        <v>13.3587719298246</v>
      </c>
      <c r="BG10" s="12" t="n">
        <f aca="false">(AL10+0.0146)/0.057</f>
        <v>13.6026315789474</v>
      </c>
      <c r="BH10" s="12" t="n">
        <f aca="false">(AM10+0.0146)/0.057</f>
        <v>13.7798245614035</v>
      </c>
      <c r="BI10" s="12" t="n">
        <f aca="false">(AN10+0.0146)/0.057</f>
        <v>15.1394736842105</v>
      </c>
      <c r="BJ10" s="12" t="n">
        <f aca="false">(AO10+0.0146)/0.057</f>
        <v>15.1412280701754</v>
      </c>
      <c r="BL10" s="2" t="s">
        <v>24</v>
      </c>
      <c r="BM10" s="12" t="n">
        <f aca="false">AY10/(0.042*5)</f>
        <v>19.1771094402673</v>
      </c>
      <c r="BN10" s="12" t="n">
        <f aca="false">AZ10/(0.042*5)</f>
        <v>19.8454469507101</v>
      </c>
      <c r="BO10" s="12" t="n">
        <f aca="false">BA10/(0.042*5)</f>
        <v>21.6917293233083</v>
      </c>
      <c r="BP10" s="12" t="n">
        <f aca="false">BB10/(0.042*5)</f>
        <v>20.3216374269006</v>
      </c>
      <c r="BQ10" s="12" t="n">
        <f aca="false">BC10/(0.042*5)</f>
        <v>60.6808688387636</v>
      </c>
      <c r="BR10" s="12" t="n">
        <f aca="false">BD10/(0.042*5)</f>
        <v>63.4210526315789</v>
      </c>
      <c r="BS10" s="12" t="n">
        <f aca="false">BE10/(0.042*5)</f>
        <v>62.4101921470342</v>
      </c>
      <c r="BT10" s="12" t="n">
        <f aca="false">BF10/(0.042*5)</f>
        <v>63.6131996658312</v>
      </c>
      <c r="BU10" s="12" t="n">
        <f aca="false">BG10/(0.042*5)</f>
        <v>64.7744360902255</v>
      </c>
      <c r="BV10" s="12" t="n">
        <f aca="false">BH10/(0.042*5)</f>
        <v>65.6182121971596</v>
      </c>
      <c r="BW10" s="12" t="n">
        <f aca="false">BI10/(0.042*5)</f>
        <v>72.0927318295739</v>
      </c>
      <c r="BX10" s="12" t="n">
        <f aca="false">BJ10/(0.042*5)</f>
        <v>72.1010860484545</v>
      </c>
      <c r="BZ10" s="2" t="s">
        <v>24</v>
      </c>
      <c r="CA10" s="12" t="n">
        <f aca="false">AVERAGE(BM10:BP10)</f>
        <v>20.2589807852966</v>
      </c>
      <c r="CB10" s="12"/>
      <c r="CC10" s="12"/>
      <c r="CD10" s="12"/>
      <c r="CE10" s="14" t="n">
        <f aca="false">AVERAGE(BQ10:BS10)</f>
        <v>62.1707045391256</v>
      </c>
      <c r="CF10" s="12"/>
      <c r="CG10" s="12"/>
      <c r="CH10" s="12"/>
      <c r="CI10" s="14" t="n">
        <f aca="false">AVERAGE(BU10:BX10)</f>
        <v>68.6466165413534</v>
      </c>
      <c r="CJ10" s="12"/>
      <c r="CK10" s="12"/>
      <c r="CL10" s="12"/>
      <c r="CN10" s="2" t="s">
        <v>24</v>
      </c>
      <c r="CO10" s="12" t="n">
        <f aca="false">(BM10/$CA$8)*100</f>
        <v>26.4359542797916</v>
      </c>
      <c r="CP10" s="12" t="n">
        <f aca="false">(BN10/$CA$8)*100</f>
        <v>27.3572683039185</v>
      </c>
      <c r="CQ10" s="12" t="n">
        <f aca="false">(BO10/$CA$8)*100</f>
        <v>29.9023982955691</v>
      </c>
      <c r="CR10" s="12" t="n">
        <f aca="false">(BP10/$CA$8)*100</f>
        <v>28.0137045461089</v>
      </c>
      <c r="CS10" s="12" t="n">
        <f aca="false">(BQ10/$CA$8)*100</f>
        <v>83.6495551780727</v>
      </c>
      <c r="CT10" s="12" t="n">
        <f aca="false">(BR10/$CA$8)*100</f>
        <v>87.426942676993</v>
      </c>
      <c r="CU10" s="12" t="n">
        <f aca="false">(BS10/$CA$8)*100</f>
        <v>86.0334552155011</v>
      </c>
      <c r="CV10" s="12" t="n">
        <f aca="false">(BT10/$CA$8)*100</f>
        <v>87.6918204589295</v>
      </c>
      <c r="CW10" s="12" t="n">
        <f aca="false">(BU10/$CA$8)*100</f>
        <v>89.29260357585</v>
      </c>
      <c r="CX10" s="12" t="n">
        <f aca="false">(BV10/$CA$8)*100</f>
        <v>90.4557625313103</v>
      </c>
      <c r="CY10" s="12" t="n">
        <f aca="false">(BW10/$CA$8)*100</f>
        <v>99.3809921400397</v>
      </c>
      <c r="CZ10" s="12" t="n">
        <f aca="false">(BX10/$CA$8)*100</f>
        <v>99.3925085653413</v>
      </c>
      <c r="DB10" s="2" t="s">
        <v>24</v>
      </c>
      <c r="DC10" s="12" t="n">
        <f aca="false">AVERAGE(CO10:CR10)</f>
        <v>27.927331356347</v>
      </c>
      <c r="DD10" s="12"/>
      <c r="DE10" s="12"/>
      <c r="DF10" s="12"/>
      <c r="DG10" s="12" t="n">
        <f aca="false">AVERAGE(CS10:CU10)</f>
        <v>85.703317690189</v>
      </c>
      <c r="DH10" s="12"/>
      <c r="DI10" s="12"/>
      <c r="DJ10" s="12"/>
      <c r="DK10" s="12" t="n">
        <f aca="false">AVERAGE(CW10:CZ10)</f>
        <v>94.6304667031353</v>
      </c>
      <c r="DL10" s="12"/>
      <c r="DM10" s="12"/>
      <c r="DN10" s="12"/>
      <c r="DP10" s="2" t="s">
        <v>24</v>
      </c>
      <c r="DQ10" s="12" t="n">
        <f aca="false">$DC$8-CO10</f>
        <v>73.5640457202084</v>
      </c>
      <c r="DR10" s="12" t="n">
        <f aca="false">$DC$8-CP10</f>
        <v>72.6427316960815</v>
      </c>
      <c r="DS10" s="12" t="n">
        <f aca="false">$DC$8-CQ10</f>
        <v>70.0976017044309</v>
      </c>
      <c r="DT10" s="12" t="n">
        <f aca="false">$DC$8-CR10</f>
        <v>71.9862954538911</v>
      </c>
      <c r="DU10" s="12" t="n">
        <f aca="false">$DC$8-CS10</f>
        <v>16.3504448219273</v>
      </c>
      <c r="DV10" s="12" t="n">
        <f aca="false">$DC$8-CT10</f>
        <v>12.573057323007</v>
      </c>
      <c r="DW10" s="12" t="n">
        <f aca="false">$DC$8-CU10</f>
        <v>13.9665447844989</v>
      </c>
      <c r="DX10" s="12" t="n">
        <f aca="false">$DC$8-CV10</f>
        <v>12.3081795410705</v>
      </c>
      <c r="DY10" s="12" t="n">
        <f aca="false">$DC$8-CW10</f>
        <v>10.70739642415</v>
      </c>
      <c r="DZ10" s="12" t="n">
        <f aca="false">$DC$8-CX10</f>
        <v>9.54423746868972</v>
      </c>
      <c r="EA10" s="12" t="n">
        <f aca="false">$DC$8-CY10</f>
        <v>0.619007859960277</v>
      </c>
      <c r="EB10" s="12" t="n">
        <f aca="false">$DC$8-CZ10</f>
        <v>0.607491434658698</v>
      </c>
      <c r="ED10" s="2" t="s">
        <v>24</v>
      </c>
      <c r="EE10" s="12" t="n">
        <f aca="false">AVERAGE(DQ10:DT10)</f>
        <v>72.072668643653</v>
      </c>
      <c r="EF10" s="12"/>
      <c r="EG10" s="12"/>
      <c r="EH10" s="12"/>
      <c r="EI10" s="14" t="n">
        <f aca="false">AVERAGE(DU10:DW10)</f>
        <v>14.2966823098111</v>
      </c>
      <c r="EJ10" s="12"/>
      <c r="EK10" s="12"/>
      <c r="EL10" s="12"/>
      <c r="EM10" s="14" t="n">
        <f aca="false">AVERAGE(DY10:EB10)</f>
        <v>5.36953329686467</v>
      </c>
      <c r="EN10" s="12"/>
      <c r="EO10" s="12"/>
      <c r="EP10" s="12"/>
      <c r="ER10" s="2" t="s">
        <v>24</v>
      </c>
      <c r="ES10" s="12" t="n">
        <f aca="false">STDEV(DQ10:DT10)</f>
        <v>1.46714316621758</v>
      </c>
      <c r="ET10" s="12"/>
      <c r="EU10" s="12"/>
      <c r="EV10" s="12"/>
      <c r="EW10" s="14" t="n">
        <f aca="false">STDEV(DU10:DW10)</f>
        <v>1.91021128895845</v>
      </c>
      <c r="EX10" s="12"/>
      <c r="EY10" s="12"/>
      <c r="EZ10" s="12"/>
      <c r="FA10" s="14" t="n">
        <f aca="false">STDEV(DY10:EB10)</f>
        <v>5.51257569296372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192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0.214</v>
      </c>
      <c r="Q11" s="28" t="n">
        <v>0.2115</v>
      </c>
      <c r="R11" s="28" t="n">
        <v>0.2242</v>
      </c>
      <c r="S11" s="28" t="n">
        <v>0.1792</v>
      </c>
      <c r="T11" s="28" t="n">
        <v>0.8871</v>
      </c>
      <c r="U11" s="28" t="n">
        <v>0.8918</v>
      </c>
      <c r="V11" s="28" t="n">
        <v>0.9168</v>
      </c>
      <c r="W11" s="28" t="n">
        <v>0.9285</v>
      </c>
      <c r="X11" s="28"/>
      <c r="Y11" s="28"/>
      <c r="Z11" s="28"/>
      <c r="AA11" s="28"/>
      <c r="AC11" s="2" t="s">
        <v>28</v>
      </c>
      <c r="AD11" s="12" t="n">
        <f aca="false">P11-(AVERAGE($P$4:$S$4))</f>
        <v>0.15485</v>
      </c>
      <c r="AE11" s="12" t="n">
        <f aca="false">Q11-(AVERAGE($P$4:$S$4))</f>
        <v>0.15235</v>
      </c>
      <c r="AF11" s="12" t="n">
        <f aca="false">R11-(AVERAGE($P$4:$S$4))</f>
        <v>0.16505</v>
      </c>
      <c r="AG11" s="12" t="n">
        <f aca="false">S11-(AVERAGE($P$4:$S$4))</f>
        <v>0.12005</v>
      </c>
      <c r="AH11" s="12" t="n">
        <f aca="false">T11-(AVERAGE($P$4:$S$4))</f>
        <v>0.82795</v>
      </c>
      <c r="AI11" s="12" t="n">
        <f aca="false">U11-(AVERAGE($P$4:$S$4))</f>
        <v>0.83265</v>
      </c>
      <c r="AJ11" s="12" t="n">
        <f aca="false">V11-(AVERAGE($P$4:$S$4))</f>
        <v>0.85765</v>
      </c>
      <c r="AK11" s="12" t="n">
        <f aca="false">W11-(AVERAGE($P$4:$S$4))</f>
        <v>0.86935</v>
      </c>
      <c r="AL11" s="12"/>
      <c r="AM11" s="12"/>
      <c r="AN11" s="12"/>
      <c r="AO11" s="12"/>
      <c r="AX11" s="2" t="s">
        <v>28</v>
      </c>
      <c r="AY11" s="12" t="n">
        <f aca="false">(AD11+0.0146)/0.057</f>
        <v>2.97280701754386</v>
      </c>
      <c r="AZ11" s="12" t="n">
        <f aca="false">(AE11+0.0146)/0.057</f>
        <v>2.92894736842105</v>
      </c>
      <c r="BA11" s="12" t="n">
        <f aca="false">(AF11+0.0146)/0.057</f>
        <v>3.15175438596491</v>
      </c>
      <c r="BB11" s="12" t="n">
        <f aca="false">(AG11+0.0146)/0.057</f>
        <v>2.36228070175439</v>
      </c>
      <c r="BC11" s="12" t="n">
        <f aca="false">(AH11+0.0146)/0.057</f>
        <v>14.7815789473684</v>
      </c>
      <c r="BD11" s="12" t="n">
        <f aca="false">(AI11+0.0146)/0.057</f>
        <v>14.8640350877193</v>
      </c>
      <c r="BE11" s="12" t="n">
        <f aca="false">(AJ11+0.0146)/0.057</f>
        <v>15.3026315789474</v>
      </c>
      <c r="BF11" s="12" t="n">
        <f aca="false">(AK11+0.0146)/0.057</f>
        <v>15.5078947368421</v>
      </c>
      <c r="BG11" s="12"/>
      <c r="BH11" s="12"/>
      <c r="BI11" s="12"/>
      <c r="BJ11" s="12"/>
      <c r="BL11" s="2" t="s">
        <v>28</v>
      </c>
      <c r="BM11" s="12" t="n">
        <f aca="false">AY11/(0.042*5)</f>
        <v>14.156223893066</v>
      </c>
      <c r="BN11" s="12" t="n">
        <f aca="false">AZ11/(0.042*5)</f>
        <v>13.9473684210526</v>
      </c>
      <c r="BO11" s="12" t="n">
        <f aca="false">BA11/(0.042*5)</f>
        <v>15.0083542188805</v>
      </c>
      <c r="BP11" s="12" t="n">
        <f aca="false">BB11/(0.042*5)</f>
        <v>11.2489557226399</v>
      </c>
      <c r="BQ11" s="12" t="n">
        <f aca="false">BC11/(0.042*5)</f>
        <v>70.3884711779449</v>
      </c>
      <c r="BR11" s="12" t="n">
        <f aca="false">BD11/(0.042*5)</f>
        <v>70.78111946533</v>
      </c>
      <c r="BS11" s="12" t="n">
        <f aca="false">BE11/(0.042*5)</f>
        <v>72.8696741854637</v>
      </c>
      <c r="BT11" s="12" t="n">
        <f aca="false">BF11/(0.042*5)</f>
        <v>73.8471177944862</v>
      </c>
      <c r="BU11" s="12"/>
      <c r="BV11" s="12"/>
      <c r="BW11" s="12"/>
      <c r="BX11" s="12"/>
      <c r="BZ11" s="2" t="s">
        <v>28</v>
      </c>
      <c r="CA11" s="12" t="n">
        <f aca="false">AVERAGE(BM11:BP11)</f>
        <v>13.5902255639098</v>
      </c>
      <c r="CB11" s="12"/>
      <c r="CC11" s="12"/>
      <c r="CD11" s="12"/>
      <c r="CE11" s="14" t="n">
        <f aca="false">AVERAGE(BQ11:BT11)</f>
        <v>71.9715956558062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19.5145826735381</v>
      </c>
      <c r="CP11" s="12" t="n">
        <f aca="false">(BN11/$CA$8)*100</f>
        <v>19.2266720409985</v>
      </c>
      <c r="CQ11" s="12" t="n">
        <f aca="false">(BO11/$CA$8)*100</f>
        <v>20.6892580542999</v>
      </c>
      <c r="CR11" s="12" t="n">
        <f aca="false">(BP11/$CA$8)*100</f>
        <v>15.5068666685861</v>
      </c>
      <c r="CS11" s="12" t="n">
        <f aca="false">(BQ11/$CA$8)*100</f>
        <v>97.0316413785161</v>
      </c>
      <c r="CT11" s="12" t="n">
        <f aca="false">(BR11/$CA$8)*100</f>
        <v>97.5729133676907</v>
      </c>
      <c r="CU11" s="12" t="n">
        <f aca="false">(BS11/$CA$8)*100</f>
        <v>100.452019693087</v>
      </c>
      <c r="CV11" s="12" t="n">
        <f aca="false">(BT11/$CA$8)*100</f>
        <v>101.799441453373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18.7343448593557</v>
      </c>
      <c r="DD11" s="12"/>
      <c r="DE11" s="12"/>
      <c r="DF11" s="12"/>
      <c r="DG11" s="12" t="n">
        <f aca="false">AVERAGE(CS11:CV11)</f>
        <v>99.2140039731667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80.4854173264619</v>
      </c>
      <c r="DR11" s="12" t="n">
        <f aca="false">$DC$8-CP11</f>
        <v>80.7733279590015</v>
      </c>
      <c r="DS11" s="12" t="n">
        <f aca="false">$DC$8-CQ11</f>
        <v>79.3107419457</v>
      </c>
      <c r="DT11" s="12" t="n">
        <f aca="false">$DC$8-CR11</f>
        <v>84.4931333314139</v>
      </c>
      <c r="DU11" s="12" t="n">
        <f aca="false">$DC$8-CS11</f>
        <v>2.96835862148389</v>
      </c>
      <c r="DV11" s="12" t="n">
        <f aca="false">$DC$8-CT11</f>
        <v>2.42708663230934</v>
      </c>
      <c r="DW11" s="12" t="n">
        <f aca="false">$DC$8-CU11</f>
        <v>-0.45201969308728</v>
      </c>
      <c r="DX11" s="12" t="n">
        <f aca="false">$DC$8-CV11</f>
        <v>-1.79944145337289</v>
      </c>
      <c r="DY11" s="12"/>
      <c r="DZ11" s="12"/>
      <c r="EA11" s="12"/>
      <c r="EB11" s="12"/>
      <c r="ED11" s="2" t="s">
        <v>28</v>
      </c>
      <c r="EE11" s="12" t="n">
        <f aca="false">AVERAGE(DQ11:DT11)</f>
        <v>81.2656551406444</v>
      </c>
      <c r="EF11" s="12"/>
      <c r="EG11" s="12"/>
      <c r="EH11" s="12"/>
      <c r="EI11" s="14" t="n">
        <f aca="false">AVERAGE(DU11:DX11)</f>
        <v>0.785996026833264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2.2427258839877</v>
      </c>
      <c r="ET11" s="12"/>
      <c r="EU11" s="12"/>
      <c r="EV11" s="12"/>
      <c r="EW11" s="14" t="n">
        <f aca="false">STDEV(DU11:DX11)</f>
        <v>2.28568405200261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true" outlineLevel="0" collapsed="false">
      <c r="BN15" s="0" t="n">
        <f aca="false">1*21/100</f>
        <v>0.21</v>
      </c>
      <c r="BO15" s="0" t="n">
        <f aca="false">BN15*0.2</f>
        <v>0.042</v>
      </c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-7.105427357601E-015</v>
      </c>
      <c r="EH16" s="13" t="n">
        <f aca="false">ES8</f>
        <v>1.78000811629338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44.1510954999568</v>
      </c>
      <c r="EH17" s="13" t="n">
        <f aca="false">ES9</f>
        <v>1.28403408068834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EC18" s="18" t="s">
        <v>234</v>
      </c>
      <c r="ED18" s="19" t="n">
        <v>50</v>
      </c>
      <c r="EE18" s="19"/>
      <c r="EF18" s="19"/>
      <c r="EG18" s="13" t="n">
        <f aca="false">EE10</f>
        <v>72.072668643653</v>
      </c>
      <c r="EH18" s="13" t="n">
        <f aca="false">ES10</f>
        <v>1.46714316621758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EC19" s="18" t="s">
        <v>235</v>
      </c>
      <c r="ED19" s="19" t="n">
        <v>5</v>
      </c>
      <c r="EE19" s="19"/>
      <c r="EF19" s="19"/>
      <c r="EG19" s="13" t="n">
        <f aca="false">EE11</f>
        <v>81.2656551406444</v>
      </c>
      <c r="EH19" s="13" t="n">
        <f aca="false">ES11</f>
        <v>2.2427258839877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EB20" s="26"/>
      <c r="EC20" s="0" t="s">
        <v>299</v>
      </c>
      <c r="ED20" s="19" t="n">
        <v>50</v>
      </c>
      <c r="EE20" s="19" t="n">
        <v>5</v>
      </c>
      <c r="EF20" s="19" t="n">
        <v>1</v>
      </c>
      <c r="EG20" s="13" t="n">
        <f aca="false">EI4</f>
        <v>89.1515273659056</v>
      </c>
      <c r="EH20" s="13" t="n">
        <f aca="false">EW4</f>
        <v>1.14569621974689</v>
      </c>
      <c r="EI20" s="13" t="n">
        <f aca="false">EI5</f>
        <v>20.6691043100222</v>
      </c>
      <c r="EJ20" s="13" t="n">
        <f aca="false">EW5</f>
        <v>5.37911995897812</v>
      </c>
      <c r="EK20" s="13" t="n">
        <f aca="false">EI6</f>
        <v>5.61137822819797</v>
      </c>
      <c r="EL20" s="20" t="n">
        <f aca="false">EW6</f>
        <v>4.3777516221462</v>
      </c>
      <c r="EM20" s="23"/>
    </row>
    <row r="21" customFormat="false" ht="16" hidden="false" customHeight="false" outlineLevel="0" collapsed="false"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EC21" s="0" t="s">
        <v>300</v>
      </c>
      <c r="ED21" s="19" t="n">
        <v>50</v>
      </c>
      <c r="EE21" s="19" t="n">
        <v>5</v>
      </c>
      <c r="EF21" s="19" t="n">
        <v>1</v>
      </c>
      <c r="EG21" s="13" t="n">
        <f aca="false">EI7</f>
        <v>95.1227938847782</v>
      </c>
      <c r="EH21" s="13" t="n">
        <f aca="false">EW7</f>
        <v>0.197017283012025</v>
      </c>
      <c r="EI21" s="13" t="n">
        <f aca="false">EI8</f>
        <v>22.2295799383871</v>
      </c>
      <c r="EJ21" s="13" t="n">
        <f aca="false">EW8</f>
        <v>1.25750716130814</v>
      </c>
      <c r="EK21" s="13" t="n">
        <f aca="false">EI9</f>
        <v>2.86854960220348</v>
      </c>
      <c r="EL21" s="20" t="n">
        <f aca="false">EW9</f>
        <v>1.09680474037754</v>
      </c>
      <c r="EM21" s="21"/>
    </row>
    <row r="22" customFormat="false" ht="16" hidden="false" customHeight="false" outlineLevel="0" collapsed="false"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EC22" s="0" t="s">
        <v>301</v>
      </c>
      <c r="ED22" s="19" t="n">
        <v>50</v>
      </c>
      <c r="EE22" s="19" t="n">
        <v>5</v>
      </c>
      <c r="EF22" s="19" t="n">
        <v>1</v>
      </c>
      <c r="EG22" s="13" t="n">
        <f aca="false">EI10</f>
        <v>14.2966823098111</v>
      </c>
      <c r="EH22" s="13" t="n">
        <f aca="false">EW10</f>
        <v>1.91021128895845</v>
      </c>
      <c r="EI22" s="13" t="n">
        <f aca="false">EI11</f>
        <v>0.785996026833264</v>
      </c>
      <c r="EJ22" s="13" t="n">
        <f aca="false">EW11</f>
        <v>2.28568405200261</v>
      </c>
      <c r="EK22" s="13" t="n">
        <f aca="false">EM4</f>
        <v>7.04229407192008</v>
      </c>
      <c r="EL22" s="20" t="n">
        <f aca="false">FA4</f>
        <v>5.40347742037564</v>
      </c>
      <c r="EM22" s="24"/>
      <c r="EN22" s="24"/>
      <c r="EO22" s="24"/>
    </row>
    <row r="23" customFormat="false" ht="16" hidden="false" customHeight="false" outlineLevel="0" collapsed="false"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EC23" s="0" t="s">
        <v>302</v>
      </c>
      <c r="ED23" s="19" t="n">
        <v>50</v>
      </c>
      <c r="EE23" s="19" t="n">
        <v>5</v>
      </c>
      <c r="EF23" s="19" t="n">
        <v>1</v>
      </c>
      <c r="EG23" s="13" t="n">
        <f aca="false">EM5</f>
        <v>18.9358823021334</v>
      </c>
      <c r="EH23" s="13" t="n">
        <f aca="false">FA5</f>
        <v>3.85218831621468</v>
      </c>
      <c r="EI23" s="13" t="n">
        <f aca="false">EM6</f>
        <v>6.02884864538049</v>
      </c>
      <c r="EJ23" s="13" t="n">
        <f aca="false">FA6</f>
        <v>2.06072961251829</v>
      </c>
      <c r="EK23" s="13" t="n">
        <f aca="false">EM7</f>
        <v>6.58739527250743</v>
      </c>
      <c r="EL23" s="20" t="n">
        <f aca="false">FA7</f>
        <v>0.777813544681793</v>
      </c>
      <c r="EM23" s="21"/>
    </row>
    <row r="24" customFormat="false" ht="16" hidden="false" customHeight="false" outlineLevel="0" collapsed="false"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EC24" s="0" t="s">
        <v>303</v>
      </c>
      <c r="ED24" s="19" t="n">
        <v>50</v>
      </c>
      <c r="EE24" s="19" t="n">
        <v>5</v>
      </c>
      <c r="EF24" s="19" t="n">
        <v>1</v>
      </c>
      <c r="EG24" s="13" t="n">
        <f aca="false">EM8</f>
        <v>11.2141191374198</v>
      </c>
      <c r="EH24" s="13" t="n">
        <f aca="false">FA8</f>
        <v>1.82275097434152</v>
      </c>
      <c r="EI24" s="13" t="n">
        <f aca="false">EM9</f>
        <v>3.35415886908705</v>
      </c>
      <c r="EJ24" s="13" t="n">
        <f aca="false">FA9</f>
        <v>3.73329399750909</v>
      </c>
      <c r="EK24" s="13" t="n">
        <f aca="false">EM10</f>
        <v>5.36953329686467</v>
      </c>
      <c r="EL24" s="20" t="n">
        <f aca="false">FA10</f>
        <v>5.51257569296372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A1" colorId="64" zoomScale="117" zoomScaleNormal="117" zoomScalePageLayoutView="100" workbookViewId="0">
      <selection pane="topLeft" activeCell="EC23" activeCellId="0" sqref="EC23"/>
    </sheetView>
  </sheetViews>
  <sheetFormatPr defaultRowHeight="16" zeroHeight="false" outlineLevelRow="0" outlineLevelCol="0"/>
  <cols>
    <col collapsed="false" customWidth="true" hidden="false" outlineLevel="0" max="172" min="1" style="0" width="5.83"/>
    <col collapsed="false" customWidth="true" hidden="false" outlineLevel="0" max="1025" min="17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193</v>
      </c>
      <c r="G4" s="4"/>
      <c r="H4" s="4"/>
      <c r="I4" s="4"/>
      <c r="J4" s="4" t="s">
        <v>194</v>
      </c>
      <c r="K4" s="4"/>
      <c r="L4" s="4"/>
      <c r="M4" s="4"/>
      <c r="O4" s="2" t="s">
        <v>0</v>
      </c>
      <c r="P4" s="0" t="n">
        <v>0.057</v>
      </c>
      <c r="Q4" s="0" t="n">
        <v>0.0564</v>
      </c>
      <c r="R4" s="0" t="n">
        <v>0.0585</v>
      </c>
      <c r="S4" s="0" t="n">
        <v>0.0573</v>
      </c>
      <c r="T4" s="0" t="n">
        <v>0.8368</v>
      </c>
      <c r="U4" s="0" t="n">
        <v>0.7782</v>
      </c>
      <c r="V4" s="0" t="n">
        <v>0.7418</v>
      </c>
      <c r="W4" s="0" t="n">
        <v>0.8187</v>
      </c>
      <c r="X4" s="0" t="n">
        <v>0.8711</v>
      </c>
      <c r="Y4" s="0" t="n">
        <v>0.8631</v>
      </c>
      <c r="Z4" s="0" t="n">
        <v>0.7489</v>
      </c>
      <c r="AA4" s="0" t="n">
        <v>0.8161</v>
      </c>
      <c r="AC4" s="2" t="s">
        <v>0</v>
      </c>
      <c r="AD4" s="12" t="n">
        <f aca="false">P4-(AVERAGE($P$4:$S$4))</f>
        <v>-0.000299999999999995</v>
      </c>
      <c r="AE4" s="12" t="n">
        <f aca="false">Q4-(AVERAGE($P$4:$S$4))</f>
        <v>-0.000899999999999998</v>
      </c>
      <c r="AF4" s="12" t="n">
        <f aca="false">R4-(AVERAGE($P$4:$S$4))</f>
        <v>0.00120000000000001</v>
      </c>
      <c r="AG4" s="12" t="n">
        <f aca="false">S4-(AVERAGE($P$4:$S$4))</f>
        <v>0</v>
      </c>
      <c r="AH4" s="12" t="n">
        <f aca="false">T4-(AVERAGE($P$4:$S$4))</f>
        <v>0.7795</v>
      </c>
      <c r="AI4" s="12" t="n">
        <f aca="false">U4-(AVERAGE($P$4:$S$4))</f>
        <v>0.7209</v>
      </c>
      <c r="AJ4" s="12" t="n">
        <f aca="false">V4-(AVERAGE($P$4:$S$4))</f>
        <v>0.6845</v>
      </c>
      <c r="AK4" s="12" t="n">
        <f aca="false">W4-(AVERAGE($P$4:$S$4))</f>
        <v>0.7614</v>
      </c>
      <c r="AL4" s="12" t="n">
        <f aca="false">X4-(AVERAGE($P$4:$S$4))</f>
        <v>0.8138</v>
      </c>
      <c r="AM4" s="12" t="n">
        <f aca="false">Y4-(AVERAGE($P$4:$S$4))</f>
        <v>0.8058</v>
      </c>
      <c r="AN4" s="12" t="n">
        <f aca="false">Z4-(AVERAGE($P$4:$S$4))</f>
        <v>0.6916</v>
      </c>
      <c r="AO4" s="12" t="n">
        <f aca="false">AA4-(AVERAGE($P$4:$S$4))</f>
        <v>0.7588</v>
      </c>
      <c r="AQ4" s="11" t="n">
        <v>0</v>
      </c>
      <c r="AR4" s="12" t="n">
        <f aca="false">AD4</f>
        <v>-0.000299999999999995</v>
      </c>
      <c r="AS4" s="12" t="n">
        <f aca="false">AE4</f>
        <v>-0.000899999999999998</v>
      </c>
      <c r="AT4" s="12" t="n">
        <f aca="false">AF4</f>
        <v>0.00120000000000001</v>
      </c>
      <c r="AU4" s="12" t="n">
        <f aca="false">AG4</f>
        <v>0</v>
      </c>
      <c r="AV4" s="13" t="n">
        <f aca="false">AVERAGE(AR4:AU4)</f>
        <v>3.46944695195361E-018</v>
      </c>
      <c r="AX4" s="2" t="s">
        <v>0</v>
      </c>
      <c r="AY4" s="12" t="n">
        <f aca="false">(AD4-0.0032)/0.0558</f>
        <v>-0.0627240143369175</v>
      </c>
      <c r="AZ4" s="12" t="n">
        <f aca="false">(AE4-0.0032)/0.0558</f>
        <v>-0.0734767025089605</v>
      </c>
      <c r="BA4" s="12" t="n">
        <f aca="false">(AF4-0.0032)/0.0558</f>
        <v>-0.0358422939068099</v>
      </c>
      <c r="BB4" s="12" t="n">
        <f aca="false">(AG4-0.0032)/0.0558</f>
        <v>-0.0573476702508961</v>
      </c>
      <c r="BC4" s="12" t="n">
        <f aca="false">(AH4-0.0032)/0.0558</f>
        <v>13.9121863799283</v>
      </c>
      <c r="BD4" s="12" t="n">
        <f aca="false">(AI4-0.0032)/0.0558</f>
        <v>12.8620071684588</v>
      </c>
      <c r="BE4" s="12" t="n">
        <f aca="false">(AJ4-0.0032)/0.0558</f>
        <v>12.2096774193548</v>
      </c>
      <c r="BF4" s="12" t="n">
        <f aca="false">(AK4-0.0032)/0.0558</f>
        <v>13.5878136200717</v>
      </c>
      <c r="BG4" s="12" t="n">
        <f aca="false">(AL4-0.0032)/0.0558</f>
        <v>14.5268817204301</v>
      </c>
      <c r="BH4" s="12" t="n">
        <f aca="false">(AM4-0.0032)/0.0558</f>
        <v>14.3835125448029</v>
      </c>
      <c r="BI4" s="12" t="n">
        <f aca="false">(AN4-0.0032)/0.0558</f>
        <v>12.336917562724</v>
      </c>
      <c r="BJ4" s="12" t="n">
        <f aca="false">(AO4-0.0032)/0.0558</f>
        <v>13.5412186379928</v>
      </c>
      <c r="BL4" s="2" t="s">
        <v>0</v>
      </c>
      <c r="BM4" s="12"/>
      <c r="BN4" s="12"/>
      <c r="BO4" s="12"/>
      <c r="BP4" s="12"/>
      <c r="BQ4" s="12" t="n">
        <f aca="false">BC4/(0.042*5)</f>
        <v>66.2485065710872</v>
      </c>
      <c r="BR4" s="12" t="n">
        <f aca="false">BD4/(0.042*5)</f>
        <v>61.247653183137</v>
      </c>
      <c r="BS4" s="12" t="n">
        <f aca="false">BE4/(0.042*5)</f>
        <v>58.1413210445468</v>
      </c>
      <c r="BT4" s="12" t="n">
        <f aca="false">BF4/(0.042*5)</f>
        <v>64.7038743812937</v>
      </c>
      <c r="BU4" s="12" t="n">
        <f aca="false">BG4/(0.042*5)</f>
        <v>69.1756272401434</v>
      </c>
      <c r="BV4" s="12" t="n">
        <f aca="false">BH4/(0.042*5)</f>
        <v>68.4929168800137</v>
      </c>
      <c r="BW4" s="12" t="n">
        <f aca="false">BI4/(0.042*5)</f>
        <v>58.747226489162</v>
      </c>
      <c r="BX4" s="12" t="n">
        <f aca="false">BJ4/(0.042*5)</f>
        <v>64.4819935142516</v>
      </c>
      <c r="BZ4" s="2" t="s">
        <v>0</v>
      </c>
      <c r="CA4" s="12"/>
      <c r="CB4" s="12"/>
      <c r="CC4" s="12"/>
      <c r="CD4" s="12"/>
      <c r="CE4" s="14" t="n">
        <f aca="false">AVERAGE(BQ4:BT4)</f>
        <v>62.5853387950162</v>
      </c>
      <c r="CF4" s="12"/>
      <c r="CG4" s="12"/>
      <c r="CH4" s="12"/>
      <c r="CI4" s="14" t="n">
        <f aca="false">AVERAGE(BU4:BX4)</f>
        <v>65.2244410308927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94.8442272449603</v>
      </c>
      <c r="CT4" s="12" t="n">
        <f aca="false">(BR4/$CA$8)*100</f>
        <v>87.6847892486255</v>
      </c>
      <c r="CU4" s="12" t="n">
        <f aca="false">(BS4/$CA$8)*100</f>
        <v>83.2376298106292</v>
      </c>
      <c r="CV4" s="12" t="n">
        <f aca="false">(BT4/$CA$8)*100</f>
        <v>92.6328649969456</v>
      </c>
      <c r="CW4" s="12" t="n">
        <f aca="false">(BU4/$CA$8)*100</f>
        <v>99.034819792303</v>
      </c>
      <c r="CX4" s="12" t="n">
        <f aca="false">(BV4/$CA$8)*100</f>
        <v>98.0574221136225</v>
      </c>
      <c r="CY4" s="12" t="n">
        <f aca="false">(BW4/$CA$8)*100</f>
        <v>84.1050702504581</v>
      </c>
      <c r="CZ4" s="12" t="n">
        <f aca="false">(BX4/$CA$8)*100</f>
        <v>92.3152107513745</v>
      </c>
      <c r="DB4" s="2" t="s">
        <v>0</v>
      </c>
      <c r="DC4" s="12"/>
      <c r="DD4" s="12"/>
      <c r="DE4" s="12"/>
      <c r="DF4" s="12"/>
      <c r="DG4" s="12" t="n">
        <f aca="false">AVERAGE(CS4:CV4)</f>
        <v>89.5998778252902</v>
      </c>
      <c r="DH4" s="12"/>
      <c r="DI4" s="12"/>
      <c r="DJ4" s="12"/>
      <c r="DK4" s="12" t="n">
        <f aca="false">AVERAGE(CW4:CZ4)</f>
        <v>93.3781307269395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5.15577275503971</v>
      </c>
      <c r="DV4" s="12" t="n">
        <f aca="false">$DC$8-CT4</f>
        <v>12.3152107513745</v>
      </c>
      <c r="DW4" s="12" t="n">
        <f aca="false">$DC$8-CU4</f>
        <v>16.7623701893708</v>
      </c>
      <c r="DX4" s="12" t="n">
        <f aca="false">$DC$8-CV4</f>
        <v>7.36713500305437</v>
      </c>
      <c r="DY4" s="12" t="n">
        <f aca="false">$DC$8-CW4</f>
        <v>0.965180207697003</v>
      </c>
      <c r="DZ4" s="12" t="n">
        <f aca="false">$DC$8-CX4</f>
        <v>1.94257788637752</v>
      </c>
      <c r="EA4" s="12" t="n">
        <f aca="false">$DC$8-CY4</f>
        <v>15.8949297495419</v>
      </c>
      <c r="EB4" s="12" t="n">
        <f aca="false">$DC$8-CZ4</f>
        <v>7.68478924862555</v>
      </c>
      <c r="ED4" s="2" t="s">
        <v>0</v>
      </c>
      <c r="EE4" s="12"/>
      <c r="EF4" s="12"/>
      <c r="EG4" s="12"/>
      <c r="EH4" s="12"/>
      <c r="EI4" s="14" t="n">
        <f aca="false">AVERAGE(DU4:DX4)</f>
        <v>10.4001221747098</v>
      </c>
      <c r="EJ4" s="12"/>
      <c r="EK4" s="12"/>
      <c r="EL4" s="12"/>
      <c r="EM4" s="14" t="n">
        <f aca="false">AVERAGE(DY4:EB4)</f>
        <v>6.62186927306048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5.19127396296099</v>
      </c>
      <c r="EX4" s="12"/>
      <c r="EY4" s="12"/>
      <c r="EZ4" s="12"/>
      <c r="FA4" s="14" t="n">
        <f aca="false">STDEV(DY4:EB4)</f>
        <v>6.85597910679976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195</v>
      </c>
      <c r="G5" s="4"/>
      <c r="H5" s="4"/>
      <c r="I5" s="4"/>
      <c r="J5" s="4" t="s">
        <v>196</v>
      </c>
      <c r="K5" s="4"/>
      <c r="L5" s="4"/>
      <c r="M5" s="4"/>
      <c r="O5" s="2" t="s">
        <v>4</v>
      </c>
      <c r="P5" s="0" t="n">
        <v>0.2056</v>
      </c>
      <c r="Q5" s="0" t="n">
        <v>0.2025</v>
      </c>
      <c r="R5" s="0" t="n">
        <v>0.2075</v>
      </c>
      <c r="S5" s="0" t="n">
        <v>0.198</v>
      </c>
      <c r="T5" s="0" t="n">
        <v>0.8682</v>
      </c>
      <c r="U5" s="0" t="n">
        <v>0.8529</v>
      </c>
      <c r="V5" s="0" t="n">
        <v>0.8316</v>
      </c>
      <c r="W5" s="0" t="n">
        <v>0.8768</v>
      </c>
      <c r="X5" s="0" t="n">
        <v>0.8343</v>
      </c>
      <c r="Y5" s="0" t="n">
        <v>0.8423</v>
      </c>
      <c r="Z5" s="0" t="n">
        <v>0.747</v>
      </c>
      <c r="AA5" s="0" t="n">
        <v>0.789</v>
      </c>
      <c r="AC5" s="2" t="s">
        <v>4</v>
      </c>
      <c r="AD5" s="12" t="n">
        <f aca="false">P5-(AVERAGE($P$4:$S$4))</f>
        <v>0.1483</v>
      </c>
      <c r="AE5" s="12" t="n">
        <f aca="false">Q5-(AVERAGE($P$4:$S$4))</f>
        <v>0.1452</v>
      </c>
      <c r="AF5" s="12" t="n">
        <f aca="false">R5-(AVERAGE($P$4:$S$4))</f>
        <v>0.1502</v>
      </c>
      <c r="AG5" s="12" t="n">
        <f aca="false">S5-(AVERAGE($P$4:$S$4))</f>
        <v>0.1407</v>
      </c>
      <c r="AH5" s="12" t="n">
        <f aca="false">T5-(AVERAGE($P$4:$S$4))</f>
        <v>0.8109</v>
      </c>
      <c r="AI5" s="12" t="n">
        <f aca="false">U5-(AVERAGE($P$4:$S$4))</f>
        <v>0.7956</v>
      </c>
      <c r="AJ5" s="12" t="n">
        <f aca="false">V5-(AVERAGE($P$4:$S$4))</f>
        <v>0.7743</v>
      </c>
      <c r="AK5" s="12" t="n">
        <f aca="false">W5-(AVERAGE($P$4:$S$4))</f>
        <v>0.8195</v>
      </c>
      <c r="AL5" s="12" t="n">
        <f aca="false">X5-(AVERAGE($P$4:$S$4))</f>
        <v>0.777</v>
      </c>
      <c r="AM5" s="12" t="n">
        <f aca="false">Y5-(AVERAGE($P$4:$S$4))</f>
        <v>0.785</v>
      </c>
      <c r="AN5" s="12" t="n">
        <f aca="false">Z5-(AVERAGE($P$4:$S$4))</f>
        <v>0.6897</v>
      </c>
      <c r="AO5" s="12" t="n">
        <f aca="false">AA5-(AVERAGE($P$4:$S$4))</f>
        <v>0.7317</v>
      </c>
      <c r="AQ5" s="11" t="n">
        <v>2.5</v>
      </c>
      <c r="AR5" s="12" t="n">
        <f aca="false">AD5</f>
        <v>0.1483</v>
      </c>
      <c r="AS5" s="12" t="n">
        <f aca="false">AE5</f>
        <v>0.1452</v>
      </c>
      <c r="AT5" s="12" t="n">
        <f aca="false">AF5</f>
        <v>0.1502</v>
      </c>
      <c r="AU5" s="12" t="n">
        <f aca="false">AG5</f>
        <v>0.1407</v>
      </c>
      <c r="AV5" s="13" t="n">
        <f aca="false">AVERAGE(AR5:AU5)</f>
        <v>0.1461</v>
      </c>
      <c r="AX5" s="2" t="s">
        <v>4</v>
      </c>
      <c r="AY5" s="12" t="n">
        <f aca="false">(AD5-0.0032)/0.0558</f>
        <v>2.60035842293907</v>
      </c>
      <c r="AZ5" s="12" t="n">
        <f aca="false">(AE5-0.0032)/0.0558</f>
        <v>2.54480286738351</v>
      </c>
      <c r="BA5" s="12" t="n">
        <f aca="false">(AF5-0.0032)/0.0558</f>
        <v>2.63440860215054</v>
      </c>
      <c r="BB5" s="12" t="n">
        <f aca="false">(AG5-0.0032)/0.0558</f>
        <v>2.46415770609319</v>
      </c>
      <c r="BC5" s="12" t="n">
        <f aca="false">(AH5-0.0032)/0.0558</f>
        <v>14.4749103942652</v>
      </c>
      <c r="BD5" s="12" t="n">
        <f aca="false">(AI5-0.0032)/0.0558</f>
        <v>14.2007168458781</v>
      </c>
      <c r="BE5" s="12" t="n">
        <f aca="false">(AJ5-0.0032)/0.0558</f>
        <v>13.8189964157706</v>
      </c>
      <c r="BF5" s="12" t="n">
        <f aca="false">(AK5-0.0032)/0.0558</f>
        <v>14.6290322580645</v>
      </c>
      <c r="BG5" s="12" t="n">
        <f aca="false">(AL5-0.0032)/0.0558</f>
        <v>13.8673835125448</v>
      </c>
      <c r="BH5" s="12" t="n">
        <f aca="false">(AM5-0.0032)/0.0558</f>
        <v>14.010752688172</v>
      </c>
      <c r="BI5" s="12" t="n">
        <f aca="false">(AN5-0.0032)/0.0558</f>
        <v>12.3028673835125</v>
      </c>
      <c r="BJ5" s="12" t="n">
        <f aca="false">(AO5-0.0032)/0.0558</f>
        <v>13.0555555555556</v>
      </c>
      <c r="BL5" s="2" t="s">
        <v>4</v>
      </c>
      <c r="BM5" s="12"/>
      <c r="BN5" s="12"/>
      <c r="BO5" s="12"/>
      <c r="BP5" s="12"/>
      <c r="BQ5" s="12" t="n">
        <f aca="false">BC5/(0.042*5)</f>
        <v>68.9281447345963</v>
      </c>
      <c r="BR5" s="12" t="n">
        <f aca="false">BD5/(0.042*5)</f>
        <v>67.6224611708483</v>
      </c>
      <c r="BS5" s="12" t="n">
        <f aca="false">BE5/(0.042*5)</f>
        <v>65.8047448370029</v>
      </c>
      <c r="BT5" s="12" t="n">
        <f aca="false">BF5/(0.042*5)</f>
        <v>69.6620583717358</v>
      </c>
      <c r="BU5" s="12" t="n">
        <f aca="false">BG5/(0.042*5)</f>
        <v>66.0351595835467</v>
      </c>
      <c r="BV5" s="12" t="n">
        <f aca="false">BH5/(0.042*5)</f>
        <v>66.7178699436764</v>
      </c>
      <c r="BW5" s="12" t="n">
        <f aca="false">BI5/(0.042*5)</f>
        <v>58.5850827786312</v>
      </c>
      <c r="BX5" s="12" t="n">
        <f aca="false">BJ5/(0.042*5)</f>
        <v>62.1693121693122</v>
      </c>
      <c r="BZ5" s="2" t="s">
        <v>4</v>
      </c>
      <c r="CA5" s="12"/>
      <c r="CB5" s="12"/>
      <c r="CC5" s="12"/>
      <c r="CD5" s="12"/>
      <c r="CE5" s="14" t="n">
        <f aca="false">AVERAGE(BQ5:BT5)</f>
        <v>68.0043522785458</v>
      </c>
      <c r="CF5" s="12"/>
      <c r="CG5" s="12"/>
      <c r="CH5" s="12"/>
      <c r="CI5" s="12" t="n">
        <f aca="false">AVERAGE(BU5:BX5)</f>
        <v>63.3768561187916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98.6805131337813</v>
      </c>
      <c r="CT5" s="12" t="n">
        <f aca="false">(BR5/$CA$8)*100</f>
        <v>96.8112400733048</v>
      </c>
      <c r="CU5" s="12" t="n">
        <f aca="false">(BS5/$CA$8)*100</f>
        <v>94.208918753818</v>
      </c>
      <c r="CV5" s="12" t="n">
        <f aca="false">(BT5/$CA$8)*100</f>
        <v>99.7312156383628</v>
      </c>
      <c r="CW5" s="12" t="n">
        <f aca="false">(BU5/$CA$8)*100</f>
        <v>94.5387904703726</v>
      </c>
      <c r="CX5" s="12" t="n">
        <f aca="false">(BV5/$CA$8)*100</f>
        <v>95.5161881490531</v>
      </c>
      <c r="CY5" s="12" t="n">
        <f aca="false">(BW5/$CA$8)*100</f>
        <v>83.8729383017715</v>
      </c>
      <c r="CZ5" s="12" t="n">
        <f aca="false">(BX5/$CA$8)*100</f>
        <v>89.0042761148442</v>
      </c>
      <c r="DB5" s="2" t="s">
        <v>4</v>
      </c>
      <c r="DC5" s="12"/>
      <c r="DD5" s="12"/>
      <c r="DE5" s="12"/>
      <c r="DF5" s="12"/>
      <c r="DG5" s="12" t="n">
        <f aca="false">AVERAGE(CS5:CV5)</f>
        <v>97.3579718998167</v>
      </c>
      <c r="DH5" s="12"/>
      <c r="DI5" s="12"/>
      <c r="DJ5" s="12"/>
      <c r="DK5" s="12" t="n">
        <f aca="false">AVERAGE(CW5:CZ5)</f>
        <v>90.7330482590104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1.31948686621871</v>
      </c>
      <c r="DV5" s="12" t="n">
        <f aca="false">$DC$8-CT5</f>
        <v>3.18875992669517</v>
      </c>
      <c r="DW5" s="12" t="n">
        <f aca="false">$DC$8-CU5</f>
        <v>5.79108124618205</v>
      </c>
      <c r="DX5" s="12" t="n">
        <f aca="false">$DC$8-CV5</f>
        <v>0.268784361637159</v>
      </c>
      <c r="DY5" s="12" t="n">
        <f aca="false">$DC$8-CW5</f>
        <v>5.46120952962738</v>
      </c>
      <c r="DZ5" s="12" t="n">
        <f aca="false">$DC$8-CX5</f>
        <v>4.48381185094686</v>
      </c>
      <c r="EA5" s="12" t="n">
        <f aca="false">$DC$8-CY5</f>
        <v>16.1270616982285</v>
      </c>
      <c r="EB5" s="12" t="n">
        <f aca="false">$DC$8-CZ5</f>
        <v>10.9957238851558</v>
      </c>
      <c r="ED5" s="2" t="s">
        <v>4</v>
      </c>
      <c r="EE5" s="12"/>
      <c r="EF5" s="12"/>
      <c r="EG5" s="12"/>
      <c r="EH5" s="12"/>
      <c r="EI5" s="14" t="n">
        <f aca="false">AVERAGE(DU5:DX5)</f>
        <v>2.64202810018327</v>
      </c>
      <c r="EJ5" s="12"/>
      <c r="EK5" s="12"/>
      <c r="EL5" s="12"/>
      <c r="EM5" s="12" t="n">
        <f aca="false">AVERAGE(DY5:EB5)</f>
        <v>9.26695174098963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2.42190369781918</v>
      </c>
      <c r="EX5" s="12"/>
      <c r="EY5" s="12"/>
      <c r="EZ5" s="12"/>
      <c r="FA5" s="12" t="n">
        <f aca="false">STDEV(DY5:EB5)</f>
        <v>5.39789658845355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197</v>
      </c>
      <c r="G6" s="4"/>
      <c r="H6" s="4"/>
      <c r="I6" s="4"/>
      <c r="J6" s="4" t="s">
        <v>198</v>
      </c>
      <c r="K6" s="4"/>
      <c r="L6" s="4"/>
      <c r="M6" s="4"/>
      <c r="O6" s="2" t="s">
        <v>8</v>
      </c>
      <c r="P6" s="0" t="n">
        <v>0.6212</v>
      </c>
      <c r="Q6" s="28" t="n">
        <v>0.6147</v>
      </c>
      <c r="R6" s="28" t="n">
        <v>0.6115</v>
      </c>
      <c r="S6" s="28" t="n">
        <v>0.6267</v>
      </c>
      <c r="T6" s="28" t="n">
        <v>0.8931</v>
      </c>
      <c r="U6" s="28" t="n">
        <v>0.8484</v>
      </c>
      <c r="V6" s="28" t="n">
        <v>0.8396</v>
      </c>
      <c r="W6" s="28" t="n">
        <v>0.8858</v>
      </c>
      <c r="X6" s="28" t="n">
        <v>0.862</v>
      </c>
      <c r="Y6" s="28" t="n">
        <v>0.8553</v>
      </c>
      <c r="Z6" s="28" t="n">
        <v>0.7817</v>
      </c>
      <c r="AA6" s="28" t="n">
        <v>0.8567</v>
      </c>
      <c r="AC6" s="2" t="s">
        <v>8</v>
      </c>
      <c r="AD6" s="12" t="n">
        <f aca="false">P6-(AVERAGE($P$4:$S$4))</f>
        <v>0.5639</v>
      </c>
      <c r="AE6" s="12" t="n">
        <f aca="false">Q6-(AVERAGE($P$4:$S$4))</f>
        <v>0.5574</v>
      </c>
      <c r="AF6" s="12" t="n">
        <f aca="false">R6-(AVERAGE($P$4:$S$4))</f>
        <v>0.5542</v>
      </c>
      <c r="AG6" s="12" t="n">
        <f aca="false">S6-(AVERAGE($P$4:$S$4))</f>
        <v>0.5694</v>
      </c>
      <c r="AH6" s="12" t="n">
        <f aca="false">T6-(AVERAGE($P$4:$S$4))</f>
        <v>0.8358</v>
      </c>
      <c r="AI6" s="12" t="n">
        <f aca="false">U6-(AVERAGE($P$4:$S$4))</f>
        <v>0.7911</v>
      </c>
      <c r="AJ6" s="12" t="n">
        <f aca="false">V6-(AVERAGE($P$4:$S$4))</f>
        <v>0.7823</v>
      </c>
      <c r="AK6" s="12" t="n">
        <f aca="false">W6-(AVERAGE($P$4:$S$4))</f>
        <v>0.8285</v>
      </c>
      <c r="AL6" s="12" t="n">
        <f aca="false">X6-(AVERAGE($P$4:$S$4))</f>
        <v>0.8047</v>
      </c>
      <c r="AM6" s="12" t="n">
        <f aca="false">Y6-(AVERAGE($P$4:$S$4))</f>
        <v>0.798</v>
      </c>
      <c r="AN6" s="12" t="n">
        <f aca="false">Z6-(AVERAGE($P$4:$S$4))</f>
        <v>0.7244</v>
      </c>
      <c r="AO6" s="12" t="n">
        <f aca="false">AA6-(AVERAGE($P$4:$S$4))</f>
        <v>0.7994</v>
      </c>
      <c r="AQ6" s="11" t="n">
        <v>10</v>
      </c>
      <c r="AR6" s="12" t="n">
        <f aca="false">AD6</f>
        <v>0.5639</v>
      </c>
      <c r="AS6" s="12" t="n">
        <f aca="false">AE6</f>
        <v>0.5574</v>
      </c>
      <c r="AT6" s="12" t="n">
        <f aca="false">AF6</f>
        <v>0.5542</v>
      </c>
      <c r="AU6" s="12" t="n">
        <f aca="false">AG6</f>
        <v>0.5694</v>
      </c>
      <c r="AV6" s="13" t="n">
        <f aca="false">AVERAGE(AR6:AU6)</f>
        <v>0.561225</v>
      </c>
      <c r="AX6" s="2" t="s">
        <v>8</v>
      </c>
      <c r="AY6" s="12" t="n">
        <f aca="false">(AD6-0.0032)/0.0558</f>
        <v>10.0483870967742</v>
      </c>
      <c r="AZ6" s="12" t="n">
        <f aca="false">(AE6-0.0032)/0.0558</f>
        <v>9.93189964157706</v>
      </c>
      <c r="BA6" s="12" t="n">
        <f aca="false">(AF6-0.0032)/0.0558</f>
        <v>9.87455197132617</v>
      </c>
      <c r="BB6" s="12" t="n">
        <f aca="false">(AG6-0.0032)/0.0558</f>
        <v>10.1469534050179</v>
      </c>
      <c r="BC6" s="12" t="n">
        <f aca="false">(AH6-0.0032)/0.0558</f>
        <v>14.921146953405</v>
      </c>
      <c r="BD6" s="12" t="n">
        <f aca="false">(AI6-0.0032)/0.0558</f>
        <v>14.1200716845878</v>
      </c>
      <c r="BE6" s="12" t="n">
        <f aca="false">(AJ6-0.0032)/0.0558</f>
        <v>13.9623655913979</v>
      </c>
      <c r="BF6" s="12" t="n">
        <f aca="false">(AK6-0.0032)/0.0558</f>
        <v>14.7903225806452</v>
      </c>
      <c r="BG6" s="12" t="n">
        <f aca="false">(AL6-0.0032)/0.0558</f>
        <v>14.3637992831541</v>
      </c>
      <c r="BH6" s="12" t="n">
        <f aca="false">(AM6-0.0032)/0.0558</f>
        <v>14.2437275985663</v>
      </c>
      <c r="BI6" s="12" t="n">
        <f aca="false">(AN6-0.0032)/0.0558</f>
        <v>12.9247311827957</v>
      </c>
      <c r="BJ6" s="12" t="n">
        <f aca="false">(AO6-0.0032)/0.0558</f>
        <v>14.2688172043011</v>
      </c>
      <c r="BL6" s="2" t="s">
        <v>8</v>
      </c>
      <c r="BM6" s="12"/>
      <c r="BN6" s="12"/>
      <c r="BO6" s="12"/>
      <c r="BP6" s="12"/>
      <c r="BQ6" s="12" t="n">
        <f aca="false">BC6/(0.042*5)</f>
        <v>71.0530807305001</v>
      </c>
      <c r="BR6" s="12" t="n">
        <f aca="false">BD6/(0.042*5)</f>
        <v>67.2384365932753</v>
      </c>
      <c r="BS6" s="12" t="n">
        <f aca="false">BE6/(0.042*5)</f>
        <v>66.4874551971326</v>
      </c>
      <c r="BT6" s="12" t="n">
        <f aca="false">BF6/(0.042*5)</f>
        <v>70.4301075268817</v>
      </c>
      <c r="BU6" s="12" t="n">
        <f aca="false">BG6/(0.042*5)</f>
        <v>68.3990442054958</v>
      </c>
      <c r="BV6" s="12" t="n">
        <f aca="false">BH6/(0.042*5)</f>
        <v>67.8272742788872</v>
      </c>
      <c r="BW6" s="12" t="n">
        <f aca="false">BI6/(0.042*5)</f>
        <v>61.5463389656938</v>
      </c>
      <c r="BX6" s="12" t="n">
        <f aca="false">BJ6/(0.042*5)</f>
        <v>67.9467485919099</v>
      </c>
      <c r="BZ6" s="2" t="s">
        <v>8</v>
      </c>
      <c r="CA6" s="12"/>
      <c r="CB6" s="12"/>
      <c r="CC6" s="12"/>
      <c r="CD6" s="12"/>
      <c r="CE6" s="14" t="n">
        <f aca="false">AVERAGE(BQ6:BT6)</f>
        <v>68.8022700119474</v>
      </c>
      <c r="CF6" s="12"/>
      <c r="CG6" s="12"/>
      <c r="CH6" s="12"/>
      <c r="CI6" s="12" t="n">
        <f aca="false">AVERAGE(BU6:BX6)</f>
        <v>66.4298515104967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101.722663408674</v>
      </c>
      <c r="CT6" s="12" t="n">
        <f aca="false">(BR6/$CA$8)*100</f>
        <v>96.261453879047</v>
      </c>
      <c r="CU6" s="12" t="n">
        <f aca="false">(BS6/$CA$8)*100</f>
        <v>95.1863164324985</v>
      </c>
      <c r="CV6" s="12" t="n">
        <f aca="false">(BT6/$CA$8)*100</f>
        <v>100.830788026878</v>
      </c>
      <c r="CW6" s="12" t="n">
        <f aca="false">(BU6/$CA$8)*100</f>
        <v>97.9230299328039</v>
      </c>
      <c r="CX6" s="12" t="n">
        <f aca="false">(BV6/$CA$8)*100</f>
        <v>97.104459376909</v>
      </c>
      <c r="CY6" s="12" t="n">
        <f aca="false">(BW6/$CA$8)*100</f>
        <v>88.1124007330483</v>
      </c>
      <c r="CZ6" s="12" t="n">
        <f aca="false">(BX6/$CA$8)*100</f>
        <v>97.2755039706781</v>
      </c>
      <c r="DB6" s="2" t="s">
        <v>8</v>
      </c>
      <c r="DC6" s="12"/>
      <c r="DD6" s="12"/>
      <c r="DE6" s="12"/>
      <c r="DF6" s="12"/>
      <c r="DG6" s="12" t="n">
        <f aca="false">AVERAGE(CS6:CV6)</f>
        <v>98.5003054367746</v>
      </c>
      <c r="DH6" s="12"/>
      <c r="DI6" s="12"/>
      <c r="DJ6" s="12"/>
      <c r="DK6" s="12" t="n">
        <f aca="false">AVERAGE(CW6:CZ6)</f>
        <v>95.1038485033598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-1.72266340867438</v>
      </c>
      <c r="DV6" s="12" t="n">
        <f aca="false">$DC$8-CT6</f>
        <v>3.73854612095298</v>
      </c>
      <c r="DW6" s="12" t="n">
        <f aca="false">$DC$8-CU6</f>
        <v>4.81368356750153</v>
      </c>
      <c r="DX6" s="12" t="n">
        <f aca="false">$DC$8-CV6</f>
        <v>-0.830788026878437</v>
      </c>
      <c r="DY6" s="12" t="n">
        <f aca="false">$DC$8-CW6</f>
        <v>2.0769700671961</v>
      </c>
      <c r="DZ6" s="12" t="n">
        <f aca="false">$DC$8-CX6</f>
        <v>2.89554062309104</v>
      </c>
      <c r="EA6" s="12" t="n">
        <f aca="false">$DC$8-CY6</f>
        <v>11.8875992669518</v>
      </c>
      <c r="EB6" s="12" t="n">
        <f aca="false">$DC$8-CZ6</f>
        <v>2.72449602932195</v>
      </c>
      <c r="ED6" s="2" t="s">
        <v>8</v>
      </c>
      <c r="EE6" s="12"/>
      <c r="EF6" s="12"/>
      <c r="EG6" s="12"/>
      <c r="EH6" s="12"/>
      <c r="EI6" s="14" t="n">
        <f aca="false">AVERAGE(DU6:DX6)</f>
        <v>1.49969456322542</v>
      </c>
      <c r="EJ6" s="12"/>
      <c r="EK6" s="12"/>
      <c r="EL6" s="12"/>
      <c r="EM6" s="12" t="n">
        <f aca="false">AVERAGE(DY6:EB6)</f>
        <v>4.89615149664021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3.25626163055353</v>
      </c>
      <c r="EX6" s="12"/>
      <c r="EY6" s="12"/>
      <c r="EZ6" s="12"/>
      <c r="FA6" s="12" t="n">
        <f aca="false">STDEV(DY6:EB6)</f>
        <v>4.67427916700223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199</v>
      </c>
      <c r="G7" s="4"/>
      <c r="H7" s="4"/>
      <c r="I7" s="4"/>
      <c r="J7" s="4" t="s">
        <v>200</v>
      </c>
      <c r="K7" s="4"/>
      <c r="L7" s="4"/>
      <c r="M7" s="4"/>
      <c r="O7" s="2" t="s">
        <v>12</v>
      </c>
      <c r="P7" s="0" t="n">
        <v>1.1832</v>
      </c>
      <c r="Q7" s="28" t="n">
        <v>1.1625</v>
      </c>
      <c r="R7" s="28" t="n">
        <v>1.1837</v>
      </c>
      <c r="S7" s="28" t="n">
        <v>1.1728</v>
      </c>
      <c r="T7" s="28" t="n">
        <v>0.8545</v>
      </c>
      <c r="U7" s="28" t="n">
        <v>0.831</v>
      </c>
      <c r="V7" s="28" t="n">
        <v>0.8497</v>
      </c>
      <c r="W7" s="28" t="n">
        <v>0.8759</v>
      </c>
      <c r="X7" s="28" t="n">
        <v>0.8727</v>
      </c>
      <c r="Y7" s="28" t="n">
        <v>0.8711</v>
      </c>
      <c r="Z7" s="28" t="n">
        <v>0.7943</v>
      </c>
      <c r="AA7" s="28" t="n">
        <v>0.8463</v>
      </c>
      <c r="AC7" s="2" t="s">
        <v>12</v>
      </c>
      <c r="AD7" s="12" t="n">
        <f aca="false">P7-(AVERAGE($P$4:$S$4))</f>
        <v>1.1259</v>
      </c>
      <c r="AE7" s="12" t="n">
        <f aca="false">Q7-(AVERAGE($P$4:$S$4))</f>
        <v>1.1052</v>
      </c>
      <c r="AF7" s="12" t="n">
        <f aca="false">R7-(AVERAGE($P$4:$S$4))</f>
        <v>1.1264</v>
      </c>
      <c r="AG7" s="12" t="n">
        <f aca="false">S7-(AVERAGE($P$4:$S$4))</f>
        <v>1.1155</v>
      </c>
      <c r="AH7" s="12" t="n">
        <f aca="false">T7-(AVERAGE($P$4:$S$4))</f>
        <v>0.7972</v>
      </c>
      <c r="AI7" s="12" t="n">
        <f aca="false">U7-(AVERAGE($P$4:$S$4))</f>
        <v>0.7737</v>
      </c>
      <c r="AJ7" s="12" t="n">
        <f aca="false">V7-(AVERAGE($P$4:$S$4))</f>
        <v>0.7924</v>
      </c>
      <c r="AK7" s="12" t="n">
        <f aca="false">W7-(AVERAGE($P$4:$S$4))</f>
        <v>0.8186</v>
      </c>
      <c r="AL7" s="12" t="n">
        <f aca="false">X7-(AVERAGE($P$4:$S$4))</f>
        <v>0.8154</v>
      </c>
      <c r="AM7" s="12" t="n">
        <f aca="false">Y7-(AVERAGE($P$4:$S$4))</f>
        <v>0.8138</v>
      </c>
      <c r="AN7" s="12" t="n">
        <f aca="false">Z7-(AVERAGE($P$4:$S$4))</f>
        <v>0.737</v>
      </c>
      <c r="AO7" s="12" t="n">
        <f aca="false">AA7-(AVERAGE($P$4:$S$4))</f>
        <v>0.789</v>
      </c>
      <c r="AQ7" s="11" t="n">
        <v>20</v>
      </c>
      <c r="AR7" s="12" t="n">
        <f aca="false">AD7</f>
        <v>1.1259</v>
      </c>
      <c r="AS7" s="12" t="n">
        <f aca="false">AE7</f>
        <v>1.1052</v>
      </c>
      <c r="AT7" s="12" t="n">
        <f aca="false">AF7</f>
        <v>1.1264</v>
      </c>
      <c r="AU7" s="12" t="n">
        <f aca="false">AG7</f>
        <v>1.1155</v>
      </c>
      <c r="AV7" s="13" t="n">
        <f aca="false">AVERAGE(AR7:AU7)</f>
        <v>1.11825</v>
      </c>
      <c r="AX7" s="2" t="s">
        <v>12</v>
      </c>
      <c r="AY7" s="12" t="n">
        <f aca="false">(AD7-0.0032)/0.0558</f>
        <v>20.1200716845878</v>
      </c>
      <c r="AZ7" s="12" t="n">
        <f aca="false">(AE7-0.0032)/0.0558</f>
        <v>19.7491039426523</v>
      </c>
      <c r="BA7" s="12" t="n">
        <f aca="false">(AF7-0.0032)/0.0558</f>
        <v>20.1290322580645</v>
      </c>
      <c r="BB7" s="12" t="n">
        <f aca="false">(AG7-0.0032)/0.0558</f>
        <v>19.9336917562724</v>
      </c>
      <c r="BC7" s="12" t="n">
        <f aca="false">(AH7-0.0032)/0.0558</f>
        <v>14.2293906810036</v>
      </c>
      <c r="BD7" s="12" t="n">
        <f aca="false">(AI7-0.0032)/0.0558</f>
        <v>13.8082437275986</v>
      </c>
      <c r="BE7" s="12" t="n">
        <f aca="false">(AJ7-0.0032)/0.0558</f>
        <v>14.1433691756272</v>
      </c>
      <c r="BF7" s="12" t="n">
        <f aca="false">(AK7-0.0032)/0.0558</f>
        <v>14.6129032258065</v>
      </c>
      <c r="BG7" s="12" t="n">
        <f aca="false">(AL7-0.0032)/0.0558</f>
        <v>14.5555555555556</v>
      </c>
      <c r="BH7" s="12" t="n">
        <f aca="false">(AM7-0.0032)/0.0558</f>
        <v>14.5268817204301</v>
      </c>
      <c r="BI7" s="12" t="n">
        <f aca="false">(AN7-0.0032)/0.0558</f>
        <v>13.1505376344086</v>
      </c>
      <c r="BJ7" s="12" t="n">
        <f aca="false">(AO7-0.0032)/0.0558</f>
        <v>14.0824372759857</v>
      </c>
      <c r="BL7" s="2" t="s">
        <v>12</v>
      </c>
      <c r="BM7" s="12"/>
      <c r="BN7" s="12"/>
      <c r="BO7" s="12"/>
      <c r="BP7" s="12"/>
      <c r="BQ7" s="12" t="n">
        <f aca="false">BC7/(0.042*5)</f>
        <v>67.7590032428742</v>
      </c>
      <c r="BR7" s="12" t="n">
        <f aca="false">BD7/(0.042*5)</f>
        <v>65.7535415599932</v>
      </c>
      <c r="BS7" s="12" t="n">
        <f aca="false">BE7/(0.042*5)</f>
        <v>67.3493770267964</v>
      </c>
      <c r="BT7" s="12" t="n">
        <f aca="false">BF7/(0.042*5)</f>
        <v>69.5852534562212</v>
      </c>
      <c r="BU7" s="12" t="n">
        <f aca="false">BG7/(0.042*5)</f>
        <v>69.3121693121693</v>
      </c>
      <c r="BV7" s="12" t="n">
        <f aca="false">BH7/(0.042*5)</f>
        <v>69.1756272401434</v>
      </c>
      <c r="BW7" s="12" t="n">
        <f aca="false">BI7/(0.042*5)</f>
        <v>62.6216077828981</v>
      </c>
      <c r="BX7" s="12" t="n">
        <f aca="false">BJ7/(0.042*5)</f>
        <v>67.0592251237412</v>
      </c>
      <c r="BZ7" s="2" t="s">
        <v>12</v>
      </c>
      <c r="CA7" s="12"/>
      <c r="CB7" s="12"/>
      <c r="CC7" s="12"/>
      <c r="CD7" s="12"/>
      <c r="CE7" s="12" t="n">
        <f aca="false">AVERAGE(BQ7:BT7)</f>
        <v>67.6117938214712</v>
      </c>
      <c r="CF7" s="12"/>
      <c r="CG7" s="12"/>
      <c r="CH7" s="12"/>
      <c r="CI7" s="12" t="n">
        <f aca="false">AVERAGE(BU7:BX7)</f>
        <v>67.042157364738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97.0067196090409</v>
      </c>
      <c r="CT7" s="12" t="n">
        <f aca="false">(BR7/$CA$8)*100</f>
        <v>94.1356139279169</v>
      </c>
      <c r="CU7" s="12" t="n">
        <f aca="false">(BS7/$CA$8)*100</f>
        <v>96.4202810018326</v>
      </c>
      <c r="CV7" s="12" t="n">
        <f aca="false">(BT7/$CA$8)*100</f>
        <v>99.6212583995113</v>
      </c>
      <c r="CW7" s="12" t="n">
        <f aca="false">(BU7/$CA$8)*100</f>
        <v>99.2302993280391</v>
      </c>
      <c r="CX7" s="12" t="n">
        <f aca="false">(BV7/$CA$8)*100</f>
        <v>99.034819792303</v>
      </c>
      <c r="CY7" s="12" t="n">
        <f aca="false">(BW7/$CA$8)*100</f>
        <v>89.6518020769701</v>
      </c>
      <c r="CZ7" s="12" t="n">
        <f aca="false">(BX7/$CA$8)*100</f>
        <v>96.0048869883934</v>
      </c>
      <c r="DB7" s="2" t="s">
        <v>12</v>
      </c>
      <c r="DC7" s="12"/>
      <c r="DD7" s="12"/>
      <c r="DE7" s="12"/>
      <c r="DF7" s="12"/>
      <c r="DG7" s="12" t="n">
        <f aca="false">AVERAGE(CS7:CV7)</f>
        <v>96.7959682345754</v>
      </c>
      <c r="DH7" s="12"/>
      <c r="DI7" s="12"/>
      <c r="DJ7" s="12"/>
      <c r="DK7" s="12" t="n">
        <f aca="false">AVERAGE(CW7:CZ7)</f>
        <v>95.9804520464264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2.99328039095909</v>
      </c>
      <c r="DV7" s="12" t="n">
        <f aca="false">$DC$8-CT7</f>
        <v>5.86438607208311</v>
      </c>
      <c r="DW7" s="12" t="n">
        <f aca="false">$DC$8-CU7</f>
        <v>3.57971899816739</v>
      </c>
      <c r="DX7" s="12" t="n">
        <f aca="false">$DC$8-CV7</f>
        <v>0.378741600488695</v>
      </c>
      <c r="DY7" s="12" t="n">
        <f aca="false">$DC$8-CW7</f>
        <v>0.769700671960919</v>
      </c>
      <c r="DZ7" s="12" t="n">
        <f aca="false">$DC$8-CX7</f>
        <v>0.965180207697003</v>
      </c>
      <c r="EA7" s="12" t="n">
        <f aca="false">$DC$8-CY7</f>
        <v>10.3481979230299</v>
      </c>
      <c r="EB7" s="12" t="n">
        <f aca="false">$DC$8-CZ7</f>
        <v>3.99511301160661</v>
      </c>
      <c r="ED7" s="2" t="s">
        <v>12</v>
      </c>
      <c r="EE7" s="12"/>
      <c r="EF7" s="12"/>
      <c r="EG7" s="12"/>
      <c r="EH7" s="12"/>
      <c r="EI7" s="12" t="n">
        <f aca="false">AVERAGE(DU7:DX7)</f>
        <v>3.20403176542457</v>
      </c>
      <c r="EJ7" s="12"/>
      <c r="EK7" s="12"/>
      <c r="EL7" s="12"/>
      <c r="EM7" s="12" t="n">
        <f aca="false">AVERAGE(DY7:EB7)</f>
        <v>4.01954795357362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2.25427790298986</v>
      </c>
      <c r="EX7" s="12"/>
      <c r="EY7" s="12"/>
      <c r="EZ7" s="12"/>
      <c r="FA7" s="12" t="n">
        <f aca="false">STDEV(DY7:EB7)</f>
        <v>4.47001406348069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201</v>
      </c>
      <c r="G8" s="4"/>
      <c r="H8" s="4"/>
      <c r="I8" s="4"/>
      <c r="J8" s="4"/>
      <c r="K8" s="4"/>
      <c r="L8" s="4"/>
      <c r="M8" s="4"/>
      <c r="O8" s="2" t="s">
        <v>16</v>
      </c>
      <c r="P8" s="0" t="n">
        <v>0.9126</v>
      </c>
      <c r="Q8" s="28" t="n">
        <v>0.8861</v>
      </c>
      <c r="R8" s="28" t="n">
        <v>0.8464</v>
      </c>
      <c r="S8" s="28" t="n">
        <v>0.8709</v>
      </c>
      <c r="T8" s="28" t="n">
        <v>0.8769</v>
      </c>
      <c r="U8" s="28" t="n">
        <v>0.8312</v>
      </c>
      <c r="V8" s="28" t="n">
        <v>0.8482</v>
      </c>
      <c r="W8" s="28" t="n">
        <v>0.9046</v>
      </c>
      <c r="X8" s="28"/>
      <c r="Y8" s="28"/>
      <c r="Z8" s="28"/>
      <c r="AA8" s="28"/>
      <c r="AC8" s="2" t="s">
        <v>16</v>
      </c>
      <c r="AD8" s="12" t="n">
        <f aca="false">P8-(AVERAGE($P$4:$S$4))</f>
        <v>0.8553</v>
      </c>
      <c r="AE8" s="12" t="n">
        <f aca="false">Q8-(AVERAGE($P$4:$S$4))</f>
        <v>0.8288</v>
      </c>
      <c r="AF8" s="12" t="n">
        <f aca="false">R8-(AVERAGE($P$4:$S$4))</f>
        <v>0.7891</v>
      </c>
      <c r="AG8" s="12" t="n">
        <f aca="false">S8-(AVERAGE($P$4:$S$4))</f>
        <v>0.8136</v>
      </c>
      <c r="AH8" s="12" t="n">
        <f aca="false">T8-(AVERAGE($P$4:$S$4))</f>
        <v>0.8196</v>
      </c>
      <c r="AI8" s="12" t="n">
        <f aca="false">U8-(AVERAGE($P$4:$S$4))</f>
        <v>0.7739</v>
      </c>
      <c r="AJ8" s="12" t="n">
        <f aca="false">V8-(AVERAGE($P$4:$S$4))</f>
        <v>0.7909</v>
      </c>
      <c r="AK8" s="12" t="n">
        <f aca="false">W8-(AVERAGE($P$4:$S$4))</f>
        <v>0.8473</v>
      </c>
      <c r="AL8" s="12" t="n">
        <f aca="false">X8-(AVERAGE($P$4:$S$4))</f>
        <v>-0.0573</v>
      </c>
      <c r="AM8" s="12" t="n">
        <f aca="false">Y8-(AVERAGE($P$4:$S$4))</f>
        <v>-0.0573</v>
      </c>
      <c r="AN8" s="12" t="n">
        <f aca="false">Z8-(AVERAGE($P$4:$S$4))</f>
        <v>-0.0573</v>
      </c>
      <c r="AO8" s="12" t="n">
        <f aca="false">AA8-(AVERAGE($P$4:$S$4))</f>
        <v>-0.0573</v>
      </c>
      <c r="AX8" s="2" t="s">
        <v>16</v>
      </c>
      <c r="AY8" s="12" t="n">
        <f aca="false">(AD8-0.0032)/0.0558</f>
        <v>15.2706093189964</v>
      </c>
      <c r="AZ8" s="12" t="n">
        <f aca="false">(AE8-0.0032)/0.0558</f>
        <v>14.7956989247312</v>
      </c>
      <c r="BA8" s="12" t="n">
        <f aca="false">(AF8-0.0032)/0.0558</f>
        <v>14.084229390681</v>
      </c>
      <c r="BB8" s="12" t="n">
        <f aca="false">(AG8-0.0032)/0.0558</f>
        <v>14.5232974910394</v>
      </c>
      <c r="BC8" s="12" t="n">
        <f aca="false">(AH8-0.0032)/0.0558</f>
        <v>14.6308243727599</v>
      </c>
      <c r="BD8" s="12" t="n">
        <f aca="false">(AI8-0.0032)/0.0558</f>
        <v>13.8118279569892</v>
      </c>
      <c r="BE8" s="12" t="n">
        <f aca="false">(AJ8-0.0032)/0.0558</f>
        <v>14.1164874551971</v>
      </c>
      <c r="BF8" s="12" t="n">
        <f aca="false">(AK8-0.0032)/0.0558</f>
        <v>15.1272401433692</v>
      </c>
      <c r="BG8" s="12" t="n">
        <f aca="false">(AL8-0.0032)/0.0558</f>
        <v>-1.084229390681</v>
      </c>
      <c r="BH8" s="12" t="n">
        <f aca="false">(AM8-0.0032)/0.0558</f>
        <v>-1.084229390681</v>
      </c>
      <c r="BI8" s="12" t="n">
        <f aca="false">(AN8-0.0032)/0.0558</f>
        <v>-1.084229390681</v>
      </c>
      <c r="BJ8" s="12" t="n">
        <f aca="false">(AO8-0.0032)/0.0558</f>
        <v>-1.084229390681</v>
      </c>
      <c r="BL8" s="2" t="s">
        <v>16</v>
      </c>
      <c r="BM8" s="12" t="n">
        <f aca="false">AY8/(0.042*5)</f>
        <v>72.7171872333163</v>
      </c>
      <c r="BN8" s="12" t="n">
        <f aca="false">AZ8/(0.042*5)</f>
        <v>70.4557091653866</v>
      </c>
      <c r="BO8" s="12" t="n">
        <f aca="false">BA8/(0.042*5)</f>
        <v>67.0677590032429</v>
      </c>
      <c r="BP8" s="12" t="n">
        <f aca="false">BB8/(0.042*5)</f>
        <v>69.1585594811401</v>
      </c>
      <c r="BQ8" s="12" t="n">
        <f aca="false">BC8/(0.042*5)</f>
        <v>69.6705922512374</v>
      </c>
      <c r="BR8" s="12" t="n">
        <f aca="false">BD8/(0.042*5)</f>
        <v>65.7706093189964</v>
      </c>
      <c r="BS8" s="12" t="n">
        <f aca="false">BE8/(0.042*5)</f>
        <v>67.221368834272</v>
      </c>
      <c r="BT8" s="12" t="n">
        <f aca="false">BF8/(0.042*5)</f>
        <v>72.0344768731866</v>
      </c>
      <c r="BU8" s="12" t="n">
        <f aca="false">BG8/(0.042*5)</f>
        <v>-5.16299709848097</v>
      </c>
      <c r="BV8" s="12" t="n">
        <f aca="false">BH8/(0.042*5)</f>
        <v>-5.16299709848097</v>
      </c>
      <c r="BW8" s="12" t="n">
        <f aca="false">BI8/(0.042*5)</f>
        <v>-5.16299709848097</v>
      </c>
      <c r="BX8" s="12" t="n">
        <f aca="false">BJ8/(0.042*5)</f>
        <v>-5.16299709848097</v>
      </c>
      <c r="BZ8" s="2" t="s">
        <v>16</v>
      </c>
      <c r="CA8" s="12" t="n">
        <f aca="false">AVERAGE(BM8:BP8)</f>
        <v>69.8498037207715</v>
      </c>
      <c r="CB8" s="12"/>
      <c r="CC8" s="12"/>
      <c r="CD8" s="12"/>
      <c r="CE8" s="12" t="n">
        <f aca="false">AVERAGE(BQ8:BT8)</f>
        <v>68.6742618194231</v>
      </c>
      <c r="CF8" s="12"/>
      <c r="CG8" s="12"/>
      <c r="CH8" s="12"/>
      <c r="CI8" s="14" t="n">
        <f aca="false">AVERAGE(BU8:BX8)</f>
        <v>-5.16299709848097</v>
      </c>
      <c r="CJ8" s="12"/>
      <c r="CK8" s="12"/>
      <c r="CL8" s="12"/>
      <c r="CN8" s="2" t="s">
        <v>16</v>
      </c>
      <c r="CO8" s="12" t="n">
        <f aca="false">(BM8/$CA$8)*100</f>
        <v>104.105070250458</v>
      </c>
      <c r="CP8" s="12" t="n">
        <f aca="false">(BN8/$CA$8)*100</f>
        <v>100.867440439829</v>
      </c>
      <c r="CQ8" s="12" t="n">
        <f aca="false">(BO8/$CA$8)*100</f>
        <v>96.0171044593769</v>
      </c>
      <c r="CR8" s="12" t="n">
        <f aca="false">(BP8/$CA$8)*100</f>
        <v>99.010384850336</v>
      </c>
      <c r="CS8" s="12" t="n">
        <f aca="false">(BQ8/$CA$8)*100</f>
        <v>99.7434331093463</v>
      </c>
      <c r="CT8" s="12" t="n">
        <f aca="false">(BR8/$CA$8)*100</f>
        <v>94.1600488698839</v>
      </c>
      <c r="CU8" s="12" t="n">
        <f aca="false">(BS8/$CA$8)*100</f>
        <v>96.23701893708</v>
      </c>
      <c r="CV8" s="12" t="n">
        <f aca="false">(BT8/$CA$8)*100</f>
        <v>103.127672571778</v>
      </c>
      <c r="CW8" s="12" t="n">
        <f aca="false">(BU8/$CA$8)*100</f>
        <v>-7.39156994502138</v>
      </c>
      <c r="CX8" s="12" t="n">
        <f aca="false">(BV8/$CA$8)*100</f>
        <v>-7.39156994502138</v>
      </c>
      <c r="CY8" s="12" t="n">
        <f aca="false">(BW8/$CA$8)*100</f>
        <v>-7.39156994502138</v>
      </c>
      <c r="CZ8" s="12" t="n">
        <f aca="false">(BX8/$CA$8)*100</f>
        <v>-7.39156994502138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98.317043372022</v>
      </c>
      <c r="DH8" s="12"/>
      <c r="DI8" s="12"/>
      <c r="DJ8" s="12"/>
      <c r="DK8" s="12" t="n">
        <f aca="false">AVERAGE(CW8:CZ8)</f>
        <v>-7.39156994502138</v>
      </c>
      <c r="DL8" s="12"/>
      <c r="DM8" s="12"/>
      <c r="DN8" s="12"/>
      <c r="DP8" s="2" t="s">
        <v>16</v>
      </c>
      <c r="DQ8" s="12" t="n">
        <f aca="false">$DC$8-CO8</f>
        <v>-4.10507025045817</v>
      </c>
      <c r="DR8" s="12" t="n">
        <f aca="false">$DC$8-CP8</f>
        <v>-0.867440439828954</v>
      </c>
      <c r="DS8" s="12" t="n">
        <f aca="false">$DC$8-CQ8</f>
        <v>3.9828955406231</v>
      </c>
      <c r="DT8" s="12" t="n">
        <f aca="false">$DC$8-CR8</f>
        <v>0.989615149664033</v>
      </c>
      <c r="DU8" s="12" t="n">
        <f aca="false">$DC$8-CS8</f>
        <v>0.256566890653659</v>
      </c>
      <c r="DV8" s="12" t="n">
        <f aca="false">$DC$8-CT8</f>
        <v>5.83995113011608</v>
      </c>
      <c r="DW8" s="12" t="n">
        <f aca="false">$DC$8-CU8</f>
        <v>3.76298106292001</v>
      </c>
      <c r="DX8" s="12" t="n">
        <f aca="false">$DC$8-CV8</f>
        <v>-3.12767257177764</v>
      </c>
      <c r="DY8" s="12" t="n">
        <f aca="false">$DC$8-CW8</f>
        <v>107.391569945021</v>
      </c>
      <c r="DZ8" s="12" t="n">
        <f aca="false">$DC$8-CX8</f>
        <v>107.391569945021</v>
      </c>
      <c r="EA8" s="12" t="n">
        <f aca="false">$DC$8-CY8</f>
        <v>107.391569945021</v>
      </c>
      <c r="EB8" s="12" t="n">
        <f aca="false">$DC$8-CZ8</f>
        <v>107.391569945021</v>
      </c>
      <c r="ED8" s="2" t="s">
        <v>16</v>
      </c>
      <c r="EE8" s="12" t="n">
        <f aca="false">AVERAGE(DQ8:DT8)</f>
        <v>0</v>
      </c>
      <c r="EF8" s="12"/>
      <c r="EG8" s="12"/>
      <c r="EH8" s="12"/>
      <c r="EI8" s="12" t="n">
        <f aca="false">AVERAGE(DU8:DX8)</f>
        <v>1.68295662797803</v>
      </c>
      <c r="EJ8" s="12"/>
      <c r="EK8" s="12"/>
      <c r="EL8" s="12"/>
      <c r="EM8" s="14" t="n">
        <f aca="false">AVERAGE(DY8:EB8)</f>
        <v>107.391569945021</v>
      </c>
      <c r="EN8" s="12"/>
      <c r="EO8" s="12"/>
      <c r="EP8" s="12"/>
      <c r="ER8" s="2" t="s">
        <v>16</v>
      </c>
      <c r="ES8" s="12" t="n">
        <f aca="false">STDEV(DQ8:DT8)</f>
        <v>3.38855179045598</v>
      </c>
      <c r="ET8" s="12"/>
      <c r="EU8" s="12"/>
      <c r="EV8" s="12"/>
      <c r="EW8" s="12" t="n">
        <f aca="false">STDEV(DU8:DX8)</f>
        <v>3.94900181147286</v>
      </c>
      <c r="EX8" s="12"/>
      <c r="EY8" s="12"/>
      <c r="EZ8" s="12"/>
      <c r="FA8" s="14" t="n">
        <f aca="false">STDEV(DY8:EB8)</f>
        <v>0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202</v>
      </c>
      <c r="G9" s="4"/>
      <c r="H9" s="4"/>
      <c r="I9" s="4"/>
      <c r="J9" s="4"/>
      <c r="K9" s="4"/>
      <c r="L9" s="4"/>
      <c r="M9" s="4"/>
      <c r="O9" s="2" t="s">
        <v>20</v>
      </c>
      <c r="P9" s="0" t="n">
        <v>0.5373</v>
      </c>
      <c r="Q9" s="28" t="n">
        <v>0.5467</v>
      </c>
      <c r="R9" s="28" t="n">
        <v>0.5308</v>
      </c>
      <c r="S9" s="28" t="n">
        <v>0.5318</v>
      </c>
      <c r="T9" s="28" t="n">
        <v>0.8828</v>
      </c>
      <c r="U9" s="28" t="n">
        <v>0.8404</v>
      </c>
      <c r="V9" s="28" t="n">
        <v>0.8733</v>
      </c>
      <c r="W9" s="28" t="n">
        <v>0.898</v>
      </c>
      <c r="X9" s="28"/>
      <c r="Y9" s="28"/>
      <c r="Z9" s="28"/>
      <c r="AA9" s="28"/>
      <c r="AC9" s="2" t="s">
        <v>20</v>
      </c>
      <c r="AD9" s="12" t="n">
        <f aca="false">P9-(AVERAGE($P$4:$S$4))</f>
        <v>0.48</v>
      </c>
      <c r="AE9" s="12" t="n">
        <f aca="false">Q9-(AVERAGE($P$4:$S$4))</f>
        <v>0.4894</v>
      </c>
      <c r="AF9" s="12" t="n">
        <f aca="false">R9-(AVERAGE($P$4:$S$4))</f>
        <v>0.4735</v>
      </c>
      <c r="AG9" s="12" t="n">
        <f aca="false">S9-(AVERAGE($P$4:$S$4))</f>
        <v>0.4745</v>
      </c>
      <c r="AH9" s="12" t="n">
        <f aca="false">T9-(AVERAGE($P$4:$S$4))</f>
        <v>0.8255</v>
      </c>
      <c r="AI9" s="12" t="n">
        <f aca="false">U9-(AVERAGE($P$4:$S$4))</f>
        <v>0.7831</v>
      </c>
      <c r="AJ9" s="12" t="n">
        <f aca="false">V9-(AVERAGE($P$4:$S$4))</f>
        <v>0.816</v>
      </c>
      <c r="AK9" s="12" t="n">
        <f aca="false">W9-(AVERAGE($P$4:$S$4))</f>
        <v>0.8407</v>
      </c>
      <c r="AL9" s="12" t="n">
        <f aca="false">X9-(AVERAGE($P$4:$S$4))</f>
        <v>-0.0573</v>
      </c>
      <c r="AM9" s="12" t="n">
        <f aca="false">Y9-(AVERAGE($P$4:$S$4))</f>
        <v>-0.0573</v>
      </c>
      <c r="AN9" s="12" t="n">
        <f aca="false">Z9-(AVERAGE($P$4:$S$4))</f>
        <v>-0.0573</v>
      </c>
      <c r="AO9" s="12" t="n">
        <f aca="false">AA9-(AVERAGE($P$4:$S$4))</f>
        <v>-0.0573</v>
      </c>
      <c r="AX9" s="2" t="s">
        <v>20</v>
      </c>
      <c r="AY9" s="12" t="n">
        <f aca="false">(AD9-0.0032)/0.0558</f>
        <v>8.54480286738351</v>
      </c>
      <c r="AZ9" s="12" t="n">
        <f aca="false">(AE9-0.0032)/0.0558</f>
        <v>8.71326164874552</v>
      </c>
      <c r="BA9" s="12" t="n">
        <f aca="false">(AF9-0.0032)/0.0558</f>
        <v>8.42831541218638</v>
      </c>
      <c r="BB9" s="12" t="n">
        <f aca="false">(AG9-0.0032)/0.0558</f>
        <v>8.44623655913979</v>
      </c>
      <c r="BC9" s="12" t="n">
        <f aca="false">(AH9-0.0032)/0.0558</f>
        <v>14.7365591397849</v>
      </c>
      <c r="BD9" s="12" t="n">
        <f aca="false">(AI9-0.0032)/0.0558</f>
        <v>13.9767025089606</v>
      </c>
      <c r="BE9" s="12" t="n">
        <f aca="false">(AJ9-0.0032)/0.0558</f>
        <v>14.5663082437276</v>
      </c>
      <c r="BF9" s="12" t="n">
        <f aca="false">(AK9-0.0032)/0.0558</f>
        <v>15.0089605734767</v>
      </c>
      <c r="BG9" s="12" t="n">
        <f aca="false">(AL9-0.0032)/0.0558</f>
        <v>-1.084229390681</v>
      </c>
      <c r="BH9" s="12" t="n">
        <f aca="false">(AM9-0.0032)/0.0558</f>
        <v>-1.084229390681</v>
      </c>
      <c r="BI9" s="12" t="n">
        <f aca="false">(AN9-0.0032)/0.0558</f>
        <v>-1.084229390681</v>
      </c>
      <c r="BJ9" s="12" t="n">
        <f aca="false">(AO9-0.0032)/0.0558</f>
        <v>-1.084229390681</v>
      </c>
      <c r="BL9" s="2" t="s">
        <v>20</v>
      </c>
      <c r="BM9" s="12" t="n">
        <f aca="false">AY9/(0.042*5)</f>
        <v>40.689537463731</v>
      </c>
      <c r="BN9" s="12" t="n">
        <f aca="false">AZ9/(0.042*5)</f>
        <v>41.4917221368834</v>
      </c>
      <c r="BO9" s="12" t="n">
        <f aca="false">BA9/(0.042*5)</f>
        <v>40.1348352961256</v>
      </c>
      <c r="BP9" s="12" t="n">
        <f aca="false">BB9/(0.042*5)</f>
        <v>40.2201740911418</v>
      </c>
      <c r="BQ9" s="12" t="n">
        <f aca="false">BC9/(0.042*5)</f>
        <v>70.1740911418331</v>
      </c>
      <c r="BR9" s="12" t="n">
        <f aca="false">BD9/(0.042*5)</f>
        <v>66.5557262331456</v>
      </c>
      <c r="BS9" s="12" t="n">
        <f aca="false">BE9/(0.042*5)</f>
        <v>69.363372589179</v>
      </c>
      <c r="BT9" s="12" t="n">
        <f aca="false">BF9/(0.042*5)</f>
        <v>71.4712408260795</v>
      </c>
      <c r="BU9" s="12" t="n">
        <f aca="false">BG9/(0.042*5)</f>
        <v>-5.16299709848097</v>
      </c>
      <c r="BV9" s="12" t="n">
        <f aca="false">BH9/(0.042*5)</f>
        <v>-5.16299709848097</v>
      </c>
      <c r="BW9" s="12" t="n">
        <f aca="false">BI9/(0.042*5)</f>
        <v>-5.16299709848097</v>
      </c>
      <c r="BX9" s="12" t="n">
        <f aca="false">BJ9/(0.042*5)</f>
        <v>-5.16299709848097</v>
      </c>
      <c r="BZ9" s="2" t="s">
        <v>20</v>
      </c>
      <c r="CA9" s="12" t="n">
        <f aca="false">AVERAGE(BM9:BP9)</f>
        <v>40.6340672469705</v>
      </c>
      <c r="CB9" s="12"/>
      <c r="CC9" s="12"/>
      <c r="CD9" s="12"/>
      <c r="CE9" s="12" t="n">
        <f aca="false">AVERAGE(BQ9:BT9)</f>
        <v>69.3911076975593</v>
      </c>
      <c r="CF9" s="12"/>
      <c r="CG9" s="12"/>
      <c r="CH9" s="12"/>
      <c r="CI9" s="14" t="n">
        <f aca="false">AVERAGE(BU9:BX9)</f>
        <v>-5.16299709848097</v>
      </c>
      <c r="CJ9" s="12"/>
      <c r="CK9" s="12"/>
      <c r="CL9" s="12"/>
      <c r="CN9" s="2" t="s">
        <v>20</v>
      </c>
      <c r="CO9" s="12" t="n">
        <f aca="false">(BM9/$CA$8)*100</f>
        <v>58.2529016493586</v>
      </c>
      <c r="CP9" s="12" t="n">
        <f aca="false">(BN9/$CA$8)*100</f>
        <v>59.4013439218082</v>
      </c>
      <c r="CQ9" s="12" t="n">
        <f aca="false">(BO9/$CA$8)*100</f>
        <v>57.4587660354307</v>
      </c>
      <c r="CR9" s="12" t="n">
        <f aca="false">(BP9/$CA$8)*100</f>
        <v>57.5809407452657</v>
      </c>
      <c r="CS9" s="12" t="n">
        <f aca="false">(BQ9/$CA$8)*100</f>
        <v>100.464263897373</v>
      </c>
      <c r="CT9" s="12" t="n">
        <f aca="false">(BR9/$CA$8)*100</f>
        <v>95.2840562003665</v>
      </c>
      <c r="CU9" s="12" t="n">
        <f aca="false">(BS9/$CA$8)*100</f>
        <v>99.3036041539401</v>
      </c>
      <c r="CV9" s="12" t="n">
        <f aca="false">(BT9/$CA$8)*100</f>
        <v>102.321319486866</v>
      </c>
      <c r="CW9" s="12" t="n">
        <f aca="false">(BU9/$CA$8)*100</f>
        <v>-7.39156994502138</v>
      </c>
      <c r="CX9" s="12" t="n">
        <f aca="false">(BV9/$CA$8)*100</f>
        <v>-7.39156994502138</v>
      </c>
      <c r="CY9" s="12" t="n">
        <f aca="false">(BW9/$CA$8)*100</f>
        <v>-7.39156994502138</v>
      </c>
      <c r="CZ9" s="12" t="n">
        <f aca="false">(BX9/$CA$8)*100</f>
        <v>-7.39156994502138</v>
      </c>
      <c r="DB9" s="2" t="s">
        <v>20</v>
      </c>
      <c r="DC9" s="12" t="n">
        <f aca="false">AVERAGE(CO9:CR9)</f>
        <v>58.1734880879658</v>
      </c>
      <c r="DD9" s="12"/>
      <c r="DE9" s="12"/>
      <c r="DF9" s="12"/>
      <c r="DG9" s="12" t="n">
        <f aca="false">AVERAGE(CS9:CV9)</f>
        <v>99.3433109346365</v>
      </c>
      <c r="DH9" s="12"/>
      <c r="DI9" s="12"/>
      <c r="DJ9" s="12"/>
      <c r="DK9" s="12" t="n">
        <f aca="false">AVERAGE(CW9:CZ9)</f>
        <v>-7.39156994502138</v>
      </c>
      <c r="DL9" s="12"/>
      <c r="DM9" s="12"/>
      <c r="DN9" s="12"/>
      <c r="DP9" s="2" t="s">
        <v>20</v>
      </c>
      <c r="DQ9" s="12" t="n">
        <f aca="false">$DC$8-CO9</f>
        <v>41.7470983506414</v>
      </c>
      <c r="DR9" s="12" t="n">
        <f aca="false">$DC$8-CP9</f>
        <v>40.5986560781918</v>
      </c>
      <c r="DS9" s="12" t="n">
        <f aca="false">$DC$8-CQ9</f>
        <v>42.5412339645693</v>
      </c>
      <c r="DT9" s="12" t="n">
        <f aca="false">$DC$8-CR9</f>
        <v>42.4190592547343</v>
      </c>
      <c r="DU9" s="12" t="n">
        <f aca="false">$DC$8-CS9</f>
        <v>-0.464263897373243</v>
      </c>
      <c r="DV9" s="12" t="n">
        <f aca="false">$DC$8-CT9</f>
        <v>4.71594379963349</v>
      </c>
      <c r="DW9" s="12" t="n">
        <f aca="false">$DC$8-CU9</f>
        <v>0.6963958460599</v>
      </c>
      <c r="DX9" s="12" t="n">
        <f aca="false">$DC$8-CV9</f>
        <v>-2.3213194868662</v>
      </c>
      <c r="DY9" s="12" t="n">
        <f aca="false">$DC$8-CW9</f>
        <v>107.391569945021</v>
      </c>
      <c r="DZ9" s="12" t="n">
        <f aca="false">$DC$8-CX9</f>
        <v>107.391569945021</v>
      </c>
      <c r="EA9" s="12" t="n">
        <f aca="false">$DC$8-CY9</f>
        <v>107.391569945021</v>
      </c>
      <c r="EB9" s="12" t="n">
        <f aca="false">$DC$8-CZ9</f>
        <v>107.391569945021</v>
      </c>
      <c r="ED9" s="2" t="s">
        <v>20</v>
      </c>
      <c r="EE9" s="12" t="n">
        <f aca="false">AVERAGE(DQ9:DT9)</f>
        <v>41.8265119120342</v>
      </c>
      <c r="EF9" s="12"/>
      <c r="EG9" s="12"/>
      <c r="EH9" s="12"/>
      <c r="EI9" s="12" t="n">
        <f aca="false">AVERAGE(DU9:DX9)</f>
        <v>0.656689065363487</v>
      </c>
      <c r="EJ9" s="12"/>
      <c r="EK9" s="12"/>
      <c r="EL9" s="12"/>
      <c r="EM9" s="14" t="n">
        <f aca="false">AVERAGE(DY9:EB9)</f>
        <v>107.391569945021</v>
      </c>
      <c r="EN9" s="12"/>
      <c r="EO9" s="12"/>
      <c r="EP9" s="12"/>
      <c r="ER9" s="2" t="s">
        <v>20</v>
      </c>
      <c r="ES9" s="12" t="n">
        <f aca="false">STDEV(DQ9:DT9)</f>
        <v>0.889920675894721</v>
      </c>
      <c r="ET9" s="12"/>
      <c r="EU9" s="12"/>
      <c r="EV9" s="12"/>
      <c r="EW9" s="12" t="n">
        <f aca="false">STDEV(DU9:DX9)</f>
        <v>2.97792971195024</v>
      </c>
      <c r="EX9" s="12"/>
      <c r="EY9" s="12"/>
      <c r="EZ9" s="12"/>
      <c r="FA9" s="14" t="n">
        <f aca="false">STDEV(DY9:EB9)</f>
        <v>0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203</v>
      </c>
      <c r="G10" s="4"/>
      <c r="H10" s="4"/>
      <c r="I10" s="4"/>
      <c r="J10" s="4"/>
      <c r="K10" s="4"/>
      <c r="L10" s="4"/>
      <c r="M10" s="4"/>
      <c r="O10" s="2" t="s">
        <v>24</v>
      </c>
      <c r="P10" s="0" t="n">
        <v>0.2533</v>
      </c>
      <c r="Q10" s="28" t="n">
        <v>0.2456</v>
      </c>
      <c r="R10" s="28" t="n">
        <v>0.255</v>
      </c>
      <c r="S10" s="28" t="n">
        <v>0.2604</v>
      </c>
      <c r="T10" s="28" t="n">
        <v>0.8212</v>
      </c>
      <c r="U10" s="28" t="n">
        <v>0.7785</v>
      </c>
      <c r="V10" s="28" t="n">
        <v>0.8385</v>
      </c>
      <c r="W10" s="28" t="n">
        <v>0.8419</v>
      </c>
      <c r="X10" s="28"/>
      <c r="Y10" s="28"/>
      <c r="Z10" s="28"/>
      <c r="AA10" s="28"/>
      <c r="AC10" s="2" t="s">
        <v>24</v>
      </c>
      <c r="AD10" s="12" t="n">
        <f aca="false">P10-(AVERAGE($P$4:$S$4))</f>
        <v>0.196</v>
      </c>
      <c r="AE10" s="12" t="n">
        <f aca="false">Q10-(AVERAGE($P$4:$S$4))</f>
        <v>0.1883</v>
      </c>
      <c r="AF10" s="12" t="n">
        <f aca="false">R10-(AVERAGE($P$4:$S$4))</f>
        <v>0.1977</v>
      </c>
      <c r="AG10" s="12" t="n">
        <f aca="false">S10-(AVERAGE($P$4:$S$4))</f>
        <v>0.2031</v>
      </c>
      <c r="AH10" s="12" t="n">
        <f aca="false">T10-(AVERAGE($P$4:$S$4))</f>
        <v>0.7639</v>
      </c>
      <c r="AI10" s="12" t="n">
        <f aca="false">U10-(AVERAGE($P$4:$S$4))</f>
        <v>0.7212</v>
      </c>
      <c r="AJ10" s="12" t="n">
        <f aca="false">V10-(AVERAGE($P$4:$S$4))</f>
        <v>0.7812</v>
      </c>
      <c r="AK10" s="12" t="n">
        <f aca="false">W10-(AVERAGE($P$4:$S$4))</f>
        <v>0.7846</v>
      </c>
      <c r="AL10" s="12" t="n">
        <f aca="false">X10-(AVERAGE($P$4:$S$4))</f>
        <v>-0.0573</v>
      </c>
      <c r="AM10" s="12" t="n">
        <f aca="false">Y10-(AVERAGE($P$4:$S$4))</f>
        <v>-0.0573</v>
      </c>
      <c r="AN10" s="12" t="n">
        <f aca="false">Z10-(AVERAGE($P$4:$S$4))</f>
        <v>-0.0573</v>
      </c>
      <c r="AO10" s="12" t="n">
        <f aca="false">AA10-(AVERAGE($P$4:$S$4))</f>
        <v>-0.0573</v>
      </c>
      <c r="AX10" s="2" t="s">
        <v>24</v>
      </c>
      <c r="AY10" s="12" t="n">
        <f aca="false">(AD10-0.0032)/0.0558</f>
        <v>3.45519713261649</v>
      </c>
      <c r="AZ10" s="12" t="n">
        <f aca="false">(AE10-0.0032)/0.0558</f>
        <v>3.31720430107527</v>
      </c>
      <c r="BA10" s="12" t="n">
        <f aca="false">(AF10-0.0032)/0.0558</f>
        <v>3.48566308243728</v>
      </c>
      <c r="BB10" s="12" t="n">
        <f aca="false">(AG10-0.0032)/0.0558</f>
        <v>3.58243727598566</v>
      </c>
      <c r="BC10" s="12" t="n">
        <f aca="false">(AH10-0.0032)/0.0558</f>
        <v>13.6326164874552</v>
      </c>
      <c r="BD10" s="12" t="n">
        <f aca="false">(AI10-0.0032)/0.0558</f>
        <v>12.8673835125448</v>
      </c>
      <c r="BE10" s="12" t="n">
        <f aca="false">(AJ10-0.0032)/0.0558</f>
        <v>13.9426523297491</v>
      </c>
      <c r="BF10" s="12" t="n">
        <f aca="false">(AK10-0.0032)/0.0558</f>
        <v>14.0035842293907</v>
      </c>
      <c r="BG10" s="12" t="n">
        <f aca="false">(AL10-0.0032)/0.0558</f>
        <v>-1.084229390681</v>
      </c>
      <c r="BH10" s="12" t="n">
        <f aca="false">(AM10-0.0032)/0.0558</f>
        <v>-1.084229390681</v>
      </c>
      <c r="BI10" s="12" t="n">
        <f aca="false">(AN10-0.0032)/0.0558</f>
        <v>-1.084229390681</v>
      </c>
      <c r="BJ10" s="12" t="n">
        <f aca="false">(AO10-0.0032)/0.0558</f>
        <v>-1.084229390681</v>
      </c>
      <c r="BL10" s="2" t="s">
        <v>24</v>
      </c>
      <c r="BM10" s="12" t="n">
        <f aca="false">AY10/(0.042*5)</f>
        <v>16.4533196791261</v>
      </c>
      <c r="BN10" s="12" t="n">
        <f aca="false">AZ10/(0.042*5)</f>
        <v>15.7962109575013</v>
      </c>
      <c r="BO10" s="12" t="n">
        <f aca="false">BA10/(0.042*5)</f>
        <v>16.5983956306537</v>
      </c>
      <c r="BP10" s="12" t="n">
        <f aca="false">BB10/(0.042*5)</f>
        <v>17.0592251237413</v>
      </c>
      <c r="BQ10" s="12" t="n">
        <f aca="false">BC10/(0.042*5)</f>
        <v>64.9172213688343</v>
      </c>
      <c r="BR10" s="12" t="n">
        <f aca="false">BD10/(0.042*5)</f>
        <v>61.2732548216419</v>
      </c>
      <c r="BS10" s="12" t="n">
        <f aca="false">BE10/(0.042*5)</f>
        <v>66.3935825226148</v>
      </c>
      <c r="BT10" s="12" t="n">
        <f aca="false">BF10/(0.042*5)</f>
        <v>66.6837344256699</v>
      </c>
      <c r="BU10" s="12" t="n">
        <f aca="false">BG10/(0.042*5)</f>
        <v>-5.16299709848097</v>
      </c>
      <c r="BV10" s="12" t="n">
        <f aca="false">BH10/(0.042*5)</f>
        <v>-5.16299709848097</v>
      </c>
      <c r="BW10" s="12" t="n">
        <f aca="false">BI10/(0.042*5)</f>
        <v>-5.16299709848097</v>
      </c>
      <c r="BX10" s="12" t="n">
        <f aca="false">BJ10/(0.042*5)</f>
        <v>-5.16299709848097</v>
      </c>
      <c r="BZ10" s="2" t="s">
        <v>24</v>
      </c>
      <c r="CA10" s="12" t="n">
        <f aca="false">AVERAGE(BM10:BP10)</f>
        <v>16.4767878477556</v>
      </c>
      <c r="CB10" s="12"/>
      <c r="CC10" s="12"/>
      <c r="CD10" s="12"/>
      <c r="CE10" s="14" t="n">
        <f aca="false">AVERAGE(BQ10:BS10)</f>
        <v>64.194686237697</v>
      </c>
      <c r="CF10" s="12"/>
      <c r="CG10" s="12"/>
      <c r="CH10" s="12"/>
      <c r="CI10" s="14" t="n">
        <f aca="false">AVERAGE(BU10:BX10)</f>
        <v>-5.16299709848097</v>
      </c>
      <c r="CJ10" s="12"/>
      <c r="CK10" s="12"/>
      <c r="CL10" s="12"/>
      <c r="CN10" s="2" t="s">
        <v>24</v>
      </c>
      <c r="CO10" s="12" t="n">
        <f aca="false">(BM10/$CA$8)*100</f>
        <v>23.5552840562004</v>
      </c>
      <c r="CP10" s="12" t="n">
        <f aca="false">(BN10/$CA$8)*100</f>
        <v>22.6145387904704</v>
      </c>
      <c r="CQ10" s="12" t="n">
        <f aca="false">(BO10/$CA$8)*100</f>
        <v>23.76298106292</v>
      </c>
      <c r="CR10" s="12" t="n">
        <f aca="false">(BP10/$CA$8)*100</f>
        <v>24.4227244960293</v>
      </c>
      <c r="CS10" s="12" t="n">
        <f aca="false">(BQ10/$CA$8)*100</f>
        <v>92.9383017715333</v>
      </c>
      <c r="CT10" s="12" t="n">
        <f aca="false">(BR10/$CA$8)*100</f>
        <v>87.721441661576</v>
      </c>
      <c r="CU10" s="12" t="n">
        <f aca="false">(BS10/$CA$8)*100</f>
        <v>95.0519242516799</v>
      </c>
      <c r="CV10" s="12" t="n">
        <f aca="false">(BT10/$CA$8)*100</f>
        <v>95.4673182651191</v>
      </c>
      <c r="CW10" s="12" t="n">
        <f aca="false">(BU10/$CA$8)*100</f>
        <v>-7.39156994502138</v>
      </c>
      <c r="CX10" s="12" t="n">
        <f aca="false">(BV10/$CA$8)*100</f>
        <v>-7.39156994502138</v>
      </c>
      <c r="CY10" s="12" t="n">
        <f aca="false">(BW10/$CA$8)*100</f>
        <v>-7.39156994502138</v>
      </c>
      <c r="CZ10" s="12" t="n">
        <f aca="false">(BX10/$CA$8)*100</f>
        <v>-7.39156994502138</v>
      </c>
      <c r="DB10" s="2" t="s">
        <v>24</v>
      </c>
      <c r="DC10" s="12" t="n">
        <f aca="false">AVERAGE(CO10:CR10)</f>
        <v>23.588882101405</v>
      </c>
      <c r="DD10" s="12"/>
      <c r="DE10" s="12"/>
      <c r="DF10" s="12"/>
      <c r="DG10" s="12" t="n">
        <f aca="false">AVERAGE(CS10:CU10)</f>
        <v>91.9038892282631</v>
      </c>
      <c r="DH10" s="12"/>
      <c r="DI10" s="12"/>
      <c r="DJ10" s="12"/>
      <c r="DK10" s="12" t="n">
        <f aca="false">AVERAGE(CW10:CZ10)</f>
        <v>-7.39156994502138</v>
      </c>
      <c r="DL10" s="12"/>
      <c r="DM10" s="12"/>
      <c r="DN10" s="12"/>
      <c r="DP10" s="2" t="s">
        <v>24</v>
      </c>
      <c r="DQ10" s="12" t="n">
        <f aca="false">$DC$8-CO10</f>
        <v>76.4447159437996</v>
      </c>
      <c r="DR10" s="12" t="n">
        <f aca="false">$DC$8-CP10</f>
        <v>77.3854612095296</v>
      </c>
      <c r="DS10" s="12" t="n">
        <f aca="false">$DC$8-CQ10</f>
        <v>76.23701893708</v>
      </c>
      <c r="DT10" s="12" t="n">
        <f aca="false">$DC$8-CR10</f>
        <v>75.5772755039707</v>
      </c>
      <c r="DU10" s="12" t="n">
        <f aca="false">$DC$8-CS10</f>
        <v>7.06169822846672</v>
      </c>
      <c r="DV10" s="12" t="n">
        <f aca="false">$DC$8-CT10</f>
        <v>12.278558338424</v>
      </c>
      <c r="DW10" s="12" t="n">
        <f aca="false">$DC$8-CU10</f>
        <v>4.94807574832011</v>
      </c>
      <c r="DX10" s="12" t="n">
        <f aca="false">$DC$8-CV10</f>
        <v>4.53268173488087</v>
      </c>
      <c r="DY10" s="12" t="n">
        <f aca="false">$DC$8-CW10</f>
        <v>107.391569945021</v>
      </c>
      <c r="DZ10" s="12" t="n">
        <f aca="false">$DC$8-CX10</f>
        <v>107.391569945021</v>
      </c>
      <c r="EA10" s="12" t="n">
        <f aca="false">$DC$8-CY10</f>
        <v>107.391569945021</v>
      </c>
      <c r="EB10" s="12" t="n">
        <f aca="false">$DC$8-CZ10</f>
        <v>107.391569945021</v>
      </c>
      <c r="ED10" s="2" t="s">
        <v>24</v>
      </c>
      <c r="EE10" s="12" t="n">
        <f aca="false">AVERAGE(DQ10:DT10)</f>
        <v>76.411117898595</v>
      </c>
      <c r="EF10" s="12"/>
      <c r="EG10" s="12"/>
      <c r="EH10" s="12"/>
      <c r="EI10" s="14" t="n">
        <f aca="false">AVERAGE(DU10:DW10)</f>
        <v>8.09611077173694</v>
      </c>
      <c r="EJ10" s="12"/>
      <c r="EK10" s="12"/>
      <c r="EL10" s="12"/>
      <c r="EM10" s="14" t="n">
        <f aca="false">AVERAGE(DY10:EB10)</f>
        <v>107.391569945021</v>
      </c>
      <c r="EN10" s="12"/>
      <c r="EO10" s="12"/>
      <c r="EP10" s="12"/>
      <c r="ER10" s="2" t="s">
        <v>24</v>
      </c>
      <c r="ES10" s="12" t="n">
        <f aca="false">STDEV(DQ10:DT10)</f>
        <v>0.747457312867671</v>
      </c>
      <c r="ET10" s="12"/>
      <c r="EU10" s="12"/>
      <c r="EV10" s="12"/>
      <c r="EW10" s="14" t="n">
        <f aca="false">STDEV(DU10:DW10)</f>
        <v>3.7731287724129</v>
      </c>
      <c r="EX10" s="12"/>
      <c r="EY10" s="12"/>
      <c r="EZ10" s="12"/>
      <c r="FA10" s="14" t="n">
        <f aca="false">STDEV(DY10:EB10)</f>
        <v>0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204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0.2128</v>
      </c>
      <c r="Q11" s="28" t="n">
        <v>0.2115</v>
      </c>
      <c r="R11" s="28" t="n">
        <v>0.2501</v>
      </c>
      <c r="S11" s="28" t="n">
        <v>0.2522</v>
      </c>
      <c r="T11" s="28" t="n">
        <v>0.8654</v>
      </c>
      <c r="U11" s="28" t="n">
        <v>0.8015</v>
      </c>
      <c r="V11" s="28" t="n">
        <v>0.8539</v>
      </c>
      <c r="W11" s="28" t="n">
        <v>0.8848</v>
      </c>
      <c r="X11" s="28"/>
      <c r="Y11" s="28"/>
      <c r="Z11" s="28"/>
      <c r="AA11" s="28"/>
      <c r="AC11" s="2" t="s">
        <v>28</v>
      </c>
      <c r="AD11" s="12" t="n">
        <f aca="false">P11-(AVERAGE($P$4:$S$4))</f>
        <v>0.1555</v>
      </c>
      <c r="AE11" s="12" t="n">
        <f aca="false">Q11-(AVERAGE($P$4:$S$4))</f>
        <v>0.1542</v>
      </c>
      <c r="AF11" s="12" t="n">
        <f aca="false">R11-(AVERAGE($P$4:$S$4))</f>
        <v>0.1928</v>
      </c>
      <c r="AG11" s="12" t="n">
        <f aca="false">S11-(AVERAGE($P$4:$S$4))</f>
        <v>0.1949</v>
      </c>
      <c r="AH11" s="12" t="n">
        <f aca="false">T11-(AVERAGE($P$4:$S$4))</f>
        <v>0.8081</v>
      </c>
      <c r="AI11" s="12" t="n">
        <f aca="false">U11-(AVERAGE($P$4:$S$4))</f>
        <v>0.7442</v>
      </c>
      <c r="AJ11" s="12" t="n">
        <f aca="false">V11-(AVERAGE($P$4:$S$4))</f>
        <v>0.7966</v>
      </c>
      <c r="AK11" s="12" t="n">
        <f aca="false">W11-(AVERAGE($P$4:$S$4))</f>
        <v>0.8275</v>
      </c>
      <c r="AL11" s="12"/>
      <c r="AM11" s="12"/>
      <c r="AN11" s="12"/>
      <c r="AO11" s="12"/>
      <c r="AX11" s="2" t="s">
        <v>28</v>
      </c>
      <c r="AY11" s="12" t="n">
        <f aca="false">(AD11-0.0032)/0.0558</f>
        <v>2.72939068100358</v>
      </c>
      <c r="AZ11" s="12" t="n">
        <f aca="false">(AE11-0.0032)/0.0558</f>
        <v>2.70609318996416</v>
      </c>
      <c r="BA11" s="12" t="n">
        <f aca="false">(AF11-0.0032)/0.0558</f>
        <v>3.39784946236559</v>
      </c>
      <c r="BB11" s="12" t="n">
        <f aca="false">(AG11-0.0032)/0.0558</f>
        <v>3.43548387096774</v>
      </c>
      <c r="BC11" s="12" t="n">
        <f aca="false">(AH11-0.0032)/0.0558</f>
        <v>14.4247311827957</v>
      </c>
      <c r="BD11" s="12" t="n">
        <f aca="false">(AI11-0.0032)/0.0558</f>
        <v>13.2795698924731</v>
      </c>
      <c r="BE11" s="12" t="n">
        <f aca="false">(AJ11-0.0032)/0.0558</f>
        <v>14.2186379928315</v>
      </c>
      <c r="BF11" s="12" t="n">
        <f aca="false">(AK11-0.0032)/0.0558</f>
        <v>14.7724014336918</v>
      </c>
      <c r="BG11" s="12"/>
      <c r="BH11" s="12"/>
      <c r="BI11" s="12"/>
      <c r="BJ11" s="12"/>
      <c r="BL11" s="2" t="s">
        <v>28</v>
      </c>
      <c r="BM11" s="12" t="n">
        <f aca="false">AY11/(0.042*5)</f>
        <v>12.9970984809695</v>
      </c>
      <c r="BN11" s="12" t="n">
        <f aca="false">AZ11/(0.042*5)</f>
        <v>12.8861580474484</v>
      </c>
      <c r="BO11" s="12" t="n">
        <f aca="false">BA11/(0.042*5)</f>
        <v>16.1802355350742</v>
      </c>
      <c r="BP11" s="12" t="n">
        <f aca="false">BB11/(0.042*5)</f>
        <v>16.3594470046083</v>
      </c>
      <c r="BQ11" s="12" t="n">
        <f aca="false">BC11/(0.042*5)</f>
        <v>68.6891961085509</v>
      </c>
      <c r="BR11" s="12" t="n">
        <f aca="false">BD11/(0.042*5)</f>
        <v>63.2360471070149</v>
      </c>
      <c r="BS11" s="12" t="n">
        <f aca="false">BE11/(0.042*5)</f>
        <v>67.7077999658645</v>
      </c>
      <c r="BT11" s="12" t="n">
        <f aca="false">BF11/(0.042*5)</f>
        <v>70.3447687318655</v>
      </c>
      <c r="BU11" s="12"/>
      <c r="BV11" s="12"/>
      <c r="BW11" s="12"/>
      <c r="BX11" s="12"/>
      <c r="BZ11" s="2" t="s">
        <v>28</v>
      </c>
      <c r="CA11" s="12" t="n">
        <f aca="false">AVERAGE(BM11:BP11)</f>
        <v>14.6057347670251</v>
      </c>
      <c r="CB11" s="12"/>
      <c r="CC11" s="12"/>
      <c r="CD11" s="12"/>
      <c r="CE11" s="14" t="n">
        <f aca="false">AVERAGE(BQ11:BT11)</f>
        <v>67.494452978324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18.6072083078803</v>
      </c>
      <c r="CP11" s="12" t="n">
        <f aca="false">(BN11/$CA$8)*100</f>
        <v>18.4483811850947</v>
      </c>
      <c r="CQ11" s="12" t="n">
        <f aca="false">(BO11/$CA$8)*100</f>
        <v>23.1643249847282</v>
      </c>
      <c r="CR11" s="12" t="n">
        <f aca="false">(BP11/$CA$8)*100</f>
        <v>23.4208918753818</v>
      </c>
      <c r="CS11" s="12" t="n">
        <f aca="false">(BQ11/$CA$8)*100</f>
        <v>98.3384239462431</v>
      </c>
      <c r="CT11" s="12" t="n">
        <f aca="false">(BR11/$CA$8)*100</f>
        <v>90.5314599877825</v>
      </c>
      <c r="CU11" s="12" t="n">
        <f aca="false">(BS11/$CA$8)*100</f>
        <v>96.9334147831399</v>
      </c>
      <c r="CV11" s="12" t="n">
        <f aca="false">(BT11/$CA$8)*100</f>
        <v>100.708613317043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20.9102015882712</v>
      </c>
      <c r="DD11" s="12"/>
      <c r="DE11" s="12"/>
      <c r="DF11" s="12"/>
      <c r="DG11" s="12" t="n">
        <f aca="false">AVERAGE(CS11:CV11)</f>
        <v>96.6279780085522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81.3927916921197</v>
      </c>
      <c r="DR11" s="12" t="n">
        <f aca="false">$DC$8-CP11</f>
        <v>81.5516188149053</v>
      </c>
      <c r="DS11" s="12" t="n">
        <f aca="false">$DC$8-CQ11</f>
        <v>76.8356750152718</v>
      </c>
      <c r="DT11" s="12" t="n">
        <f aca="false">$DC$8-CR11</f>
        <v>76.5791081246182</v>
      </c>
      <c r="DU11" s="12" t="n">
        <f aca="false">$DC$8-CS11</f>
        <v>1.6615760537569</v>
      </c>
      <c r="DV11" s="12" t="n">
        <f aca="false">$DC$8-CT11</f>
        <v>9.46854001221747</v>
      </c>
      <c r="DW11" s="12" t="n">
        <f aca="false">$DC$8-CU11</f>
        <v>3.0665852168601</v>
      </c>
      <c r="DX11" s="12" t="n">
        <f aca="false">$DC$8-CV11</f>
        <v>-0.708613317043373</v>
      </c>
      <c r="DY11" s="12"/>
      <c r="DZ11" s="12"/>
      <c r="EA11" s="12"/>
      <c r="EB11" s="12"/>
      <c r="ED11" s="2" t="s">
        <v>28</v>
      </c>
      <c r="EE11" s="12" t="n">
        <f aca="false">AVERAGE(DQ11:DT11)</f>
        <v>79.0897984117288</v>
      </c>
      <c r="EF11" s="12"/>
      <c r="EG11" s="12"/>
      <c r="EH11" s="12"/>
      <c r="EI11" s="14" t="n">
        <f aca="false">AVERAGE(DU11:DX11)</f>
        <v>3.37202199144778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2.75372328259202</v>
      </c>
      <c r="ET11" s="12"/>
      <c r="EU11" s="12"/>
      <c r="EV11" s="12"/>
      <c r="EW11" s="14" t="n">
        <f aca="false">STDEV(DU11:DX11)</f>
        <v>4.35270159125372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true" outlineLevel="0" collapsed="false">
      <c r="BN15" s="0" t="n">
        <f aca="false">1*21/100</f>
        <v>0.21</v>
      </c>
      <c r="BO15" s="0" t="n">
        <f aca="false">BN15*0.2</f>
        <v>0.042</v>
      </c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0</v>
      </c>
      <c r="EH16" s="13" t="n">
        <f aca="false">ES8</f>
        <v>3.38855179045598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41.8265119120342</v>
      </c>
      <c r="EH17" s="13" t="n">
        <f aca="false">ES9</f>
        <v>0.889920675894721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EC18" s="18" t="s">
        <v>234</v>
      </c>
      <c r="ED18" s="19" t="n">
        <v>50</v>
      </c>
      <c r="EE18" s="19"/>
      <c r="EF18" s="19"/>
      <c r="EG18" s="13" t="n">
        <f aca="false">EE10</f>
        <v>76.411117898595</v>
      </c>
      <c r="EH18" s="13" t="n">
        <f aca="false">ES10</f>
        <v>0.747457312867671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EC19" s="18" t="s">
        <v>235</v>
      </c>
      <c r="ED19" s="19" t="n">
        <v>5</v>
      </c>
      <c r="EE19" s="19"/>
      <c r="EF19" s="19"/>
      <c r="EG19" s="13" t="n">
        <f aca="false">EE11</f>
        <v>79.0897984117288</v>
      </c>
      <c r="EH19" s="13" t="n">
        <f aca="false">ES11</f>
        <v>2.75372328259202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EB20" s="26"/>
      <c r="EC20" s="0" t="s">
        <v>304</v>
      </c>
      <c r="ED20" s="19" t="n">
        <v>50</v>
      </c>
      <c r="EE20" s="19" t="n">
        <v>5</v>
      </c>
      <c r="EF20" s="19" t="n">
        <v>1</v>
      </c>
      <c r="EG20" s="13" t="n">
        <f aca="false">EI4</f>
        <v>10.4001221747098</v>
      </c>
      <c r="EH20" s="13" t="n">
        <f aca="false">EW4</f>
        <v>5.19127396296099</v>
      </c>
      <c r="EI20" s="13" t="n">
        <f aca="false">EI5</f>
        <v>2.64202810018327</v>
      </c>
      <c r="EJ20" s="13" t="n">
        <f aca="false">EW5</f>
        <v>2.42190369781918</v>
      </c>
      <c r="EK20" s="13" t="n">
        <f aca="false">EI6</f>
        <v>1.49969456322542</v>
      </c>
      <c r="EL20" s="20" t="n">
        <f aca="false">EW6</f>
        <v>3.25626163055353</v>
      </c>
      <c r="EM20" s="23"/>
    </row>
    <row r="21" customFormat="false" ht="16" hidden="false" customHeight="false" outlineLevel="0" collapsed="false"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EC21" s="0" t="s">
        <v>305</v>
      </c>
      <c r="ED21" s="19" t="n">
        <v>50</v>
      </c>
      <c r="EE21" s="19" t="n">
        <v>5</v>
      </c>
      <c r="EF21" s="19" t="n">
        <v>1</v>
      </c>
      <c r="EG21" s="13" t="n">
        <f aca="false">EI7</f>
        <v>3.20403176542457</v>
      </c>
      <c r="EH21" s="13" t="n">
        <f aca="false">EW7</f>
        <v>2.25427790298986</v>
      </c>
      <c r="EI21" s="13" t="n">
        <f aca="false">EI8</f>
        <v>1.68295662797803</v>
      </c>
      <c r="EJ21" s="13" t="n">
        <f aca="false">EW8</f>
        <v>3.94900181147286</v>
      </c>
      <c r="EK21" s="13" t="n">
        <f aca="false">EI9</f>
        <v>0.656689065363487</v>
      </c>
      <c r="EL21" s="20" t="n">
        <f aca="false">EW9</f>
        <v>2.97792971195024</v>
      </c>
      <c r="EM21" s="21"/>
    </row>
    <row r="22" customFormat="false" ht="16" hidden="false" customHeight="false" outlineLevel="0" collapsed="false"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EC22" s="0" t="s">
        <v>306</v>
      </c>
      <c r="ED22" s="19" t="n">
        <v>50</v>
      </c>
      <c r="EE22" s="19" t="n">
        <v>5</v>
      </c>
      <c r="EF22" s="19" t="n">
        <v>1</v>
      </c>
      <c r="EG22" s="13" t="n">
        <f aca="false">EI10</f>
        <v>8.09611077173694</v>
      </c>
      <c r="EH22" s="13" t="n">
        <f aca="false">EW10</f>
        <v>3.7731287724129</v>
      </c>
      <c r="EI22" s="13" t="n">
        <f aca="false">EI11</f>
        <v>3.37202199144778</v>
      </c>
      <c r="EJ22" s="13" t="n">
        <f aca="false">EW11</f>
        <v>4.35270159125372</v>
      </c>
      <c r="EK22" s="13" t="n">
        <f aca="false">EM4</f>
        <v>6.62186927306048</v>
      </c>
      <c r="EL22" s="20" t="n">
        <f aca="false">FA4</f>
        <v>6.85597910679976</v>
      </c>
      <c r="EM22" s="24"/>
      <c r="EN22" s="24"/>
      <c r="EO22" s="24"/>
    </row>
    <row r="23" customFormat="false" ht="16" hidden="false" customHeight="false" outlineLevel="0" collapsed="false"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EC23" s="0" t="s">
        <v>307</v>
      </c>
      <c r="ED23" s="19" t="n">
        <v>50</v>
      </c>
      <c r="EE23" s="19" t="n">
        <v>5</v>
      </c>
      <c r="EF23" s="19" t="n">
        <v>1</v>
      </c>
      <c r="EG23" s="13" t="n">
        <f aca="false">EM5</f>
        <v>9.26695174098963</v>
      </c>
      <c r="EH23" s="13" t="n">
        <f aca="false">FA5</f>
        <v>5.39789658845355</v>
      </c>
      <c r="EI23" s="13" t="n">
        <f aca="false">EM6</f>
        <v>4.89615149664021</v>
      </c>
      <c r="EJ23" s="13" t="n">
        <f aca="false">FA6</f>
        <v>4.67427916700223</v>
      </c>
      <c r="EK23" s="13" t="n">
        <f aca="false">EM7</f>
        <v>4.01954795357362</v>
      </c>
      <c r="EL23" s="20" t="n">
        <f aca="false">FA7</f>
        <v>4.47001406348069</v>
      </c>
      <c r="EM23" s="21"/>
    </row>
    <row r="24" customFormat="false" ht="16" hidden="false" customHeight="false" outlineLevel="0" collapsed="false"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EC24" s="12"/>
      <c r="ED24" s="19" t="n">
        <v>50</v>
      </c>
      <c r="EE24" s="19" t="n">
        <v>5</v>
      </c>
      <c r="EF24" s="19" t="n">
        <v>1</v>
      </c>
      <c r="EG24" s="13" t="n">
        <f aca="false">EM8</f>
        <v>107.391569945021</v>
      </c>
      <c r="EH24" s="13" t="n">
        <f aca="false">FA8</f>
        <v>0</v>
      </c>
      <c r="EI24" s="13" t="n">
        <f aca="false">EM9</f>
        <v>107.391569945021</v>
      </c>
      <c r="EJ24" s="13" t="n">
        <f aca="false">FA9</f>
        <v>0</v>
      </c>
      <c r="EK24" s="13" t="n">
        <f aca="false">EM10</f>
        <v>107.391569945021</v>
      </c>
      <c r="EL24" s="20" t="n">
        <f aca="false">FA10</f>
        <v>0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1" activeCellId="0" sqref="P31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2</v>
      </c>
      <c r="G4" s="4"/>
      <c r="H4" s="4"/>
      <c r="I4" s="4"/>
      <c r="J4" s="5" t="s">
        <v>3</v>
      </c>
      <c r="K4" s="5"/>
      <c r="L4" s="5"/>
      <c r="M4" s="5"/>
      <c r="O4" s="2" t="s">
        <v>0</v>
      </c>
      <c r="P4" s="0" t="n">
        <v>0.0456</v>
      </c>
      <c r="Q4" s="0" t="n">
        <v>0.0463</v>
      </c>
      <c r="R4" s="0" t="n">
        <v>0.0504</v>
      </c>
      <c r="S4" s="0" t="n">
        <v>0.0473</v>
      </c>
      <c r="T4" s="0" t="n">
        <v>1.0758</v>
      </c>
      <c r="U4" s="0" t="n">
        <v>1.0651</v>
      </c>
      <c r="V4" s="0" t="n">
        <v>0.9795</v>
      </c>
      <c r="W4" s="0" t="n">
        <v>1.088</v>
      </c>
      <c r="X4" s="0" t="n">
        <v>0.9835</v>
      </c>
      <c r="Y4" s="0" t="n">
        <v>1.0613</v>
      </c>
      <c r="Z4" s="0" t="n">
        <v>1.0789</v>
      </c>
      <c r="AA4" s="0" t="n">
        <v>0.9747</v>
      </c>
      <c r="AC4" s="2" t="s">
        <v>0</v>
      </c>
      <c r="AD4" s="12" t="n">
        <f aca="false">P4-(AVERAGE($P$4:$S$4))</f>
        <v>-0.0018</v>
      </c>
      <c r="AE4" s="12" t="n">
        <f aca="false">Q4-(AVERAGE($P$4:$S$4))</f>
        <v>-0.0011</v>
      </c>
      <c r="AF4" s="12" t="n">
        <f aca="false">R4-(AVERAGE($P$4:$S$4))</f>
        <v>0.003</v>
      </c>
      <c r="AG4" s="12" t="n">
        <f aca="false">S4-(AVERAGE($P$4:$S$4))</f>
        <v>-9.99999999999959E-005</v>
      </c>
      <c r="AH4" s="12" t="n">
        <f aca="false">T4-(AVERAGE($P$4:$S$4))</f>
        <v>1.0284</v>
      </c>
      <c r="AI4" s="12" t="n">
        <f aca="false">U4-(AVERAGE($P$4:$S$4))</f>
        <v>1.0177</v>
      </c>
      <c r="AJ4" s="12" t="n">
        <f aca="false">V4-(AVERAGE($P$4:$S$4))</f>
        <v>0.9321</v>
      </c>
      <c r="AK4" s="12" t="n">
        <f aca="false">W4-(AVERAGE($P$4:$S$4))</f>
        <v>1.0406</v>
      </c>
      <c r="AL4" s="12" t="n">
        <f aca="false">X4-(AVERAGE($P$4:$S$4))</f>
        <v>0.9361</v>
      </c>
      <c r="AM4" s="12" t="n">
        <f aca="false">Y4-(AVERAGE($P$4:$S$4))</f>
        <v>1.0139</v>
      </c>
      <c r="AN4" s="12" t="n">
        <f aca="false">Z4-(AVERAGE($P$4:$S$4))</f>
        <v>1.0315</v>
      </c>
      <c r="AO4" s="12" t="n">
        <f aca="false">AA4-(AVERAGE($P$4:$S$4))</f>
        <v>0.9273</v>
      </c>
      <c r="AQ4" s="11" t="n">
        <v>0</v>
      </c>
      <c r="AR4" s="12" t="n">
        <f aca="false">AD4</f>
        <v>-0.0018</v>
      </c>
      <c r="AS4" s="12" t="n">
        <f aca="false">AE4</f>
        <v>-0.0011</v>
      </c>
      <c r="AT4" s="12" t="n">
        <f aca="false">AF4</f>
        <v>0.003</v>
      </c>
      <c r="AU4" s="12" t="n">
        <f aca="false">AG4</f>
        <v>-9.99999999999959E-005</v>
      </c>
      <c r="AV4" s="13" t="n">
        <f aca="false">AVERAGE(AR4:AU4)</f>
        <v>0</v>
      </c>
      <c r="AX4" s="2" t="s">
        <v>0</v>
      </c>
      <c r="AY4" s="12" t="n">
        <f aca="false">(AD4-0.0098)/0.052</f>
        <v>-0.223076923076923</v>
      </c>
      <c r="AZ4" s="12" t="n">
        <f aca="false">(AE4-0.0098)/0.052</f>
        <v>-0.209615384615385</v>
      </c>
      <c r="BA4" s="12" t="n">
        <f aca="false">(AF4-0.0098)/0.052</f>
        <v>-0.130769230769231</v>
      </c>
      <c r="BB4" s="12" t="n">
        <f aca="false">(AG4-0.0098)/0.052</f>
        <v>-0.190384615384615</v>
      </c>
      <c r="BC4" s="12" t="n">
        <f aca="false">(AH4-0.0098)/0.052</f>
        <v>19.5884615384615</v>
      </c>
      <c r="BD4" s="12" t="n">
        <f aca="false">(AI4-0.0098)/0.052</f>
        <v>19.3826923076923</v>
      </c>
      <c r="BE4" s="12" t="n">
        <f aca="false">(AJ4-0.0098)/0.052</f>
        <v>17.7365384615385</v>
      </c>
      <c r="BF4" s="12" t="n">
        <f aca="false">(AK4-0.0098)/0.052</f>
        <v>19.8230769230769</v>
      </c>
      <c r="BG4" s="12" t="n">
        <f aca="false">(AL4-0.0098)/0.052</f>
        <v>17.8134615384615</v>
      </c>
      <c r="BH4" s="12" t="n">
        <f aca="false">(AM4-0.0098)/0.052</f>
        <v>19.3096153846154</v>
      </c>
      <c r="BI4" s="12" t="n">
        <f aca="false">(AN4-0.0098)/0.052</f>
        <v>19.6480769230769</v>
      </c>
      <c r="BJ4" s="12" t="n">
        <f aca="false">(AO4-0.0098)/0.052</f>
        <v>17.6442307692308</v>
      </c>
      <c r="BL4" s="2" t="s">
        <v>0</v>
      </c>
      <c r="BM4" s="12"/>
      <c r="BN4" s="12"/>
      <c r="BO4" s="12"/>
      <c r="BP4" s="12"/>
      <c r="BQ4" s="12" t="n">
        <f aca="false">BC4/(0.042*5)</f>
        <v>93.2783882783883</v>
      </c>
      <c r="BR4" s="12" t="n">
        <f aca="false">BD4/(0.042*5)</f>
        <v>92.2985347985348</v>
      </c>
      <c r="BS4" s="12" t="n">
        <f aca="false">BE4/(0.042*5)</f>
        <v>84.4597069597069</v>
      </c>
      <c r="BT4" s="12" t="n">
        <f aca="false">BF4/(0.042*5)</f>
        <v>94.3956043956044</v>
      </c>
      <c r="BU4" s="12" t="n">
        <f aca="false">BG4/(0.042*5)</f>
        <v>84.8260073260073</v>
      </c>
      <c r="BV4" s="12" t="n">
        <f aca="false">BH4/(0.042*5)</f>
        <v>91.9505494505494</v>
      </c>
      <c r="BW4" s="12" t="n">
        <f aca="false">BI4/(0.042*5)</f>
        <v>93.562271062271</v>
      </c>
      <c r="BX4" s="12" t="n">
        <f aca="false">BJ4/(0.042*5)</f>
        <v>84.0201465201465</v>
      </c>
      <c r="BZ4" s="2" t="s">
        <v>0</v>
      </c>
      <c r="CA4" s="12"/>
      <c r="CB4" s="12"/>
      <c r="CC4" s="12"/>
      <c r="CD4" s="12"/>
      <c r="CE4" s="14" t="n">
        <f aca="false">AVERAGE(BQ4:BT4)</f>
        <v>91.1080586080586</v>
      </c>
      <c r="CF4" s="12"/>
      <c r="CG4" s="12"/>
      <c r="CH4" s="12"/>
      <c r="CI4" s="14" t="n">
        <f aca="false">AVERAGE(BU4:BX4)</f>
        <v>88.5897435897436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99.2981087931371</v>
      </c>
      <c r="CT4" s="12" t="n">
        <f aca="false">(BR4/$CA$8)*100</f>
        <v>98.2550204718268</v>
      </c>
      <c r="CU4" s="12" t="n">
        <f aca="false">(BS4/$CA$8)*100</f>
        <v>89.9103139013453</v>
      </c>
      <c r="CV4" s="12" t="n">
        <f aca="false">(BT4/$CA$8)*100</f>
        <v>100.48742444921</v>
      </c>
      <c r="CW4" s="12" t="n">
        <f aca="false">(BU4/$CA$8)*100</f>
        <v>90.3002534607136</v>
      </c>
      <c r="CX4" s="12" t="n">
        <f aca="false">(BV4/$CA$8)*100</f>
        <v>97.884577890427</v>
      </c>
      <c r="CY4" s="12" t="n">
        <f aca="false">(BW4/$CA$8)*100</f>
        <v>99.6003119516475</v>
      </c>
      <c r="CZ4" s="12" t="n">
        <f aca="false">(BX4/$CA$8)*100</f>
        <v>89.4423864301034</v>
      </c>
      <c r="DB4" s="2" t="s">
        <v>0</v>
      </c>
      <c r="DC4" s="12"/>
      <c r="DD4" s="12"/>
      <c r="DE4" s="12"/>
      <c r="DF4" s="12"/>
      <c r="DG4" s="12" t="n">
        <f aca="false">AVERAGE(CS4:CV4)</f>
        <v>96.9877169038799</v>
      </c>
      <c r="DH4" s="12"/>
      <c r="DI4" s="12"/>
      <c r="DJ4" s="12"/>
      <c r="DK4" s="12" t="n">
        <f aca="false">AVERAGE(CW4:CZ4)</f>
        <v>94.3068824332229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0.701891206862911</v>
      </c>
      <c r="DV4" s="12" t="n">
        <f aca="false">$DC$8-CT4</f>
        <v>1.74497952817315</v>
      </c>
      <c r="DW4" s="12" t="n">
        <f aca="false">$DC$8-CU4</f>
        <v>10.0896860986547</v>
      </c>
      <c r="DX4" s="12" t="n">
        <f aca="false">$DC$8-CV4</f>
        <v>-0.487424449210394</v>
      </c>
      <c r="DY4" s="12" t="n">
        <f aca="false">$DC$8-CW4</f>
        <v>9.69974653928639</v>
      </c>
      <c r="DZ4" s="12" t="n">
        <f aca="false">$DC$8-CX4</f>
        <v>2.11542210957303</v>
      </c>
      <c r="EA4" s="12" t="n">
        <f aca="false">$DC$8-CY4</f>
        <v>0.399688048352516</v>
      </c>
      <c r="EB4" s="12" t="n">
        <f aca="false">$DC$8-CZ4</f>
        <v>10.5576135698966</v>
      </c>
      <c r="ED4" s="2" t="s">
        <v>0</v>
      </c>
      <c r="EE4" s="12"/>
      <c r="EF4" s="12"/>
      <c r="EG4" s="12"/>
      <c r="EH4" s="12"/>
      <c r="EI4" s="14" t="n">
        <f aca="false">AVERAGE(DU4:DX4)</f>
        <v>3.01228309612009</v>
      </c>
      <c r="EJ4" s="12"/>
      <c r="EK4" s="12"/>
      <c r="EL4" s="12"/>
      <c r="EM4" s="14" t="n">
        <f aca="false">AVERAGE(DY4:EB4)</f>
        <v>5.69311756677715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4.80560628080737</v>
      </c>
      <c r="EX4" s="12"/>
      <c r="EY4" s="12"/>
      <c r="EZ4" s="12"/>
      <c r="FA4" s="14" t="n">
        <f aca="false">STDEV(DY4:EB4)</f>
        <v>5.18127069159501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6</v>
      </c>
      <c r="G5" s="4"/>
      <c r="H5" s="4"/>
      <c r="I5" s="4"/>
      <c r="J5" s="4" t="s">
        <v>7</v>
      </c>
      <c r="K5" s="4"/>
      <c r="L5" s="4"/>
      <c r="M5" s="4"/>
      <c r="O5" s="2" t="s">
        <v>4</v>
      </c>
      <c r="P5" s="0" t="n">
        <v>0.1723</v>
      </c>
      <c r="Q5" s="0" t="n">
        <v>0.1716</v>
      </c>
      <c r="R5" s="0" t="n">
        <v>0.1735</v>
      </c>
      <c r="S5" s="0" t="n">
        <v>0.1785</v>
      </c>
      <c r="T5" s="0" t="n">
        <v>1.0854</v>
      </c>
      <c r="U5" s="0" t="n">
        <v>1.0651</v>
      </c>
      <c r="V5" s="0" t="n">
        <v>1.0581</v>
      </c>
      <c r="W5" s="0" t="n">
        <v>1.0871</v>
      </c>
      <c r="X5" s="0" t="n">
        <v>1.0176</v>
      </c>
      <c r="Y5" s="0" t="n">
        <v>1.0326</v>
      </c>
      <c r="Z5" s="0" t="n">
        <v>1.0605</v>
      </c>
      <c r="AA5" s="0" t="n">
        <v>1.0034</v>
      </c>
      <c r="AC5" s="2" t="s">
        <v>4</v>
      </c>
      <c r="AD5" s="12" t="n">
        <f aca="false">P5-(AVERAGE($P$4:$S$4))</f>
        <v>0.1249</v>
      </c>
      <c r="AE5" s="12" t="n">
        <f aca="false">Q5-(AVERAGE($P$4:$S$4))</f>
        <v>0.1242</v>
      </c>
      <c r="AF5" s="12" t="n">
        <f aca="false">R5-(AVERAGE($P$4:$S$4))</f>
        <v>0.1261</v>
      </c>
      <c r="AG5" s="12" t="n">
        <f aca="false">S5-(AVERAGE($P$4:$S$4))</f>
        <v>0.1311</v>
      </c>
      <c r="AH5" s="12" t="n">
        <f aca="false">T5-(AVERAGE($P$4:$S$4))</f>
        <v>1.038</v>
      </c>
      <c r="AI5" s="12" t="n">
        <f aca="false">U5-(AVERAGE($P$4:$S$4))</f>
        <v>1.0177</v>
      </c>
      <c r="AJ5" s="12" t="n">
        <f aca="false">V5-(AVERAGE($P$4:$S$4))</f>
        <v>1.0107</v>
      </c>
      <c r="AK5" s="12" t="n">
        <f aca="false">W5-(AVERAGE($P$4:$S$4))</f>
        <v>1.0397</v>
      </c>
      <c r="AL5" s="12" t="n">
        <f aca="false">X5-(AVERAGE($P$4:$S$4))</f>
        <v>0.9702</v>
      </c>
      <c r="AM5" s="12" t="n">
        <f aca="false">Y5-(AVERAGE($P$4:$S$4))</f>
        <v>0.9852</v>
      </c>
      <c r="AN5" s="12" t="n">
        <f aca="false">Z5-(AVERAGE($P$4:$S$4))</f>
        <v>1.0131</v>
      </c>
      <c r="AO5" s="12" t="n">
        <f aca="false">AA5-(AVERAGE($P$4:$S$4))</f>
        <v>0.956</v>
      </c>
      <c r="AQ5" s="11" t="n">
        <v>2.5</v>
      </c>
      <c r="AR5" s="12" t="n">
        <f aca="false">AD5</f>
        <v>0.1249</v>
      </c>
      <c r="AS5" s="12" t="n">
        <f aca="false">AE5</f>
        <v>0.1242</v>
      </c>
      <c r="AT5" s="12" t="n">
        <f aca="false">AF5</f>
        <v>0.1261</v>
      </c>
      <c r="AU5" s="12" t="n">
        <f aca="false">AG5</f>
        <v>0.1311</v>
      </c>
      <c r="AV5" s="13" t="n">
        <f aca="false">AVERAGE(AR5:AU5)</f>
        <v>0.126575</v>
      </c>
      <c r="AX5" s="2" t="s">
        <v>4</v>
      </c>
      <c r="AY5" s="12" t="n">
        <f aca="false">(AD5-0.0098)/0.052</f>
        <v>2.21346153846154</v>
      </c>
      <c r="AZ5" s="12" t="n">
        <f aca="false">(AE5-0.0098)/0.052</f>
        <v>2.2</v>
      </c>
      <c r="BA5" s="12" t="n">
        <f aca="false">(AF5-0.0098)/0.052</f>
        <v>2.23653846153846</v>
      </c>
      <c r="BB5" s="12" t="n">
        <f aca="false">(AG5-0.0098)/0.052</f>
        <v>2.33269230769231</v>
      </c>
      <c r="BC5" s="12" t="n">
        <f aca="false">(AH5-0.0098)/0.052</f>
        <v>19.7730769230769</v>
      </c>
      <c r="BD5" s="12" t="n">
        <f aca="false">(AI5-0.0098)/0.052</f>
        <v>19.3826923076923</v>
      </c>
      <c r="BE5" s="12" t="n">
        <f aca="false">(AJ5-0.0098)/0.052</f>
        <v>19.2480769230769</v>
      </c>
      <c r="BF5" s="12" t="n">
        <f aca="false">(AK5-0.0098)/0.052</f>
        <v>19.8057692307692</v>
      </c>
      <c r="BG5" s="12" t="n">
        <f aca="false">(AL5-0.0098)/0.052</f>
        <v>18.4692307692308</v>
      </c>
      <c r="BH5" s="12" t="n">
        <f aca="false">(AM5-0.0098)/0.052</f>
        <v>18.7576923076923</v>
      </c>
      <c r="BI5" s="12" t="n">
        <f aca="false">(AN5-0.0098)/0.052</f>
        <v>19.2942307692308</v>
      </c>
      <c r="BJ5" s="12" t="n">
        <f aca="false">(AO5-0.0098)/0.052</f>
        <v>18.1961538461538</v>
      </c>
      <c r="BL5" s="2" t="s">
        <v>4</v>
      </c>
      <c r="BM5" s="12"/>
      <c r="BN5" s="12"/>
      <c r="BO5" s="12"/>
      <c r="BP5" s="12"/>
      <c r="BQ5" s="12" t="n">
        <f aca="false">BC5/(0.042*5)</f>
        <v>94.1575091575091</v>
      </c>
      <c r="BR5" s="12" t="n">
        <f aca="false">BD5/(0.042*5)</f>
        <v>92.2985347985348</v>
      </c>
      <c r="BS5" s="12" t="n">
        <f aca="false">BE5/(0.042*5)</f>
        <v>91.6575091575091</v>
      </c>
      <c r="BT5" s="12" t="n">
        <f aca="false">BF5/(0.042*5)</f>
        <v>94.3131868131868</v>
      </c>
      <c r="BU5" s="12" t="n">
        <f aca="false">BG5/(0.042*5)</f>
        <v>87.9487179487179</v>
      </c>
      <c r="BV5" s="12" t="n">
        <f aca="false">BH5/(0.042*5)</f>
        <v>89.3223443223443</v>
      </c>
      <c r="BW5" s="12" t="n">
        <f aca="false">BI5/(0.042*5)</f>
        <v>91.8772893772893</v>
      </c>
      <c r="BX5" s="12" t="n">
        <f aca="false">BJ5/(0.042*5)</f>
        <v>86.6483516483516</v>
      </c>
      <c r="BZ5" s="2" t="s">
        <v>4</v>
      </c>
      <c r="CA5" s="12"/>
      <c r="CB5" s="12"/>
      <c r="CC5" s="12"/>
      <c r="CD5" s="12"/>
      <c r="CE5" s="14" t="n">
        <f aca="false">AVERAGE(BQ5:BT5)</f>
        <v>93.1066849816849</v>
      </c>
      <c r="CF5" s="12"/>
      <c r="CG5" s="12"/>
      <c r="CH5" s="12"/>
      <c r="CI5" s="12" t="n">
        <f aca="false">AVERAGE(BU5:BX5)</f>
        <v>88.9491758241758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100.233963735621</v>
      </c>
      <c r="CT5" s="12" t="n">
        <f aca="false">(BR5/$CA$8)*100</f>
        <v>98.2550204718268</v>
      </c>
      <c r="CU5" s="12" t="n">
        <f aca="false">(BS5/$CA$8)*100</f>
        <v>97.5726262429324</v>
      </c>
      <c r="CV5" s="12" t="n">
        <f aca="false">(BT5/$CA$8)*100</f>
        <v>100.399688048353</v>
      </c>
      <c r="CW5" s="12" t="n">
        <f aca="false">(BU5/$CA$8)*100</f>
        <v>93.6244882043284</v>
      </c>
      <c r="CX5" s="12" t="n">
        <f aca="false">(BV5/$CA$8)*100</f>
        <v>95.0867615519595</v>
      </c>
      <c r="CY5" s="12" t="n">
        <f aca="false">(BW5/$CA$8)*100</f>
        <v>97.8065899785533</v>
      </c>
      <c r="CZ5" s="12" t="n">
        <f aca="false">(BX5/$CA$8)*100</f>
        <v>92.2402027685709</v>
      </c>
      <c r="DB5" s="2" t="s">
        <v>4</v>
      </c>
      <c r="DC5" s="12"/>
      <c r="DD5" s="12"/>
      <c r="DE5" s="12"/>
      <c r="DF5" s="12"/>
      <c r="DG5" s="12" t="n">
        <f aca="false">AVERAGE(CS5:CV5)</f>
        <v>99.1153246246832</v>
      </c>
      <c r="DH5" s="12"/>
      <c r="DI5" s="12"/>
      <c r="DJ5" s="12"/>
      <c r="DK5" s="12" t="n">
        <f aca="false">AVERAGE(CW5:CZ5)</f>
        <v>94.689510625853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-0.233963735620961</v>
      </c>
      <c r="DV5" s="12" t="n">
        <f aca="false">$DC$8-CT5</f>
        <v>1.74497952817315</v>
      </c>
      <c r="DW5" s="12" t="n">
        <f aca="false">$DC$8-CU5</f>
        <v>2.42737375706766</v>
      </c>
      <c r="DX5" s="12" t="n">
        <f aca="false">$DC$8-CV5</f>
        <v>-0.399688048352516</v>
      </c>
      <c r="DY5" s="12" t="n">
        <f aca="false">$DC$8-CW5</f>
        <v>6.37551179567166</v>
      </c>
      <c r="DZ5" s="12" t="n">
        <f aca="false">$DC$8-CX5</f>
        <v>4.91323844804053</v>
      </c>
      <c r="EA5" s="12" t="n">
        <f aca="false">$DC$8-CY5</f>
        <v>2.19341002144667</v>
      </c>
      <c r="EB5" s="12" t="n">
        <f aca="false">$DC$8-CZ5</f>
        <v>7.7597972314291</v>
      </c>
      <c r="ED5" s="2" t="s">
        <v>4</v>
      </c>
      <c r="EE5" s="12"/>
      <c r="EF5" s="12"/>
      <c r="EG5" s="12"/>
      <c r="EH5" s="12"/>
      <c r="EI5" s="14" t="n">
        <f aca="false">AVERAGE(DU5:DX5)</f>
        <v>0.884675375316832</v>
      </c>
      <c r="EJ5" s="12"/>
      <c r="EK5" s="12"/>
      <c r="EL5" s="12"/>
      <c r="EM5" s="12" t="n">
        <f aca="false">AVERAGE(DY5:EB5)</f>
        <v>5.31048937414699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1.41668443875807</v>
      </c>
      <c r="EX5" s="12"/>
      <c r="EY5" s="12"/>
      <c r="EZ5" s="12"/>
      <c r="FA5" s="12" t="n">
        <f aca="false">STDEV(DY5:EB5)</f>
        <v>2.3809923510599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10</v>
      </c>
      <c r="G6" s="4"/>
      <c r="H6" s="4"/>
      <c r="I6" s="4"/>
      <c r="J6" s="4" t="s">
        <v>11</v>
      </c>
      <c r="K6" s="4"/>
      <c r="L6" s="4"/>
      <c r="M6" s="4"/>
      <c r="O6" s="2" t="s">
        <v>8</v>
      </c>
      <c r="P6" s="0" t="n">
        <v>0.5399</v>
      </c>
      <c r="Q6" s="0" t="n">
        <v>0.5535</v>
      </c>
      <c r="R6" s="0" t="n">
        <v>0.5482</v>
      </c>
      <c r="S6" s="0" t="n">
        <v>0.5731</v>
      </c>
      <c r="T6" s="0" t="n">
        <v>1.0585</v>
      </c>
      <c r="U6" s="0" t="n">
        <v>1.0601</v>
      </c>
      <c r="V6" s="0" t="n">
        <v>1.0525</v>
      </c>
      <c r="W6" s="0" t="n">
        <v>1.0832</v>
      </c>
      <c r="X6" s="0" t="n">
        <v>1.0452</v>
      </c>
      <c r="Y6" s="0" t="n">
        <v>1.0643</v>
      </c>
      <c r="Z6" s="0" t="n">
        <v>1.0808</v>
      </c>
      <c r="AA6" s="0" t="n">
        <v>1.0652</v>
      </c>
      <c r="AC6" s="2" t="s">
        <v>8</v>
      </c>
      <c r="AD6" s="12" t="n">
        <f aca="false">P6-(AVERAGE($P$4:$S$4))</f>
        <v>0.4925</v>
      </c>
      <c r="AE6" s="12" t="n">
        <f aca="false">Q6-(AVERAGE($P$4:$S$4))</f>
        <v>0.5061</v>
      </c>
      <c r="AF6" s="12" t="n">
        <f aca="false">R6-(AVERAGE($P$4:$S$4))</f>
        <v>0.5008</v>
      </c>
      <c r="AG6" s="12" t="n">
        <f aca="false">S6-(AVERAGE($P$4:$S$4))</f>
        <v>0.5257</v>
      </c>
      <c r="AH6" s="12" t="n">
        <f aca="false">T6-(AVERAGE($P$4:$S$4))</f>
        <v>1.0111</v>
      </c>
      <c r="AI6" s="12" t="n">
        <f aca="false">U6-(AVERAGE($P$4:$S$4))</f>
        <v>1.0127</v>
      </c>
      <c r="AJ6" s="12" t="n">
        <f aca="false">V6-(AVERAGE($P$4:$S$4))</f>
        <v>1.0051</v>
      </c>
      <c r="AK6" s="12" t="n">
        <f aca="false">W6-(AVERAGE($P$4:$S$4))</f>
        <v>1.0358</v>
      </c>
      <c r="AL6" s="12" t="n">
        <f aca="false">X6-(AVERAGE($P$4:$S$4))</f>
        <v>0.9978</v>
      </c>
      <c r="AM6" s="12" t="n">
        <f aca="false">Y6-(AVERAGE($P$4:$S$4))</f>
        <v>1.0169</v>
      </c>
      <c r="AN6" s="12" t="n">
        <f aca="false">Z6-(AVERAGE($P$4:$S$4))</f>
        <v>1.0334</v>
      </c>
      <c r="AO6" s="12" t="n">
        <f aca="false">AA6-(AVERAGE($P$4:$S$4))</f>
        <v>1.0178</v>
      </c>
      <c r="AQ6" s="11" t="n">
        <v>10</v>
      </c>
      <c r="AR6" s="12" t="n">
        <f aca="false">AD6</f>
        <v>0.4925</v>
      </c>
      <c r="AS6" s="12" t="n">
        <f aca="false">AE6</f>
        <v>0.5061</v>
      </c>
      <c r="AT6" s="12" t="n">
        <f aca="false">AF6</f>
        <v>0.5008</v>
      </c>
      <c r="AU6" s="12" t="n">
        <f aca="false">AG6</f>
        <v>0.5257</v>
      </c>
      <c r="AV6" s="13" t="n">
        <f aca="false">AVERAGE(AR6:AU6)</f>
        <v>0.506275</v>
      </c>
      <c r="AX6" s="2" t="s">
        <v>8</v>
      </c>
      <c r="AY6" s="12" t="n">
        <f aca="false">(AD6-0.0098)/0.052</f>
        <v>9.28269230769231</v>
      </c>
      <c r="AZ6" s="12" t="n">
        <f aca="false">(AE6-0.0098)/0.052</f>
        <v>9.54423076923077</v>
      </c>
      <c r="BA6" s="12" t="n">
        <f aca="false">(AF6-0.0098)/0.052</f>
        <v>9.44230769230769</v>
      </c>
      <c r="BB6" s="12" t="n">
        <f aca="false">(AG6-0.0098)/0.052</f>
        <v>9.92115384615385</v>
      </c>
      <c r="BC6" s="12" t="n">
        <f aca="false">(AH6-0.0098)/0.052</f>
        <v>19.2557692307692</v>
      </c>
      <c r="BD6" s="12" t="n">
        <f aca="false">(AI6-0.0098)/0.052</f>
        <v>19.2865384615385</v>
      </c>
      <c r="BE6" s="12" t="n">
        <f aca="false">(AJ6-0.0098)/0.052</f>
        <v>19.1403846153846</v>
      </c>
      <c r="BF6" s="12" t="n">
        <f aca="false">(AK6-0.0098)/0.052</f>
        <v>19.7307692307692</v>
      </c>
      <c r="BG6" s="12" t="n">
        <f aca="false">(AL6-0.0098)/0.052</f>
        <v>19</v>
      </c>
      <c r="BH6" s="12" t="n">
        <f aca="false">(AM6-0.0098)/0.052</f>
        <v>19.3673076923077</v>
      </c>
      <c r="BI6" s="12" t="n">
        <f aca="false">(AN6-0.0098)/0.052</f>
        <v>19.6846153846154</v>
      </c>
      <c r="BJ6" s="12" t="n">
        <f aca="false">(AO6-0.0098)/0.052</f>
        <v>19.3846153846154</v>
      </c>
      <c r="BL6" s="2" t="s">
        <v>8</v>
      </c>
      <c r="BM6" s="12"/>
      <c r="BN6" s="12"/>
      <c r="BO6" s="12"/>
      <c r="BP6" s="12"/>
      <c r="BQ6" s="12" t="n">
        <f aca="false">BC6/(0.042*5)</f>
        <v>91.6941391941392</v>
      </c>
      <c r="BR6" s="12" t="n">
        <f aca="false">BD6/(0.042*5)</f>
        <v>91.8406593406593</v>
      </c>
      <c r="BS6" s="12" t="n">
        <f aca="false">BE6/(0.042*5)</f>
        <v>91.1446886446886</v>
      </c>
      <c r="BT6" s="12" t="n">
        <f aca="false">BF6/(0.042*5)</f>
        <v>93.9560439560439</v>
      </c>
      <c r="BU6" s="12" t="n">
        <f aca="false">BG6/(0.042*5)</f>
        <v>90.4761904761905</v>
      </c>
      <c r="BV6" s="12" t="n">
        <f aca="false">BH6/(0.042*5)</f>
        <v>92.2252747252747</v>
      </c>
      <c r="BW6" s="12" t="n">
        <f aca="false">BI6/(0.042*5)</f>
        <v>93.7362637362637</v>
      </c>
      <c r="BX6" s="12" t="n">
        <f aca="false">BJ6/(0.042*5)</f>
        <v>92.3076923076923</v>
      </c>
      <c r="BZ6" s="2" t="s">
        <v>8</v>
      </c>
      <c r="CA6" s="12"/>
      <c r="CB6" s="12"/>
      <c r="CC6" s="12"/>
      <c r="CD6" s="12"/>
      <c r="CE6" s="14" t="n">
        <f aca="false">AVERAGE(BQ6:BT6)</f>
        <v>92.1588827838827</v>
      </c>
      <c r="CF6" s="12"/>
      <c r="CG6" s="12"/>
      <c r="CH6" s="12"/>
      <c r="CI6" s="12" t="n">
        <f aca="false">AVERAGE(BU6:BX6)</f>
        <v>92.1863553113553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97.6116201988692</v>
      </c>
      <c r="CT6" s="12" t="n">
        <f aca="false">(BR6/$CA$8)*100</f>
        <v>97.7675960226165</v>
      </c>
      <c r="CU6" s="12" t="n">
        <f aca="false">(BS6/$CA$8)*100</f>
        <v>97.0267108598167</v>
      </c>
      <c r="CV6" s="12" t="n">
        <f aca="false">(BT6/$CA$8)*100</f>
        <v>100.019496977968</v>
      </c>
      <c r="CW6" s="12" t="n">
        <f aca="false">(BU6/$CA$8)*100</f>
        <v>96.3150711639696</v>
      </c>
      <c r="CX6" s="12" t="n">
        <f aca="false">(BV6/$CA$8)*100</f>
        <v>98.1770325599532</v>
      </c>
      <c r="CY6" s="12" t="n">
        <f aca="false">(BW6/$CA$8)*100</f>
        <v>99.7855332423474</v>
      </c>
      <c r="CZ6" s="12" t="n">
        <f aca="false">(BX6/$CA$8)*100</f>
        <v>98.2647689608111</v>
      </c>
      <c r="DB6" s="2" t="s">
        <v>8</v>
      </c>
      <c r="DC6" s="12"/>
      <c r="DD6" s="12"/>
      <c r="DE6" s="12"/>
      <c r="DF6" s="12"/>
      <c r="DG6" s="12" t="n">
        <f aca="false">AVERAGE(CS6:CV6)</f>
        <v>98.1063560148177</v>
      </c>
      <c r="DH6" s="12"/>
      <c r="DI6" s="12"/>
      <c r="DJ6" s="12"/>
      <c r="DK6" s="12" t="n">
        <f aca="false">AVERAGE(CW6:CZ6)</f>
        <v>98.1356014817703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2.38837980113084</v>
      </c>
      <c r="DV6" s="12" t="n">
        <f aca="false">$DC$8-CT6</f>
        <v>2.2324039773835</v>
      </c>
      <c r="DW6" s="12" t="n">
        <f aca="false">$DC$8-CU6</f>
        <v>2.97328914018327</v>
      </c>
      <c r="DX6" s="12" t="n">
        <f aca="false">$DC$8-CV6</f>
        <v>-0.0194969779684158</v>
      </c>
      <c r="DY6" s="12" t="n">
        <f aca="false">$DC$8-CW6</f>
        <v>3.68492883603041</v>
      </c>
      <c r="DZ6" s="12" t="n">
        <f aca="false">$DC$8-CX6</f>
        <v>1.8229674400468</v>
      </c>
      <c r="EA6" s="12" t="n">
        <f aca="false">$DC$8-CY6</f>
        <v>0.214466757652559</v>
      </c>
      <c r="EB6" s="12" t="n">
        <f aca="false">$DC$8-CZ6</f>
        <v>1.73523103918892</v>
      </c>
      <c r="ED6" s="2" t="s">
        <v>8</v>
      </c>
      <c r="EE6" s="12"/>
      <c r="EF6" s="12"/>
      <c r="EG6" s="12"/>
      <c r="EH6" s="12"/>
      <c r="EI6" s="14" t="n">
        <f aca="false">AVERAGE(DU6:DX6)</f>
        <v>1.8936439851823</v>
      </c>
      <c r="EJ6" s="12"/>
      <c r="EK6" s="12"/>
      <c r="EL6" s="12"/>
      <c r="EM6" s="12" t="n">
        <f aca="false">AVERAGE(DY6:EB6)</f>
        <v>1.86439851822967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1.31469437075704</v>
      </c>
      <c r="EX6" s="12"/>
      <c r="EY6" s="12"/>
      <c r="EZ6" s="12"/>
      <c r="FA6" s="12" t="n">
        <f aca="false">STDEV(DY6:EB6)</f>
        <v>1.42068131829695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14</v>
      </c>
      <c r="G7" s="4"/>
      <c r="H7" s="4"/>
      <c r="I7" s="4"/>
      <c r="J7" s="4" t="s">
        <v>15</v>
      </c>
      <c r="K7" s="4"/>
      <c r="L7" s="4"/>
      <c r="M7" s="4"/>
      <c r="O7" s="2" t="s">
        <v>12</v>
      </c>
      <c r="P7" s="0" t="n">
        <v>1.0054</v>
      </c>
      <c r="Q7" s="0" t="n">
        <v>1.0562</v>
      </c>
      <c r="R7" s="0" t="n">
        <v>1.1091</v>
      </c>
      <c r="S7" s="0" t="n">
        <v>1.096</v>
      </c>
      <c r="T7" s="0" t="n">
        <v>0.8828</v>
      </c>
      <c r="U7" s="0" t="n">
        <v>0.8571</v>
      </c>
      <c r="V7" s="0" t="n">
        <v>0.8513</v>
      </c>
      <c r="W7" s="0" t="n">
        <v>0.807</v>
      </c>
      <c r="X7" s="0" t="n">
        <v>0.8289</v>
      </c>
      <c r="Y7" s="0" t="n">
        <v>1.0317</v>
      </c>
      <c r="Z7" s="0" t="n">
        <v>1.0653</v>
      </c>
      <c r="AA7" s="0" t="n">
        <v>1.0548</v>
      </c>
      <c r="AC7" s="2" t="s">
        <v>12</v>
      </c>
      <c r="AD7" s="12" t="n">
        <f aca="false">P7-(AVERAGE($P$4:$S$4))</f>
        <v>0.958</v>
      </c>
      <c r="AE7" s="12" t="n">
        <f aca="false">Q7-(AVERAGE($P$4:$S$4))</f>
        <v>1.0088</v>
      </c>
      <c r="AF7" s="12" t="n">
        <f aca="false">R7-(AVERAGE($P$4:$S$4))</f>
        <v>1.0617</v>
      </c>
      <c r="AG7" s="12" t="n">
        <f aca="false">S7-(AVERAGE($P$4:$S$4))</f>
        <v>1.0486</v>
      </c>
      <c r="AH7" s="12" t="n">
        <f aca="false">T7-(AVERAGE($P$4:$S$4))</f>
        <v>0.8354</v>
      </c>
      <c r="AI7" s="12" t="n">
        <f aca="false">U7-(AVERAGE($P$4:$S$4))</f>
        <v>0.8097</v>
      </c>
      <c r="AJ7" s="12" t="n">
        <f aca="false">V7-(AVERAGE($P$4:$S$4))</f>
        <v>0.8039</v>
      </c>
      <c r="AK7" s="12" t="n">
        <f aca="false">W7-(AVERAGE($P$4:$S$4))</f>
        <v>0.7596</v>
      </c>
      <c r="AL7" s="12" t="n">
        <f aca="false">X7-(AVERAGE($P$4:$S$4))</f>
        <v>0.7815</v>
      </c>
      <c r="AM7" s="12" t="n">
        <f aca="false">Y7-(AVERAGE($P$4:$S$4))</f>
        <v>0.9843</v>
      </c>
      <c r="AN7" s="12" t="n">
        <f aca="false">Z7-(AVERAGE($P$4:$S$4))</f>
        <v>1.0179</v>
      </c>
      <c r="AO7" s="12" t="n">
        <f aca="false">AA7-(AVERAGE($P$4:$S$4))</f>
        <v>1.0074</v>
      </c>
      <c r="AQ7" s="11" t="n">
        <v>20</v>
      </c>
      <c r="AR7" s="12" t="n">
        <f aca="false">AD7</f>
        <v>0.958</v>
      </c>
      <c r="AS7" s="12" t="n">
        <f aca="false">AE7</f>
        <v>1.0088</v>
      </c>
      <c r="AT7" s="12" t="n">
        <f aca="false">AF7</f>
        <v>1.0617</v>
      </c>
      <c r="AU7" s="12" t="n">
        <f aca="false">AG7</f>
        <v>1.0486</v>
      </c>
      <c r="AV7" s="13" t="n">
        <f aca="false">AVERAGE(AR7:AU7)</f>
        <v>1.019275</v>
      </c>
      <c r="AX7" s="2" t="s">
        <v>12</v>
      </c>
      <c r="AY7" s="12" t="n">
        <f aca="false">(AD7-0.0098)/0.052</f>
        <v>18.2346153846154</v>
      </c>
      <c r="AZ7" s="12" t="n">
        <f aca="false">(AE7-0.0098)/0.052</f>
        <v>19.2115384615385</v>
      </c>
      <c r="BA7" s="12" t="n">
        <f aca="false">(AF7-0.0098)/0.052</f>
        <v>20.2288461538461</v>
      </c>
      <c r="BB7" s="12" t="n">
        <f aca="false">(AG7-0.0098)/0.052</f>
        <v>19.9769230769231</v>
      </c>
      <c r="BC7" s="12" t="n">
        <f aca="false">(AH7-0.0098)/0.052</f>
        <v>15.8769230769231</v>
      </c>
      <c r="BD7" s="12" t="n">
        <f aca="false">(AI7-0.0098)/0.052</f>
        <v>15.3826923076923</v>
      </c>
      <c r="BE7" s="12" t="n">
        <f aca="false">(AJ7-0.0098)/0.052</f>
        <v>15.2711538461538</v>
      </c>
      <c r="BF7" s="12" t="n">
        <f aca="false">(AK7-0.0098)/0.052</f>
        <v>14.4192307692308</v>
      </c>
      <c r="BG7" s="12" t="n">
        <f aca="false">(AL7-0.0098)/0.052</f>
        <v>14.8403846153846</v>
      </c>
      <c r="BH7" s="12" t="n">
        <f aca="false">(AM7-0.0098)/0.052</f>
        <v>18.7403846153846</v>
      </c>
      <c r="BI7" s="12" t="n">
        <f aca="false">(AN7-0.0098)/0.052</f>
        <v>19.3865384615385</v>
      </c>
      <c r="BJ7" s="12" t="n">
        <f aca="false">(AO7-0.0098)/0.052</f>
        <v>19.1846153846154</v>
      </c>
      <c r="BL7" s="2" t="s">
        <v>12</v>
      </c>
      <c r="BM7" s="12"/>
      <c r="BN7" s="12"/>
      <c r="BO7" s="12"/>
      <c r="BP7" s="12"/>
      <c r="BQ7" s="12" t="n">
        <f aca="false">BC7/(0.042*5)</f>
        <v>75.6043956043956</v>
      </c>
      <c r="BR7" s="12" t="n">
        <f aca="false">BD7/(0.042*5)</f>
        <v>73.2509157509157</v>
      </c>
      <c r="BS7" s="12" t="n">
        <f aca="false">BE7/(0.042*5)</f>
        <v>72.7197802197802</v>
      </c>
      <c r="BT7" s="12" t="n">
        <f aca="false">BF7/(0.042*5)</f>
        <v>68.6630036630037</v>
      </c>
      <c r="BU7" s="12" t="n">
        <f aca="false">BG7/(0.042*5)</f>
        <v>70.6684981684982</v>
      </c>
      <c r="BV7" s="12" t="n">
        <f aca="false">BH7/(0.042*5)</f>
        <v>89.2399267399267</v>
      </c>
      <c r="BW7" s="12" t="n">
        <f aca="false">BI7/(0.042*5)</f>
        <v>92.3168498168498</v>
      </c>
      <c r="BX7" s="12" t="n">
        <f aca="false">BJ7/(0.042*5)</f>
        <v>91.3553113553113</v>
      </c>
      <c r="BZ7" s="2" t="s">
        <v>12</v>
      </c>
      <c r="CA7" s="12"/>
      <c r="CB7" s="12"/>
      <c r="CC7" s="12"/>
      <c r="CD7" s="12"/>
      <c r="CE7" s="12" t="n">
        <f aca="false">AVERAGE(BQ7:BT7)</f>
        <v>72.5595238095238</v>
      </c>
      <c r="CF7" s="12"/>
      <c r="CG7" s="12"/>
      <c r="CH7" s="12"/>
      <c r="CI7" s="12" t="n">
        <f aca="false">AVERAGE(BU7:BX7)</f>
        <v>85.8951465201465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80.4835250536167</v>
      </c>
      <c r="CT7" s="12" t="n">
        <f aca="false">(BR7/$CA$8)*100</f>
        <v>77.9781633846754</v>
      </c>
      <c r="CU7" s="12" t="n">
        <f aca="false">(BS7/$CA$8)*100</f>
        <v>77.4127510235914</v>
      </c>
      <c r="CV7" s="12" t="n">
        <f aca="false">(BT7/$CA$8)*100</f>
        <v>73.0941704035875</v>
      </c>
      <c r="CW7" s="12" t="n">
        <f aca="false">(BU7/$CA$8)*100</f>
        <v>75.2290894911289</v>
      </c>
      <c r="CX7" s="12" t="n">
        <f aca="false">(BV7/$CA$8)*100</f>
        <v>94.9990251511016</v>
      </c>
      <c r="CY7" s="12" t="n">
        <f aca="false">(BW7/$CA$8)*100</f>
        <v>98.2745174497953</v>
      </c>
      <c r="CZ7" s="12" t="n">
        <f aca="false">(BX7/$CA$8)*100</f>
        <v>97.2509261064535</v>
      </c>
      <c r="DB7" s="2" t="s">
        <v>12</v>
      </c>
      <c r="DC7" s="12"/>
      <c r="DD7" s="12"/>
      <c r="DE7" s="12"/>
      <c r="DF7" s="12"/>
      <c r="DG7" s="12" t="n">
        <f aca="false">AVERAGE(CS7:CV7)</f>
        <v>77.2421524663677</v>
      </c>
      <c r="DH7" s="12"/>
      <c r="DI7" s="12"/>
      <c r="DJ7" s="12"/>
      <c r="DK7" s="12" t="n">
        <f aca="false">AVERAGE(CW7:CZ7)</f>
        <v>91.4383895496198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19.5164749463833</v>
      </c>
      <c r="DV7" s="12" t="n">
        <f aca="false">$DC$8-CT7</f>
        <v>22.0218366153246</v>
      </c>
      <c r="DW7" s="12" t="n">
        <f aca="false">$DC$8-CU7</f>
        <v>22.5872489764086</v>
      </c>
      <c r="DX7" s="12" t="n">
        <f aca="false">$DC$8-CV7</f>
        <v>26.9058295964125</v>
      </c>
      <c r="DY7" s="12" t="n">
        <f aca="false">$DC$8-CW7</f>
        <v>24.7709105088711</v>
      </c>
      <c r="DZ7" s="12" t="n">
        <f aca="false">$DC$8-CX7</f>
        <v>5.00097484889841</v>
      </c>
      <c r="EA7" s="12" t="n">
        <f aca="false">$DC$8-CY7</f>
        <v>1.72548255020473</v>
      </c>
      <c r="EB7" s="12" t="n">
        <f aca="false">$DC$8-CZ7</f>
        <v>2.74907389354649</v>
      </c>
      <c r="ED7" s="2" t="s">
        <v>12</v>
      </c>
      <c r="EE7" s="12"/>
      <c r="EF7" s="12"/>
      <c r="EG7" s="12"/>
      <c r="EH7" s="12"/>
      <c r="EI7" s="12" t="n">
        <f aca="false">AVERAGE(DU7:DX7)</f>
        <v>22.7578475336323</v>
      </c>
      <c r="EJ7" s="12"/>
      <c r="EK7" s="12"/>
      <c r="EL7" s="12"/>
      <c r="EM7" s="12" t="n">
        <f aca="false">AVERAGE(DY7:EB7)</f>
        <v>8.56161045038019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3.07045422166986</v>
      </c>
      <c r="EX7" s="12"/>
      <c r="EY7" s="12"/>
      <c r="EZ7" s="12"/>
      <c r="FA7" s="12" t="n">
        <f aca="false">STDEV(DY7:EB7)</f>
        <v>10.8924707966072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18</v>
      </c>
      <c r="G8" s="4"/>
      <c r="H8" s="4"/>
      <c r="I8" s="4"/>
      <c r="J8" s="4" t="s">
        <v>19</v>
      </c>
      <c r="K8" s="4"/>
      <c r="L8" s="4"/>
      <c r="M8" s="4"/>
      <c r="O8" s="2" t="s">
        <v>16</v>
      </c>
      <c r="P8" s="0" t="n">
        <v>1.0775</v>
      </c>
      <c r="Q8" s="0" t="n">
        <v>1.0808</v>
      </c>
      <c r="R8" s="0" t="n">
        <v>1.0739</v>
      </c>
      <c r="S8" s="0" t="n">
        <v>1.0998</v>
      </c>
      <c r="T8" s="0" t="n">
        <v>1.0534</v>
      </c>
      <c r="U8" s="0" t="n">
        <v>1.051</v>
      </c>
      <c r="V8" s="0" t="n">
        <v>1.041</v>
      </c>
      <c r="W8" s="0" t="n">
        <v>1.0698</v>
      </c>
      <c r="X8" s="0" t="n">
        <v>0.8223</v>
      </c>
      <c r="Y8" s="0" t="n">
        <v>0.7428</v>
      </c>
      <c r="Z8" s="0" t="n">
        <v>0.8404</v>
      </c>
      <c r="AA8" s="0" t="n">
        <v>0.8224</v>
      </c>
      <c r="AC8" s="2" t="s">
        <v>16</v>
      </c>
      <c r="AD8" s="12" t="n">
        <f aca="false">P8-(AVERAGE($P$4:$S$4))</f>
        <v>1.0301</v>
      </c>
      <c r="AE8" s="12" t="n">
        <f aca="false">Q8-(AVERAGE($P$4:$S$4))</f>
        <v>1.0334</v>
      </c>
      <c r="AF8" s="12" t="n">
        <f aca="false">R8-(AVERAGE($P$4:$S$4))</f>
        <v>1.0265</v>
      </c>
      <c r="AG8" s="12" t="n">
        <f aca="false">S8-(AVERAGE($P$4:$S$4))</f>
        <v>1.0524</v>
      </c>
      <c r="AH8" s="12" t="n">
        <f aca="false">T8-(AVERAGE($P$4:$S$4))</f>
        <v>1.006</v>
      </c>
      <c r="AI8" s="12" t="n">
        <f aca="false">U8-(AVERAGE($P$4:$S$4))</f>
        <v>1.0036</v>
      </c>
      <c r="AJ8" s="12" t="n">
        <f aca="false">V8-(AVERAGE($P$4:$S$4))</f>
        <v>0.9936</v>
      </c>
      <c r="AK8" s="12" t="n">
        <f aca="false">W8-(AVERAGE($P$4:$S$4))</f>
        <v>1.0224</v>
      </c>
      <c r="AL8" s="12" t="n">
        <f aca="false">X8-(AVERAGE($P$4:$S$4))</f>
        <v>0.7749</v>
      </c>
      <c r="AM8" s="12" t="n">
        <f aca="false">Y8-(AVERAGE($P$4:$S$4))</f>
        <v>0.6954</v>
      </c>
      <c r="AN8" s="12" t="n">
        <f aca="false">Z8-(AVERAGE($P$4:$S$4))</f>
        <v>0.793</v>
      </c>
      <c r="AO8" s="12" t="n">
        <f aca="false">AA8-(AVERAGE($P$4:$S$4))</f>
        <v>0.775</v>
      </c>
      <c r="AX8" s="2" t="s">
        <v>16</v>
      </c>
      <c r="AY8" s="12" t="n">
        <f aca="false">(AD8-0.0098)/0.052</f>
        <v>19.6211538461538</v>
      </c>
      <c r="AZ8" s="12" t="n">
        <f aca="false">(AE8-0.0098)/0.052</f>
        <v>19.6846153846154</v>
      </c>
      <c r="BA8" s="12" t="n">
        <f aca="false">(AF8-0.0098)/0.052</f>
        <v>19.5519230769231</v>
      </c>
      <c r="BB8" s="12" t="n">
        <f aca="false">(AG8-0.0098)/0.052</f>
        <v>20.05</v>
      </c>
      <c r="BC8" s="12" t="n">
        <f aca="false">(AH8-0.0098)/0.052</f>
        <v>19.1576923076923</v>
      </c>
      <c r="BD8" s="12" t="n">
        <f aca="false">(AI8-0.0098)/0.052</f>
        <v>19.1115384615385</v>
      </c>
      <c r="BE8" s="12" t="n">
        <f aca="false">(AJ8-0.0098)/0.052</f>
        <v>18.9192307692308</v>
      </c>
      <c r="BF8" s="12" t="n">
        <f aca="false">(AK8-0.0098)/0.052</f>
        <v>19.4730769230769</v>
      </c>
      <c r="BG8" s="12" t="n">
        <f aca="false">(AL8-0.0098)/0.052</f>
        <v>14.7134615384615</v>
      </c>
      <c r="BH8" s="12" t="n">
        <f aca="false">(AM8-0.0098)/0.052</f>
        <v>13.1846153846154</v>
      </c>
      <c r="BI8" s="12" t="n">
        <f aca="false">(AN8-0.0098)/0.052</f>
        <v>15.0615384615385</v>
      </c>
      <c r="BJ8" s="12" t="n">
        <f aca="false">(AO8-0.0098)/0.052</f>
        <v>14.7153846153846</v>
      </c>
      <c r="BL8" s="2" t="s">
        <v>16</v>
      </c>
      <c r="BM8" s="12" t="n">
        <f aca="false">AY8/(0.042*5)</f>
        <v>93.4340659340659</v>
      </c>
      <c r="BN8" s="12" t="n">
        <f aca="false">AZ8/(0.042*5)</f>
        <v>93.7362637362637</v>
      </c>
      <c r="BO8" s="12" t="n">
        <f aca="false">BA8/(0.042*5)</f>
        <v>93.1043956043956</v>
      </c>
      <c r="BP8" s="12" t="n">
        <f aca="false">BB8/(0.042*5)</f>
        <v>95.4761904761905</v>
      </c>
      <c r="BQ8" s="12" t="n">
        <f aca="false">BC8/(0.042*5)</f>
        <v>91.2271062271062</v>
      </c>
      <c r="BR8" s="12" t="n">
        <f aca="false">BD8/(0.042*5)</f>
        <v>91.007326007326</v>
      </c>
      <c r="BS8" s="12" t="n">
        <f aca="false">BE8/(0.042*5)</f>
        <v>90.0915750915751</v>
      </c>
      <c r="BT8" s="12" t="n">
        <f aca="false">BF8/(0.042*5)</f>
        <v>92.7289377289377</v>
      </c>
      <c r="BU8" s="12" t="n">
        <f aca="false">BG8/(0.042*5)</f>
        <v>70.0641025641026</v>
      </c>
      <c r="BV8" s="12" t="n">
        <f aca="false">BH8/(0.042*5)</f>
        <v>62.7838827838828</v>
      </c>
      <c r="BW8" s="12" t="n">
        <f aca="false">BI8/(0.042*5)</f>
        <v>71.7216117216117</v>
      </c>
      <c r="BX8" s="12" t="n">
        <f aca="false">BJ8/(0.042*5)</f>
        <v>70.0732600732601</v>
      </c>
      <c r="BZ8" s="2" t="s">
        <v>16</v>
      </c>
      <c r="CA8" s="12" t="n">
        <f aca="false">AVERAGE(BM8:BP8)</f>
        <v>93.9377289377289</v>
      </c>
      <c r="CB8" s="12"/>
      <c r="CC8" s="12"/>
      <c r="CD8" s="12"/>
      <c r="CE8" s="12" t="n">
        <f aca="false">AVERAGE(BQ8:BT8)</f>
        <v>91.2637362637362</v>
      </c>
      <c r="CF8" s="12"/>
      <c r="CG8" s="12"/>
      <c r="CH8" s="12"/>
      <c r="CI8" s="14" t="n">
        <f aca="false">AVERAGE(BU8:BX8)</f>
        <v>68.6607142857143</v>
      </c>
      <c r="CJ8" s="12"/>
      <c r="CK8" s="12"/>
      <c r="CL8" s="12"/>
      <c r="CN8" s="2" t="s">
        <v>16</v>
      </c>
      <c r="CO8" s="12" t="n">
        <f aca="false">(BM8/$CA$8)*100</f>
        <v>99.4638331058686</v>
      </c>
      <c r="CP8" s="12" t="n">
        <f aca="false">(BN8/$CA$8)*100</f>
        <v>99.7855332423474</v>
      </c>
      <c r="CQ8" s="12" t="n">
        <f aca="false">(BO8/$CA$8)*100</f>
        <v>99.1128875024371</v>
      </c>
      <c r="CR8" s="12" t="n">
        <f aca="false">(BP8/$CA$8)*100</f>
        <v>101.637746149347</v>
      </c>
      <c r="CS8" s="12" t="n">
        <f aca="false">(BQ8/$CA$8)*100</f>
        <v>97.1144472606746</v>
      </c>
      <c r="CT8" s="12" t="n">
        <f aca="false">(BR8/$CA$8)*100</f>
        <v>96.8804835250536</v>
      </c>
      <c r="CU8" s="12" t="n">
        <f aca="false">(BS8/$CA$8)*100</f>
        <v>95.9056346266329</v>
      </c>
      <c r="CV8" s="12" t="n">
        <f aca="false">(BT8/$CA$8)*100</f>
        <v>98.7131994540846</v>
      </c>
      <c r="CW8" s="12" t="n">
        <f aca="false">(BU8/$CA$8)*100</f>
        <v>74.5856892181712</v>
      </c>
      <c r="CX8" s="12" t="n">
        <f aca="false">(BV8/$CA$8)*100</f>
        <v>66.8356404757263</v>
      </c>
      <c r="CY8" s="12" t="n">
        <f aca="false">(BW8/$CA$8)*100</f>
        <v>76.3501657243127</v>
      </c>
      <c r="CZ8" s="12" t="n">
        <f aca="false">(BX8/$CA$8)*100</f>
        <v>74.5954377071554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97.1534412166114</v>
      </c>
      <c r="DH8" s="12"/>
      <c r="DI8" s="12"/>
      <c r="DJ8" s="12"/>
      <c r="DK8" s="12" t="n">
        <f aca="false">AVERAGE(CW8:CZ8)</f>
        <v>73.0917332813414</v>
      </c>
      <c r="DL8" s="12"/>
      <c r="DM8" s="12"/>
      <c r="DN8" s="12"/>
      <c r="DP8" s="2" t="s">
        <v>16</v>
      </c>
      <c r="DQ8" s="12" t="n">
        <f aca="false">$DC$8-CO8</f>
        <v>0.536166894131426</v>
      </c>
      <c r="DR8" s="12" t="n">
        <f aca="false">$DC$8-CP8</f>
        <v>0.214466757652559</v>
      </c>
      <c r="DS8" s="12" t="n">
        <f aca="false">$DC$8-CQ8</f>
        <v>0.887112497562868</v>
      </c>
      <c r="DT8" s="12" t="n">
        <f aca="false">$DC$8-CR8</f>
        <v>-1.63774614934687</v>
      </c>
      <c r="DU8" s="12" t="n">
        <f aca="false">$DC$8-CS8</f>
        <v>2.88555273932542</v>
      </c>
      <c r="DV8" s="12" t="n">
        <f aca="false">$DC$8-CT8</f>
        <v>3.11951647494639</v>
      </c>
      <c r="DW8" s="12" t="n">
        <f aca="false">$DC$8-CU8</f>
        <v>4.09436537336713</v>
      </c>
      <c r="DX8" s="12" t="n">
        <f aca="false">$DC$8-CV8</f>
        <v>1.28680054591537</v>
      </c>
      <c r="DY8" s="12" t="n">
        <f aca="false">$DC$8-CW8</f>
        <v>25.4143107818288</v>
      </c>
      <c r="DZ8" s="12" t="n">
        <f aca="false">$DC$8-CX8</f>
        <v>33.1643595242737</v>
      </c>
      <c r="EA8" s="12" t="n">
        <f aca="false">$DC$8-CY8</f>
        <v>23.6498342756873</v>
      </c>
      <c r="EB8" s="12" t="n">
        <f aca="false">$DC$8-CZ8</f>
        <v>25.4045622928446</v>
      </c>
      <c r="ED8" s="2" t="s">
        <v>16</v>
      </c>
      <c r="EE8" s="12" t="n">
        <f aca="false">AVERAGE(DQ8:DT8)</f>
        <v>-3.5527136788005E-015</v>
      </c>
      <c r="EF8" s="12"/>
      <c r="EG8" s="12"/>
      <c r="EH8" s="12"/>
      <c r="EI8" s="12" t="n">
        <f aca="false">AVERAGE(DU8:DX8)</f>
        <v>2.84655878338858</v>
      </c>
      <c r="EJ8" s="12"/>
      <c r="EK8" s="12"/>
      <c r="EL8" s="12"/>
      <c r="EM8" s="14" t="n">
        <f aca="false">AVERAGE(DY8:EB8)</f>
        <v>26.9082667186586</v>
      </c>
      <c r="EN8" s="12"/>
      <c r="EO8" s="12"/>
      <c r="EP8" s="12"/>
      <c r="ER8" s="2" t="s">
        <v>16</v>
      </c>
      <c r="ES8" s="12" t="n">
        <f aca="false">STDEV(DQ8:DT8)</f>
        <v>1.1258555208571</v>
      </c>
      <c r="ET8" s="12"/>
      <c r="EU8" s="12"/>
      <c r="EV8" s="12"/>
      <c r="EW8" s="12" t="n">
        <f aca="false">STDEV(DU8:DX8)</f>
        <v>1.16417259249357</v>
      </c>
      <c r="EX8" s="12"/>
      <c r="EY8" s="12"/>
      <c r="EZ8" s="12"/>
      <c r="FA8" s="14" t="n">
        <f aca="false">STDEV(DY8:EB8)</f>
        <v>4.25241541241677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22</v>
      </c>
      <c r="G9" s="4"/>
      <c r="H9" s="4"/>
      <c r="I9" s="4"/>
      <c r="J9" s="4" t="s">
        <v>23</v>
      </c>
      <c r="K9" s="4"/>
      <c r="L9" s="4"/>
      <c r="M9" s="4"/>
      <c r="O9" s="2" t="s">
        <v>20</v>
      </c>
      <c r="P9" s="0" t="n">
        <v>0.5258</v>
      </c>
      <c r="Q9" s="0" t="n">
        <v>0.539</v>
      </c>
      <c r="R9" s="0" t="n">
        <v>0.5552</v>
      </c>
      <c r="S9" s="0" t="n">
        <v>0.5448</v>
      </c>
      <c r="T9" s="0" t="n">
        <v>1.0757</v>
      </c>
      <c r="U9" s="0" t="n">
        <v>1.0592</v>
      </c>
      <c r="V9" s="0" t="n">
        <v>1.0557</v>
      </c>
      <c r="W9" s="0" t="n">
        <v>1.0772</v>
      </c>
      <c r="X9" s="0" t="n">
        <v>1.045</v>
      </c>
      <c r="Y9" s="0" t="n">
        <v>1.0381</v>
      </c>
      <c r="Z9" s="0" t="n">
        <v>1.0302</v>
      </c>
      <c r="AA9" s="0" t="n">
        <v>1.02</v>
      </c>
      <c r="AC9" s="2" t="s">
        <v>20</v>
      </c>
      <c r="AD9" s="12" t="n">
        <f aca="false">P9-(AVERAGE($P$4:$S$4))</f>
        <v>0.4784</v>
      </c>
      <c r="AE9" s="12" t="n">
        <f aca="false">Q9-(AVERAGE($P$4:$S$4))</f>
        <v>0.4916</v>
      </c>
      <c r="AF9" s="12" t="n">
        <f aca="false">R9-(AVERAGE($P$4:$S$4))</f>
        <v>0.5078</v>
      </c>
      <c r="AG9" s="12" t="n">
        <f aca="false">S9-(AVERAGE($P$4:$S$4))</f>
        <v>0.4974</v>
      </c>
      <c r="AH9" s="12" t="n">
        <f aca="false">T9-(AVERAGE($P$4:$S$4))</f>
        <v>1.0283</v>
      </c>
      <c r="AI9" s="12" t="n">
        <f aca="false">U9-(AVERAGE($P$4:$S$4))</f>
        <v>1.0118</v>
      </c>
      <c r="AJ9" s="12" t="n">
        <f aca="false">V9-(AVERAGE($P$4:$S$4))</f>
        <v>1.0083</v>
      </c>
      <c r="AK9" s="12" t="n">
        <f aca="false">W9-(AVERAGE($P$4:$S$4))</f>
        <v>1.0298</v>
      </c>
      <c r="AL9" s="12" t="n">
        <f aca="false">X9-(AVERAGE($P$4:$S$4))</f>
        <v>0.9976</v>
      </c>
      <c r="AM9" s="12" t="n">
        <f aca="false">Y9-(AVERAGE($P$4:$S$4))</f>
        <v>0.9907</v>
      </c>
      <c r="AN9" s="12" t="n">
        <f aca="false">Z9-(AVERAGE($P$4:$S$4))</f>
        <v>0.9828</v>
      </c>
      <c r="AO9" s="12" t="n">
        <f aca="false">AA9-(AVERAGE($P$4:$S$4))</f>
        <v>0.9726</v>
      </c>
      <c r="AX9" s="2" t="s">
        <v>20</v>
      </c>
      <c r="AY9" s="12" t="n">
        <f aca="false">(AD9-0.0098)/0.052</f>
        <v>9.01153846153846</v>
      </c>
      <c r="AZ9" s="12" t="n">
        <f aca="false">(AE9-0.0098)/0.052</f>
        <v>9.26538461538462</v>
      </c>
      <c r="BA9" s="12" t="n">
        <f aca="false">(AF9-0.0098)/0.052</f>
        <v>9.57692307692308</v>
      </c>
      <c r="BB9" s="12" t="n">
        <f aca="false">(AG9-0.0098)/0.052</f>
        <v>9.37692307692308</v>
      </c>
      <c r="BC9" s="12" t="n">
        <f aca="false">(AH9-0.0098)/0.052</f>
        <v>19.5865384615385</v>
      </c>
      <c r="BD9" s="12" t="n">
        <f aca="false">(AI9-0.0098)/0.052</f>
        <v>19.2692307692308</v>
      </c>
      <c r="BE9" s="12" t="n">
        <f aca="false">(AJ9-0.0098)/0.052</f>
        <v>19.2019230769231</v>
      </c>
      <c r="BF9" s="12" t="n">
        <f aca="false">(AK9-0.0098)/0.052</f>
        <v>19.6153846153846</v>
      </c>
      <c r="BG9" s="12" t="n">
        <f aca="false">(AL9-0.0098)/0.052</f>
        <v>18.9961538461538</v>
      </c>
      <c r="BH9" s="12" t="n">
        <f aca="false">(AM9-0.0098)/0.052</f>
        <v>18.8634615384615</v>
      </c>
      <c r="BI9" s="12" t="n">
        <f aca="false">(AN9-0.0098)/0.052</f>
        <v>18.7115384615385</v>
      </c>
      <c r="BJ9" s="12" t="n">
        <f aca="false">(AO9-0.0098)/0.052</f>
        <v>18.5153846153846</v>
      </c>
      <c r="BL9" s="2" t="s">
        <v>20</v>
      </c>
      <c r="BM9" s="12" t="n">
        <f aca="false">AY9/(0.042*5)</f>
        <v>42.9120879120879</v>
      </c>
      <c r="BN9" s="12" t="n">
        <f aca="false">AZ9/(0.042*5)</f>
        <v>44.1208791208791</v>
      </c>
      <c r="BO9" s="12" t="n">
        <f aca="false">BA9/(0.042*5)</f>
        <v>45.6043956043956</v>
      </c>
      <c r="BP9" s="12" t="n">
        <f aca="false">BB9/(0.042*5)</f>
        <v>44.6520146520147</v>
      </c>
      <c r="BQ9" s="12" t="n">
        <f aca="false">BC9/(0.042*5)</f>
        <v>93.2692307692308</v>
      </c>
      <c r="BR9" s="12" t="n">
        <f aca="false">BD9/(0.042*5)</f>
        <v>91.7582417582417</v>
      </c>
      <c r="BS9" s="12" t="n">
        <f aca="false">BE9/(0.042*5)</f>
        <v>91.4377289377289</v>
      </c>
      <c r="BT9" s="12" t="n">
        <f aca="false">BF9/(0.042*5)</f>
        <v>93.4065934065934</v>
      </c>
      <c r="BU9" s="12" t="n">
        <f aca="false">BG9/(0.042*5)</f>
        <v>90.4578754578754</v>
      </c>
      <c r="BV9" s="12" t="n">
        <f aca="false">BH9/(0.042*5)</f>
        <v>89.8260073260073</v>
      </c>
      <c r="BW9" s="12" t="n">
        <f aca="false">BI9/(0.042*5)</f>
        <v>89.1025641025641</v>
      </c>
      <c r="BX9" s="12" t="n">
        <f aca="false">BJ9/(0.042*5)</f>
        <v>88.1684981684982</v>
      </c>
      <c r="BZ9" s="2" t="s">
        <v>20</v>
      </c>
      <c r="CA9" s="12" t="n">
        <f aca="false">AVERAGE(BM9:BP9)</f>
        <v>44.3223443223443</v>
      </c>
      <c r="CB9" s="12"/>
      <c r="CC9" s="12"/>
      <c r="CD9" s="12"/>
      <c r="CE9" s="12" t="n">
        <f aca="false">AVERAGE(BQ9:BT9)</f>
        <v>92.4679487179487</v>
      </c>
      <c r="CF9" s="12"/>
      <c r="CG9" s="12"/>
      <c r="CH9" s="12"/>
      <c r="CI9" s="14" t="n">
        <f aca="false">AVERAGE(BU9:BX9)</f>
        <v>89.3887362637362</v>
      </c>
      <c r="CJ9" s="12"/>
      <c r="CK9" s="12"/>
      <c r="CL9" s="12"/>
      <c r="CN9" s="2" t="s">
        <v>20</v>
      </c>
      <c r="CO9" s="12" t="n">
        <f aca="false">(BM9/$CA$8)*100</f>
        <v>45.6814193799961</v>
      </c>
      <c r="CP9" s="12" t="n">
        <f aca="false">(BN9/$CA$8)*100</f>
        <v>46.9682199259115</v>
      </c>
      <c r="CQ9" s="12" t="n">
        <f aca="false">(BO9/$CA$8)*100</f>
        <v>48.5474751413531</v>
      </c>
      <c r="CR9" s="12" t="n">
        <f aca="false">(BP9/$CA$8)*100</f>
        <v>47.5336322869955</v>
      </c>
      <c r="CS9" s="12" t="n">
        <f aca="false">(BQ9/$CA$8)*100</f>
        <v>99.2883603041529</v>
      </c>
      <c r="CT9" s="12" t="n">
        <f aca="false">(BR9/$CA$8)*100</f>
        <v>97.6798596217586</v>
      </c>
      <c r="CU9" s="12" t="n">
        <f aca="false">(BS9/$CA$8)*100</f>
        <v>97.3386625073114</v>
      </c>
      <c r="CV9" s="12" t="n">
        <f aca="false">(BT9/$CA$8)*100</f>
        <v>99.434587638916</v>
      </c>
      <c r="CW9" s="12" t="n">
        <f aca="false">(BU9/$CA$8)*100</f>
        <v>96.2955741860012</v>
      </c>
      <c r="CX9" s="12" t="n">
        <f aca="false">(BV9/$CA$8)*100</f>
        <v>95.6229284460909</v>
      </c>
      <c r="CY9" s="12" t="n">
        <f aca="false">(BW9/$CA$8)*100</f>
        <v>94.8527978163385</v>
      </c>
      <c r="CZ9" s="12" t="n">
        <f aca="false">(BX9/$CA$8)*100</f>
        <v>93.8584519399493</v>
      </c>
      <c r="DB9" s="2" t="s">
        <v>20</v>
      </c>
      <c r="DC9" s="12" t="n">
        <f aca="false">AVERAGE(CO9:CR9)</f>
        <v>47.1826866835641</v>
      </c>
      <c r="DD9" s="12"/>
      <c r="DE9" s="12"/>
      <c r="DF9" s="12"/>
      <c r="DG9" s="12" t="n">
        <f aca="false">AVERAGE(CS9:CV9)</f>
        <v>98.4353675180347</v>
      </c>
      <c r="DH9" s="12"/>
      <c r="DI9" s="12"/>
      <c r="DJ9" s="12"/>
      <c r="DK9" s="12" t="n">
        <f aca="false">AVERAGE(CW9:CZ9)</f>
        <v>95.157438097095</v>
      </c>
      <c r="DL9" s="12"/>
      <c r="DM9" s="12"/>
      <c r="DN9" s="12"/>
      <c r="DP9" s="2" t="s">
        <v>20</v>
      </c>
      <c r="DQ9" s="12" t="n">
        <f aca="false">$DC$8-CO9</f>
        <v>54.3185806200039</v>
      </c>
      <c r="DR9" s="12" t="n">
        <f aca="false">$DC$8-CP9</f>
        <v>53.0317800740885</v>
      </c>
      <c r="DS9" s="12" t="n">
        <f aca="false">$DC$8-CQ9</f>
        <v>51.4525248586469</v>
      </c>
      <c r="DT9" s="12" t="n">
        <f aca="false">$DC$8-CR9</f>
        <v>52.4663677130045</v>
      </c>
      <c r="DU9" s="12" t="n">
        <f aca="false">$DC$8-CS9</f>
        <v>0.711639695847126</v>
      </c>
      <c r="DV9" s="12" t="n">
        <f aca="false">$DC$8-CT9</f>
        <v>2.32014037824138</v>
      </c>
      <c r="DW9" s="12" t="n">
        <f aca="false">$DC$8-CU9</f>
        <v>2.66133749268863</v>
      </c>
      <c r="DX9" s="12" t="n">
        <f aca="false">$DC$8-CV9</f>
        <v>0.565412361084043</v>
      </c>
      <c r="DY9" s="12" t="n">
        <f aca="false">$DC$8-CW9</f>
        <v>3.70442581399882</v>
      </c>
      <c r="DZ9" s="12" t="n">
        <f aca="false">$DC$8-CX9</f>
        <v>4.37707155390913</v>
      </c>
      <c r="EA9" s="12" t="n">
        <f aca="false">$DC$8-CY9</f>
        <v>5.14720218366152</v>
      </c>
      <c r="EB9" s="12" t="n">
        <f aca="false">$DC$8-CZ9</f>
        <v>6.14154806005067</v>
      </c>
      <c r="ED9" s="2" t="s">
        <v>20</v>
      </c>
      <c r="EE9" s="12" t="n">
        <f aca="false">AVERAGE(DQ9:DT9)</f>
        <v>52.8173133164359</v>
      </c>
      <c r="EF9" s="12"/>
      <c r="EG9" s="12"/>
      <c r="EH9" s="12"/>
      <c r="EI9" s="12" t="n">
        <f aca="false">AVERAGE(DU9:DX9)</f>
        <v>1.56463248196529</v>
      </c>
      <c r="EJ9" s="12"/>
      <c r="EK9" s="12"/>
      <c r="EL9" s="12"/>
      <c r="EM9" s="14" t="n">
        <f aca="false">AVERAGE(DY9:EB9)</f>
        <v>4.84256190290504</v>
      </c>
      <c r="EN9" s="12"/>
      <c r="EO9" s="12"/>
      <c r="EP9" s="12"/>
      <c r="ER9" s="2" t="s">
        <v>20</v>
      </c>
      <c r="ES9" s="12" t="n">
        <f aca="false">STDEV(DQ9:DT9)</f>
        <v>1.19521404749418</v>
      </c>
      <c r="ET9" s="12"/>
      <c r="EU9" s="12"/>
      <c r="EV9" s="12"/>
      <c r="EW9" s="12" t="n">
        <f aca="false">STDEV(DU9:DX9)</f>
        <v>1.08006043118348</v>
      </c>
      <c r="EX9" s="12"/>
      <c r="EY9" s="12"/>
      <c r="EZ9" s="12"/>
      <c r="FA9" s="14" t="n">
        <f aca="false">STDEV(DY9:EB9)</f>
        <v>1.04756952975199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26</v>
      </c>
      <c r="G10" s="4"/>
      <c r="H10" s="4"/>
      <c r="I10" s="4"/>
      <c r="J10" s="4" t="s">
        <v>27</v>
      </c>
      <c r="K10" s="4"/>
      <c r="L10" s="4"/>
      <c r="M10" s="4"/>
      <c r="O10" s="2" t="s">
        <v>24</v>
      </c>
      <c r="P10" s="0" t="n">
        <v>0.3464</v>
      </c>
      <c r="Q10" s="0" t="n">
        <v>0.3736</v>
      </c>
      <c r="R10" s="0" t="n">
        <v>0.3958</v>
      </c>
      <c r="S10" s="0" t="n">
        <v>0.3729</v>
      </c>
      <c r="T10" s="0" t="n">
        <v>1.027</v>
      </c>
      <c r="U10" s="0" t="n">
        <v>1.0083</v>
      </c>
      <c r="V10" s="0" t="n">
        <v>1.0415</v>
      </c>
      <c r="W10" s="0" t="n">
        <v>1.0303</v>
      </c>
      <c r="X10" s="0" t="n">
        <v>1.0223</v>
      </c>
      <c r="Y10" s="0" t="n">
        <v>1.0359</v>
      </c>
      <c r="Z10" s="0" t="n">
        <v>1.0317</v>
      </c>
      <c r="AA10" s="0" t="n">
        <v>1.0481</v>
      </c>
      <c r="AC10" s="2" t="s">
        <v>24</v>
      </c>
      <c r="AD10" s="12" t="n">
        <f aca="false">P10-(AVERAGE($P$4:$S$4))</f>
        <v>0.299</v>
      </c>
      <c r="AE10" s="12" t="n">
        <f aca="false">Q10-(AVERAGE($P$4:$S$4))</f>
        <v>0.3262</v>
      </c>
      <c r="AF10" s="12" t="n">
        <f aca="false">R10-(AVERAGE($P$4:$S$4))</f>
        <v>0.3484</v>
      </c>
      <c r="AG10" s="12" t="n">
        <f aca="false">S10-(AVERAGE($P$4:$S$4))</f>
        <v>0.3255</v>
      </c>
      <c r="AH10" s="12" t="n">
        <f aca="false">T10-(AVERAGE($P$4:$S$4))</f>
        <v>0.9796</v>
      </c>
      <c r="AI10" s="12" t="n">
        <f aca="false">U10-(AVERAGE($P$4:$S$4))</f>
        <v>0.9609</v>
      </c>
      <c r="AJ10" s="12" t="n">
        <f aca="false">V10-(AVERAGE($P$4:$S$4))</f>
        <v>0.9941</v>
      </c>
      <c r="AK10" s="12" t="n">
        <f aca="false">W10-(AVERAGE($P$4:$S$4))</f>
        <v>0.9829</v>
      </c>
      <c r="AL10" s="12" t="n">
        <f aca="false">X10-(AVERAGE($P$4:$S$4))</f>
        <v>0.9749</v>
      </c>
      <c r="AM10" s="12" t="n">
        <f aca="false">Y10-(AVERAGE($P$4:$S$4))</f>
        <v>0.9885</v>
      </c>
      <c r="AN10" s="12" t="n">
        <f aca="false">Z10-(AVERAGE($P$4:$S$4))</f>
        <v>0.9843</v>
      </c>
      <c r="AO10" s="12" t="n">
        <f aca="false">AA10-(AVERAGE($P$4:$S$4))</f>
        <v>1.0007</v>
      </c>
      <c r="AX10" s="2" t="s">
        <v>24</v>
      </c>
      <c r="AY10" s="12" t="n">
        <f aca="false">(AD10-0.0098)/0.052</f>
        <v>5.56153846153846</v>
      </c>
      <c r="AZ10" s="12" t="n">
        <f aca="false">(AE10-0.0098)/0.052</f>
        <v>6.08461538461539</v>
      </c>
      <c r="BA10" s="12" t="n">
        <f aca="false">(AF10-0.0098)/0.052</f>
        <v>6.51153846153846</v>
      </c>
      <c r="BB10" s="12" t="n">
        <f aca="false">(AG10-0.0098)/0.052</f>
        <v>6.07115384615385</v>
      </c>
      <c r="BC10" s="12" t="n">
        <f aca="false">(AH10-0.0098)/0.052</f>
        <v>18.65</v>
      </c>
      <c r="BD10" s="12" t="n">
        <f aca="false">(AI10-0.0098)/0.052</f>
        <v>18.2903846153846</v>
      </c>
      <c r="BE10" s="12" t="n">
        <f aca="false">(AJ10-0.0098)/0.052</f>
        <v>18.9288461538462</v>
      </c>
      <c r="BF10" s="12" t="n">
        <f aca="false">(AK10-0.0098)/0.052</f>
        <v>18.7134615384615</v>
      </c>
      <c r="BG10" s="12" t="n">
        <f aca="false">(AL10-0.0098)/0.052</f>
        <v>18.5596153846154</v>
      </c>
      <c r="BH10" s="12" t="n">
        <f aca="false">(AM10-0.0098)/0.052</f>
        <v>18.8211538461538</v>
      </c>
      <c r="BI10" s="12" t="n">
        <f aca="false">(AN10-0.0098)/0.052</f>
        <v>18.7403846153846</v>
      </c>
      <c r="BJ10" s="12" t="n">
        <f aca="false">(AO10-0.0098)/0.052</f>
        <v>19.0557692307692</v>
      </c>
      <c r="BL10" s="2" t="s">
        <v>24</v>
      </c>
      <c r="BM10" s="12" t="n">
        <f aca="false">AY10/(0.042*5)</f>
        <v>26.4835164835165</v>
      </c>
      <c r="BN10" s="12" t="n">
        <f aca="false">AZ10/(0.042*5)</f>
        <v>28.974358974359</v>
      </c>
      <c r="BO10" s="12" t="n">
        <f aca="false">BA10/(0.042*5)</f>
        <v>31.007326007326</v>
      </c>
      <c r="BP10" s="12" t="n">
        <f aca="false">BB10/(0.042*5)</f>
        <v>28.9102564102564</v>
      </c>
      <c r="BQ10" s="12" t="n">
        <f aca="false">BC10/(0.042*5)</f>
        <v>88.8095238095238</v>
      </c>
      <c r="BR10" s="12" t="n">
        <f aca="false">BD10/(0.042*5)</f>
        <v>87.0970695970696</v>
      </c>
      <c r="BS10" s="12" t="n">
        <f aca="false">BE10/(0.042*5)</f>
        <v>90.1373626373626</v>
      </c>
      <c r="BT10" s="12" t="n">
        <f aca="false">BF10/(0.042*5)</f>
        <v>89.1117216117216</v>
      </c>
      <c r="BU10" s="12" t="n">
        <f aca="false">BG10/(0.042*5)</f>
        <v>88.3791208791208</v>
      </c>
      <c r="BV10" s="12" t="n">
        <f aca="false">BH10/(0.042*5)</f>
        <v>89.6245421245421</v>
      </c>
      <c r="BW10" s="12" t="n">
        <f aca="false">BI10/(0.042*5)</f>
        <v>89.2399267399267</v>
      </c>
      <c r="BX10" s="12" t="n">
        <f aca="false">BJ10/(0.042*5)</f>
        <v>90.7417582417582</v>
      </c>
      <c r="BZ10" s="2" t="s">
        <v>24</v>
      </c>
      <c r="CA10" s="12" t="n">
        <f aca="false">AVERAGE(BM10:BP10)</f>
        <v>28.8438644688645</v>
      </c>
      <c r="CB10" s="12"/>
      <c r="CC10" s="12"/>
      <c r="CD10" s="12"/>
      <c r="CE10" s="14" t="n">
        <f aca="false">AVERAGE(BQ10:BS10)</f>
        <v>88.6813186813187</v>
      </c>
      <c r="CF10" s="12"/>
      <c r="CG10" s="12"/>
      <c r="CH10" s="12"/>
      <c r="CI10" s="14" t="n">
        <f aca="false">AVERAGE(BU10:BX10)</f>
        <v>89.496336996337</v>
      </c>
      <c r="CJ10" s="12"/>
      <c r="CK10" s="12"/>
      <c r="CL10" s="12"/>
      <c r="CN10" s="2" t="s">
        <v>24</v>
      </c>
      <c r="CO10" s="12" t="n">
        <f aca="false">(BM10/$CA$8)*100</f>
        <v>28.1926301423279</v>
      </c>
      <c r="CP10" s="12" t="n">
        <f aca="false">(BN10/$CA$8)*100</f>
        <v>30.8442191460324</v>
      </c>
      <c r="CQ10" s="12" t="n">
        <f aca="false">(BO10/$CA$8)*100</f>
        <v>33.0083837005264</v>
      </c>
      <c r="CR10" s="12" t="n">
        <f aca="false">(BP10/$CA$8)*100</f>
        <v>30.7759797231429</v>
      </c>
      <c r="CS10" s="12" t="n">
        <f aca="false">(BQ10/$CA$8)*100</f>
        <v>94.5408461688438</v>
      </c>
      <c r="CT10" s="12" t="n">
        <f aca="false">(BR10/$CA$8)*100</f>
        <v>92.717878728797</v>
      </c>
      <c r="CU10" s="12" t="n">
        <f aca="false">(BS10/$CA$8)*100</f>
        <v>95.9543770715539</v>
      </c>
      <c r="CV10" s="12" t="n">
        <f aca="false">(BT10/$CA$8)*100</f>
        <v>94.8625463053227</v>
      </c>
      <c r="CW10" s="12" t="n">
        <f aca="false">(BU10/$CA$8)*100</f>
        <v>94.0826671865861</v>
      </c>
      <c r="CX10" s="12" t="n">
        <f aca="false">(BV10/$CA$8)*100</f>
        <v>95.4084616884383</v>
      </c>
      <c r="CY10" s="12" t="n">
        <f aca="false">(BW10/$CA$8)*100</f>
        <v>94.9990251511016</v>
      </c>
      <c r="CZ10" s="12" t="n">
        <f aca="false">(BX10/$CA$8)*100</f>
        <v>96.5977773445116</v>
      </c>
      <c r="DB10" s="2" t="s">
        <v>24</v>
      </c>
      <c r="DC10" s="12" t="n">
        <f aca="false">AVERAGE(CO10:CR10)</f>
        <v>30.7053031780074</v>
      </c>
      <c r="DD10" s="12"/>
      <c r="DE10" s="12"/>
      <c r="DF10" s="12"/>
      <c r="DG10" s="12" t="n">
        <f aca="false">AVERAGE(CS10:CU10)</f>
        <v>94.4043673230649</v>
      </c>
      <c r="DH10" s="12"/>
      <c r="DI10" s="12"/>
      <c r="DJ10" s="12"/>
      <c r="DK10" s="12" t="n">
        <f aca="false">AVERAGE(CW10:CZ10)</f>
        <v>95.2719828426594</v>
      </c>
      <c r="DL10" s="12"/>
      <c r="DM10" s="12"/>
      <c r="DN10" s="12"/>
      <c r="DP10" s="2" t="s">
        <v>24</v>
      </c>
      <c r="DQ10" s="12" t="n">
        <f aca="false">$DC$8-CO10</f>
        <v>71.8073698576721</v>
      </c>
      <c r="DR10" s="12" t="n">
        <f aca="false">$DC$8-CP10</f>
        <v>69.1557808539676</v>
      </c>
      <c r="DS10" s="12" t="n">
        <f aca="false">$DC$8-CQ10</f>
        <v>66.9916162994736</v>
      </c>
      <c r="DT10" s="12" t="n">
        <f aca="false">$DC$8-CR10</f>
        <v>69.2240202768571</v>
      </c>
      <c r="DU10" s="12" t="n">
        <f aca="false">$DC$8-CS10</f>
        <v>5.45915383115617</v>
      </c>
      <c r="DV10" s="12" t="n">
        <f aca="false">$DC$8-CT10</f>
        <v>7.28212127120295</v>
      </c>
      <c r="DW10" s="12" t="n">
        <f aca="false">$DC$8-CU10</f>
        <v>4.04562292844608</v>
      </c>
      <c r="DX10" s="12" t="n">
        <f aca="false">$DC$8-CV10</f>
        <v>5.13745369467732</v>
      </c>
      <c r="DY10" s="12" t="n">
        <f aca="false">$DC$8-CW10</f>
        <v>5.91733281341392</v>
      </c>
      <c r="DZ10" s="12" t="n">
        <f aca="false">$DC$8-CX10</f>
        <v>4.59153831156169</v>
      </c>
      <c r="EA10" s="12" t="n">
        <f aca="false">$DC$8-CY10</f>
        <v>5.00097484889841</v>
      </c>
      <c r="EB10" s="12" t="n">
        <f aca="false">$DC$8-CZ10</f>
        <v>3.4022226554884</v>
      </c>
      <c r="ED10" s="2" t="s">
        <v>24</v>
      </c>
      <c r="EE10" s="12" t="n">
        <f aca="false">AVERAGE(DQ10:DT10)</f>
        <v>69.2946968219926</v>
      </c>
      <c r="EF10" s="12"/>
      <c r="EG10" s="12"/>
      <c r="EH10" s="12"/>
      <c r="EI10" s="14" t="n">
        <f aca="false">AVERAGE(DU10:DW10)</f>
        <v>5.59563267693507</v>
      </c>
      <c r="EJ10" s="12"/>
      <c r="EK10" s="12"/>
      <c r="EL10" s="12"/>
      <c r="EM10" s="14" t="n">
        <f aca="false">AVERAGE(DY10:EB10)</f>
        <v>4.72801715734061</v>
      </c>
      <c r="EN10" s="12"/>
      <c r="EO10" s="12"/>
      <c r="EP10" s="12"/>
      <c r="ER10" s="2" t="s">
        <v>24</v>
      </c>
      <c r="ES10" s="12" t="n">
        <f aca="false">STDEV(DQ10:DT10)</f>
        <v>1.96994065034472</v>
      </c>
      <c r="ET10" s="12"/>
      <c r="EU10" s="12"/>
      <c r="EV10" s="12"/>
      <c r="EW10" s="14" t="n">
        <f aca="false">STDEV(DU10:DW10)</f>
        <v>1.62255977923029</v>
      </c>
      <c r="EX10" s="12"/>
      <c r="EY10" s="12"/>
      <c r="EZ10" s="12"/>
      <c r="FA10" s="14" t="n">
        <f aca="false">STDEV(DY10:EB10)</f>
        <v>1.04328570194496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30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0.2748</v>
      </c>
      <c r="Q11" s="0" t="n">
        <v>0.3063</v>
      </c>
      <c r="R11" s="0" t="n">
        <v>0.3019</v>
      </c>
      <c r="S11" s="0" t="n">
        <v>0.2988</v>
      </c>
      <c r="T11" s="0" t="n">
        <v>1.057</v>
      </c>
      <c r="U11" s="0" t="n">
        <v>1.0656</v>
      </c>
      <c r="V11" s="0" t="n">
        <v>1.0813</v>
      </c>
      <c r="W11" s="0" t="n">
        <v>1.0621</v>
      </c>
      <c r="AC11" s="2" t="s">
        <v>28</v>
      </c>
      <c r="AD11" s="12" t="n">
        <f aca="false">P11-(AVERAGE($P$4:$S$4))</f>
        <v>0.2274</v>
      </c>
      <c r="AE11" s="12" t="n">
        <f aca="false">Q11-(AVERAGE($P$4:$S$4))</f>
        <v>0.2589</v>
      </c>
      <c r="AF11" s="12" t="n">
        <f aca="false">R11-(AVERAGE($P$4:$S$4))</f>
        <v>0.2545</v>
      </c>
      <c r="AG11" s="12" t="n">
        <f aca="false">S11-(AVERAGE($P$4:$S$4))</f>
        <v>0.2514</v>
      </c>
      <c r="AH11" s="12" t="n">
        <f aca="false">T11-(AVERAGE($P$4:$S$4))</f>
        <v>1.0096</v>
      </c>
      <c r="AI11" s="12" t="n">
        <f aca="false">U11-(AVERAGE($P$4:$S$4))</f>
        <v>1.0182</v>
      </c>
      <c r="AJ11" s="12" t="n">
        <f aca="false">V11-(AVERAGE($P$4:$S$4))</f>
        <v>1.0339</v>
      </c>
      <c r="AK11" s="12" t="n">
        <f aca="false">W11-(AVERAGE($P$4:$S$4))</f>
        <v>1.0147</v>
      </c>
      <c r="AL11" s="12"/>
      <c r="AM11" s="12"/>
      <c r="AN11" s="12"/>
      <c r="AO11" s="12"/>
      <c r="AX11" s="2" t="s">
        <v>28</v>
      </c>
      <c r="AY11" s="12" t="n">
        <f aca="false">(AD11-0.0098)/0.052</f>
        <v>4.18461538461539</v>
      </c>
      <c r="AZ11" s="12" t="n">
        <f aca="false">(AE11-0.0098)/0.052</f>
        <v>4.79038461538462</v>
      </c>
      <c r="BA11" s="12" t="n">
        <f aca="false">(AF11-0.0098)/0.052</f>
        <v>4.70576923076923</v>
      </c>
      <c r="BB11" s="12" t="n">
        <f aca="false">(AG11-0.0098)/0.052</f>
        <v>4.64615384615385</v>
      </c>
      <c r="BC11" s="12" t="n">
        <f aca="false">(AH11-0.0098)/0.052</f>
        <v>19.2269230769231</v>
      </c>
      <c r="BD11" s="12" t="n">
        <f aca="false">(AI11-0.0098)/0.052</f>
        <v>19.3923076923077</v>
      </c>
      <c r="BE11" s="12" t="n">
        <f aca="false">(AJ11-0.0098)/0.052</f>
        <v>19.6942307692308</v>
      </c>
      <c r="BF11" s="12" t="n">
        <f aca="false">(AK11-0.0098)/0.052</f>
        <v>19.325</v>
      </c>
      <c r="BG11" s="12"/>
      <c r="BH11" s="12"/>
      <c r="BI11" s="12"/>
      <c r="BJ11" s="12"/>
      <c r="BL11" s="2" t="s">
        <v>28</v>
      </c>
      <c r="BM11" s="12" t="n">
        <f aca="false">AY11/(0.042*5)</f>
        <v>19.9267399267399</v>
      </c>
      <c r="BN11" s="12" t="n">
        <f aca="false">AZ11/(0.042*5)</f>
        <v>22.8113553113553</v>
      </c>
      <c r="BO11" s="12" t="n">
        <f aca="false">BA11/(0.042*5)</f>
        <v>22.4084249084249</v>
      </c>
      <c r="BP11" s="12" t="n">
        <f aca="false">BB11/(0.042*5)</f>
        <v>22.1245421245421</v>
      </c>
      <c r="BQ11" s="12" t="n">
        <f aca="false">BC11/(0.042*5)</f>
        <v>91.5567765567765</v>
      </c>
      <c r="BR11" s="12" t="n">
        <f aca="false">BD11/(0.042*5)</f>
        <v>92.3443223443223</v>
      </c>
      <c r="BS11" s="12" t="n">
        <f aca="false">BE11/(0.042*5)</f>
        <v>93.7820512820512</v>
      </c>
      <c r="BT11" s="12" t="n">
        <f aca="false">BF11/(0.042*5)</f>
        <v>92.0238095238095</v>
      </c>
      <c r="BU11" s="12" t="n">
        <f aca="false">BG11/(0.042*5)</f>
        <v>0</v>
      </c>
      <c r="BV11" s="12" t="n">
        <f aca="false">BH11/(0.042*5)</f>
        <v>0</v>
      </c>
      <c r="BW11" s="12" t="n">
        <f aca="false">BI11/(0.042*5)</f>
        <v>0</v>
      </c>
      <c r="BX11" s="12" t="n">
        <f aca="false">BJ11/(0.042*5)</f>
        <v>0</v>
      </c>
      <c r="BZ11" s="2" t="s">
        <v>28</v>
      </c>
      <c r="CA11" s="12" t="n">
        <f aca="false">AVERAGE(BM11:BP11)</f>
        <v>21.8177655677656</v>
      </c>
      <c r="CB11" s="12"/>
      <c r="CC11" s="12"/>
      <c r="CD11" s="12"/>
      <c r="CE11" s="14" t="n">
        <f aca="false">AVERAGE(BQ11:BT11)</f>
        <v>92.4267399267399</v>
      </c>
      <c r="CF11" s="12"/>
      <c r="CG11" s="12"/>
      <c r="CH11" s="12"/>
      <c r="CI11" s="12" t="n">
        <f aca="false">AVERAGE(BU11:BX11)</f>
        <v>0</v>
      </c>
      <c r="CJ11" s="12"/>
      <c r="CK11" s="12"/>
      <c r="CL11" s="12"/>
      <c r="CN11" s="2" t="s">
        <v>28</v>
      </c>
      <c r="CO11" s="12" t="n">
        <f aca="false">(BM11/$CA$8)*100</f>
        <v>21.2127120296354</v>
      </c>
      <c r="CP11" s="12" t="n">
        <f aca="false">(BN11/$CA$8)*100</f>
        <v>24.2834860596608</v>
      </c>
      <c r="CQ11" s="12" t="n">
        <f aca="false">(BO11/$CA$8)*100</f>
        <v>23.8545525443556</v>
      </c>
      <c r="CR11" s="12" t="n">
        <f aca="false">(BP11/$CA$8)*100</f>
        <v>23.5523493858452</v>
      </c>
      <c r="CS11" s="12" t="n">
        <f aca="false">(BQ11/$CA$8)*100</f>
        <v>97.4653928641061</v>
      </c>
      <c r="CT11" s="12" t="n">
        <f aca="false">(BR11/$CA$8)*100</f>
        <v>98.3037629167479</v>
      </c>
      <c r="CU11" s="12" t="n">
        <f aca="false">(BS11/$CA$8)*100</f>
        <v>99.8342756872685</v>
      </c>
      <c r="CV11" s="12" t="n">
        <f aca="false">(BT11/$CA$8)*100</f>
        <v>97.9625658023006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23.2257750048743</v>
      </c>
      <c r="DD11" s="12"/>
      <c r="DE11" s="12"/>
      <c r="DF11" s="12"/>
      <c r="DG11" s="12" t="n">
        <f aca="false">AVERAGE(CS11:CV11)</f>
        <v>98.3914993176058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78.7872879703646</v>
      </c>
      <c r="DR11" s="12" t="n">
        <f aca="false">$DC$8-CP11</f>
        <v>75.7165139403392</v>
      </c>
      <c r="DS11" s="12" t="n">
        <f aca="false">$DC$8-CQ11</f>
        <v>76.1454474556444</v>
      </c>
      <c r="DT11" s="12" t="n">
        <f aca="false">$DC$8-CR11</f>
        <v>76.4476506141548</v>
      </c>
      <c r="DU11" s="12" t="n">
        <f aca="false">$DC$8-CS11</f>
        <v>2.53460713589394</v>
      </c>
      <c r="DV11" s="12" t="n">
        <f aca="false">$DC$8-CT11</f>
        <v>1.69623708325209</v>
      </c>
      <c r="DW11" s="12" t="n">
        <f aca="false">$DC$8-CU11</f>
        <v>0.165724312731527</v>
      </c>
      <c r="DX11" s="12" t="n">
        <f aca="false">$DC$8-CV11</f>
        <v>2.03743419769935</v>
      </c>
      <c r="DY11" s="12"/>
      <c r="DZ11" s="12"/>
      <c r="EA11" s="12"/>
      <c r="EB11" s="12"/>
      <c r="ED11" s="2" t="s">
        <v>28</v>
      </c>
      <c r="EE11" s="12" t="n">
        <f aca="false">AVERAGE(DQ11:DT11)</f>
        <v>76.7742249951258</v>
      </c>
      <c r="EF11" s="12"/>
      <c r="EG11" s="12"/>
      <c r="EH11" s="12"/>
      <c r="EI11" s="14" t="n">
        <f aca="false">AVERAGE(DU11:DX11)</f>
        <v>1.60850068239423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1.37515904997178</v>
      </c>
      <c r="ET11" s="12"/>
      <c r="EU11" s="12"/>
      <c r="EV11" s="12"/>
      <c r="EW11" s="14" t="n">
        <f aca="false">STDEV(DU11:DX11)</f>
        <v>1.02159327403463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true" outlineLevel="0" collapsed="false"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-3.5527136788005E-015</v>
      </c>
      <c r="EH16" s="13" t="n">
        <f aca="false">ES8</f>
        <v>1.1258555208571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52.8173133164359</v>
      </c>
      <c r="EH17" s="13" t="n">
        <f aca="false">ES9</f>
        <v>1.19521404749418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EC18" s="18" t="s">
        <v>234</v>
      </c>
      <c r="ED18" s="19" t="n">
        <v>50</v>
      </c>
      <c r="EE18" s="19"/>
      <c r="EF18" s="19"/>
      <c r="EG18" s="13" t="n">
        <f aca="false">EE10</f>
        <v>69.2946968219926</v>
      </c>
      <c r="EH18" s="13" t="n">
        <f aca="false">ES10</f>
        <v>1.96994065034472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EC19" s="18" t="s">
        <v>235</v>
      </c>
      <c r="ED19" s="19" t="n">
        <v>5</v>
      </c>
      <c r="EE19" s="19"/>
      <c r="EF19" s="19"/>
      <c r="EG19" s="13" t="n">
        <f aca="false">EE11</f>
        <v>76.7742249951258</v>
      </c>
      <c r="EH19" s="13" t="n">
        <f aca="false">ES11</f>
        <v>1.37515904997178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EC20" s="0" t="s">
        <v>236</v>
      </c>
      <c r="ED20" s="19" t="n">
        <v>50</v>
      </c>
      <c r="EE20" s="19" t="n">
        <v>5</v>
      </c>
      <c r="EF20" s="19" t="n">
        <v>1</v>
      </c>
      <c r="EG20" s="13" t="n">
        <f aca="false">EI4</f>
        <v>3.01228309612009</v>
      </c>
      <c r="EH20" s="13" t="n">
        <f aca="false">EW4</f>
        <v>4.80560628080737</v>
      </c>
      <c r="EI20" s="13" t="n">
        <f aca="false">EI5</f>
        <v>0.884675375316832</v>
      </c>
      <c r="EJ20" s="13" t="n">
        <f aca="false">EW5</f>
        <v>1.41668443875807</v>
      </c>
      <c r="EK20" s="13" t="n">
        <f aca="false">EI6</f>
        <v>1.8936439851823</v>
      </c>
      <c r="EL20" s="20" t="n">
        <f aca="false">EW6</f>
        <v>1.31469437075704</v>
      </c>
      <c r="EM20" s="23"/>
    </row>
    <row r="21" customFormat="false" ht="16" hidden="false" customHeight="false" outlineLevel="0" collapsed="false">
      <c r="EC21" s="0" t="s">
        <v>237</v>
      </c>
      <c r="ED21" s="19" t="n">
        <v>50</v>
      </c>
      <c r="EE21" s="19" t="n">
        <v>5</v>
      </c>
      <c r="EF21" s="19" t="n">
        <v>1</v>
      </c>
      <c r="EG21" s="13" t="n">
        <f aca="false">EI7</f>
        <v>22.7578475336323</v>
      </c>
      <c r="EH21" s="13" t="n">
        <f aca="false">EW7</f>
        <v>3.07045422166986</v>
      </c>
      <c r="EI21" s="13" t="n">
        <f aca="false">EI8</f>
        <v>2.84655878338858</v>
      </c>
      <c r="EJ21" s="13" t="n">
        <f aca="false">EW8</f>
        <v>1.16417259249357</v>
      </c>
      <c r="EK21" s="13" t="n">
        <f aca="false">EI9</f>
        <v>1.56463248196529</v>
      </c>
      <c r="EL21" s="20" t="n">
        <f aca="false">EW9</f>
        <v>1.08006043118348</v>
      </c>
      <c r="EM21" s="21"/>
    </row>
    <row r="22" customFormat="false" ht="16" hidden="false" customHeight="false" outlineLevel="0" collapsed="false">
      <c r="EC22" s="0" t="s">
        <v>238</v>
      </c>
      <c r="ED22" s="19" t="n">
        <v>50</v>
      </c>
      <c r="EE22" s="19" t="n">
        <v>5</v>
      </c>
      <c r="EF22" s="19" t="n">
        <v>1</v>
      </c>
      <c r="EG22" s="13" t="n">
        <f aca="false">EI10</f>
        <v>5.59563267693507</v>
      </c>
      <c r="EH22" s="13" t="n">
        <f aca="false">EW10</f>
        <v>1.62255977923029</v>
      </c>
      <c r="EI22" s="13" t="n">
        <f aca="false">EI11</f>
        <v>1.60850068239423</v>
      </c>
      <c r="EJ22" s="13" t="n">
        <f aca="false">EW11</f>
        <v>1.02159327403463</v>
      </c>
      <c r="EK22" s="13" t="n">
        <f aca="false">EM4</f>
        <v>5.69311756677715</v>
      </c>
      <c r="EL22" s="20" t="n">
        <f aca="false">FA4</f>
        <v>5.18127069159501</v>
      </c>
      <c r="EM22" s="24"/>
      <c r="EN22" s="24"/>
      <c r="EO22" s="24"/>
    </row>
    <row r="23" customFormat="false" ht="16" hidden="false" customHeight="false" outlineLevel="0" collapsed="false">
      <c r="EC23" s="0" t="s">
        <v>239</v>
      </c>
      <c r="ED23" s="19" t="n">
        <v>50</v>
      </c>
      <c r="EE23" s="19" t="n">
        <v>5</v>
      </c>
      <c r="EF23" s="19" t="n">
        <v>1</v>
      </c>
      <c r="EG23" s="13" t="n">
        <f aca="false">EM5</f>
        <v>5.31048937414699</v>
      </c>
      <c r="EH23" s="13" t="n">
        <f aca="false">FA5</f>
        <v>2.3809923510599</v>
      </c>
      <c r="EI23" s="13" t="n">
        <f aca="false">EM6</f>
        <v>1.86439851822967</v>
      </c>
      <c r="EJ23" s="13" t="n">
        <f aca="false">FA6</f>
        <v>1.42068131829695</v>
      </c>
      <c r="EK23" s="13" t="n">
        <f aca="false">EM7</f>
        <v>8.56161045038019</v>
      </c>
      <c r="EL23" s="20" t="n">
        <f aca="false">FA7</f>
        <v>10.8924707966072</v>
      </c>
      <c r="EM23" s="21"/>
    </row>
    <row r="24" customFormat="false" ht="16" hidden="false" customHeight="false" outlineLevel="0" collapsed="false">
      <c r="EC24" s="0" t="s">
        <v>240</v>
      </c>
      <c r="ED24" s="19" t="n">
        <v>50</v>
      </c>
      <c r="EE24" s="19" t="n">
        <v>5</v>
      </c>
      <c r="EF24" s="19" t="n">
        <v>1</v>
      </c>
      <c r="EG24" s="13" t="n">
        <f aca="false">EM8</f>
        <v>26.9082667186586</v>
      </c>
      <c r="EH24" s="13" t="n">
        <f aca="false">FA8</f>
        <v>4.25241541241677</v>
      </c>
      <c r="EI24" s="13" t="n">
        <f aca="false">EM9</f>
        <v>4.84256190290504</v>
      </c>
      <c r="EJ24" s="13" t="n">
        <f aca="false">FA9</f>
        <v>1.04756952975199</v>
      </c>
      <c r="EK24" s="13" t="n">
        <f aca="false">EM10</f>
        <v>4.72801715734061</v>
      </c>
      <c r="EL24" s="20" t="n">
        <f aca="false">FA10</f>
        <v>1.04328570194496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37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J6" activeCellId="0" sqref="J6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31</v>
      </c>
      <c r="G4" s="4"/>
      <c r="H4" s="4"/>
      <c r="I4" s="4"/>
      <c r="J4" s="5" t="s">
        <v>32</v>
      </c>
      <c r="K4" s="5"/>
      <c r="L4" s="5"/>
      <c r="M4" s="5"/>
      <c r="O4" s="2" t="s">
        <v>0</v>
      </c>
      <c r="P4" s="0" t="n">
        <v>0.0493</v>
      </c>
      <c r="Q4" s="0" t="n">
        <v>0.0491</v>
      </c>
      <c r="R4" s="0" t="n">
        <v>0.0525</v>
      </c>
      <c r="S4" s="0" t="n">
        <v>0.0499</v>
      </c>
      <c r="T4" s="0" t="n">
        <v>1.0973</v>
      </c>
      <c r="U4" s="0" t="n">
        <v>1.153</v>
      </c>
      <c r="V4" s="0" t="n">
        <v>1.1399</v>
      </c>
      <c r="W4" s="0" t="n">
        <v>1.1316</v>
      </c>
      <c r="X4" s="0" t="n">
        <v>0.9543</v>
      </c>
      <c r="Y4" s="0" t="n">
        <v>1.0156</v>
      </c>
      <c r="Z4" s="0" t="n">
        <v>0.9567</v>
      </c>
      <c r="AA4" s="0" t="n">
        <v>1.0024</v>
      </c>
      <c r="AC4" s="2" t="s">
        <v>0</v>
      </c>
      <c r="AD4" s="12" t="n">
        <f aca="false">P4-(AVERAGE($P$4:$S$4))</f>
        <v>-0.000899999999999998</v>
      </c>
      <c r="AE4" s="12" t="n">
        <f aca="false">Q4-(AVERAGE($P$4:$S$4))</f>
        <v>-0.00109999999999999</v>
      </c>
      <c r="AF4" s="12" t="n">
        <f aca="false">R4-(AVERAGE($P$4:$S$4))</f>
        <v>0.0023</v>
      </c>
      <c r="AG4" s="12" t="n">
        <f aca="false">S4-(AVERAGE($P$4:$S$4))</f>
        <v>-0.000299999999999995</v>
      </c>
      <c r="AH4" s="12" t="n">
        <f aca="false">T4-(AVERAGE($P$4:$S$4))</f>
        <v>1.0471</v>
      </c>
      <c r="AI4" s="12" t="n">
        <f aca="false">U4-(AVERAGE($P$4:$S$4))</f>
        <v>1.1028</v>
      </c>
      <c r="AJ4" s="12" t="n">
        <f aca="false">V4-(AVERAGE($P$4:$S$4))</f>
        <v>1.0897</v>
      </c>
      <c r="AK4" s="12" t="n">
        <f aca="false">W4-(AVERAGE($P$4:$S$4))</f>
        <v>1.0814</v>
      </c>
      <c r="AL4" s="12" t="n">
        <f aca="false">X4-(AVERAGE($P$4:$S$4))</f>
        <v>0.9041</v>
      </c>
      <c r="AM4" s="12" t="n">
        <f aca="false">Y4-(AVERAGE($P$4:$S$4))</f>
        <v>0.9654</v>
      </c>
      <c r="AN4" s="12" t="n">
        <f aca="false">Z4-(AVERAGE($P$4:$S$4))</f>
        <v>0.9065</v>
      </c>
      <c r="AO4" s="12" t="n">
        <f aca="false">AA4-(AVERAGE($P$4:$S$4))</f>
        <v>0.9522</v>
      </c>
      <c r="AQ4" s="11" t="n">
        <v>0</v>
      </c>
      <c r="AR4" s="12" t="n">
        <f aca="false">AD4</f>
        <v>-0.000899999999999998</v>
      </c>
      <c r="AS4" s="12" t="n">
        <f aca="false">AE4</f>
        <v>-0.00109999999999999</v>
      </c>
      <c r="AT4" s="12" t="n">
        <f aca="false">AF4</f>
        <v>0.0023</v>
      </c>
      <c r="AU4" s="12" t="n">
        <f aca="false">AG4</f>
        <v>-0.000299999999999995</v>
      </c>
      <c r="AV4" s="13" t="n">
        <f aca="false">AVERAGE(AR4:AU4)</f>
        <v>5.20417042793042E-018</v>
      </c>
      <c r="AX4" s="2" t="s">
        <v>0</v>
      </c>
      <c r="AY4" s="12" t="n">
        <f aca="false">(AD4-0.0095)/0.0503</f>
        <v>-0.20675944333996</v>
      </c>
      <c r="AZ4" s="12" t="n">
        <f aca="false">(AE4-0.0095)/0.0503</f>
        <v>-0.210735586481113</v>
      </c>
      <c r="BA4" s="12" t="n">
        <f aca="false">(AF4-0.0095)/0.0503</f>
        <v>-0.143141153081511</v>
      </c>
      <c r="BB4" s="12" t="n">
        <f aca="false">(AG4-0.0095)/0.0503</f>
        <v>-0.194831013916501</v>
      </c>
      <c r="BC4" s="12" t="n">
        <f aca="false">(AH4-0.0095)/0.0503</f>
        <v>20.6282306163022</v>
      </c>
      <c r="BD4" s="12" t="n">
        <f aca="false">(AI4-0.0095)/0.0503</f>
        <v>21.7355864811133</v>
      </c>
      <c r="BE4" s="12" t="n">
        <f aca="false">(AJ4-0.0095)/0.0503</f>
        <v>21.4751491053678</v>
      </c>
      <c r="BF4" s="12" t="n">
        <f aca="false">(AK4-0.0095)/0.0503</f>
        <v>21.3101391650099</v>
      </c>
      <c r="BG4" s="12" t="n">
        <f aca="false">(AL4-0.0095)/0.0503</f>
        <v>17.7852882703777</v>
      </c>
      <c r="BH4" s="12" t="n">
        <f aca="false">(AM4-0.0095)/0.0503</f>
        <v>19.0039761431412</v>
      </c>
      <c r="BI4" s="12" t="n">
        <f aca="false">(AN4-0.0095)/0.0503</f>
        <v>17.8330019880716</v>
      </c>
      <c r="BJ4" s="12" t="n">
        <f aca="false">(AO4-0.0095)/0.0503</f>
        <v>18.741550695825</v>
      </c>
      <c r="BL4" s="2" t="s">
        <v>0</v>
      </c>
      <c r="BM4" s="12"/>
      <c r="BN4" s="12"/>
      <c r="BO4" s="12"/>
      <c r="BP4" s="12"/>
      <c r="BQ4" s="12" t="n">
        <f aca="false">BC4/(0.042*5)</f>
        <v>98.229669601439</v>
      </c>
      <c r="BR4" s="12" t="n">
        <f aca="false">BD4/(0.042*5)</f>
        <v>103.502792767206</v>
      </c>
      <c r="BS4" s="12" t="n">
        <f aca="false">BE4/(0.042*5)</f>
        <v>102.262614787466</v>
      </c>
      <c r="BT4" s="12" t="n">
        <f aca="false">BF4/(0.042*5)</f>
        <v>101.476853166714</v>
      </c>
      <c r="BU4" s="12" t="n">
        <f aca="false">BG4/(0.042*5)</f>
        <v>84.6918489065606</v>
      </c>
      <c r="BV4" s="12" t="n">
        <f aca="false">BH4/(0.042*5)</f>
        <v>90.4951244911483</v>
      </c>
      <c r="BW4" s="12" t="n">
        <f aca="false">BI4/(0.042*5)</f>
        <v>84.9190570860551</v>
      </c>
      <c r="BX4" s="12" t="n">
        <f aca="false">BJ4/(0.042*5)</f>
        <v>89.2454795039288</v>
      </c>
      <c r="BZ4" s="2" t="s">
        <v>0</v>
      </c>
      <c r="CA4" s="12"/>
      <c r="CB4" s="12"/>
      <c r="CC4" s="12"/>
      <c r="CD4" s="12"/>
      <c r="CE4" s="14" t="n">
        <f aca="false">AVERAGE(BQ4:BT4)</f>
        <v>101.367982580706</v>
      </c>
      <c r="CF4" s="12"/>
      <c r="CG4" s="12"/>
      <c r="CH4" s="12"/>
      <c r="CI4" s="14" t="n">
        <f aca="false">AVERAGE(BU4:BX4)</f>
        <v>87.3378774969232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111.949074823326</v>
      </c>
      <c r="CT4" s="12" t="n">
        <f aca="false">(BR4/$CA$8)*100</f>
        <v>117.958677240114</v>
      </c>
      <c r="CU4" s="12" t="n">
        <f aca="false">(BS4/$CA$8)*100</f>
        <v>116.545287802773</v>
      </c>
      <c r="CV4" s="12" t="n">
        <f aca="false">(BT4/$CA$8)*100</f>
        <v>115.649781518045</v>
      </c>
      <c r="CW4" s="12" t="n">
        <f aca="false">(BU4/$CA$8)*100</f>
        <v>96.5204725683768</v>
      </c>
      <c r="CX4" s="12" t="n">
        <f aca="false">(BV4/$CA$8)*100</f>
        <v>103.134271996547</v>
      </c>
      <c r="CY4" s="12" t="n">
        <f aca="false">(BW4/$CA$8)*100</f>
        <v>96.7794141446836</v>
      </c>
      <c r="CZ4" s="12" t="n">
        <f aca="false">(BX4/$CA$8)*100</f>
        <v>101.71009332686</v>
      </c>
      <c r="DB4" s="2" t="s">
        <v>0</v>
      </c>
      <c r="DC4" s="12"/>
      <c r="DD4" s="12"/>
      <c r="DE4" s="12"/>
      <c r="DF4" s="12"/>
      <c r="DG4" s="12" t="n">
        <f aca="false">AVERAGE(CS4:CV4)</f>
        <v>115.525705346065</v>
      </c>
      <c r="DH4" s="12"/>
      <c r="DI4" s="12"/>
      <c r="DJ4" s="12"/>
      <c r="DK4" s="12" t="n">
        <f aca="false">AVERAGE(CW4:CZ4)</f>
        <v>99.5360630091169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-11.9490748233263</v>
      </c>
      <c r="DV4" s="12" t="n">
        <f aca="false">$DC$8-CT4</f>
        <v>-17.9586772401144</v>
      </c>
      <c r="DW4" s="12" t="n">
        <f aca="false">$DC$8-CU4</f>
        <v>-16.5452878027728</v>
      </c>
      <c r="DX4" s="12" t="n">
        <f aca="false">$DC$8-CV4</f>
        <v>-15.649781518045</v>
      </c>
      <c r="DY4" s="12" t="n">
        <f aca="false">$DC$8-CW4</f>
        <v>3.47952743162321</v>
      </c>
      <c r="DZ4" s="12" t="n">
        <f aca="false">$DC$8-CX4</f>
        <v>-3.13427199654744</v>
      </c>
      <c r="EA4" s="12" t="n">
        <f aca="false">$DC$8-CY4</f>
        <v>3.22058585531637</v>
      </c>
      <c r="EB4" s="12" t="n">
        <f aca="false">$DC$8-CZ4</f>
        <v>-1.71009332685981</v>
      </c>
      <c r="ED4" s="2" t="s">
        <v>0</v>
      </c>
      <c r="EE4" s="12"/>
      <c r="EF4" s="12"/>
      <c r="EG4" s="12"/>
      <c r="EH4" s="12"/>
      <c r="EI4" s="14" t="n">
        <f aca="false">AVERAGE(DU4:DX4)</f>
        <v>-15.5257053460646</v>
      </c>
      <c r="EJ4" s="12"/>
      <c r="EK4" s="12"/>
      <c r="EL4" s="12"/>
      <c r="EM4" s="14" t="n">
        <f aca="false">AVERAGE(DY4:EB4)</f>
        <v>0.463936990883084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2.56687757245385</v>
      </c>
      <c r="EX4" s="12"/>
      <c r="EY4" s="12"/>
      <c r="EZ4" s="12"/>
      <c r="FA4" s="14" t="n">
        <f aca="false">STDEV(DY4:EB4)</f>
        <v>3.38459325019298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33</v>
      </c>
      <c r="G5" s="4"/>
      <c r="H5" s="4"/>
      <c r="I5" s="4"/>
      <c r="J5" s="4" t="s">
        <v>34</v>
      </c>
      <c r="K5" s="4"/>
      <c r="L5" s="4"/>
      <c r="M5" s="4"/>
      <c r="O5" s="2" t="s">
        <v>4</v>
      </c>
      <c r="P5" s="0" t="n">
        <v>0.4159</v>
      </c>
      <c r="Q5" s="0" t="n">
        <v>0.4147</v>
      </c>
      <c r="R5" s="0" t="n">
        <v>0.4081</v>
      </c>
      <c r="S5" s="0" t="n">
        <v>0.4024</v>
      </c>
      <c r="T5" s="0" t="n">
        <v>0.9656</v>
      </c>
      <c r="U5" s="0" t="n">
        <v>1.0556</v>
      </c>
      <c r="V5" s="0" t="n">
        <v>1.0377</v>
      </c>
      <c r="W5" s="0" t="n">
        <v>0.9782</v>
      </c>
      <c r="X5" s="0" t="n">
        <v>0.9098</v>
      </c>
      <c r="Y5" s="0" t="n">
        <v>0.9394</v>
      </c>
      <c r="Z5" s="0" t="n">
        <v>0.9561</v>
      </c>
      <c r="AA5" s="0" t="n">
        <v>0.9682</v>
      </c>
      <c r="AC5" s="2" t="s">
        <v>4</v>
      </c>
      <c r="AD5" s="0" t="n">
        <v>0.1723</v>
      </c>
      <c r="AE5" s="0" t="n">
        <v>0.1716</v>
      </c>
      <c r="AF5" s="0" t="n">
        <v>0.1735</v>
      </c>
      <c r="AG5" s="0" t="n">
        <v>0.1785</v>
      </c>
      <c r="AH5" s="12" t="n">
        <f aca="false">T5-(AVERAGE($P$4:$S$4))</f>
        <v>0.9154</v>
      </c>
      <c r="AI5" s="12" t="n">
        <f aca="false">U5-(AVERAGE($P$4:$S$4))</f>
        <v>1.0054</v>
      </c>
      <c r="AJ5" s="12" t="n">
        <f aca="false">V5-(AVERAGE($P$4:$S$4))</f>
        <v>0.9875</v>
      </c>
      <c r="AK5" s="12" t="n">
        <f aca="false">W5-(AVERAGE($P$4:$S$4))</f>
        <v>0.928</v>
      </c>
      <c r="AL5" s="12" t="n">
        <f aca="false">X5-(AVERAGE($P$4:$S$4))</f>
        <v>0.8596</v>
      </c>
      <c r="AM5" s="12" t="n">
        <f aca="false">Y5-(AVERAGE($P$4:$S$4))</f>
        <v>0.8892</v>
      </c>
      <c r="AN5" s="12" t="n">
        <f aca="false">Z5-(AVERAGE($P$4:$S$4))</f>
        <v>0.9059</v>
      </c>
      <c r="AO5" s="12" t="n">
        <f aca="false">AA5-(AVERAGE($P$4:$S$4))</f>
        <v>0.918</v>
      </c>
      <c r="AQ5" s="11" t="n">
        <v>2.5</v>
      </c>
      <c r="AR5" s="12" t="n">
        <f aca="false">AD5</f>
        <v>0.1723</v>
      </c>
      <c r="AS5" s="12" t="n">
        <f aca="false">AE5</f>
        <v>0.1716</v>
      </c>
      <c r="AT5" s="12" t="n">
        <f aca="false">AF5</f>
        <v>0.1735</v>
      </c>
      <c r="AU5" s="12" t="n">
        <f aca="false">AG5</f>
        <v>0.1785</v>
      </c>
      <c r="AV5" s="13" t="n">
        <f aca="false">AVERAGE(AR5:AU5)</f>
        <v>0.173975</v>
      </c>
      <c r="AX5" s="2" t="s">
        <v>4</v>
      </c>
      <c r="AY5" s="12" t="n">
        <f aca="false">(AD5-0.0095)/0.0503</f>
        <v>3.23658051689861</v>
      </c>
      <c r="AZ5" s="12" t="n">
        <f aca="false">(AE5-0.0095)/0.0503</f>
        <v>3.22266401590457</v>
      </c>
      <c r="BA5" s="12" t="n">
        <f aca="false">(AF5-0.0095)/0.0503</f>
        <v>3.26043737574553</v>
      </c>
      <c r="BB5" s="12" t="n">
        <f aca="false">(AG5-0.0095)/0.0503</f>
        <v>3.35984095427435</v>
      </c>
      <c r="BC5" s="12" t="n">
        <f aca="false">(AH5-0.0095)/0.0503</f>
        <v>18.0099403578529</v>
      </c>
      <c r="BD5" s="12" t="n">
        <f aca="false">(AI5-0.0095)/0.0503</f>
        <v>19.7992047713718</v>
      </c>
      <c r="BE5" s="12" t="n">
        <f aca="false">(AJ5-0.0095)/0.0503</f>
        <v>19.4433399602386</v>
      </c>
      <c r="BF5" s="12" t="n">
        <f aca="false">(AK5-0.0095)/0.0503</f>
        <v>18.2604373757455</v>
      </c>
      <c r="BG5" s="12" t="n">
        <f aca="false">(AL5-0.0095)/0.0503</f>
        <v>16.9005964214712</v>
      </c>
      <c r="BH5" s="12" t="n">
        <f aca="false">(AM5-0.0095)/0.0503</f>
        <v>17.4890656063618</v>
      </c>
      <c r="BI5" s="12" t="n">
        <f aca="false">(AN5-0.0095)/0.0503</f>
        <v>17.8210735586481</v>
      </c>
      <c r="BJ5" s="12" t="n">
        <f aca="false">(AO5-0.0095)/0.0503</f>
        <v>18.0616302186879</v>
      </c>
      <c r="BL5" s="2" t="s">
        <v>4</v>
      </c>
      <c r="BM5" s="12"/>
      <c r="BN5" s="12"/>
      <c r="BO5" s="12"/>
      <c r="BP5" s="12"/>
      <c r="BQ5" s="12" t="n">
        <f aca="false">BC5/(0.042*5)</f>
        <v>85.7616207516804</v>
      </c>
      <c r="BR5" s="12" t="n">
        <f aca="false">BD5/(0.042*5)</f>
        <v>94.2819274827227</v>
      </c>
      <c r="BS5" s="12" t="n">
        <f aca="false">BE5/(0.042*5)</f>
        <v>92.5873331439932</v>
      </c>
      <c r="BT5" s="12" t="n">
        <f aca="false">BF5/(0.042*5)</f>
        <v>86.9544636940263</v>
      </c>
      <c r="BU5" s="12" t="n">
        <f aca="false">BG5/(0.042*5)</f>
        <v>80.4790305784342</v>
      </c>
      <c r="BV5" s="12" t="n">
        <f aca="false">BH5/(0.042*5)</f>
        <v>83.2812647921992</v>
      </c>
      <c r="BW5" s="12" t="n">
        <f aca="false">BI5/(0.042*5)</f>
        <v>84.8622550411815</v>
      </c>
      <c r="BX5" s="12" t="n">
        <f aca="false">BJ5/(0.042*5)</f>
        <v>86.0077629461327</v>
      </c>
      <c r="BZ5" s="2" t="s">
        <v>4</v>
      </c>
      <c r="CA5" s="12"/>
      <c r="CB5" s="12"/>
      <c r="CC5" s="12"/>
      <c r="CD5" s="12"/>
      <c r="CE5" s="14" t="n">
        <f aca="false">AVERAGE(BQ5:BT5)</f>
        <v>89.8963362681056</v>
      </c>
      <c r="CF5" s="12"/>
      <c r="CG5" s="12"/>
      <c r="CH5" s="12"/>
      <c r="CI5" s="12" t="n">
        <f aca="false">AVERAGE(BU5:BX5)</f>
        <v>83.6575783394869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97.7396558234882</v>
      </c>
      <c r="CT5" s="12" t="n">
        <f aca="false">(BR5/$CA$8)*100</f>
        <v>107.449964934995</v>
      </c>
      <c r="CU5" s="12" t="n">
        <f aca="false">(BS5/$CA$8)*100</f>
        <v>105.51869234504</v>
      </c>
      <c r="CV5" s="12" t="n">
        <f aca="false">(BT5/$CA$8)*100</f>
        <v>99.0990990990991</v>
      </c>
      <c r="CW5" s="12" t="n">
        <f aca="false">(BU5/$CA$8)*100</f>
        <v>91.719264174354</v>
      </c>
      <c r="CX5" s="12" t="n">
        <f aca="false">(BV5/$CA$8)*100</f>
        <v>94.9128769488051</v>
      </c>
      <c r="CY5" s="12" t="n">
        <f aca="false">(BW5/$CA$8)*100</f>
        <v>96.7146787506069</v>
      </c>
      <c r="CZ5" s="12" t="n">
        <f aca="false">(BX5/$CA$8)*100</f>
        <v>98.0201758644872</v>
      </c>
      <c r="DB5" s="2" t="s">
        <v>4</v>
      </c>
      <c r="DC5" s="12"/>
      <c r="DD5" s="12"/>
      <c r="DE5" s="12"/>
      <c r="DF5" s="12"/>
      <c r="DG5" s="12" t="n">
        <f aca="false">AVERAGE(CS5:CV5)</f>
        <v>102.451853050655</v>
      </c>
      <c r="DH5" s="12"/>
      <c r="DI5" s="12"/>
      <c r="DJ5" s="12"/>
      <c r="DK5" s="12" t="n">
        <f aca="false">AVERAGE(CW5:CZ5)</f>
        <v>95.3417489345633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2.26034417651182</v>
      </c>
      <c r="DV5" s="12" t="n">
        <f aca="false">$DC$8-CT5</f>
        <v>-7.4499649349949</v>
      </c>
      <c r="DW5" s="12" t="n">
        <f aca="false">$DC$8-CU5</f>
        <v>-5.51869234503967</v>
      </c>
      <c r="DX5" s="12" t="n">
        <f aca="false">$DC$8-CV5</f>
        <v>0.900900900900879</v>
      </c>
      <c r="DY5" s="12" t="n">
        <f aca="false">$DC$8-CW5</f>
        <v>8.28073582564598</v>
      </c>
      <c r="DZ5" s="12" t="n">
        <f aca="false">$DC$8-CX5</f>
        <v>5.08712305119491</v>
      </c>
      <c r="EA5" s="12" t="n">
        <f aca="false">$DC$8-CY5</f>
        <v>3.28532124939308</v>
      </c>
      <c r="EB5" s="12" t="n">
        <f aca="false">$DC$8-CZ5</f>
        <v>1.97982413551274</v>
      </c>
      <c r="ED5" s="2" t="s">
        <v>4</v>
      </c>
      <c r="EE5" s="12"/>
      <c r="EF5" s="12"/>
      <c r="EG5" s="12"/>
      <c r="EH5" s="12"/>
      <c r="EI5" s="14" t="n">
        <f aca="false">AVERAGE(DU5:DX5)</f>
        <v>-2.45185305065547</v>
      </c>
      <c r="EJ5" s="12"/>
      <c r="EK5" s="12"/>
      <c r="EL5" s="12"/>
      <c r="EM5" s="12" t="n">
        <f aca="false">AVERAGE(DY5:EB5)</f>
        <v>4.65825106543668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4.755081052003</v>
      </c>
      <c r="EX5" s="12"/>
      <c r="EY5" s="12"/>
      <c r="EZ5" s="12"/>
      <c r="FA5" s="12" t="n">
        <f aca="false">STDEV(DY5:EB5)</f>
        <v>2.73039887909197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35</v>
      </c>
      <c r="G6" s="4"/>
      <c r="H6" s="4"/>
      <c r="I6" s="4"/>
      <c r="J6" s="4" t="s">
        <v>241</v>
      </c>
      <c r="K6" s="4"/>
      <c r="L6" s="4"/>
      <c r="M6" s="4"/>
      <c r="O6" s="2" t="s">
        <v>8</v>
      </c>
      <c r="P6" s="0" t="n">
        <v>0.5602</v>
      </c>
      <c r="Q6" s="0" t="n">
        <v>0.5481</v>
      </c>
      <c r="R6" s="0" t="n">
        <v>0.5327</v>
      </c>
      <c r="S6" s="0" t="n">
        <v>0.5495</v>
      </c>
      <c r="T6" s="0" t="n">
        <v>0.9609</v>
      </c>
      <c r="U6" s="0" t="n">
        <v>1.0469</v>
      </c>
      <c r="V6" s="0" t="n">
        <v>1.0278</v>
      </c>
      <c r="W6" s="0" t="n">
        <v>1.0264</v>
      </c>
      <c r="X6" s="0" t="n">
        <v>0.9202</v>
      </c>
      <c r="Y6" s="0" t="n">
        <v>0.9656</v>
      </c>
      <c r="Z6" s="0" t="n">
        <v>0.9947</v>
      </c>
      <c r="AA6" s="0" t="n">
        <v>1.0198</v>
      </c>
      <c r="AC6" s="2" t="s">
        <v>8</v>
      </c>
      <c r="AD6" s="12" t="n">
        <f aca="false">P6-(AVERAGE($P$4:$S$4))</f>
        <v>0.51</v>
      </c>
      <c r="AE6" s="12" t="n">
        <f aca="false">Q6-(AVERAGE($P$4:$S$4))</f>
        <v>0.4979</v>
      </c>
      <c r="AF6" s="12" t="n">
        <f aca="false">R6-(AVERAGE($P$4:$S$4))</f>
        <v>0.4825</v>
      </c>
      <c r="AG6" s="12" t="n">
        <f aca="false">S6-(AVERAGE($P$4:$S$4))</f>
        <v>0.4993</v>
      </c>
      <c r="AH6" s="12" t="n">
        <f aca="false">T6-(AVERAGE($P$4:$S$4))</f>
        <v>0.9107</v>
      </c>
      <c r="AI6" s="12" t="n">
        <f aca="false">U6-(AVERAGE($P$4:$S$4))</f>
        <v>0.9967</v>
      </c>
      <c r="AJ6" s="12" t="n">
        <f aca="false">V6-(AVERAGE($P$4:$S$4))</f>
        <v>0.9776</v>
      </c>
      <c r="AK6" s="12" t="n">
        <f aca="false">W6-(AVERAGE($P$4:$S$4))</f>
        <v>0.9762</v>
      </c>
      <c r="AL6" s="12" t="n">
        <f aca="false">X6-(AVERAGE($P$4:$S$4))</f>
        <v>0.87</v>
      </c>
      <c r="AM6" s="12" t="n">
        <f aca="false">Y6-(AVERAGE($P$4:$S$4))</f>
        <v>0.9154</v>
      </c>
      <c r="AN6" s="12" t="n">
        <f aca="false">Z6-(AVERAGE($P$4:$S$4))</f>
        <v>0.9445</v>
      </c>
      <c r="AO6" s="12" t="n">
        <f aca="false">AA6-(AVERAGE($P$4:$S$4))</f>
        <v>0.9696</v>
      </c>
      <c r="AQ6" s="11" t="n">
        <v>10</v>
      </c>
      <c r="AR6" s="12" t="n">
        <f aca="false">AD6</f>
        <v>0.51</v>
      </c>
      <c r="AS6" s="12" t="n">
        <f aca="false">AE6</f>
        <v>0.4979</v>
      </c>
      <c r="AT6" s="12" t="n">
        <f aca="false">AF6</f>
        <v>0.4825</v>
      </c>
      <c r="AU6" s="12" t="n">
        <f aca="false">AG6</f>
        <v>0.4993</v>
      </c>
      <c r="AV6" s="13" t="n">
        <f aca="false">AVERAGE(AR6:AU6)</f>
        <v>0.497425</v>
      </c>
      <c r="AX6" s="2" t="s">
        <v>8</v>
      </c>
      <c r="AY6" s="12" t="n">
        <f aca="false">(AD6-0.0095)/0.0503</f>
        <v>9.95029821073559</v>
      </c>
      <c r="AZ6" s="12" t="n">
        <f aca="false">(AE6-0.0095)/0.0503</f>
        <v>9.70974155069582</v>
      </c>
      <c r="BA6" s="12" t="n">
        <f aca="false">(AF6-0.0095)/0.0503</f>
        <v>9.40357852882704</v>
      </c>
      <c r="BB6" s="12" t="n">
        <f aca="false">(AG6-0.0095)/0.0503</f>
        <v>9.7375745526839</v>
      </c>
      <c r="BC6" s="12" t="n">
        <f aca="false">(AH6-0.0095)/0.0503</f>
        <v>17.9165009940358</v>
      </c>
      <c r="BD6" s="12" t="n">
        <f aca="false">(AI6-0.0095)/0.0503</f>
        <v>19.6262425447316</v>
      </c>
      <c r="BE6" s="12" t="n">
        <f aca="false">(AJ6-0.0095)/0.0503</f>
        <v>19.2465208747515</v>
      </c>
      <c r="BF6" s="12" t="n">
        <f aca="false">(AK6-0.0095)/0.0503</f>
        <v>19.2186878727634</v>
      </c>
      <c r="BG6" s="12" t="n">
        <f aca="false">(AL6-0.0095)/0.0503</f>
        <v>17.1073558648111</v>
      </c>
      <c r="BH6" s="12" t="n">
        <f aca="false">(AM6-0.0095)/0.0503</f>
        <v>18.0099403578529</v>
      </c>
      <c r="BI6" s="12" t="n">
        <f aca="false">(AN6-0.0095)/0.0503</f>
        <v>18.5884691848907</v>
      </c>
      <c r="BJ6" s="12" t="n">
        <f aca="false">(AO6-0.0095)/0.0503</f>
        <v>19.0874751491054</v>
      </c>
      <c r="BL6" s="2" t="s">
        <v>8</v>
      </c>
      <c r="BM6" s="12"/>
      <c r="BN6" s="12"/>
      <c r="BO6" s="12"/>
      <c r="BP6" s="12"/>
      <c r="BQ6" s="12" t="n">
        <f aca="false">BC6/(0.042*5)</f>
        <v>85.3166714001704</v>
      </c>
      <c r="BR6" s="12" t="n">
        <f aca="false">BD6/(0.042*5)</f>
        <v>93.4582978320553</v>
      </c>
      <c r="BS6" s="12" t="n">
        <f aca="false">BE6/(0.042*5)</f>
        <v>91.6500994035785</v>
      </c>
      <c r="BT6" s="12" t="n">
        <f aca="false">BF6/(0.042*5)</f>
        <v>91.5175612988734</v>
      </c>
      <c r="BU6" s="12" t="n">
        <f aca="false">BG6/(0.042*5)</f>
        <v>81.4635993562435</v>
      </c>
      <c r="BV6" s="12" t="n">
        <f aca="false">BH6/(0.042*5)</f>
        <v>85.7616207516804</v>
      </c>
      <c r="BW6" s="12" t="n">
        <f aca="false">BI6/(0.042*5)</f>
        <v>88.5165199280507</v>
      </c>
      <c r="BX6" s="12" t="n">
        <f aca="false">BJ6/(0.042*5)</f>
        <v>90.8927388052636</v>
      </c>
      <c r="BZ6" s="2" t="s">
        <v>8</v>
      </c>
      <c r="CA6" s="12"/>
      <c r="CB6" s="12"/>
      <c r="CC6" s="12"/>
      <c r="CD6" s="12"/>
      <c r="CE6" s="14" t="n">
        <f aca="false">AVERAGE(BQ6:BT6)</f>
        <v>90.4856574836694</v>
      </c>
      <c r="CF6" s="12"/>
      <c r="CG6" s="12"/>
      <c r="CH6" s="12"/>
      <c r="CI6" s="12" t="n">
        <f aca="false">AVERAGE(BU6:BX6)</f>
        <v>86.6586197103096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97.2325619032206</v>
      </c>
      <c r="CT6" s="12" t="n">
        <f aca="false">(BR6/$CA$8)*100</f>
        <v>106.511301720883</v>
      </c>
      <c r="CU6" s="12" t="n">
        <f aca="false">(BS6/$CA$8)*100</f>
        <v>104.450558342774</v>
      </c>
      <c r="CV6" s="12" t="n">
        <f aca="false">(BT6/$CA$8)*100</f>
        <v>104.299509089928</v>
      </c>
      <c r="CW6" s="12" t="n">
        <f aca="false">(BU6/$CA$8)*100</f>
        <v>92.8413443383503</v>
      </c>
      <c r="CX6" s="12" t="n">
        <f aca="false">(BV6/$CA$8)*100</f>
        <v>97.7396558234882</v>
      </c>
      <c r="CY6" s="12" t="n">
        <f aca="false">(BW6/$CA$8)*100</f>
        <v>100.879322436209</v>
      </c>
      <c r="CZ6" s="12" t="n">
        <f aca="false">(BX6/$CA$8)*100</f>
        <v>103.587419755084</v>
      </c>
      <c r="DB6" s="2" t="s">
        <v>8</v>
      </c>
      <c r="DC6" s="12"/>
      <c r="DD6" s="12"/>
      <c r="DE6" s="12"/>
      <c r="DF6" s="12"/>
      <c r="DG6" s="12" t="n">
        <f aca="false">AVERAGE(CS6:CV6)</f>
        <v>103.123482764201</v>
      </c>
      <c r="DH6" s="12"/>
      <c r="DI6" s="12"/>
      <c r="DJ6" s="12"/>
      <c r="DK6" s="12" t="n">
        <f aca="false">AVERAGE(CW6:CZ6)</f>
        <v>98.7619355882829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2.76743809677939</v>
      </c>
      <c r="DV6" s="12" t="n">
        <f aca="false">$DC$8-CT6</f>
        <v>-6.51130172088256</v>
      </c>
      <c r="DW6" s="12" t="n">
        <f aca="false">$DC$8-CU6</f>
        <v>-4.45055834277392</v>
      </c>
      <c r="DX6" s="12" t="n">
        <f aca="false">$DC$8-CV6</f>
        <v>-4.29950908992826</v>
      </c>
      <c r="DY6" s="12" t="n">
        <f aca="false">$DC$8-CW6</f>
        <v>7.15865566164966</v>
      </c>
      <c r="DZ6" s="12" t="n">
        <f aca="false">$DC$8-CX6</f>
        <v>2.26034417651182</v>
      </c>
      <c r="EA6" s="12" t="n">
        <f aca="false">$DC$8-CY6</f>
        <v>-0.879322436208668</v>
      </c>
      <c r="EB6" s="12" t="n">
        <f aca="false">$DC$8-CZ6</f>
        <v>-3.58741975508443</v>
      </c>
      <c r="ED6" s="2" t="s">
        <v>8</v>
      </c>
      <c r="EE6" s="12"/>
      <c r="EF6" s="12"/>
      <c r="EG6" s="12"/>
      <c r="EH6" s="12"/>
      <c r="EI6" s="14" t="n">
        <f aca="false">AVERAGE(DU6:DX6)</f>
        <v>-3.12348276420134</v>
      </c>
      <c r="EJ6" s="12"/>
      <c r="EK6" s="12"/>
      <c r="EL6" s="12"/>
      <c r="EM6" s="12" t="n">
        <f aca="false">AVERAGE(DY6:EB6)</f>
        <v>1.2380644117171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4.05480921802054</v>
      </c>
      <c r="EX6" s="12"/>
      <c r="EY6" s="12"/>
      <c r="EZ6" s="12"/>
      <c r="FA6" s="12" t="n">
        <f aca="false">STDEV(DY6:EB6)</f>
        <v>4.61400336562903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37</v>
      </c>
      <c r="G7" s="4"/>
      <c r="H7" s="4"/>
      <c r="I7" s="4"/>
      <c r="J7" s="4" t="s">
        <v>38</v>
      </c>
      <c r="K7" s="4"/>
      <c r="L7" s="4"/>
      <c r="M7" s="4"/>
      <c r="O7" s="2" t="s">
        <v>12</v>
      </c>
      <c r="P7" s="0" t="n">
        <v>1.0635</v>
      </c>
      <c r="Q7" s="0" t="n">
        <v>1.0623</v>
      </c>
      <c r="R7" s="0" t="n">
        <v>1.0518</v>
      </c>
      <c r="S7" s="0" t="n">
        <v>0.9038</v>
      </c>
      <c r="T7" s="0" t="n">
        <v>0.8879</v>
      </c>
      <c r="U7" s="0" t="n">
        <v>1.0179</v>
      </c>
      <c r="V7" s="0" t="n">
        <v>1.0008</v>
      </c>
      <c r="W7" s="0" t="n">
        <v>0.9823</v>
      </c>
      <c r="X7" s="0" t="n">
        <v>0.937</v>
      </c>
      <c r="Y7" s="0" t="n">
        <v>0.99</v>
      </c>
      <c r="Z7" s="0" t="n">
        <v>1.0167</v>
      </c>
      <c r="AA7" s="0" t="n">
        <v>1.0419</v>
      </c>
      <c r="AC7" s="2" t="s">
        <v>12</v>
      </c>
      <c r="AD7" s="12" t="n">
        <f aca="false">P7-(AVERAGE($P$4:$S$4))</f>
        <v>1.0133</v>
      </c>
      <c r="AE7" s="12" t="n">
        <f aca="false">Q7-(AVERAGE($P$4:$S$4))</f>
        <v>1.0121</v>
      </c>
      <c r="AF7" s="12" t="n">
        <f aca="false">R7-(AVERAGE($P$4:$S$4))</f>
        <v>1.0016</v>
      </c>
      <c r="AG7" s="12" t="n">
        <f aca="false">S7-(AVERAGE($P$4:$S$4))</f>
        <v>0.8536</v>
      </c>
      <c r="AH7" s="12" t="n">
        <f aca="false">T7-(AVERAGE($P$4:$S$4))</f>
        <v>0.8377</v>
      </c>
      <c r="AI7" s="12" t="n">
        <f aca="false">U7-(AVERAGE($P$4:$S$4))</f>
        <v>0.9677</v>
      </c>
      <c r="AJ7" s="12" t="n">
        <f aca="false">V7-(AVERAGE($P$4:$S$4))</f>
        <v>0.9506</v>
      </c>
      <c r="AK7" s="12" t="n">
        <f aca="false">W7-(AVERAGE($P$4:$S$4))</f>
        <v>0.9321</v>
      </c>
      <c r="AL7" s="12" t="n">
        <f aca="false">X7-(AVERAGE($P$4:$S$4))</f>
        <v>0.8868</v>
      </c>
      <c r="AM7" s="12" t="n">
        <f aca="false">Y7-(AVERAGE($P$4:$S$4))</f>
        <v>0.9398</v>
      </c>
      <c r="AN7" s="12" t="n">
        <f aca="false">Z7-(AVERAGE($P$4:$S$4))</f>
        <v>0.9665</v>
      </c>
      <c r="AO7" s="12" t="n">
        <f aca="false">AA7-(AVERAGE($P$4:$S$4))</f>
        <v>0.9917</v>
      </c>
      <c r="AQ7" s="11" t="n">
        <v>20</v>
      </c>
      <c r="AR7" s="12" t="n">
        <f aca="false">AD7</f>
        <v>1.0133</v>
      </c>
      <c r="AS7" s="12" t="n">
        <f aca="false">AE7</f>
        <v>1.0121</v>
      </c>
      <c r="AT7" s="12" t="n">
        <f aca="false">AF7</f>
        <v>1.0016</v>
      </c>
      <c r="AU7" s="12" t="n">
        <f aca="false">AG7</f>
        <v>0.8536</v>
      </c>
      <c r="AV7" s="13" t="n">
        <f aca="false">AVERAGE(AR7:AU7)</f>
        <v>0.97015</v>
      </c>
      <c r="AX7" s="2" t="s">
        <v>12</v>
      </c>
      <c r="AY7" s="12" t="n">
        <f aca="false">(AD7-0.0095)/0.0503</f>
        <v>19.9562624254473</v>
      </c>
      <c r="AZ7" s="12" t="n">
        <f aca="false">(AE7-0.0095)/0.0503</f>
        <v>19.9324055666004</v>
      </c>
      <c r="BA7" s="12" t="n">
        <f aca="false">(AF7-0.0095)/0.0503</f>
        <v>19.7236580516899</v>
      </c>
      <c r="BB7" s="12" t="n">
        <f aca="false">(AG7-0.0095)/0.0503</f>
        <v>16.7813121272366</v>
      </c>
      <c r="BC7" s="12" t="n">
        <f aca="false">(AH7-0.0095)/0.0503</f>
        <v>16.4652087475149</v>
      </c>
      <c r="BD7" s="12" t="n">
        <f aca="false">(AI7-0.0095)/0.0503</f>
        <v>19.0497017892644</v>
      </c>
      <c r="BE7" s="12" t="n">
        <f aca="false">(AJ7-0.0095)/0.0503</f>
        <v>18.7097415506958</v>
      </c>
      <c r="BF7" s="12" t="n">
        <f aca="false">(AK7-0.0095)/0.0503</f>
        <v>18.3419483101392</v>
      </c>
      <c r="BG7" s="12" t="n">
        <f aca="false">(AL7-0.0095)/0.0503</f>
        <v>17.441351888668</v>
      </c>
      <c r="BH7" s="12" t="n">
        <f aca="false">(AM7-0.0095)/0.0503</f>
        <v>18.4950298210736</v>
      </c>
      <c r="BI7" s="12" t="n">
        <f aca="false">(AN7-0.0095)/0.0503</f>
        <v>19.0258449304175</v>
      </c>
      <c r="BJ7" s="12" t="n">
        <f aca="false">(AO7-0.0095)/0.0503</f>
        <v>19.5268389662028</v>
      </c>
      <c r="BL7" s="2" t="s">
        <v>12</v>
      </c>
      <c r="BM7" s="12"/>
      <c r="BN7" s="12"/>
      <c r="BO7" s="12"/>
      <c r="BP7" s="12"/>
      <c r="BQ7" s="12" t="n">
        <f aca="false">BC7/(0.042*5)</f>
        <v>78.4057559405472</v>
      </c>
      <c r="BR7" s="12" t="n">
        <f aca="false">BD7/(0.042*5)</f>
        <v>90.7128656631639</v>
      </c>
      <c r="BS7" s="12" t="n">
        <f aca="false">BE7/(0.042*5)</f>
        <v>89.0940073842658</v>
      </c>
      <c r="BT7" s="12" t="n">
        <f aca="false">BF7/(0.042*5)</f>
        <v>87.3426110006627</v>
      </c>
      <c r="BU7" s="12" t="n">
        <f aca="false">BG7/(0.042*5)</f>
        <v>83.0540566127047</v>
      </c>
      <c r="BV7" s="12" t="n">
        <f aca="false">BH7/(0.042*5)</f>
        <v>88.0715705765408</v>
      </c>
      <c r="BW7" s="12" t="n">
        <f aca="false">BI7/(0.042*5)</f>
        <v>90.5992615734166</v>
      </c>
      <c r="BX7" s="12" t="n">
        <f aca="false">BJ7/(0.042*5)</f>
        <v>92.9849474581085</v>
      </c>
      <c r="BZ7" s="2" t="s">
        <v>12</v>
      </c>
      <c r="CA7" s="12"/>
      <c r="CB7" s="12"/>
      <c r="CC7" s="12"/>
      <c r="CD7" s="12"/>
      <c r="CE7" s="12" t="n">
        <f aca="false">AVERAGE(BQ7:BT7)</f>
        <v>86.3888099971599</v>
      </c>
      <c r="CF7" s="12"/>
      <c r="CG7" s="12"/>
      <c r="CH7" s="12"/>
      <c r="CI7" s="12" t="n">
        <f aca="false">AVERAGE(BU7:BX7)</f>
        <v>88.6774590551926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89.356422290554</v>
      </c>
      <c r="CT7" s="12" t="n">
        <f aca="false">(BR7/$CA$8)*100</f>
        <v>103.382424340508</v>
      </c>
      <c r="CU7" s="12" t="n">
        <f aca="false">(BS7/$CA$8)*100</f>
        <v>101.537465609322</v>
      </c>
      <c r="CV7" s="12" t="n">
        <f aca="false">(BT7/$CA$8)*100</f>
        <v>99.54145762529</v>
      </c>
      <c r="CW7" s="12" t="n">
        <f aca="false">(BU7/$CA$8)*100</f>
        <v>94.6539353724982</v>
      </c>
      <c r="CX7" s="12" t="n">
        <f aca="false">(BV7/$CA$8)*100</f>
        <v>100.372228515941</v>
      </c>
      <c r="CY7" s="12" t="n">
        <f aca="false">(BW7/$CA$8)*100</f>
        <v>103.252953552355</v>
      </c>
      <c r="CZ7" s="12" t="n">
        <f aca="false">(BX7/$CA$8)*100</f>
        <v>105.971840103577</v>
      </c>
      <c r="DB7" s="2" t="s">
        <v>12</v>
      </c>
      <c r="DC7" s="12"/>
      <c r="DD7" s="12"/>
      <c r="DE7" s="12"/>
      <c r="DF7" s="12"/>
      <c r="DG7" s="12" t="n">
        <f aca="false">AVERAGE(CS7:CV7)</f>
        <v>98.4544424664185</v>
      </c>
      <c r="DH7" s="12"/>
      <c r="DI7" s="12"/>
      <c r="DJ7" s="12"/>
      <c r="DK7" s="12" t="n">
        <f aca="false">AVERAGE(CW7:CZ7)</f>
        <v>101.062739386093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10.643577709446</v>
      </c>
      <c r="DV7" s="12" t="n">
        <f aca="false">$DC$8-CT7</f>
        <v>-3.38242434050818</v>
      </c>
      <c r="DW7" s="12" t="n">
        <f aca="false">$DC$8-CU7</f>
        <v>-1.53746560932188</v>
      </c>
      <c r="DX7" s="12" t="n">
        <f aca="false">$DC$8-CV7</f>
        <v>0.458542374710021</v>
      </c>
      <c r="DY7" s="12" t="n">
        <f aca="false">$DC$8-CW7</f>
        <v>5.34606462750175</v>
      </c>
      <c r="DZ7" s="12" t="n">
        <f aca="false">$DC$8-CX7</f>
        <v>-0.372228515941117</v>
      </c>
      <c r="EA7" s="12" t="n">
        <f aca="false">$DC$8-CY7</f>
        <v>-3.25295355235474</v>
      </c>
      <c r="EB7" s="12" t="n">
        <f aca="false">$DC$8-CZ7</f>
        <v>-5.97184010357664</v>
      </c>
      <c r="ED7" s="2" t="s">
        <v>12</v>
      </c>
      <c r="EE7" s="12"/>
      <c r="EF7" s="12"/>
      <c r="EG7" s="12"/>
      <c r="EH7" s="12"/>
      <c r="EI7" s="12" t="n">
        <f aca="false">AVERAGE(DU7:DX7)</f>
        <v>1.54555753358148</v>
      </c>
      <c r="EJ7" s="12"/>
      <c r="EK7" s="12"/>
      <c r="EL7" s="12"/>
      <c r="EM7" s="12" t="n">
        <f aca="false">AVERAGE(DY7:EB7)</f>
        <v>-1.06273938609269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6.26486525864916</v>
      </c>
      <c r="EX7" s="12"/>
      <c r="EY7" s="12"/>
      <c r="EZ7" s="12"/>
      <c r="FA7" s="12" t="n">
        <f aca="false">STDEV(DY7:EB7)</f>
        <v>4.84581888831179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39</v>
      </c>
      <c r="G8" s="4"/>
      <c r="H8" s="4"/>
      <c r="I8" s="4"/>
      <c r="J8" s="4" t="s">
        <v>40</v>
      </c>
      <c r="K8" s="4"/>
      <c r="L8" s="4"/>
      <c r="M8" s="4"/>
      <c r="O8" s="2" t="s">
        <v>16</v>
      </c>
      <c r="P8" s="0" t="n">
        <v>0.9679</v>
      </c>
      <c r="Q8" s="0" t="n">
        <v>1.0487</v>
      </c>
      <c r="R8" s="0" t="n">
        <v>0.9712</v>
      </c>
      <c r="S8" s="0" t="n">
        <v>0.9584</v>
      </c>
      <c r="T8" s="0" t="n">
        <v>0.871</v>
      </c>
      <c r="U8" s="0" t="n">
        <v>1.0177</v>
      </c>
      <c r="V8" s="0" t="n">
        <v>1.0205</v>
      </c>
      <c r="W8" s="0" t="n">
        <v>0.9992</v>
      </c>
      <c r="X8" s="0" t="n">
        <v>0.8659</v>
      </c>
      <c r="Y8" s="0" t="n">
        <v>0.8544</v>
      </c>
      <c r="Z8" s="0" t="n">
        <v>0.8796</v>
      </c>
      <c r="AA8" s="0" t="n">
        <v>0.8998</v>
      </c>
      <c r="AC8" s="2" t="s">
        <v>16</v>
      </c>
      <c r="AD8" s="12" t="n">
        <f aca="false">P8-(AVERAGE($P$4:$S$4))</f>
        <v>0.9177</v>
      </c>
      <c r="AE8" s="12" t="n">
        <f aca="false">Q8-(AVERAGE($P$4:$S$4))</f>
        <v>0.9985</v>
      </c>
      <c r="AF8" s="12" t="n">
        <f aca="false">R8-(AVERAGE($P$4:$S$4))</f>
        <v>0.921</v>
      </c>
      <c r="AG8" s="12" t="n">
        <f aca="false">S8-(AVERAGE($P$4:$S$4))</f>
        <v>0.9082</v>
      </c>
      <c r="AH8" s="12" t="n">
        <f aca="false">T8-(AVERAGE($P$4:$S$4))</f>
        <v>0.8208</v>
      </c>
      <c r="AI8" s="12" t="n">
        <f aca="false">U8-(AVERAGE($P$4:$S$4))</f>
        <v>0.9675</v>
      </c>
      <c r="AJ8" s="12" t="n">
        <f aca="false">V8-(AVERAGE($P$4:$S$4))</f>
        <v>0.9703</v>
      </c>
      <c r="AK8" s="12" t="n">
        <f aca="false">W8-(AVERAGE($P$4:$S$4))</f>
        <v>0.949</v>
      </c>
      <c r="AL8" s="12" t="n">
        <f aca="false">X8-(AVERAGE($P$4:$S$4))</f>
        <v>0.8157</v>
      </c>
      <c r="AM8" s="12" t="n">
        <f aca="false">Y8-(AVERAGE($P$4:$S$4))</f>
        <v>0.8042</v>
      </c>
      <c r="AN8" s="12" t="n">
        <f aca="false">Z8-(AVERAGE($P$4:$S$4))</f>
        <v>0.8294</v>
      </c>
      <c r="AO8" s="12" t="n">
        <f aca="false">AA8-(AVERAGE($P$4:$S$4))</f>
        <v>0.8496</v>
      </c>
      <c r="AX8" s="2" t="s">
        <v>16</v>
      </c>
      <c r="AY8" s="12" t="n">
        <f aca="false">(AD8-0.0095)/0.0503</f>
        <v>18.0556660039761</v>
      </c>
      <c r="AZ8" s="12" t="n">
        <f aca="false">(AE8-0.0095)/0.0503</f>
        <v>19.662027833002</v>
      </c>
      <c r="BA8" s="12" t="n">
        <f aca="false">(AF8-0.0095)/0.0503</f>
        <v>18.1212723658052</v>
      </c>
      <c r="BB8" s="12" t="n">
        <f aca="false">(AG8-0.0095)/0.0503</f>
        <v>17.8667992047714</v>
      </c>
      <c r="BC8" s="12" t="n">
        <f aca="false">(AH8-0.0095)/0.0503</f>
        <v>16.1292246520875</v>
      </c>
      <c r="BD8" s="12" t="n">
        <f aca="false">(AI8-0.0095)/0.0503</f>
        <v>19.0457256461233</v>
      </c>
      <c r="BE8" s="12" t="n">
        <f aca="false">(AJ8-0.0095)/0.0503</f>
        <v>19.1013916500994</v>
      </c>
      <c r="BF8" s="12" t="n">
        <f aca="false">(AK8-0.0095)/0.0503</f>
        <v>18.6779324055666</v>
      </c>
      <c r="BG8" s="12" t="n">
        <f aca="false">(AL8-0.0095)/0.0503</f>
        <v>16.0278330019881</v>
      </c>
      <c r="BH8" s="12" t="n">
        <f aca="false">(AM8-0.0095)/0.0503</f>
        <v>15.7992047713718</v>
      </c>
      <c r="BI8" s="12" t="n">
        <f aca="false">(AN8-0.0095)/0.0503</f>
        <v>16.3001988071571</v>
      </c>
      <c r="BJ8" s="12" t="n">
        <f aca="false">(AO8-0.0095)/0.0503</f>
        <v>16.7017892644135</v>
      </c>
      <c r="BL8" s="2" t="s">
        <v>16</v>
      </c>
      <c r="BM8" s="12" t="n">
        <f aca="false">AY8/(0.042*5)</f>
        <v>85.9793619236959</v>
      </c>
      <c r="BN8" s="12" t="n">
        <f aca="false">AZ8/(0.042*5)</f>
        <v>93.6287039666761</v>
      </c>
      <c r="BO8" s="12" t="n">
        <f aca="false">BA8/(0.042*5)</f>
        <v>86.2917731705008</v>
      </c>
      <c r="BP8" s="12" t="n">
        <f aca="false">BB8/(0.042*5)</f>
        <v>85.079996213197</v>
      </c>
      <c r="BQ8" s="12" t="n">
        <f aca="false">BC8/(0.042*5)</f>
        <v>76.805831676607</v>
      </c>
      <c r="BR8" s="12" t="n">
        <f aca="false">BD8/(0.042*5)</f>
        <v>90.693931648206</v>
      </c>
      <c r="BS8" s="12" t="n">
        <f aca="false">BE8/(0.042*5)</f>
        <v>90.9590078576162</v>
      </c>
      <c r="BT8" s="12" t="n">
        <f aca="false">BF8/(0.042*5)</f>
        <v>88.9425352646029</v>
      </c>
      <c r="BU8" s="12" t="n">
        <f aca="false">BG8/(0.042*5)</f>
        <v>76.3230142951813</v>
      </c>
      <c r="BV8" s="12" t="n">
        <f aca="false">BH8/(0.042*5)</f>
        <v>75.2343084351037</v>
      </c>
      <c r="BW8" s="12" t="n">
        <f aca="false">BI8/(0.042*5)</f>
        <v>77.6199943197955</v>
      </c>
      <c r="BX8" s="12" t="n">
        <f aca="false">BJ8/(0.042*5)</f>
        <v>79.5323298305406</v>
      </c>
      <c r="BZ8" s="2" t="s">
        <v>16</v>
      </c>
      <c r="CA8" s="12" t="n">
        <f aca="false">AVERAGE(BM8:BP8)</f>
        <v>87.7449588185175</v>
      </c>
      <c r="CB8" s="12"/>
      <c r="CC8" s="12"/>
      <c r="CD8" s="12"/>
      <c r="CE8" s="12" t="n">
        <f aca="false">AVERAGE(BQ8:BT8)</f>
        <v>86.850326611758</v>
      </c>
      <c r="CF8" s="12"/>
      <c r="CG8" s="12"/>
      <c r="CH8" s="12"/>
      <c r="CI8" s="14" t="n">
        <f aca="false">AVERAGE(BU8:BX8)</f>
        <v>77.1774117201553</v>
      </c>
      <c r="CJ8" s="12"/>
      <c r="CK8" s="12"/>
      <c r="CL8" s="12"/>
      <c r="CN8" s="2" t="s">
        <v>16</v>
      </c>
      <c r="CO8" s="12" t="n">
        <f aca="false">(BM8/$CA$8)*100</f>
        <v>97.9878081674489</v>
      </c>
      <c r="CP8" s="12" t="n">
        <f aca="false">(BN8/$CA$8)*100</f>
        <v>106.705507903113</v>
      </c>
      <c r="CQ8" s="12" t="n">
        <f aca="false">(BO8/$CA$8)*100</f>
        <v>98.3438528348708</v>
      </c>
      <c r="CR8" s="12" t="n">
        <f aca="false">(BP8/$CA$8)*100</f>
        <v>96.9628310945676</v>
      </c>
      <c r="CS8" s="12" t="n">
        <f aca="false">(BQ8/$CA$8)*100</f>
        <v>87.53304202406</v>
      </c>
      <c r="CT8" s="12" t="n">
        <f aca="false">(BR8/$CA$8)*100</f>
        <v>103.360845875816</v>
      </c>
      <c r="CU8" s="12" t="n">
        <f aca="false">(BS8/$CA$8)*100</f>
        <v>103.662944381507</v>
      </c>
      <c r="CV8" s="12" t="n">
        <f aca="false">(BT8/$CA$8)*100</f>
        <v>101.364837891784</v>
      </c>
      <c r="CW8" s="12" t="n">
        <f aca="false">(BU8/$CA$8)*100</f>
        <v>86.9827911744079</v>
      </c>
      <c r="CX8" s="12" t="n">
        <f aca="false">(BV8/$CA$8)*100</f>
        <v>85.7420294546043</v>
      </c>
      <c r="CY8" s="12" t="n">
        <f aca="false">(BW8/$CA$8)*100</f>
        <v>88.4609160058262</v>
      </c>
      <c r="CZ8" s="12" t="n">
        <f aca="false">(BX8/$CA$8)*100</f>
        <v>90.6403409397421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98.9804175432918</v>
      </c>
      <c r="DH8" s="12"/>
      <c r="DI8" s="12"/>
      <c r="DJ8" s="12"/>
      <c r="DK8" s="12" t="n">
        <f aca="false">AVERAGE(CW8:CZ8)</f>
        <v>87.9565193936451</v>
      </c>
      <c r="DL8" s="12"/>
      <c r="DM8" s="12"/>
      <c r="DN8" s="12"/>
      <c r="DP8" s="2" t="s">
        <v>16</v>
      </c>
      <c r="DQ8" s="12" t="n">
        <f aca="false">$DC$8-CO8</f>
        <v>2.01219183255111</v>
      </c>
      <c r="DR8" s="12" t="n">
        <f aca="false">$DC$8-CP8</f>
        <v>-6.7055079031127</v>
      </c>
      <c r="DS8" s="12" t="n">
        <f aca="false">$DC$8-CQ8</f>
        <v>1.6561471651292</v>
      </c>
      <c r="DT8" s="12" t="n">
        <f aca="false">$DC$8-CR8</f>
        <v>3.03716890543237</v>
      </c>
      <c r="DU8" s="12" t="n">
        <f aca="false">$DC$8-CS8</f>
        <v>12.46695797594</v>
      </c>
      <c r="DV8" s="12" t="n">
        <f aca="false">$DC$8-CT8</f>
        <v>-3.36084587581594</v>
      </c>
      <c r="DW8" s="12" t="n">
        <f aca="false">$DC$8-CU8</f>
        <v>-3.66294438150726</v>
      </c>
      <c r="DX8" s="12" t="n">
        <f aca="false">$DC$8-CV8</f>
        <v>-1.36483789178402</v>
      </c>
      <c r="DY8" s="12" t="n">
        <f aca="false">$DC$8-CW8</f>
        <v>13.0172088255921</v>
      </c>
      <c r="DZ8" s="12" t="n">
        <f aca="false">$DC$8-CX8</f>
        <v>14.2579705453957</v>
      </c>
      <c r="EA8" s="12" t="n">
        <f aca="false">$DC$8-CY8</f>
        <v>11.5390839941738</v>
      </c>
      <c r="EB8" s="12" t="n">
        <f aca="false">$DC$8-CZ8</f>
        <v>9.35965906025785</v>
      </c>
      <c r="ED8" s="2" t="s">
        <v>16</v>
      </c>
      <c r="EE8" s="12" t="n">
        <f aca="false">AVERAGE(DQ8:DT8)</f>
        <v>-7.105427357601E-015</v>
      </c>
      <c r="EF8" s="12"/>
      <c r="EG8" s="12"/>
      <c r="EH8" s="12"/>
      <c r="EI8" s="12" t="n">
        <f aca="false">AVERAGE(DU8:DX8)</f>
        <v>1.0195824567082</v>
      </c>
      <c r="EJ8" s="12"/>
      <c r="EK8" s="12"/>
      <c r="EL8" s="12"/>
      <c r="EM8" s="14" t="n">
        <f aca="false">AVERAGE(DY8:EB8)</f>
        <v>12.0434806063548</v>
      </c>
      <c r="EN8" s="12"/>
      <c r="EO8" s="12"/>
      <c r="EP8" s="12"/>
      <c r="ER8" s="2" t="s">
        <v>16</v>
      </c>
      <c r="ES8" s="12" t="n">
        <f aca="false">STDEV(DQ8:DT8)</f>
        <v>4.50850938420461</v>
      </c>
      <c r="ET8" s="12"/>
      <c r="EU8" s="12"/>
      <c r="EV8" s="12"/>
      <c r="EW8" s="12" t="n">
        <f aca="false">STDEV(DU8:DX8)</f>
        <v>7.69939557462359</v>
      </c>
      <c r="EX8" s="12"/>
      <c r="EY8" s="12"/>
      <c r="EZ8" s="12"/>
      <c r="FA8" s="14" t="n">
        <f aca="false">STDEV(DY8:EB8)</f>
        <v>2.10629424730782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41</v>
      </c>
      <c r="G9" s="4"/>
      <c r="H9" s="4"/>
      <c r="I9" s="4"/>
      <c r="J9" s="4" t="s">
        <v>42</v>
      </c>
      <c r="K9" s="4"/>
      <c r="L9" s="4"/>
      <c r="M9" s="4"/>
      <c r="O9" s="2" t="s">
        <v>20</v>
      </c>
      <c r="P9" s="0" t="n">
        <v>0.5744</v>
      </c>
      <c r="Q9" s="0" t="n">
        <v>0.5791</v>
      </c>
      <c r="R9" s="0" t="n">
        <v>0.5765</v>
      </c>
      <c r="S9" s="0" t="n">
        <v>0.5594</v>
      </c>
      <c r="T9" s="0" t="n">
        <v>0.8883</v>
      </c>
      <c r="U9" s="0" t="n">
        <v>1.0386</v>
      </c>
      <c r="V9" s="0" t="n">
        <v>1.0346</v>
      </c>
      <c r="W9" s="0" t="n">
        <v>0.9982</v>
      </c>
      <c r="X9" s="0" t="n">
        <v>0.9365</v>
      </c>
      <c r="Y9" s="0" t="n">
        <v>0.9968</v>
      </c>
      <c r="Z9" s="0" t="n">
        <v>0.9964</v>
      </c>
      <c r="AA9" s="0" t="n">
        <v>1.0326</v>
      </c>
      <c r="AC9" s="2" t="s">
        <v>20</v>
      </c>
      <c r="AD9" s="12" t="n">
        <f aca="false">P9-(AVERAGE($P$4:$S$4))</f>
        <v>0.5242</v>
      </c>
      <c r="AE9" s="12" t="n">
        <f aca="false">Q9-(AVERAGE($P$4:$S$4))</f>
        <v>0.5289</v>
      </c>
      <c r="AF9" s="12" t="n">
        <f aca="false">R9-(AVERAGE($P$4:$S$4))</f>
        <v>0.5263</v>
      </c>
      <c r="AG9" s="12" t="n">
        <f aca="false">S9-(AVERAGE($P$4:$S$4))</f>
        <v>0.5092</v>
      </c>
      <c r="AH9" s="12" t="n">
        <f aca="false">T9-(AVERAGE($P$4:$S$4))</f>
        <v>0.8381</v>
      </c>
      <c r="AI9" s="12" t="n">
        <f aca="false">U9-(AVERAGE($P$4:$S$4))</f>
        <v>0.9884</v>
      </c>
      <c r="AJ9" s="12" t="n">
        <f aca="false">V9-(AVERAGE($P$4:$S$4))</f>
        <v>0.9844</v>
      </c>
      <c r="AK9" s="12" t="n">
        <f aca="false">W9-(AVERAGE($P$4:$S$4))</f>
        <v>0.948</v>
      </c>
      <c r="AL9" s="12" t="n">
        <f aca="false">X9-(AVERAGE($P$4:$S$4))</f>
        <v>0.8863</v>
      </c>
      <c r="AM9" s="12" t="n">
        <f aca="false">Y9-(AVERAGE($P$4:$S$4))</f>
        <v>0.9466</v>
      </c>
      <c r="AN9" s="12" t="n">
        <f aca="false">Z9-(AVERAGE($P$4:$S$4))</f>
        <v>0.9462</v>
      </c>
      <c r="AO9" s="12" t="n">
        <f aca="false">AA9-(AVERAGE($P$4:$S$4))</f>
        <v>0.9824</v>
      </c>
      <c r="AX9" s="2" t="s">
        <v>20</v>
      </c>
      <c r="AY9" s="12" t="n">
        <f aca="false">(AD9-0.0095)/0.0503</f>
        <v>10.2326043737575</v>
      </c>
      <c r="AZ9" s="12" t="n">
        <f aca="false">(AE9-0.0095)/0.0503</f>
        <v>10.3260437375746</v>
      </c>
      <c r="BA9" s="12" t="n">
        <f aca="false">(AF9-0.0095)/0.0503</f>
        <v>10.2743538767396</v>
      </c>
      <c r="BB9" s="12" t="n">
        <f aca="false">(AG9-0.0095)/0.0503</f>
        <v>9.93439363817097</v>
      </c>
      <c r="BC9" s="12" t="n">
        <f aca="false">(AH9-0.0095)/0.0503</f>
        <v>16.4731610337972</v>
      </c>
      <c r="BD9" s="12" t="n">
        <f aca="false">(AI9-0.0095)/0.0503</f>
        <v>19.4612326043738</v>
      </c>
      <c r="BE9" s="12" t="n">
        <f aca="false">(AJ9-0.0095)/0.0503</f>
        <v>19.3817097415507</v>
      </c>
      <c r="BF9" s="12" t="n">
        <f aca="false">(AK9-0.0095)/0.0503</f>
        <v>18.6580516898608</v>
      </c>
      <c r="BG9" s="12" t="n">
        <f aca="false">(AL9-0.0095)/0.0503</f>
        <v>17.4314115308151</v>
      </c>
      <c r="BH9" s="12" t="n">
        <f aca="false">(AM9-0.0095)/0.0503</f>
        <v>18.6302186878728</v>
      </c>
      <c r="BI9" s="12" t="n">
        <f aca="false">(AN9-0.0095)/0.0503</f>
        <v>18.6222664015905</v>
      </c>
      <c r="BJ9" s="12" t="n">
        <f aca="false">(AO9-0.0095)/0.0503</f>
        <v>19.3419483101392</v>
      </c>
      <c r="BL9" s="2" t="s">
        <v>20</v>
      </c>
      <c r="BM9" s="12" t="n">
        <f aca="false">AY9/(0.042*5)</f>
        <v>48.7266874940831</v>
      </c>
      <c r="BN9" s="12" t="n">
        <f aca="false">AZ9/(0.042*5)</f>
        <v>49.1716368455931</v>
      </c>
      <c r="BO9" s="12" t="n">
        <f aca="false">BA9/(0.042*5)</f>
        <v>48.9254946511408</v>
      </c>
      <c r="BP9" s="12" t="n">
        <f aca="false">BB9/(0.042*5)</f>
        <v>47.3066363722427</v>
      </c>
      <c r="BQ9" s="12" t="n">
        <f aca="false">BC9/(0.042*5)</f>
        <v>78.4436239704629</v>
      </c>
      <c r="BR9" s="12" t="n">
        <f aca="false">BD9/(0.042*5)</f>
        <v>92.6725362113036</v>
      </c>
      <c r="BS9" s="12" t="n">
        <f aca="false">BE9/(0.042*5)</f>
        <v>92.2938559121462</v>
      </c>
      <c r="BT9" s="12" t="n">
        <f aca="false">BF9/(0.042*5)</f>
        <v>88.8478651898135</v>
      </c>
      <c r="BU9" s="12" t="n">
        <f aca="false">BG9/(0.042*5)</f>
        <v>83.00672157531</v>
      </c>
      <c r="BV9" s="12" t="n">
        <f aca="false">BH9/(0.042*5)</f>
        <v>88.7153270851084</v>
      </c>
      <c r="BW9" s="12" t="n">
        <f aca="false">BI9/(0.042*5)</f>
        <v>88.6774590551927</v>
      </c>
      <c r="BX9" s="12" t="n">
        <f aca="false">BJ9/(0.042*5)</f>
        <v>92.1045157625674</v>
      </c>
      <c r="BZ9" s="2" t="s">
        <v>20</v>
      </c>
      <c r="CA9" s="12" t="n">
        <f aca="false">AVERAGE(BM9:BP9)</f>
        <v>48.5326138407649</v>
      </c>
      <c r="CB9" s="12"/>
      <c r="CC9" s="12"/>
      <c r="CD9" s="12"/>
      <c r="CE9" s="12" t="n">
        <f aca="false">AVERAGE(BQ9:BT9)</f>
        <v>88.0644703209316</v>
      </c>
      <c r="CF9" s="12"/>
      <c r="CG9" s="12"/>
      <c r="CH9" s="12"/>
      <c r="CI9" s="14" t="n">
        <f aca="false">AVERAGE(BU9:BX9)</f>
        <v>88.1260058695446</v>
      </c>
      <c r="CJ9" s="12"/>
      <c r="CK9" s="12"/>
      <c r="CL9" s="12"/>
      <c r="CN9" s="2" t="s">
        <v>20</v>
      </c>
      <c r="CO9" s="12" t="n">
        <f aca="false">(BM9/$CA$8)*100</f>
        <v>55.5321788854723</v>
      </c>
      <c r="CP9" s="12" t="n">
        <f aca="false">(BN9/$CA$8)*100</f>
        <v>56.0392728057399</v>
      </c>
      <c r="CQ9" s="12" t="n">
        <f aca="false">(BO9/$CA$8)*100</f>
        <v>55.7587527647408</v>
      </c>
      <c r="CR9" s="12" t="n">
        <f aca="false">(BP9/$CA$8)*100</f>
        <v>53.9137940335545</v>
      </c>
      <c r="CS9" s="12" t="n">
        <f aca="false">(BQ9/$CA$8)*100</f>
        <v>89.3995792199385</v>
      </c>
      <c r="CT9" s="12" t="n">
        <f aca="false">(BR9/$CA$8)*100</f>
        <v>105.615795436155</v>
      </c>
      <c r="CU9" s="12" t="n">
        <f aca="false">(BS9/$CA$8)*100</f>
        <v>105.18422614231</v>
      </c>
      <c r="CV9" s="12" t="n">
        <f aca="false">(BT9/$CA$8)*100</f>
        <v>101.256945568323</v>
      </c>
      <c r="CW9" s="12" t="n">
        <f aca="false">(BU9/$CA$8)*100</f>
        <v>94.5999892107676</v>
      </c>
      <c r="CX9" s="12" t="n">
        <f aca="false">(BV9/$CA$8)*100</f>
        <v>101.105896315477</v>
      </c>
      <c r="CY9" s="12" t="n">
        <f aca="false">(BW9/$CA$8)*100</f>
        <v>101.062739386093</v>
      </c>
      <c r="CZ9" s="12" t="n">
        <f aca="false">(BX9/$CA$8)*100</f>
        <v>104.968441495388</v>
      </c>
      <c r="DB9" s="2" t="s">
        <v>20</v>
      </c>
      <c r="DC9" s="12" t="n">
        <f aca="false">AVERAGE(CO9:CR9)</f>
        <v>55.3109996223769</v>
      </c>
      <c r="DD9" s="12"/>
      <c r="DE9" s="12"/>
      <c r="DF9" s="12"/>
      <c r="DG9" s="12" t="n">
        <f aca="false">AVERAGE(CS9:CV9)</f>
        <v>100.364136591682</v>
      </c>
      <c r="DH9" s="12"/>
      <c r="DI9" s="12"/>
      <c r="DJ9" s="12"/>
      <c r="DK9" s="12" t="n">
        <f aca="false">AVERAGE(CW9:CZ9)</f>
        <v>100.434266601931</v>
      </c>
      <c r="DL9" s="12"/>
      <c r="DM9" s="12"/>
      <c r="DN9" s="12"/>
      <c r="DP9" s="2" t="s">
        <v>20</v>
      </c>
      <c r="DQ9" s="12" t="n">
        <f aca="false">$DC$8-CO9</f>
        <v>44.4678211145277</v>
      </c>
      <c r="DR9" s="12" t="n">
        <f aca="false">$DC$8-CP9</f>
        <v>43.9607271942601</v>
      </c>
      <c r="DS9" s="12" t="n">
        <f aca="false">$DC$8-CQ9</f>
        <v>44.2412472352592</v>
      </c>
      <c r="DT9" s="12" t="n">
        <f aca="false">$DC$8-CR9</f>
        <v>46.0862059664455</v>
      </c>
      <c r="DU9" s="12" t="n">
        <f aca="false">$DC$8-CS9</f>
        <v>10.6004207800615</v>
      </c>
      <c r="DV9" s="12" t="n">
        <f aca="false">$DC$8-CT9</f>
        <v>-5.61579543615473</v>
      </c>
      <c r="DW9" s="12" t="n">
        <f aca="false">$DC$8-CU9</f>
        <v>-5.18422614230997</v>
      </c>
      <c r="DX9" s="12" t="n">
        <f aca="false">$DC$8-CV9</f>
        <v>-1.25694556832285</v>
      </c>
      <c r="DY9" s="12" t="n">
        <f aca="false">$DC$8-CW9</f>
        <v>5.40001078923235</v>
      </c>
      <c r="DZ9" s="12" t="n">
        <f aca="false">$DC$8-CX9</f>
        <v>-1.10589631547717</v>
      </c>
      <c r="EA9" s="12" t="n">
        <f aca="false">$DC$8-CY9</f>
        <v>-1.0627393860927</v>
      </c>
      <c r="EB9" s="12" t="n">
        <f aca="false">$DC$8-CZ9</f>
        <v>-4.96844149538759</v>
      </c>
      <c r="ED9" s="2" t="s">
        <v>20</v>
      </c>
      <c r="EE9" s="12" t="n">
        <f aca="false">AVERAGE(DQ9:DT9)</f>
        <v>44.6890003776231</v>
      </c>
      <c r="EF9" s="12"/>
      <c r="EG9" s="12"/>
      <c r="EH9" s="12"/>
      <c r="EI9" s="12" t="n">
        <f aca="false">AVERAGE(DU9:DX9)</f>
        <v>-0.364136591681515</v>
      </c>
      <c r="EJ9" s="12"/>
      <c r="EK9" s="12"/>
      <c r="EL9" s="12"/>
      <c r="EM9" s="14" t="n">
        <f aca="false">AVERAGE(DY9:EB9)</f>
        <v>-0.434266601931277</v>
      </c>
      <c r="EN9" s="12"/>
      <c r="EO9" s="12"/>
      <c r="EP9" s="12"/>
      <c r="ER9" s="2" t="s">
        <v>20</v>
      </c>
      <c r="ES9" s="12" t="n">
        <f aca="false">STDEV(DQ9:DT9)</f>
        <v>0.954283051992847</v>
      </c>
      <c r="ET9" s="12"/>
      <c r="EU9" s="12"/>
      <c r="EV9" s="12"/>
      <c r="EW9" s="12" t="n">
        <f aca="false">STDEV(DU9:DX9)</f>
        <v>7.56817481567444</v>
      </c>
      <c r="EX9" s="12"/>
      <c r="EY9" s="12"/>
      <c r="EZ9" s="12"/>
      <c r="FA9" s="14" t="n">
        <f aca="false">STDEV(DY9:EB9)</f>
        <v>4.29897658960991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43</v>
      </c>
      <c r="G10" s="4"/>
      <c r="H10" s="4"/>
      <c r="I10" s="4"/>
      <c r="J10" s="4" t="s">
        <v>44</v>
      </c>
      <c r="K10" s="4"/>
      <c r="L10" s="4"/>
      <c r="M10" s="4"/>
      <c r="O10" s="2" t="s">
        <v>24</v>
      </c>
      <c r="P10" s="0" t="n">
        <v>0.3322</v>
      </c>
      <c r="Q10" s="0" t="n">
        <v>0.3753</v>
      </c>
      <c r="R10" s="0" t="n">
        <v>0.3758</v>
      </c>
      <c r="S10" s="0" t="n">
        <v>0.3367</v>
      </c>
      <c r="T10" s="0" t="n">
        <v>0.9035</v>
      </c>
      <c r="U10" s="0" t="n">
        <v>1.0216</v>
      </c>
      <c r="V10" s="0" t="n">
        <v>1.0339</v>
      </c>
      <c r="W10" s="0" t="n">
        <v>1.0122</v>
      </c>
      <c r="X10" s="0" t="n">
        <v>0.9374</v>
      </c>
      <c r="Y10" s="0" t="n">
        <v>0.9792</v>
      </c>
      <c r="Z10" s="0" t="n">
        <v>1.0126</v>
      </c>
      <c r="AA10" s="0" t="n">
        <v>1.0322</v>
      </c>
      <c r="AC10" s="2" t="s">
        <v>24</v>
      </c>
      <c r="AD10" s="12" t="n">
        <f aca="false">P10-(AVERAGE($P$4:$S$4))</f>
        <v>0.282</v>
      </c>
      <c r="AE10" s="12" t="n">
        <f aca="false">Q10-(AVERAGE($P$4:$S$4))</f>
        <v>0.3251</v>
      </c>
      <c r="AF10" s="12" t="n">
        <f aca="false">R10-(AVERAGE($P$4:$S$4))</f>
        <v>0.3256</v>
      </c>
      <c r="AG10" s="12" t="n">
        <f aca="false">S10-(AVERAGE($P$4:$S$4))</f>
        <v>0.2865</v>
      </c>
      <c r="AH10" s="12" t="n">
        <f aca="false">T10-(AVERAGE($P$4:$S$4))</f>
        <v>0.8533</v>
      </c>
      <c r="AI10" s="12" t="n">
        <f aca="false">U10-(AVERAGE($P$4:$S$4))</f>
        <v>0.9714</v>
      </c>
      <c r="AJ10" s="12" t="n">
        <f aca="false">V10-(AVERAGE($P$4:$S$4))</f>
        <v>0.9837</v>
      </c>
      <c r="AK10" s="12" t="n">
        <f aca="false">W10-(AVERAGE($P$4:$S$4))</f>
        <v>0.962</v>
      </c>
      <c r="AL10" s="12" t="n">
        <f aca="false">X10-(AVERAGE($P$4:$S$4))</f>
        <v>0.8872</v>
      </c>
      <c r="AM10" s="12" t="n">
        <f aca="false">Y10-(AVERAGE($P$4:$S$4))</f>
        <v>0.929</v>
      </c>
      <c r="AN10" s="12" t="n">
        <f aca="false">Z10-(AVERAGE($P$4:$S$4))</f>
        <v>0.9624</v>
      </c>
      <c r="AO10" s="12" t="n">
        <f aca="false">AA10-(AVERAGE($P$4:$S$4))</f>
        <v>0.982</v>
      </c>
      <c r="AX10" s="2" t="s">
        <v>24</v>
      </c>
      <c r="AY10" s="12" t="n">
        <f aca="false">(AD10-0.0095)/0.0503</f>
        <v>5.41749502982107</v>
      </c>
      <c r="AZ10" s="12" t="n">
        <f aca="false">(AE10-0.0095)/0.0503</f>
        <v>6.27435387673956</v>
      </c>
      <c r="BA10" s="12" t="n">
        <f aca="false">(AF10-0.0095)/0.0503</f>
        <v>6.28429423459244</v>
      </c>
      <c r="BB10" s="12" t="n">
        <f aca="false">(AG10-0.0095)/0.0503</f>
        <v>5.50695825049702</v>
      </c>
      <c r="BC10" s="12" t="n">
        <f aca="false">(AH10-0.0095)/0.0503</f>
        <v>16.7753479125249</v>
      </c>
      <c r="BD10" s="12" t="n">
        <f aca="false">(AI10-0.0095)/0.0503</f>
        <v>19.1232604373757</v>
      </c>
      <c r="BE10" s="12" t="n">
        <f aca="false">(AJ10-0.0095)/0.0503</f>
        <v>19.3677932405567</v>
      </c>
      <c r="BF10" s="12" t="n">
        <f aca="false">(AK10-0.0095)/0.0503</f>
        <v>18.9363817097416</v>
      </c>
      <c r="BG10" s="12" t="n">
        <f aca="false">(AL10-0.0095)/0.0503</f>
        <v>17.4493041749503</v>
      </c>
      <c r="BH10" s="12" t="n">
        <f aca="false">(AM10-0.0095)/0.0503</f>
        <v>18.2803180914513</v>
      </c>
      <c r="BI10" s="12" t="n">
        <f aca="false">(AN10-0.0095)/0.0503</f>
        <v>18.9443339960239</v>
      </c>
      <c r="BJ10" s="12" t="n">
        <f aca="false">(AO10-0.0095)/0.0503</f>
        <v>19.3339960238569</v>
      </c>
      <c r="BL10" s="2" t="s">
        <v>24</v>
      </c>
      <c r="BM10" s="12" t="n">
        <f aca="false">AY10/(0.042*5)</f>
        <v>25.7975953801003</v>
      </c>
      <c r="BN10" s="12" t="n">
        <f aca="false">AZ10/(0.042*5)</f>
        <v>29.8778756035217</v>
      </c>
      <c r="BO10" s="12" t="n">
        <f aca="false">BA10/(0.042*5)</f>
        <v>29.9252106409164</v>
      </c>
      <c r="BP10" s="12" t="n">
        <f aca="false">BB10/(0.042*5)</f>
        <v>26.2236107166525</v>
      </c>
      <c r="BQ10" s="12" t="n">
        <f aca="false">BC10/(0.042*5)</f>
        <v>79.8826091072612</v>
      </c>
      <c r="BR10" s="12" t="n">
        <f aca="false">BD10/(0.042*5)</f>
        <v>91.0631449398845</v>
      </c>
      <c r="BS10" s="12" t="n">
        <f aca="false">BE10/(0.042*5)</f>
        <v>92.2275868597936</v>
      </c>
      <c r="BT10" s="12" t="n">
        <f aca="false">BF10/(0.042*5)</f>
        <v>90.1732462368645</v>
      </c>
      <c r="BU10" s="12" t="n">
        <f aca="false">BG10/(0.042*5)</f>
        <v>83.0919246426205</v>
      </c>
      <c r="BV10" s="12" t="n">
        <f aca="false">BH10/(0.042*5)</f>
        <v>87.0491337688157</v>
      </c>
      <c r="BW10" s="12" t="n">
        <f aca="false">BI10/(0.042*5)</f>
        <v>90.2111142667802</v>
      </c>
      <c r="BX10" s="12" t="n">
        <f aca="false">BJ10/(0.042*5)</f>
        <v>92.0666477326517</v>
      </c>
      <c r="BZ10" s="2" t="s">
        <v>24</v>
      </c>
      <c r="CA10" s="12" t="n">
        <f aca="false">AVERAGE(BM10:BP10)</f>
        <v>27.9560730852977</v>
      </c>
      <c r="CB10" s="12"/>
      <c r="CC10" s="12"/>
      <c r="CD10" s="12"/>
      <c r="CE10" s="14" t="n">
        <f aca="false">AVERAGE(BQ10:BS10)</f>
        <v>87.7244469689798</v>
      </c>
      <c r="CF10" s="12"/>
      <c r="CG10" s="12"/>
      <c r="CH10" s="12"/>
      <c r="CI10" s="14" t="n">
        <f aca="false">AVERAGE(BU10:BX10)</f>
        <v>88.104705102717</v>
      </c>
      <c r="CJ10" s="12"/>
      <c r="CK10" s="12"/>
      <c r="CL10" s="12"/>
      <c r="CN10" s="2" t="s">
        <v>24</v>
      </c>
      <c r="CO10" s="12" t="n">
        <f aca="false">(BM10/$CA$8)*100</f>
        <v>29.4006581431731</v>
      </c>
      <c r="CP10" s="12" t="n">
        <f aca="false">(BN10/$CA$8)*100</f>
        <v>34.0508172843502</v>
      </c>
      <c r="CQ10" s="12" t="n">
        <f aca="false">(BO10/$CA$8)*100</f>
        <v>34.1047634460808</v>
      </c>
      <c r="CR10" s="12" t="n">
        <f aca="false">(BP10/$CA$8)*100</f>
        <v>29.8861735987484</v>
      </c>
      <c r="CS10" s="12" t="n">
        <f aca="false">(BQ10/$CA$8)*100</f>
        <v>91.0395425365485</v>
      </c>
      <c r="CT10" s="12" t="n">
        <f aca="false">(BR10/$CA$8)*100</f>
        <v>103.781625937315</v>
      </c>
      <c r="CU10" s="12" t="n">
        <f aca="false">(BS10/$CA$8)*100</f>
        <v>105.108701515887</v>
      </c>
      <c r="CV10" s="12" t="n">
        <f aca="false">(BT10/$CA$8)*100</f>
        <v>102.767438096779</v>
      </c>
      <c r="CW10" s="12" t="n">
        <f aca="false">(BU10/$CA$8)*100</f>
        <v>94.6970923018827</v>
      </c>
      <c r="CX10" s="12" t="n">
        <f aca="false">(BV10/$CA$8)*100</f>
        <v>99.2069914225603</v>
      </c>
      <c r="CY10" s="12" t="n">
        <f aca="false">(BW10/$CA$8)*100</f>
        <v>102.810595026164</v>
      </c>
      <c r="CZ10" s="12" t="n">
        <f aca="false">(BX10/$CA$8)*100</f>
        <v>104.925284566003</v>
      </c>
      <c r="DB10" s="2" t="s">
        <v>24</v>
      </c>
      <c r="DC10" s="12" t="n">
        <f aca="false">AVERAGE(CO10:CR10)</f>
        <v>31.8606031180881</v>
      </c>
      <c r="DD10" s="12"/>
      <c r="DE10" s="12"/>
      <c r="DF10" s="12"/>
      <c r="DG10" s="12" t="n">
        <f aca="false">AVERAGE(CS10:CU10)</f>
        <v>99.9766233299167</v>
      </c>
      <c r="DH10" s="12"/>
      <c r="DI10" s="12"/>
      <c r="DJ10" s="12"/>
      <c r="DK10" s="12" t="n">
        <f aca="false">AVERAGE(CW10:CZ10)</f>
        <v>100.409990829153</v>
      </c>
      <c r="DL10" s="12"/>
      <c r="DM10" s="12"/>
      <c r="DN10" s="12"/>
      <c r="DP10" s="2" t="s">
        <v>24</v>
      </c>
      <c r="DQ10" s="12" t="n">
        <f aca="false">$DC$8-CO10</f>
        <v>70.5993418568269</v>
      </c>
      <c r="DR10" s="12" t="n">
        <f aca="false">$DC$8-CP10</f>
        <v>65.9491827156498</v>
      </c>
      <c r="DS10" s="12" t="n">
        <f aca="false">$DC$8-CQ10</f>
        <v>65.8952365539192</v>
      </c>
      <c r="DT10" s="12" t="n">
        <f aca="false">$DC$8-CR10</f>
        <v>70.1138264012515</v>
      </c>
      <c r="DU10" s="12" t="n">
        <f aca="false">$DC$8-CS10</f>
        <v>8.96045746345146</v>
      </c>
      <c r="DV10" s="12" t="n">
        <f aca="false">$DC$8-CT10</f>
        <v>-3.78162593731456</v>
      </c>
      <c r="DW10" s="12" t="n">
        <f aca="false">$DC$8-CU10</f>
        <v>-5.10870151588715</v>
      </c>
      <c r="DX10" s="12" t="n">
        <f aca="false">$DC$8-CV10</f>
        <v>-2.76743809677943</v>
      </c>
      <c r="DY10" s="12" t="n">
        <f aca="false">$DC$8-CW10</f>
        <v>5.30290769811725</v>
      </c>
      <c r="DZ10" s="12" t="n">
        <f aca="false">$DC$8-CX10</f>
        <v>0.793008577439707</v>
      </c>
      <c r="EA10" s="12" t="n">
        <f aca="false">$DC$8-CY10</f>
        <v>-2.81059502616387</v>
      </c>
      <c r="EB10" s="12" t="n">
        <f aca="false">$DC$8-CZ10</f>
        <v>-4.92528456600313</v>
      </c>
      <c r="ED10" s="2" t="s">
        <v>24</v>
      </c>
      <c r="EE10" s="12" t="n">
        <f aca="false">AVERAGE(DQ10:DT10)</f>
        <v>68.1393968819118</v>
      </c>
      <c r="EF10" s="12"/>
      <c r="EG10" s="12"/>
      <c r="EH10" s="12"/>
      <c r="EI10" s="14" t="n">
        <f aca="false">AVERAGE(DU10:DW10)</f>
        <v>0.0233766700832518</v>
      </c>
      <c r="EJ10" s="12"/>
      <c r="EK10" s="12"/>
      <c r="EL10" s="12"/>
      <c r="EM10" s="14" t="n">
        <f aca="false">AVERAGE(DY10:EB10)</f>
        <v>-0.409990829152509</v>
      </c>
      <c r="EN10" s="12"/>
      <c r="EO10" s="12"/>
      <c r="EP10" s="12"/>
      <c r="ER10" s="2" t="s">
        <v>24</v>
      </c>
      <c r="ES10" s="12" t="n">
        <f aca="false">STDEV(DQ10:DT10)</f>
        <v>2.56794307298539</v>
      </c>
      <c r="ET10" s="12"/>
      <c r="EU10" s="12"/>
      <c r="EV10" s="12"/>
      <c r="EW10" s="14" t="n">
        <f aca="false">STDEV(DU10:DW10)</f>
        <v>7.76812990546658</v>
      </c>
      <c r="EX10" s="12"/>
      <c r="EY10" s="12"/>
      <c r="EZ10" s="12"/>
      <c r="FA10" s="14" t="n">
        <f aca="false">STDEV(DY10:EB10)</f>
        <v>4.48089258949945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45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0.2923</v>
      </c>
      <c r="Q11" s="0" t="n">
        <v>0.296</v>
      </c>
      <c r="R11" s="0" t="n">
        <v>0.3353</v>
      </c>
      <c r="S11" s="0" t="n">
        <v>0.2556</v>
      </c>
      <c r="T11" s="0" t="n">
        <v>0.8795</v>
      </c>
      <c r="U11" s="0" t="n">
        <v>0.9932</v>
      </c>
      <c r="V11" s="0" t="n">
        <v>0.9074</v>
      </c>
      <c r="W11" s="0" t="n">
        <v>0.9562</v>
      </c>
      <c r="AC11" s="2" t="s">
        <v>28</v>
      </c>
      <c r="AD11" s="12" t="n">
        <f aca="false">P11-(AVERAGE($P$4:$S$4))</f>
        <v>0.2421</v>
      </c>
      <c r="AE11" s="12" t="n">
        <f aca="false">Q11-(AVERAGE($P$4:$S$4))</f>
        <v>0.2458</v>
      </c>
      <c r="AF11" s="12" t="n">
        <f aca="false">R11-(AVERAGE($P$4:$S$4))</f>
        <v>0.2851</v>
      </c>
      <c r="AG11" s="12" t="n">
        <f aca="false">S11-(AVERAGE($P$4:$S$4))</f>
        <v>0.2054</v>
      </c>
      <c r="AH11" s="12" t="n">
        <f aca="false">T11-(AVERAGE($P$4:$S$4))</f>
        <v>0.8293</v>
      </c>
      <c r="AI11" s="12" t="n">
        <f aca="false">U11-(AVERAGE($P$4:$S$4))</f>
        <v>0.943</v>
      </c>
      <c r="AJ11" s="12" t="n">
        <f aca="false">V11-(AVERAGE($P$4:$S$4))</f>
        <v>0.8572</v>
      </c>
      <c r="AK11" s="12" t="n">
        <f aca="false">W11-(AVERAGE($P$4:$S$4))</f>
        <v>0.906</v>
      </c>
      <c r="AL11" s="12"/>
      <c r="AM11" s="12"/>
      <c r="AN11" s="12"/>
      <c r="AO11" s="12"/>
      <c r="AX11" s="2" t="s">
        <v>28</v>
      </c>
      <c r="AY11" s="12" t="n">
        <f aca="false">(AD11-0.0095)/0.0503</f>
        <v>4.62425447316103</v>
      </c>
      <c r="AZ11" s="12" t="n">
        <f aca="false">(AE11-0.0095)/0.0503</f>
        <v>4.69781312127237</v>
      </c>
      <c r="BA11" s="12" t="n">
        <f aca="false">(AF11-0.0095)/0.0503</f>
        <v>5.47912524850895</v>
      </c>
      <c r="BB11" s="12" t="n">
        <f aca="false">(AG11-0.0095)/0.0503</f>
        <v>3.89463220675944</v>
      </c>
      <c r="BC11" s="12" t="n">
        <f aca="false">(AH11-0.0095)/0.0503</f>
        <v>16.2982107355865</v>
      </c>
      <c r="BD11" s="12" t="n">
        <f aca="false">(AI11-0.0095)/0.0503</f>
        <v>18.558648111332</v>
      </c>
      <c r="BE11" s="12" t="n">
        <f aca="false">(AJ11-0.0095)/0.0503</f>
        <v>16.8528827037773</v>
      </c>
      <c r="BF11" s="12" t="n">
        <f aca="false">(AK11-0.0095)/0.0503</f>
        <v>17.8230616302187</v>
      </c>
      <c r="BG11" s="12"/>
      <c r="BH11" s="12"/>
      <c r="BI11" s="12"/>
      <c r="BJ11" s="12"/>
      <c r="BL11" s="2" t="s">
        <v>28</v>
      </c>
      <c r="BM11" s="12" t="n">
        <f aca="false">AY11/(0.042*5)</f>
        <v>22.0202593960049</v>
      </c>
      <c r="BN11" s="12" t="n">
        <f aca="false">AZ11/(0.042*5)</f>
        <v>22.3705386727255</v>
      </c>
      <c r="BO11" s="12" t="n">
        <f aca="false">BA11/(0.042*5)</f>
        <v>26.0910726119474</v>
      </c>
      <c r="BP11" s="12" t="n">
        <f aca="false">BB11/(0.042*5)</f>
        <v>18.5458676512354</v>
      </c>
      <c r="BQ11" s="12" t="n">
        <f aca="false">BC11/(0.042*5)</f>
        <v>77.6105273123166</v>
      </c>
      <c r="BR11" s="12" t="n">
        <f aca="false">BD11/(0.042*5)</f>
        <v>88.3745148158667</v>
      </c>
      <c r="BS11" s="12" t="n">
        <f aca="false">BE11/(0.042*5)</f>
        <v>80.2518223989397</v>
      </c>
      <c r="BT11" s="12" t="n">
        <f aca="false">BF11/(0.042*5)</f>
        <v>84.8717220486604</v>
      </c>
      <c r="BU11" s="12" t="n">
        <f aca="false">BG11/(0.042*5)</f>
        <v>0</v>
      </c>
      <c r="BV11" s="12" t="n">
        <f aca="false">BH11/(0.042*5)</f>
        <v>0</v>
      </c>
      <c r="BW11" s="12" t="n">
        <f aca="false">BI11/(0.042*5)</f>
        <v>0</v>
      </c>
      <c r="BX11" s="12" t="n">
        <f aca="false">BJ11/(0.042*5)</f>
        <v>0</v>
      </c>
      <c r="BZ11" s="2" t="s">
        <v>28</v>
      </c>
      <c r="CA11" s="12" t="n">
        <f aca="false">AVERAGE(BM11:BP11)</f>
        <v>22.2569345829783</v>
      </c>
      <c r="CB11" s="12"/>
      <c r="CC11" s="12"/>
      <c r="CD11" s="12"/>
      <c r="CE11" s="14" t="n">
        <f aca="false">AVERAGE(BQ11:BT11)</f>
        <v>82.7771466439458</v>
      </c>
      <c r="CF11" s="12"/>
      <c r="CG11" s="12"/>
      <c r="CH11" s="12"/>
      <c r="CI11" s="12" t="n">
        <f aca="false">AVERAGE(BU11:BX11)</f>
        <v>0</v>
      </c>
      <c r="CJ11" s="12"/>
      <c r="CK11" s="12"/>
      <c r="CL11" s="12"/>
      <c r="CN11" s="2" t="s">
        <v>28</v>
      </c>
      <c r="CO11" s="12" t="n">
        <f aca="false">(BM11/$CA$8)*100</f>
        <v>25.0957544370718</v>
      </c>
      <c r="CP11" s="12" t="n">
        <f aca="false">(BN11/$CA$8)*100</f>
        <v>25.4949560338782</v>
      </c>
      <c r="CQ11" s="12" t="n">
        <f aca="false">(BO11/$CA$8)*100</f>
        <v>29.7351243459028</v>
      </c>
      <c r="CR11" s="12" t="n">
        <f aca="false">(BP11/$CA$8)*100</f>
        <v>21.1361061660463</v>
      </c>
      <c r="CS11" s="12" t="n">
        <f aca="false">(BQ11/$CA$8)*100</f>
        <v>88.4501267734801</v>
      </c>
      <c r="CT11" s="12" t="n">
        <f aca="false">(BR11/$CA$8)*100</f>
        <v>100.717483951017</v>
      </c>
      <c r="CU11" s="12" t="n">
        <f aca="false">(BS11/$CA$8)*100</f>
        <v>91.4603225980472</v>
      </c>
      <c r="CV11" s="12" t="n">
        <f aca="false">(BT11/$CA$8)*100</f>
        <v>96.725467982953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25.3654852457248</v>
      </c>
      <c r="DD11" s="12"/>
      <c r="DE11" s="12"/>
      <c r="DF11" s="12"/>
      <c r="DG11" s="12" t="n">
        <f aca="false">AVERAGE(CS11:CV11)</f>
        <v>94.3383503263743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74.9042455629282</v>
      </c>
      <c r="DR11" s="12" t="n">
        <f aca="false">$DC$8-CP11</f>
        <v>74.5050439661218</v>
      </c>
      <c r="DS11" s="12" t="n">
        <f aca="false">$DC$8-CQ11</f>
        <v>70.2648756540972</v>
      </c>
      <c r="DT11" s="12" t="n">
        <f aca="false">$DC$8-CR11</f>
        <v>78.8638938339537</v>
      </c>
      <c r="DU11" s="12" t="n">
        <f aca="false">$DC$8-CS11</f>
        <v>11.5498732265199</v>
      </c>
      <c r="DV11" s="12" t="n">
        <f aca="false">$DC$8-CT11</f>
        <v>-0.717483951016916</v>
      </c>
      <c r="DW11" s="12" t="n">
        <f aca="false">$DC$8-CU11</f>
        <v>8.53967740195283</v>
      </c>
      <c r="DX11" s="12" t="n">
        <f aca="false">$DC$8-CV11</f>
        <v>3.27453201704697</v>
      </c>
      <c r="DY11" s="12"/>
      <c r="DZ11" s="12"/>
      <c r="EA11" s="12"/>
      <c r="EB11" s="12"/>
      <c r="ED11" s="2" t="s">
        <v>28</v>
      </c>
      <c r="EE11" s="12" t="n">
        <f aca="false">AVERAGE(DQ11:DT11)</f>
        <v>74.6345147542752</v>
      </c>
      <c r="EF11" s="12"/>
      <c r="EG11" s="12"/>
      <c r="EH11" s="12"/>
      <c r="EI11" s="14" t="n">
        <f aca="false">AVERAGE(DU11:DX11)</f>
        <v>5.6616496736257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3.51524824441311</v>
      </c>
      <c r="ET11" s="12"/>
      <c r="EU11" s="12"/>
      <c r="EV11" s="12"/>
      <c r="EW11" s="14" t="n">
        <f aca="false">STDEV(DU11:DX11)</f>
        <v>5.45728554995596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true" outlineLevel="0" collapsed="false"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-7.105427357601E-015</v>
      </c>
      <c r="EH16" s="13" t="n">
        <f aca="false">ES8</f>
        <v>4.50850938420461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44.6890003776231</v>
      </c>
      <c r="EH17" s="13" t="n">
        <f aca="false">ES9</f>
        <v>0.954283051992847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DR18" s="25"/>
      <c r="EC18" s="18" t="s">
        <v>234</v>
      </c>
      <c r="ED18" s="19" t="n">
        <v>50</v>
      </c>
      <c r="EE18" s="19"/>
      <c r="EF18" s="19"/>
      <c r="EG18" s="13" t="n">
        <f aca="false">EE10</f>
        <v>68.1393968819118</v>
      </c>
      <c r="EH18" s="13" t="n">
        <f aca="false">ES10</f>
        <v>2.56794307298539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EC19" s="18" t="s">
        <v>235</v>
      </c>
      <c r="ED19" s="19" t="n">
        <v>5</v>
      </c>
      <c r="EE19" s="19"/>
      <c r="EF19" s="19"/>
      <c r="EG19" s="13" t="n">
        <f aca="false">EE11</f>
        <v>74.6345147542752</v>
      </c>
      <c r="EH19" s="13" t="n">
        <f aca="false">ES11</f>
        <v>3.51524824441311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EC20" s="0" t="s">
        <v>242</v>
      </c>
      <c r="ED20" s="19" t="n">
        <v>50</v>
      </c>
      <c r="EE20" s="19" t="n">
        <v>5</v>
      </c>
      <c r="EF20" s="19" t="n">
        <v>1</v>
      </c>
      <c r="EG20" s="13" t="n">
        <f aca="false">EI4</f>
        <v>-15.5257053460646</v>
      </c>
      <c r="EH20" s="13" t="n">
        <f aca="false">EW4</f>
        <v>2.56687757245385</v>
      </c>
      <c r="EI20" s="13" t="n">
        <f aca="false">EI5</f>
        <v>-2.45185305065547</v>
      </c>
      <c r="EJ20" s="13" t="n">
        <f aca="false">EW5</f>
        <v>4.755081052003</v>
      </c>
      <c r="EK20" s="13" t="n">
        <f aca="false">EI6</f>
        <v>-3.12348276420134</v>
      </c>
      <c r="EL20" s="20" t="n">
        <f aca="false">EW6</f>
        <v>4.05480921802054</v>
      </c>
      <c r="EM20" s="23"/>
    </row>
    <row r="21" customFormat="false" ht="16" hidden="false" customHeight="false" outlineLevel="0" collapsed="false">
      <c r="EC21" s="0" t="s">
        <v>243</v>
      </c>
      <c r="ED21" s="19" t="n">
        <v>50</v>
      </c>
      <c r="EE21" s="19" t="n">
        <v>5</v>
      </c>
      <c r="EF21" s="19" t="n">
        <v>1</v>
      </c>
      <c r="EG21" s="13" t="n">
        <f aca="false">EI7</f>
        <v>1.54555753358148</v>
      </c>
      <c r="EH21" s="13" t="n">
        <f aca="false">EW7</f>
        <v>6.26486525864916</v>
      </c>
      <c r="EI21" s="13" t="n">
        <f aca="false">EI8</f>
        <v>1.0195824567082</v>
      </c>
      <c r="EJ21" s="13" t="n">
        <f aca="false">EW8</f>
        <v>7.69939557462359</v>
      </c>
      <c r="EK21" s="13" t="n">
        <f aca="false">EI9</f>
        <v>-0.364136591681515</v>
      </c>
      <c r="EL21" s="20" t="n">
        <f aca="false">EW9</f>
        <v>7.56817481567444</v>
      </c>
      <c r="EM21" s="21"/>
    </row>
    <row r="22" customFormat="false" ht="16" hidden="false" customHeight="false" outlineLevel="0" collapsed="false">
      <c r="EC22" s="0" t="s">
        <v>244</v>
      </c>
      <c r="ED22" s="19" t="n">
        <v>50</v>
      </c>
      <c r="EE22" s="19" t="n">
        <v>5</v>
      </c>
      <c r="EF22" s="19" t="n">
        <v>1</v>
      </c>
      <c r="EG22" s="13" t="n">
        <f aca="false">EI10</f>
        <v>0.0233766700832518</v>
      </c>
      <c r="EH22" s="13" t="n">
        <f aca="false">EW10</f>
        <v>7.76812990546658</v>
      </c>
      <c r="EI22" s="13" t="n">
        <f aca="false">EI11</f>
        <v>5.6616496736257</v>
      </c>
      <c r="EJ22" s="13" t="n">
        <f aca="false">EW11</f>
        <v>5.45728554995596</v>
      </c>
      <c r="EK22" s="13" t="n">
        <f aca="false">EM4</f>
        <v>0.463936990883084</v>
      </c>
      <c r="EL22" s="20" t="n">
        <f aca="false">FA4</f>
        <v>3.38459325019298</v>
      </c>
      <c r="EM22" s="24"/>
      <c r="EN22" s="24"/>
      <c r="EO22" s="24"/>
    </row>
    <row r="23" customFormat="false" ht="16" hidden="false" customHeight="false" outlineLevel="0" collapsed="false">
      <c r="EC23" s="0" t="s">
        <v>245</v>
      </c>
      <c r="ED23" s="19" t="n">
        <v>50</v>
      </c>
      <c r="EE23" s="19" t="n">
        <v>5</v>
      </c>
      <c r="EF23" s="19" t="n">
        <v>1</v>
      </c>
      <c r="EG23" s="13" t="n">
        <f aca="false">EM5</f>
        <v>4.65825106543668</v>
      </c>
      <c r="EH23" s="13" t="n">
        <f aca="false">FA5</f>
        <v>2.73039887909197</v>
      </c>
      <c r="EI23" s="13" t="n">
        <f aca="false">EM6</f>
        <v>1.2380644117171</v>
      </c>
      <c r="EJ23" s="13" t="n">
        <f aca="false">FA6</f>
        <v>4.61400336562903</v>
      </c>
      <c r="EK23" s="13" t="n">
        <f aca="false">EM7</f>
        <v>-1.06273938609269</v>
      </c>
      <c r="EL23" s="20" t="n">
        <f aca="false">FA7</f>
        <v>4.84581888831179</v>
      </c>
      <c r="EM23" s="21"/>
    </row>
    <row r="24" customFormat="false" ht="16" hidden="false" customHeight="false" outlineLevel="0" collapsed="false">
      <c r="DR24" s="25"/>
      <c r="EC24" s="0" t="s">
        <v>246</v>
      </c>
      <c r="ED24" s="19" t="n">
        <v>50</v>
      </c>
      <c r="EE24" s="19" t="n">
        <v>5</v>
      </c>
      <c r="EF24" s="19" t="n">
        <v>1</v>
      </c>
      <c r="EG24" s="13" t="n">
        <f aca="false">EM8</f>
        <v>12.0434806063548</v>
      </c>
      <c r="EH24" s="13" t="n">
        <f aca="false">FA8</f>
        <v>2.10629424730782</v>
      </c>
      <c r="EI24" s="13" t="n">
        <f aca="false">EM9</f>
        <v>-0.434266601931277</v>
      </c>
      <c r="EJ24" s="13" t="n">
        <f aca="false">FA9</f>
        <v>4.29897658960991</v>
      </c>
      <c r="EK24" s="13" t="n">
        <f aca="false">EM10</f>
        <v>-0.409990829152509</v>
      </c>
      <c r="EL24" s="20" t="n">
        <f aca="false">FA10</f>
        <v>4.48089258949945</v>
      </c>
      <c r="EM24" s="21"/>
    </row>
    <row r="37" customFormat="false" ht="16" hidden="false" customHeight="false" outlineLevel="0" collapsed="false">
      <c r="EQ37" s="0" t="s">
        <v>247</v>
      </c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H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7" activeCellId="0" sqref="J7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4" min="14" style="0" width="10.49"/>
    <col collapsed="false" customWidth="true" hidden="false" outlineLevel="0" max="162" min="15" style="0" width="5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47</v>
      </c>
      <c r="G4" s="4"/>
      <c r="H4" s="4"/>
      <c r="I4" s="4"/>
      <c r="J4" s="5" t="s">
        <v>48</v>
      </c>
      <c r="K4" s="5"/>
      <c r="L4" s="5"/>
      <c r="M4" s="5"/>
      <c r="O4" s="2" t="s">
        <v>0</v>
      </c>
      <c r="P4" s="0" t="n">
        <v>0.0518</v>
      </c>
      <c r="Q4" s="0" t="n">
        <v>0.0513</v>
      </c>
      <c r="R4" s="0" t="n">
        <v>0.0525</v>
      </c>
      <c r="S4" s="0" t="n">
        <v>0.0519</v>
      </c>
      <c r="T4" s="0" t="n">
        <v>0.728</v>
      </c>
      <c r="U4" s="0" t="n">
        <v>0.6928</v>
      </c>
      <c r="V4" s="0" t="n">
        <v>0.6886</v>
      </c>
      <c r="W4" s="0" t="n">
        <v>0.7263</v>
      </c>
      <c r="X4" s="0" t="n">
        <v>1.0351</v>
      </c>
      <c r="Y4" s="0" t="n">
        <v>1.0514</v>
      </c>
      <c r="Z4" s="0" t="n">
        <v>1.0294</v>
      </c>
      <c r="AA4" s="0" t="n">
        <v>1.0515</v>
      </c>
      <c r="AC4" s="2" t="s">
        <v>0</v>
      </c>
      <c r="AD4" s="12" t="n">
        <f aca="false">P4-(AVERAGE($P$4:$S$4))</f>
        <v>-7.50000000000056E-005</v>
      </c>
      <c r="AE4" s="12" t="n">
        <f aca="false">Q4-(AVERAGE($P$4:$S$4))</f>
        <v>-0.000575000000000006</v>
      </c>
      <c r="AF4" s="12" t="n">
        <f aca="false">R4-(AVERAGE($P$4:$S$4))</f>
        <v>0.000624999999999994</v>
      </c>
      <c r="AG4" s="12" t="n">
        <f aca="false">S4-(AVERAGE($P$4:$S$4))</f>
        <v>2.49999999999972E-005</v>
      </c>
      <c r="AH4" s="12" t="n">
        <f aca="false">T4-AVERAGE($P$4:$S$4)-AVERAGE(AH$34:AK$34)</f>
        <v>0.592775</v>
      </c>
      <c r="AI4" s="12" t="n">
        <f aca="false">U4-AVERAGE($P$4:$S$4)-AVERAGE(AH$34:AK$34)</f>
        <v>0.557575</v>
      </c>
      <c r="AJ4" s="12" t="n">
        <f aca="false">V4-AVERAGE($P$4:$S$4)-AVERAGE(AH$34:AK$34)</f>
        <v>0.553375</v>
      </c>
      <c r="AK4" s="12" t="n">
        <f aca="false">W4-AVERAGE($P$4:$S$4)-AVERAGE(AH$34:AK$34)</f>
        <v>0.591075</v>
      </c>
      <c r="AL4" s="12" t="n">
        <f aca="false">X4-(AVERAGE($P$4:$S$4))</f>
        <v>0.983225</v>
      </c>
      <c r="AM4" s="12" t="n">
        <f aca="false">Y4-(AVERAGE($P$4:$S$4))</f>
        <v>0.999525</v>
      </c>
      <c r="AN4" s="12" t="n">
        <f aca="false">Z4-(AVERAGE($P$4:$S$4))</f>
        <v>0.977525</v>
      </c>
      <c r="AO4" s="12" t="n">
        <f aca="false">AA4-(AVERAGE($P$4:$S$4))</f>
        <v>0.999625</v>
      </c>
      <c r="AQ4" s="11" t="n">
        <v>0</v>
      </c>
      <c r="AR4" s="12" t="n">
        <f aca="false">AD4</f>
        <v>-7.50000000000056E-005</v>
      </c>
      <c r="AS4" s="12" t="n">
        <f aca="false">AE4</f>
        <v>-0.000575000000000006</v>
      </c>
      <c r="AT4" s="12" t="n">
        <f aca="false">AF4</f>
        <v>0.000624999999999994</v>
      </c>
      <c r="AU4" s="12" t="n">
        <f aca="false">AG4</f>
        <v>2.49999999999972E-005</v>
      </c>
      <c r="AV4" s="13" t="n">
        <f aca="false">AVERAGE(AR4:AU4)</f>
        <v>-5.20417042793042E-018</v>
      </c>
      <c r="AX4" s="2" t="s">
        <v>0</v>
      </c>
      <c r="AY4" s="12" t="n">
        <f aca="false">(AD4-0.0073)/0.052</f>
        <v>-0.141826923076923</v>
      </c>
      <c r="AZ4" s="12" t="n">
        <f aca="false">(AE4-0.0073)/0.052</f>
        <v>-0.151442307692308</v>
      </c>
      <c r="BA4" s="12" t="n">
        <f aca="false">(AF4-0.0073)/0.052</f>
        <v>-0.128365384615385</v>
      </c>
      <c r="BB4" s="12" t="n">
        <f aca="false">(AG4-0.0073)/0.052</f>
        <v>-0.139903846153846</v>
      </c>
      <c r="BC4" s="12" t="n">
        <f aca="false">(AH4-0.0073)/0.052</f>
        <v>11.2591346153846</v>
      </c>
      <c r="BD4" s="12" t="n">
        <f aca="false">(AI4-0.0073)/0.052</f>
        <v>10.5822115384615</v>
      </c>
      <c r="BE4" s="12" t="n">
        <f aca="false">(AJ4-0.0073)/0.052</f>
        <v>10.5014423076923</v>
      </c>
      <c r="BF4" s="12" t="n">
        <f aca="false">(AK4-0.0073)/0.052</f>
        <v>11.2264423076923</v>
      </c>
      <c r="BG4" s="12" t="n">
        <f aca="false">(AL4-0.0073)/0.052</f>
        <v>18.7677884615385</v>
      </c>
      <c r="BH4" s="12" t="n">
        <f aca="false">(AM4-0.0073)/0.052</f>
        <v>19.08125</v>
      </c>
      <c r="BI4" s="12" t="n">
        <f aca="false">(AN4-0.0073)/0.052</f>
        <v>18.6581730769231</v>
      </c>
      <c r="BJ4" s="12" t="n">
        <f aca="false">(AO4-0.0073)/0.052</f>
        <v>19.0831730769231</v>
      </c>
      <c r="BL4" s="2" t="s">
        <v>0</v>
      </c>
      <c r="BM4" s="12"/>
      <c r="BN4" s="12"/>
      <c r="BO4" s="12"/>
      <c r="BP4" s="12" t="n">
        <f aca="false">BB4/(0.042*5)</f>
        <v>-0.666208791208791</v>
      </c>
      <c r="BQ4" s="12" t="n">
        <f aca="false">BC4/(0.042*5)</f>
        <v>53.6149267399267</v>
      </c>
      <c r="BR4" s="12" t="n">
        <f aca="false">BD4/(0.042*5)</f>
        <v>50.3914835164835</v>
      </c>
      <c r="BS4" s="12" t="n">
        <f aca="false">BE4/(0.042*5)</f>
        <v>50.0068681318681</v>
      </c>
      <c r="BT4" s="12" t="n">
        <f aca="false">BF4/(0.042*5)</f>
        <v>53.4592490842491</v>
      </c>
      <c r="BU4" s="12" t="n">
        <f aca="false">BG4/(0.042*5)</f>
        <v>89.3704212454212</v>
      </c>
      <c r="BV4" s="12" t="n">
        <f aca="false">BH4/(0.042*5)</f>
        <v>90.8630952380952</v>
      </c>
      <c r="BW4" s="12" t="n">
        <f aca="false">BI4/(0.042*5)</f>
        <v>88.8484432234432</v>
      </c>
      <c r="BX4" s="12" t="n">
        <f aca="false">BJ4/(0.042*5)</f>
        <v>90.8722527472527</v>
      </c>
      <c r="BZ4" s="2" t="s">
        <v>0</v>
      </c>
      <c r="CA4" s="12"/>
      <c r="CB4" s="12"/>
      <c r="CC4" s="12"/>
      <c r="CD4" s="12"/>
      <c r="CE4" s="14" t="n">
        <f aca="false">AVERAGE(BQ4:BT4)</f>
        <v>51.8681318681319</v>
      </c>
      <c r="CF4" s="12"/>
      <c r="CG4" s="12"/>
      <c r="CH4" s="12"/>
      <c r="CI4" s="14" t="n">
        <f aca="false">AVERAGE(BU4:BX4)</f>
        <v>89.9885531135531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58.934997609281</v>
      </c>
      <c r="CT4" s="12" t="n">
        <f aca="false">(BR4/$CA$8)*100</f>
        <v>55.3917004303294</v>
      </c>
      <c r="CU4" s="12" t="n">
        <f aca="false">(BS4/$CA$8)*100</f>
        <v>54.9689206532954</v>
      </c>
      <c r="CV4" s="12" t="n">
        <f aca="false">(BT4/$CA$8)*100</f>
        <v>58.7638724614339</v>
      </c>
      <c r="CW4" s="12" t="n">
        <f aca="false">(BU4/$CA$8)*100</f>
        <v>98.2384175956917</v>
      </c>
      <c r="CX4" s="12" t="n">
        <f aca="false">(BV4/$CA$8)*100</f>
        <v>99.8792057779903</v>
      </c>
      <c r="CY4" s="12" t="n">
        <f aca="false">(BW4/$CA$8)*100</f>
        <v>97.6646450411455</v>
      </c>
      <c r="CZ4" s="12" t="n">
        <f aca="false">(BX4/$CA$8)*100</f>
        <v>99.8892719631578</v>
      </c>
      <c r="DB4" s="2" t="s">
        <v>0</v>
      </c>
      <c r="DC4" s="12"/>
      <c r="DD4" s="12"/>
      <c r="DE4" s="12"/>
      <c r="DF4" s="12"/>
      <c r="DG4" s="12" t="n">
        <f aca="false">AVERAGE(CS4:CV4)</f>
        <v>57.014872788585</v>
      </c>
      <c r="DH4" s="12"/>
      <c r="DI4" s="12"/>
      <c r="DJ4" s="12"/>
      <c r="DK4" s="12" t="n">
        <f aca="false">AVERAGE(CW4:CZ4)</f>
        <v>98.9178850944963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41.065002390719</v>
      </c>
      <c r="DV4" s="12" t="n">
        <f aca="false">$DC$8-CT4</f>
        <v>44.6082995696706</v>
      </c>
      <c r="DW4" s="12" t="n">
        <f aca="false">$DC$8-CU4</f>
        <v>45.0310793467046</v>
      </c>
      <c r="DX4" s="12" t="n">
        <f aca="false">$DC$8-CV4</f>
        <v>41.2361275385661</v>
      </c>
      <c r="DY4" s="12" t="n">
        <f aca="false">$DC$8-CW4</f>
        <v>1.76158240430833</v>
      </c>
      <c r="DZ4" s="12" t="n">
        <f aca="false">$DC$8-CX4</f>
        <v>0.120794222009721</v>
      </c>
      <c r="EA4" s="12" t="n">
        <f aca="false">$DC$8-CY4</f>
        <v>2.33535495885447</v>
      </c>
      <c r="EB4" s="12" t="n">
        <f aca="false">$DC$8-CZ4</f>
        <v>0.110728036842218</v>
      </c>
      <c r="ED4" s="2" t="s">
        <v>0</v>
      </c>
      <c r="EE4" s="12"/>
      <c r="EF4" s="12"/>
      <c r="EG4" s="12"/>
      <c r="EH4" s="12"/>
      <c r="EI4" s="14" t="n">
        <f aca="false">AVERAGE(DU4:DX4)</f>
        <v>42.985127211415</v>
      </c>
      <c r="EJ4" s="12"/>
      <c r="EK4" s="12"/>
      <c r="EL4" s="12"/>
      <c r="EM4" s="14" t="n">
        <f aca="false">AVERAGE(DY4:EB4)</f>
        <v>1.08211490550368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2.12653770459399</v>
      </c>
      <c r="EX4" s="12"/>
      <c r="EY4" s="12"/>
      <c r="EZ4" s="12"/>
      <c r="FA4" s="14" t="n">
        <f aca="false">STDEV(DY4:EB4)</f>
        <v>1.14017785430984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49</v>
      </c>
      <c r="G5" s="4"/>
      <c r="H5" s="4"/>
      <c r="I5" s="4"/>
      <c r="J5" s="4" t="s">
        <v>50</v>
      </c>
      <c r="K5" s="4"/>
      <c r="L5" s="4"/>
      <c r="M5" s="4"/>
      <c r="O5" s="2" t="s">
        <v>4</v>
      </c>
      <c r="P5" s="0" t="n">
        <v>0.1712</v>
      </c>
      <c r="Q5" s="0" t="n">
        <v>0.1615</v>
      </c>
      <c r="R5" s="0" t="n">
        <v>0.1652</v>
      </c>
      <c r="S5" s="0" t="n">
        <v>0.1732</v>
      </c>
      <c r="T5" s="0" t="n">
        <v>0.8234</v>
      </c>
      <c r="U5" s="0" t="n">
        <v>0.7695</v>
      </c>
      <c r="V5" s="0" t="n">
        <v>0.8157</v>
      </c>
      <c r="W5" s="0" t="n">
        <v>0.8221</v>
      </c>
      <c r="X5" s="0" t="n">
        <v>1.0108</v>
      </c>
      <c r="Y5" s="0" t="n">
        <v>1.0375</v>
      </c>
      <c r="Z5" s="0" t="n">
        <v>1.0085</v>
      </c>
      <c r="AA5" s="0" t="n">
        <v>1.0536</v>
      </c>
      <c r="AC5" s="2" t="s">
        <v>4</v>
      </c>
      <c r="AD5" s="12" t="n">
        <f aca="false">P5-(AVERAGE($P$4:$S$4))</f>
        <v>0.119325</v>
      </c>
      <c r="AE5" s="12" t="n">
        <f aca="false">Q5-(AVERAGE($P$4:$S$4))</f>
        <v>0.109625</v>
      </c>
      <c r="AF5" s="12" t="n">
        <f aca="false">R5-(AVERAGE($P$4:$S$4))</f>
        <v>0.113325</v>
      </c>
      <c r="AG5" s="12" t="n">
        <f aca="false">S5-(AVERAGE($P$4:$S$4))</f>
        <v>0.121325</v>
      </c>
      <c r="AH5" s="12" t="n">
        <f aca="false">T5-AVERAGE($P$4:$S$4)-AVERAGE($AH$35:$AK$35)</f>
        <v>0.76895</v>
      </c>
      <c r="AI5" s="12" t="n">
        <f aca="false">U5-AVERAGE($P$4:$S$4)-AVERAGE($AH$35:$AK$35)</f>
        <v>0.71505</v>
      </c>
      <c r="AJ5" s="12" t="n">
        <f aca="false">V5-AVERAGE($P$4:$S$4)-AVERAGE($AH$35:$AK$35)</f>
        <v>0.76125</v>
      </c>
      <c r="AK5" s="12" t="n">
        <f aca="false">W5-AVERAGE($P$4:$S$4)-AVERAGE($AH$35:$AK$35)</f>
        <v>0.76765</v>
      </c>
      <c r="AL5" s="12" t="n">
        <f aca="false">X5-(AVERAGE($P$4:$S$4))</f>
        <v>0.958925</v>
      </c>
      <c r="AM5" s="12" t="n">
        <f aca="false">Y5-(AVERAGE($P$4:$S$4))</f>
        <v>0.985625</v>
      </c>
      <c r="AN5" s="12" t="n">
        <f aca="false">Z5-(AVERAGE($P$4:$S$4))</f>
        <v>0.956625</v>
      </c>
      <c r="AO5" s="12" t="n">
        <f aca="false">AA5-(AVERAGE($P$4:$S$4))</f>
        <v>1.001725</v>
      </c>
      <c r="AQ5" s="11" t="n">
        <v>2.5</v>
      </c>
      <c r="AR5" s="12" t="n">
        <f aca="false">AD5</f>
        <v>0.119325</v>
      </c>
      <c r="AS5" s="12" t="n">
        <f aca="false">AE5</f>
        <v>0.109625</v>
      </c>
      <c r="AT5" s="12" t="n">
        <f aca="false">AF5</f>
        <v>0.113325</v>
      </c>
      <c r="AU5" s="12" t="n">
        <f aca="false">AG5</f>
        <v>0.121325</v>
      </c>
      <c r="AV5" s="13" t="n">
        <f aca="false">AVERAGE(AR5:AU5)</f>
        <v>0.1159</v>
      </c>
      <c r="AX5" s="2" t="s">
        <v>4</v>
      </c>
      <c r="AY5" s="12" t="n">
        <f aca="false">(AD5-0.0073)/0.052</f>
        <v>2.15432692307692</v>
      </c>
      <c r="AZ5" s="12" t="n">
        <f aca="false">(AE5-0.0073)/0.052</f>
        <v>1.96778846153846</v>
      </c>
      <c r="BA5" s="12" t="n">
        <f aca="false">(AF5-0.0073)/0.052</f>
        <v>2.03894230769231</v>
      </c>
      <c r="BB5" s="12" t="n">
        <f aca="false">(AG5-0.0073)/0.052</f>
        <v>2.19278846153846</v>
      </c>
      <c r="BC5" s="12" t="n">
        <f aca="false">(AH5-0.0073)/0.052</f>
        <v>14.6471153846154</v>
      </c>
      <c r="BD5" s="12" t="n">
        <f aca="false">(AI5-0.0073)/0.052</f>
        <v>13.6105769230769</v>
      </c>
      <c r="BE5" s="12" t="n">
        <f aca="false">(AJ5-0.0073)/0.052</f>
        <v>14.4990384615385</v>
      </c>
      <c r="BF5" s="12" t="n">
        <f aca="false">(AK5-0.0073)/0.052</f>
        <v>14.6221153846154</v>
      </c>
      <c r="BG5" s="12" t="n">
        <f aca="false">(AL5-0.0073)/0.052</f>
        <v>18.3004807692308</v>
      </c>
      <c r="BH5" s="12" t="n">
        <f aca="false">(AM5-0.0073)/0.052</f>
        <v>18.8139423076923</v>
      </c>
      <c r="BI5" s="12" t="n">
        <f aca="false">(AN5-0.0073)/0.052</f>
        <v>18.25625</v>
      </c>
      <c r="BJ5" s="12" t="n">
        <f aca="false">(AO5-0.0073)/0.052</f>
        <v>19.1235576923077</v>
      </c>
      <c r="BL5" s="2" t="s">
        <v>4</v>
      </c>
      <c r="BM5" s="12"/>
      <c r="BN5" s="12"/>
      <c r="BO5" s="12"/>
      <c r="BP5" s="12" t="n">
        <f aca="false">BB5/(0.042*5)</f>
        <v>10.4418498168498</v>
      </c>
      <c r="BQ5" s="12" t="n">
        <f aca="false">BC5/(0.042*5)</f>
        <v>69.7481684981685</v>
      </c>
      <c r="BR5" s="12" t="n">
        <f aca="false">BD5/(0.042*5)</f>
        <v>64.812271062271</v>
      </c>
      <c r="BS5" s="12" t="n">
        <f aca="false">BE5/(0.042*5)</f>
        <v>69.0430402930403</v>
      </c>
      <c r="BT5" s="12" t="n">
        <f aca="false">BF5/(0.042*5)</f>
        <v>69.6291208791209</v>
      </c>
      <c r="BU5" s="12" t="n">
        <f aca="false">BG5/(0.042*5)</f>
        <v>87.1451465201465</v>
      </c>
      <c r="BV5" s="12" t="n">
        <f aca="false">BH5/(0.042*5)</f>
        <v>89.5902014652015</v>
      </c>
      <c r="BW5" s="12" t="n">
        <f aca="false">BI5/(0.042*5)</f>
        <v>86.9345238095238</v>
      </c>
      <c r="BX5" s="12" t="n">
        <f aca="false">BJ5/(0.042*5)</f>
        <v>91.0645604395604</v>
      </c>
      <c r="BZ5" s="2" t="s">
        <v>4</v>
      </c>
      <c r="CA5" s="12"/>
      <c r="CB5" s="12"/>
      <c r="CC5" s="12"/>
      <c r="CD5" s="12"/>
      <c r="CE5" s="14" t="n">
        <f aca="false">AVERAGE(BQ5:BT5)</f>
        <v>68.3081501831502</v>
      </c>
      <c r="CF5" s="12"/>
      <c r="CG5" s="12"/>
      <c r="CH5" s="12"/>
      <c r="CI5" s="12" t="n">
        <f aca="false">AVERAGE(BU5:BX5)</f>
        <v>88.6836080586081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76.6690993280822</v>
      </c>
      <c r="CT5" s="12" t="n">
        <f aca="false">(BR5/$CA$8)*100</f>
        <v>71.2434255228125</v>
      </c>
      <c r="CU5" s="12" t="n">
        <f aca="false">(BS5/$CA$8)*100</f>
        <v>75.8940030701865</v>
      </c>
      <c r="CV5" s="12" t="n">
        <f aca="false">(BT5/$CA$8)*100</f>
        <v>76.538238920905</v>
      </c>
      <c r="CW5" s="12" t="n">
        <f aca="false">(BU5/$CA$8)*100</f>
        <v>95.792334599995</v>
      </c>
      <c r="CX5" s="12" t="n">
        <f aca="false">(BV5/$CA$8)*100</f>
        <v>98.4800060397111</v>
      </c>
      <c r="CY5" s="12" t="n">
        <f aca="false">(BW5/$CA$8)*100</f>
        <v>95.560812341143</v>
      </c>
      <c r="CZ5" s="12" t="n">
        <f aca="false">(BX5/$CA$8)*100</f>
        <v>100.100661851675</v>
      </c>
      <c r="DB5" s="2" t="s">
        <v>4</v>
      </c>
      <c r="DC5" s="12"/>
      <c r="DD5" s="12"/>
      <c r="DE5" s="12"/>
      <c r="DF5" s="12"/>
      <c r="DG5" s="12" t="n">
        <f aca="false">AVERAGE(CS5:CV5)</f>
        <v>75.0861917104965</v>
      </c>
      <c r="DH5" s="12"/>
      <c r="DI5" s="12"/>
      <c r="DJ5" s="12"/>
      <c r="DK5" s="12" t="n">
        <f aca="false">AVERAGE(CW5:CZ5)</f>
        <v>97.483453708131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23.3309006719178</v>
      </c>
      <c r="DV5" s="12" t="n">
        <f aca="false">$DC$8-CT5</f>
        <v>28.7565744771875</v>
      </c>
      <c r="DW5" s="12" t="n">
        <f aca="false">$DC$8-CU5</f>
        <v>24.1059969298135</v>
      </c>
      <c r="DX5" s="12" t="n">
        <f aca="false">$DC$8-CV5</f>
        <v>23.461761079095</v>
      </c>
      <c r="DY5" s="12" t="n">
        <f aca="false">$DC$8-CW5</f>
        <v>4.20766540000503</v>
      </c>
      <c r="DZ5" s="12" t="n">
        <f aca="false">$DC$8-CX5</f>
        <v>1.51999396028889</v>
      </c>
      <c r="EA5" s="12" t="n">
        <f aca="false">$DC$8-CY5</f>
        <v>4.43918765885698</v>
      </c>
      <c r="EB5" s="12" t="n">
        <f aca="false">$DC$8-CZ5</f>
        <v>-0.100661851674772</v>
      </c>
      <c r="ED5" s="2" t="s">
        <v>4</v>
      </c>
      <c r="EE5" s="12"/>
      <c r="EF5" s="12"/>
      <c r="EG5" s="12"/>
      <c r="EH5" s="12"/>
      <c r="EI5" s="14" t="n">
        <f aca="false">AVERAGE(DU5:DX5)</f>
        <v>24.9138082895035</v>
      </c>
      <c r="EJ5" s="12"/>
      <c r="EK5" s="12"/>
      <c r="EL5" s="12"/>
      <c r="EM5" s="12" t="n">
        <f aca="false">AVERAGE(DY5:EB5)</f>
        <v>2.51654629186903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2.58414710579187</v>
      </c>
      <c r="EX5" s="12"/>
      <c r="EY5" s="12"/>
      <c r="EZ5" s="12"/>
      <c r="FA5" s="12" t="n">
        <f aca="false">STDEV(DY5:EB5)</f>
        <v>2.19083916039538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51</v>
      </c>
      <c r="G6" s="4"/>
      <c r="H6" s="4"/>
      <c r="I6" s="4"/>
      <c r="J6" s="4" t="s">
        <v>52</v>
      </c>
      <c r="K6" s="4"/>
      <c r="L6" s="4"/>
      <c r="M6" s="4"/>
      <c r="O6" s="2" t="s">
        <v>8</v>
      </c>
      <c r="P6" s="0" t="n">
        <v>0.5741</v>
      </c>
      <c r="Q6" s="0" t="n">
        <v>0.5666</v>
      </c>
      <c r="R6" s="0" t="n">
        <v>0.5656</v>
      </c>
      <c r="S6" s="0" t="n">
        <v>0.58</v>
      </c>
      <c r="T6" s="0" t="n">
        <v>1.0072</v>
      </c>
      <c r="U6" s="0" t="n">
        <v>0.9677</v>
      </c>
      <c r="V6" s="0" t="n">
        <v>0.9962</v>
      </c>
      <c r="W6" s="0" t="n">
        <v>0.9837</v>
      </c>
      <c r="X6" s="0" t="n">
        <v>1.0195</v>
      </c>
      <c r="Y6" s="0" t="n">
        <v>1.0193</v>
      </c>
      <c r="Z6" s="0" t="n">
        <v>1.0106</v>
      </c>
      <c r="AA6" s="0" t="n">
        <v>1.053</v>
      </c>
      <c r="AC6" s="2" t="s">
        <v>8</v>
      </c>
      <c r="AD6" s="12" t="n">
        <f aca="false">P6-(AVERAGE($P$4:$S$4))</f>
        <v>0.522225</v>
      </c>
      <c r="AE6" s="12" t="n">
        <f aca="false">Q6-(AVERAGE($P$4:$S$4))</f>
        <v>0.514725</v>
      </c>
      <c r="AF6" s="12" t="n">
        <f aca="false">R6-(AVERAGE($P$4:$S$4))</f>
        <v>0.513725</v>
      </c>
      <c r="AG6" s="12" t="n">
        <f aca="false">S6-(AVERAGE($P$4:$S$4))</f>
        <v>0.528125</v>
      </c>
      <c r="AH6" s="12" t="n">
        <f aca="false">T6-AVERAGE($P$4:$S$4)-AVERAGE($AI$36:$AL$36)</f>
        <v>0.97105</v>
      </c>
      <c r="AI6" s="12" t="n">
        <f aca="false">U6-AVERAGE($P$4:$S$4)-AVERAGE($AI$36:$AL$36)</f>
        <v>0.93155</v>
      </c>
      <c r="AJ6" s="12" t="n">
        <f aca="false">V6-AVERAGE($P$4:$S$4)-AVERAGE($AI$36:$AL$36)</f>
        <v>0.96005</v>
      </c>
      <c r="AK6" s="12" t="n">
        <f aca="false">W6-AVERAGE($P$4:$S$4)-AVERAGE($AI$36:$AL$36)</f>
        <v>0.94755</v>
      </c>
      <c r="AL6" s="12" t="n">
        <f aca="false">X6-(AVERAGE($P$4:$S$4))</f>
        <v>0.967625</v>
      </c>
      <c r="AM6" s="12" t="n">
        <f aca="false">Y6-(AVERAGE($P$4:$S$4))</f>
        <v>0.967425</v>
      </c>
      <c r="AN6" s="12" t="n">
        <f aca="false">Z6-(AVERAGE($P$4:$S$4))</f>
        <v>0.958725</v>
      </c>
      <c r="AO6" s="12" t="n">
        <f aca="false">AA6-(AVERAGE($P$4:$S$4))</f>
        <v>1.001125</v>
      </c>
      <c r="AQ6" s="11" t="n">
        <v>10</v>
      </c>
      <c r="AR6" s="12" t="n">
        <f aca="false">AD6</f>
        <v>0.522225</v>
      </c>
      <c r="AS6" s="12" t="n">
        <f aca="false">AE6</f>
        <v>0.514725</v>
      </c>
      <c r="AT6" s="12" t="n">
        <f aca="false">AF6</f>
        <v>0.513725</v>
      </c>
      <c r="AU6" s="12" t="n">
        <f aca="false">AG6</f>
        <v>0.528125</v>
      </c>
      <c r="AV6" s="13" t="n">
        <f aca="false">AVERAGE(AR6:AU6)</f>
        <v>0.5197</v>
      </c>
      <c r="AX6" s="2" t="s">
        <v>8</v>
      </c>
      <c r="AY6" s="12" t="n">
        <f aca="false">(AD6-0.0073)/0.052</f>
        <v>9.90240384615385</v>
      </c>
      <c r="AZ6" s="12" t="n">
        <f aca="false">(AE6-0.0073)/0.052</f>
        <v>9.75817307692308</v>
      </c>
      <c r="BA6" s="12" t="n">
        <f aca="false">(AF6-0.0073)/0.052</f>
        <v>9.73894230769231</v>
      </c>
      <c r="BB6" s="12" t="n">
        <f aca="false">(AG6-0.0073)/0.052</f>
        <v>10.0158653846154</v>
      </c>
      <c r="BC6" s="12" t="n">
        <f aca="false">(AH6-0.0073)/0.052</f>
        <v>18.5336538461538</v>
      </c>
      <c r="BD6" s="12" t="n">
        <f aca="false">(AI6-0.0073)/0.052</f>
        <v>17.7740384615385</v>
      </c>
      <c r="BE6" s="12" t="n">
        <f aca="false">(AJ6-0.0073)/0.052</f>
        <v>18.3221153846154</v>
      </c>
      <c r="BF6" s="12" t="n">
        <f aca="false">(AK6-0.0073)/0.052</f>
        <v>18.0817307692308</v>
      </c>
      <c r="BG6" s="12" t="n">
        <f aca="false">(AL6-0.0073)/0.052</f>
        <v>18.4677884615385</v>
      </c>
      <c r="BH6" s="12" t="n">
        <f aca="false">(AM6-0.0073)/0.052</f>
        <v>18.4639423076923</v>
      </c>
      <c r="BI6" s="12" t="n">
        <f aca="false">(AN6-0.0073)/0.052</f>
        <v>18.2966346153846</v>
      </c>
      <c r="BJ6" s="12" t="n">
        <f aca="false">(AO6-0.0073)/0.052</f>
        <v>19.1120192307692</v>
      </c>
      <c r="BL6" s="2" t="s">
        <v>8</v>
      </c>
      <c r="BM6" s="12"/>
      <c r="BN6" s="12"/>
      <c r="BO6" s="12"/>
      <c r="BP6" s="12" t="n">
        <f aca="false">BB6/(0.042*5)</f>
        <v>47.6945970695971</v>
      </c>
      <c r="BQ6" s="12" t="n">
        <f aca="false">BC6/(0.042*5)</f>
        <v>88.2554945054945</v>
      </c>
      <c r="BR6" s="12" t="n">
        <f aca="false">BD6/(0.042*5)</f>
        <v>84.6382783882784</v>
      </c>
      <c r="BS6" s="12" t="n">
        <f aca="false">BE6/(0.042*5)</f>
        <v>87.2481684981685</v>
      </c>
      <c r="BT6" s="12" t="n">
        <f aca="false">BF6/(0.042*5)</f>
        <v>86.1034798534798</v>
      </c>
      <c r="BU6" s="12" t="n">
        <f aca="false">BG6/(0.042*5)</f>
        <v>87.9418498168498</v>
      </c>
      <c r="BV6" s="12" t="n">
        <f aca="false">BH6/(0.042*5)</f>
        <v>87.9235347985348</v>
      </c>
      <c r="BW6" s="12" t="n">
        <f aca="false">BI6/(0.042*5)</f>
        <v>87.1268315018315</v>
      </c>
      <c r="BX6" s="12" t="n">
        <f aca="false">BJ6/(0.042*5)</f>
        <v>91.0096153846154</v>
      </c>
      <c r="BZ6" s="2" t="s">
        <v>8</v>
      </c>
      <c r="CA6" s="12"/>
      <c r="CB6" s="12"/>
      <c r="CC6" s="12"/>
      <c r="CD6" s="12"/>
      <c r="CE6" s="14" t="n">
        <f aca="false">AVERAGE(BQ6:BT6)</f>
        <v>86.5613553113553</v>
      </c>
      <c r="CF6" s="12"/>
      <c r="CG6" s="12"/>
      <c r="CH6" s="12"/>
      <c r="CI6" s="12" t="n">
        <f aca="false">AVERAGE(BU6:BX6)</f>
        <v>88.5004578754579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97.0128595515515</v>
      </c>
      <c r="CT6" s="12" t="n">
        <f aca="false">(BR6/$CA$8)*100</f>
        <v>93.0367164103984</v>
      </c>
      <c r="CU6" s="12" t="n">
        <f aca="false">(BS6/$CA$8)*100</f>
        <v>95.9055791831291</v>
      </c>
      <c r="CV6" s="12" t="n">
        <f aca="false">(BT6/$CA$8)*100</f>
        <v>94.6473060371945</v>
      </c>
      <c r="CW6" s="12" t="n">
        <f aca="false">(BU6/$CA$8)*100</f>
        <v>96.6680927095654</v>
      </c>
      <c r="CX6" s="12" t="n">
        <f aca="false">(BV6/$CA$8)*100</f>
        <v>96.6479603392305</v>
      </c>
      <c r="CY6" s="12" t="n">
        <f aca="false">(BW6/$CA$8)*100</f>
        <v>95.77220222966</v>
      </c>
      <c r="CZ6" s="12" t="n">
        <f aca="false">(BX6/$CA$8)*100</f>
        <v>100.04026474067</v>
      </c>
      <c r="DB6" s="2" t="s">
        <v>8</v>
      </c>
      <c r="DC6" s="12"/>
      <c r="DD6" s="12"/>
      <c r="DE6" s="12"/>
      <c r="DF6" s="12"/>
      <c r="DG6" s="12" t="n">
        <f aca="false">AVERAGE(CS6:CV6)</f>
        <v>95.1506152955684</v>
      </c>
      <c r="DH6" s="12"/>
      <c r="DI6" s="12"/>
      <c r="DJ6" s="12"/>
      <c r="DK6" s="12" t="n">
        <f aca="false">AVERAGE(CW6:CZ6)</f>
        <v>97.2821300047814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2.98714044844854</v>
      </c>
      <c r="DV6" s="12" t="n">
        <f aca="false">$DC$8-CT6</f>
        <v>6.96328358960163</v>
      </c>
      <c r="DW6" s="12" t="n">
        <f aca="false">$DC$8-CU6</f>
        <v>4.09442081687092</v>
      </c>
      <c r="DX6" s="12" t="n">
        <f aca="false">$DC$8-CV6</f>
        <v>5.35269396280546</v>
      </c>
      <c r="DY6" s="12" t="n">
        <f aca="false">$DC$8-CW6</f>
        <v>3.3319072904346</v>
      </c>
      <c r="DZ6" s="12" t="n">
        <f aca="false">$DC$8-CX6</f>
        <v>3.35203966076955</v>
      </c>
      <c r="EA6" s="12" t="n">
        <f aca="false">$DC$8-CY6</f>
        <v>4.22779777033999</v>
      </c>
      <c r="EB6" s="12" t="n">
        <f aca="false">$DC$8-CZ6</f>
        <v>-0.0402647406699117</v>
      </c>
      <c r="ED6" s="2" t="s">
        <v>8</v>
      </c>
      <c r="EE6" s="12"/>
      <c r="EF6" s="12"/>
      <c r="EG6" s="12"/>
      <c r="EH6" s="12"/>
      <c r="EI6" s="14" t="n">
        <f aca="false">AVERAGE(DU6:DX6)</f>
        <v>4.84938470443164</v>
      </c>
      <c r="EJ6" s="12"/>
      <c r="EK6" s="12"/>
      <c r="EL6" s="12"/>
      <c r="EM6" s="12" t="n">
        <f aca="false">AVERAGE(DY6:EB6)</f>
        <v>2.71786999521856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1.70878249510683</v>
      </c>
      <c r="EX6" s="12"/>
      <c r="EY6" s="12"/>
      <c r="EZ6" s="12"/>
      <c r="FA6" s="12" t="n">
        <f aca="false">STDEV(DY6:EB6)</f>
        <v>1.88559469593539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53</v>
      </c>
      <c r="G7" s="4"/>
      <c r="H7" s="4"/>
      <c r="I7" s="4"/>
      <c r="J7" s="4" t="s">
        <v>54</v>
      </c>
      <c r="K7" s="4"/>
      <c r="L7" s="4"/>
      <c r="M7" s="4"/>
      <c r="O7" s="2" t="s">
        <v>12</v>
      </c>
      <c r="P7" s="0" t="n">
        <v>1.0721</v>
      </c>
      <c r="Q7" s="0" t="n">
        <v>1.0655</v>
      </c>
      <c r="R7" s="0" t="n">
        <v>1.0796</v>
      </c>
      <c r="S7" s="0" t="n">
        <v>1.0968</v>
      </c>
      <c r="T7" s="0" t="n">
        <v>1.0457</v>
      </c>
      <c r="U7" s="0" t="n">
        <v>1.0498</v>
      </c>
      <c r="V7" s="0" t="n">
        <v>1.056</v>
      </c>
      <c r="W7" s="0" t="n">
        <v>1.0037</v>
      </c>
      <c r="X7" s="0" t="n">
        <v>1.0149</v>
      </c>
      <c r="Y7" s="0" t="n">
        <v>1.0266</v>
      </c>
      <c r="Z7" s="0" t="n">
        <v>1.0381</v>
      </c>
      <c r="AA7" s="0" t="n">
        <v>1.0516</v>
      </c>
      <c r="AC7" s="2" t="s">
        <v>12</v>
      </c>
      <c r="AD7" s="12" t="n">
        <f aca="false">P7-(AVERAGE($P$4:$S$4))</f>
        <v>1.020225</v>
      </c>
      <c r="AE7" s="12" t="n">
        <f aca="false">Q7-(AVERAGE($P$4:$S$4))</f>
        <v>1.013625</v>
      </c>
      <c r="AF7" s="12" t="n">
        <f aca="false">R7-(AVERAGE($P$4:$S$4))</f>
        <v>1.027725</v>
      </c>
      <c r="AG7" s="12" t="n">
        <f aca="false">S7-(AVERAGE($P$4:$S$4))</f>
        <v>1.044925</v>
      </c>
      <c r="AH7" s="12" t="n">
        <f aca="false">T7-(AVERAGE($P$4:$S$4))</f>
        <v>0.993825</v>
      </c>
      <c r="AI7" s="12" t="n">
        <f aca="false">U7-(AVERAGE($P$4:$S$4))</f>
        <v>0.997925</v>
      </c>
      <c r="AJ7" s="12" t="n">
        <f aca="false">V7-(AVERAGE($P$4:$S$4))</f>
        <v>1.004125</v>
      </c>
      <c r="AK7" s="12" t="n">
        <f aca="false">W7-(AVERAGE($P$4:$S$4))</f>
        <v>0.951825</v>
      </c>
      <c r="AL7" s="12" t="n">
        <f aca="false">X7-(AVERAGE($P$4:$S$4))</f>
        <v>0.963025</v>
      </c>
      <c r="AM7" s="12" t="n">
        <f aca="false">Y7-(AVERAGE($P$4:$S$4))</f>
        <v>0.974725</v>
      </c>
      <c r="AN7" s="12" t="n">
        <f aca="false">Z7-(AVERAGE($P$4:$S$4))</f>
        <v>0.986225</v>
      </c>
      <c r="AO7" s="12" t="n">
        <f aca="false">AA7-(AVERAGE($P$4:$S$4))</f>
        <v>0.999725</v>
      </c>
      <c r="AQ7" s="11" t="n">
        <v>20</v>
      </c>
      <c r="AR7" s="12" t="n">
        <f aca="false">AD7</f>
        <v>1.020225</v>
      </c>
      <c r="AS7" s="12" t="n">
        <f aca="false">AE7</f>
        <v>1.013625</v>
      </c>
      <c r="AT7" s="12" t="n">
        <f aca="false">AF7</f>
        <v>1.027725</v>
      </c>
      <c r="AU7" s="12" t="n">
        <f aca="false">AG7</f>
        <v>1.044925</v>
      </c>
      <c r="AV7" s="13" t="n">
        <f aca="false">AVERAGE(AR7:AU7)</f>
        <v>1.026625</v>
      </c>
      <c r="AX7" s="2" t="s">
        <v>12</v>
      </c>
      <c r="AY7" s="12" t="n">
        <f aca="false">(AD7-0.0073)/0.052</f>
        <v>19.4793269230769</v>
      </c>
      <c r="AZ7" s="12" t="n">
        <f aca="false">(AE7-0.0073)/0.052</f>
        <v>19.3524038461538</v>
      </c>
      <c r="BA7" s="12" t="n">
        <f aca="false">(AF7-0.0073)/0.052</f>
        <v>19.6235576923077</v>
      </c>
      <c r="BB7" s="12" t="n">
        <f aca="false">(AG7-0.0073)/0.052</f>
        <v>19.9543269230769</v>
      </c>
      <c r="BC7" s="12" t="n">
        <f aca="false">(AH7-0.0073)/0.052</f>
        <v>18.9716346153846</v>
      </c>
      <c r="BD7" s="12" t="n">
        <f aca="false">(AI7-0.0073)/0.052</f>
        <v>19.0504807692308</v>
      </c>
      <c r="BE7" s="12" t="n">
        <f aca="false">(AJ7-0.0073)/0.052</f>
        <v>19.1697115384615</v>
      </c>
      <c r="BF7" s="12" t="n">
        <f aca="false">(AK7-0.0073)/0.052</f>
        <v>18.1639423076923</v>
      </c>
      <c r="BG7" s="12" t="n">
        <f aca="false">(AL7-0.0073)/0.052</f>
        <v>18.3793269230769</v>
      </c>
      <c r="BH7" s="12" t="n">
        <f aca="false">(AM7-0.0073)/0.052</f>
        <v>18.6043269230769</v>
      </c>
      <c r="BI7" s="12" t="n">
        <f aca="false">(AN7-0.0073)/0.052</f>
        <v>18.8254807692308</v>
      </c>
      <c r="BJ7" s="12" t="n">
        <f aca="false">(AO7-0.0073)/0.052</f>
        <v>19.0850961538462</v>
      </c>
      <c r="BL7" s="2" t="s">
        <v>12</v>
      </c>
      <c r="BM7" s="12"/>
      <c r="BN7" s="12"/>
      <c r="BO7" s="12"/>
      <c r="BP7" s="12" t="n">
        <f aca="false">BB7/(0.042*5)</f>
        <v>95.0206043956044</v>
      </c>
      <c r="BQ7" s="12" t="n">
        <f aca="false">BC7/(0.042*5)</f>
        <v>90.3411172161172</v>
      </c>
      <c r="BR7" s="12" t="n">
        <f aca="false">BD7/(0.042*5)</f>
        <v>90.7165750915751</v>
      </c>
      <c r="BS7" s="12" t="n">
        <f aca="false">BE7/(0.042*5)</f>
        <v>91.2843406593407</v>
      </c>
      <c r="BT7" s="12" t="n">
        <f aca="false">BF7/(0.042*5)</f>
        <v>86.4949633699634</v>
      </c>
      <c r="BU7" s="12" t="n">
        <f aca="false">BG7/(0.042*5)</f>
        <v>87.5206043956044</v>
      </c>
      <c r="BV7" s="12" t="n">
        <f aca="false">BH7/(0.042*5)</f>
        <v>88.592032967033</v>
      </c>
      <c r="BW7" s="12" t="n">
        <f aca="false">BI7/(0.042*5)</f>
        <v>89.6451465201465</v>
      </c>
      <c r="BX7" s="12" t="n">
        <f aca="false">BJ7/(0.042*5)</f>
        <v>90.8814102564103</v>
      </c>
      <c r="BZ7" s="2" t="s">
        <v>12</v>
      </c>
      <c r="CA7" s="12"/>
      <c r="CB7" s="12"/>
      <c r="CC7" s="12"/>
      <c r="CD7" s="12"/>
      <c r="CE7" s="12" t="n">
        <f aca="false">AVERAGE(BQ7:BT7)</f>
        <v>89.7092490842491</v>
      </c>
      <c r="CF7" s="12"/>
      <c r="CG7" s="12"/>
      <c r="CH7" s="12"/>
      <c r="CI7" s="12" t="n">
        <f aca="false">AVERAGE(BU7:BX7)</f>
        <v>89.1597985347985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99.3054332234442</v>
      </c>
      <c r="CT7" s="12" t="n">
        <f aca="false">(BR7/$CA$8)*100</f>
        <v>99.7181468153107</v>
      </c>
      <c r="CU7" s="12" t="n">
        <f aca="false">(BS7/$CA$8)*100</f>
        <v>100.342250295694</v>
      </c>
      <c r="CV7" s="12" t="n">
        <f aca="false">(BT7/$CA$8)*100</f>
        <v>95.0776354531042</v>
      </c>
      <c r="CW7" s="12" t="n">
        <f aca="false">(BU7/$CA$8)*100</f>
        <v>96.2050481918615</v>
      </c>
      <c r="CX7" s="12" t="n">
        <f aca="false">(BV7/$CA$8)*100</f>
        <v>97.3827918564562</v>
      </c>
      <c r="CY7" s="12" t="n">
        <f aca="false">(BW7/$CA$8)*100</f>
        <v>98.540403150716</v>
      </c>
      <c r="CZ7" s="12" t="n">
        <f aca="false">(BX7/$CA$8)*100</f>
        <v>99.8993381483252</v>
      </c>
      <c r="DB7" s="2" t="s">
        <v>12</v>
      </c>
      <c r="DC7" s="12"/>
      <c r="DD7" s="12"/>
      <c r="DE7" s="12"/>
      <c r="DF7" s="12"/>
      <c r="DG7" s="12" t="n">
        <f aca="false">AVERAGE(CS7:CV7)</f>
        <v>98.6108664468883</v>
      </c>
      <c r="DH7" s="12"/>
      <c r="DI7" s="12"/>
      <c r="DJ7" s="12"/>
      <c r="DK7" s="12" t="n">
        <f aca="false">AVERAGE(CW7:CZ7)</f>
        <v>98.0068953368397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0.694566776555831</v>
      </c>
      <c r="DV7" s="12" t="n">
        <f aca="false">$DC$8-CT7</f>
        <v>0.281853184689325</v>
      </c>
      <c r="DW7" s="12" t="n">
        <f aca="false">$DC$8-CU7</f>
        <v>-0.342250295694214</v>
      </c>
      <c r="DX7" s="12" t="n">
        <f aca="false">$DC$8-CV7</f>
        <v>4.92236454689584</v>
      </c>
      <c r="DY7" s="12" t="n">
        <f aca="false">$DC$8-CW7</f>
        <v>3.79495180813851</v>
      </c>
      <c r="DZ7" s="12" t="n">
        <f aca="false">$DC$8-CX7</f>
        <v>2.61720814354381</v>
      </c>
      <c r="EA7" s="12" t="n">
        <f aca="false">$DC$8-CY7</f>
        <v>1.45959684928403</v>
      </c>
      <c r="EB7" s="12" t="n">
        <f aca="false">$DC$8-CZ7</f>
        <v>0.100661851674758</v>
      </c>
      <c r="ED7" s="2" t="s">
        <v>12</v>
      </c>
      <c r="EE7" s="12"/>
      <c r="EF7" s="12"/>
      <c r="EG7" s="12"/>
      <c r="EH7" s="12"/>
      <c r="EI7" s="12" t="n">
        <f aca="false">AVERAGE(DU7:DX7)</f>
        <v>1.38913355311169</v>
      </c>
      <c r="EJ7" s="12"/>
      <c r="EK7" s="12"/>
      <c r="EL7" s="12"/>
      <c r="EM7" s="12" t="n">
        <f aca="false">AVERAGE(DY7:EB7)</f>
        <v>1.99310466316027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2.39373516418251</v>
      </c>
      <c r="EX7" s="12"/>
      <c r="EY7" s="12"/>
      <c r="EZ7" s="12"/>
      <c r="FA7" s="12" t="n">
        <f aca="false">STDEV(DY7:EB7)</f>
        <v>1.58136319571683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55</v>
      </c>
      <c r="G8" s="4"/>
      <c r="H8" s="4"/>
      <c r="I8" s="4"/>
      <c r="J8" s="4" t="s">
        <v>56</v>
      </c>
      <c r="K8" s="4"/>
      <c r="L8" s="4"/>
      <c r="M8" s="4"/>
      <c r="O8" s="2" t="s">
        <v>16</v>
      </c>
      <c r="P8" s="0" t="n">
        <v>1.0518</v>
      </c>
      <c r="Q8" s="0" t="n">
        <v>1.0642</v>
      </c>
      <c r="R8" s="0" t="n">
        <v>1.0373</v>
      </c>
      <c r="S8" s="0" t="n">
        <v>1.0571</v>
      </c>
      <c r="T8" s="0" t="n">
        <v>1.0557</v>
      </c>
      <c r="U8" s="0" t="n">
        <v>1.0374</v>
      </c>
      <c r="V8" s="0" t="n">
        <v>1.0535</v>
      </c>
      <c r="W8" s="0" t="n">
        <v>1.0085</v>
      </c>
      <c r="X8" s="0" t="n">
        <v>1.0551</v>
      </c>
      <c r="Y8" s="0" t="n">
        <v>1.0609</v>
      </c>
      <c r="Z8" s="0" t="n">
        <v>1.04</v>
      </c>
      <c r="AA8" s="0" t="n">
        <v>1.0503</v>
      </c>
      <c r="AC8" s="2" t="s">
        <v>16</v>
      </c>
      <c r="AD8" s="12" t="n">
        <f aca="false">P8-(AVERAGE($P$4:$S$4))</f>
        <v>0.999925</v>
      </c>
      <c r="AE8" s="12" t="n">
        <f aca="false">Q8-(AVERAGE($P$4:$S$4))</f>
        <v>1.012325</v>
      </c>
      <c r="AF8" s="12" t="n">
        <f aca="false">R8-(AVERAGE($P$4:$S$4))</f>
        <v>0.985425</v>
      </c>
      <c r="AG8" s="12" t="n">
        <f aca="false">S8-(AVERAGE($P$4:$S$4))</f>
        <v>1.005225</v>
      </c>
      <c r="AH8" s="12" t="n">
        <f aca="false">T8-(AVERAGE($P$4:$S$4))</f>
        <v>1.003825</v>
      </c>
      <c r="AI8" s="12" t="n">
        <f aca="false">U8-(AVERAGE($P$4:$S$4))</f>
        <v>0.985525</v>
      </c>
      <c r="AJ8" s="12" t="n">
        <f aca="false">V8-(AVERAGE($P$4:$S$4))</f>
        <v>1.001625</v>
      </c>
      <c r="AK8" s="12" t="n">
        <f aca="false">W8-(AVERAGE($P$4:$S$4))</f>
        <v>0.956625</v>
      </c>
      <c r="AL8" s="12" t="n">
        <f aca="false">X8-(AVERAGE($P$4:$S$4))</f>
        <v>1.003225</v>
      </c>
      <c r="AM8" s="12" t="n">
        <f aca="false">Y8-(AVERAGE($P$4:$S$4))</f>
        <v>1.009025</v>
      </c>
      <c r="AN8" s="12" t="n">
        <f aca="false">Z8-(AVERAGE($P$4:$S$4))</f>
        <v>0.988125</v>
      </c>
      <c r="AO8" s="12" t="n">
        <f aca="false">AA8-(AVERAGE($P$4:$S$4))</f>
        <v>0.998425</v>
      </c>
      <c r="AX8" s="2" t="s">
        <v>16</v>
      </c>
      <c r="AY8" s="12" t="n">
        <f aca="false">(AD8-0.0073)/0.052</f>
        <v>19.0889423076923</v>
      </c>
      <c r="AZ8" s="12" t="n">
        <f aca="false">(AE8-0.0073)/0.052</f>
        <v>19.3274038461538</v>
      </c>
      <c r="BA8" s="12" t="n">
        <f aca="false">(AF8-0.0073)/0.052</f>
        <v>18.8100961538462</v>
      </c>
      <c r="BB8" s="12" t="n">
        <f aca="false">(AG8-0.0073)/0.052</f>
        <v>19.1908653846154</v>
      </c>
      <c r="BC8" s="12" t="n">
        <f aca="false">(AH8-0.0073)/0.052</f>
        <v>19.1639423076923</v>
      </c>
      <c r="BD8" s="12" t="n">
        <f aca="false">(AI8-0.0073)/0.052</f>
        <v>18.8120192307692</v>
      </c>
      <c r="BE8" s="12" t="n">
        <f aca="false">(AJ8-0.0073)/0.052</f>
        <v>19.1216346153846</v>
      </c>
      <c r="BF8" s="12" t="n">
        <f aca="false">(AK8-0.0073)/0.052</f>
        <v>18.25625</v>
      </c>
      <c r="BG8" s="12" t="n">
        <f aca="false">(AL8-0.0073)/0.052</f>
        <v>19.1524038461538</v>
      </c>
      <c r="BH8" s="12" t="n">
        <f aca="false">(AM8-0.0073)/0.052</f>
        <v>19.2639423076923</v>
      </c>
      <c r="BI8" s="12" t="n">
        <f aca="false">(AN8-0.0073)/0.052</f>
        <v>18.8620192307692</v>
      </c>
      <c r="BJ8" s="12" t="n">
        <f aca="false">(AO8-0.0073)/0.052</f>
        <v>19.0600961538462</v>
      </c>
      <c r="BL8" s="2" t="s">
        <v>16</v>
      </c>
      <c r="BM8" s="12" t="n">
        <f aca="false">AY8/(0.042*5)</f>
        <v>90.8997252747253</v>
      </c>
      <c r="BN8" s="12" t="n">
        <f aca="false">AZ8/(0.042*5)</f>
        <v>92.0352564102564</v>
      </c>
      <c r="BO8" s="12" t="n">
        <f aca="false">BA8/(0.042*5)</f>
        <v>89.5718864468864</v>
      </c>
      <c r="BP8" s="12" t="n">
        <f aca="false">BB8/(0.042*5)</f>
        <v>91.3850732600732</v>
      </c>
      <c r="BQ8" s="12" t="n">
        <f aca="false">BC8/(0.042*5)</f>
        <v>91.2568681318681</v>
      </c>
      <c r="BR8" s="12" t="n">
        <f aca="false">BD8/(0.042*5)</f>
        <v>89.5810439560439</v>
      </c>
      <c r="BS8" s="12" t="n">
        <f aca="false">BE8/(0.042*5)</f>
        <v>91.0554029304029</v>
      </c>
      <c r="BT8" s="12" t="n">
        <f aca="false">BF8/(0.042*5)</f>
        <v>86.9345238095238</v>
      </c>
      <c r="BU8" s="12" t="n">
        <f aca="false">BG8/(0.042*5)</f>
        <v>91.2019230769231</v>
      </c>
      <c r="BV8" s="12" t="n">
        <f aca="false">BH8/(0.042*5)</f>
        <v>91.7330586080586</v>
      </c>
      <c r="BW8" s="12" t="n">
        <f aca="false">BI8/(0.042*5)</f>
        <v>89.8191391941392</v>
      </c>
      <c r="BX8" s="12" t="n">
        <f aca="false">BJ8/(0.042*5)</f>
        <v>90.7623626373626</v>
      </c>
      <c r="BZ8" s="2" t="s">
        <v>16</v>
      </c>
      <c r="CA8" s="12" t="n">
        <f aca="false">AVERAGE(BM8:BP8)</f>
        <v>90.9729853479853</v>
      </c>
      <c r="CB8" s="12"/>
      <c r="CC8" s="12"/>
      <c r="CD8" s="12"/>
      <c r="CE8" s="12" t="n">
        <f aca="false">AVERAGE(BQ8:BT8)</f>
        <v>89.7069597069597</v>
      </c>
      <c r="CF8" s="12"/>
      <c r="CG8" s="12"/>
      <c r="CH8" s="12"/>
      <c r="CI8" s="14" t="n">
        <f aca="false">AVERAGE(BU8:BX8)</f>
        <v>90.8791208791209</v>
      </c>
      <c r="CJ8" s="12"/>
      <c r="CK8" s="12"/>
      <c r="CL8" s="12"/>
      <c r="CN8" s="2" t="s">
        <v>16</v>
      </c>
      <c r="CO8" s="12" t="n">
        <f aca="false">(BM8/$CA$8)*100</f>
        <v>99.9194705186602</v>
      </c>
      <c r="CP8" s="12" t="n">
        <f aca="false">(BN8/$CA$8)*100</f>
        <v>101.167677479427</v>
      </c>
      <c r="CQ8" s="12" t="n">
        <f aca="false">(BO8/$CA$8)*100</f>
        <v>98.4598736693762</v>
      </c>
      <c r="CR8" s="12" t="n">
        <f aca="false">(BP8/$CA$8)*100</f>
        <v>100.452978332536</v>
      </c>
      <c r="CS8" s="12" t="n">
        <f aca="false">(BQ8/$CA$8)*100</f>
        <v>100.312051740192</v>
      </c>
      <c r="CT8" s="12" t="n">
        <f aca="false">(BR8/$CA$8)*100</f>
        <v>98.4699398545436</v>
      </c>
      <c r="CU8" s="12" t="n">
        <f aca="false">(BS8/$CA$8)*100</f>
        <v>100.090595666507</v>
      </c>
      <c r="CV8" s="12" t="n">
        <f aca="false">(BT8/$CA$8)*100</f>
        <v>95.560812341143</v>
      </c>
      <c r="CW8" s="12" t="n">
        <f aca="false">(BU8/$CA$8)*100</f>
        <v>100.251654629187</v>
      </c>
      <c r="CX8" s="12" t="n">
        <f aca="false">(BV8/$CA$8)*100</f>
        <v>100.835493368901</v>
      </c>
      <c r="CY8" s="12" t="n">
        <f aca="false">(BW8/$CA$8)*100</f>
        <v>98.731660668898</v>
      </c>
      <c r="CZ8" s="12" t="n">
        <f aca="false">(BX8/$CA$8)*100</f>
        <v>99.7684777411481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98.6083499005964</v>
      </c>
      <c r="DH8" s="12"/>
      <c r="DI8" s="12"/>
      <c r="DJ8" s="12"/>
      <c r="DK8" s="12" t="n">
        <f aca="false">AVERAGE(CW8:CZ8)</f>
        <v>99.8968216020334</v>
      </c>
      <c r="DL8" s="12"/>
      <c r="DM8" s="12"/>
      <c r="DN8" s="12"/>
      <c r="DP8" s="2" t="s">
        <v>16</v>
      </c>
      <c r="DQ8" s="12" t="n">
        <f aca="false">$DC$8-CO8</f>
        <v>0.0805294813398092</v>
      </c>
      <c r="DR8" s="12" t="n">
        <f aca="false">$DC$8-CP8</f>
        <v>-1.16767747942723</v>
      </c>
      <c r="DS8" s="12" t="n">
        <f aca="false">$DC$8-CQ8</f>
        <v>1.54012633062384</v>
      </c>
      <c r="DT8" s="12" t="n">
        <f aca="false">$DC$8-CR8</f>
        <v>-0.452978332536418</v>
      </c>
      <c r="DU8" s="12" t="n">
        <f aca="false">$DC$8-CS8</f>
        <v>-0.312051740191777</v>
      </c>
      <c r="DV8" s="12" t="n">
        <f aca="false">$DC$8-CT8</f>
        <v>1.53006014545637</v>
      </c>
      <c r="DW8" s="12" t="n">
        <f aca="false">$DC$8-CU8</f>
        <v>-0.090595666507312</v>
      </c>
      <c r="DX8" s="12" t="n">
        <f aca="false">$DC$8-CV8</f>
        <v>4.43918765885698</v>
      </c>
      <c r="DY8" s="12" t="n">
        <f aca="false">$DC$8-CW8</f>
        <v>-0.251654629186902</v>
      </c>
      <c r="DZ8" s="12" t="n">
        <f aca="false">$DC$8-CX8</f>
        <v>-0.835493368900501</v>
      </c>
      <c r="EA8" s="12" t="n">
        <f aca="false">$DC$8-CY8</f>
        <v>1.26833933110198</v>
      </c>
      <c r="EB8" s="12" t="n">
        <f aca="false">$DC$8-CZ8</f>
        <v>0.231522258851953</v>
      </c>
      <c r="ED8" s="2" t="s">
        <v>16</v>
      </c>
      <c r="EE8" s="12" t="n">
        <f aca="false">AVERAGE(DQ8:DT8)</f>
        <v>0</v>
      </c>
      <c r="EF8" s="12"/>
      <c r="EG8" s="12"/>
      <c r="EH8" s="12"/>
      <c r="EI8" s="12" t="n">
        <f aca="false">AVERAGE(DU8:DX8)</f>
        <v>1.39165009940357</v>
      </c>
      <c r="EJ8" s="12"/>
      <c r="EK8" s="12"/>
      <c r="EL8" s="12"/>
      <c r="EM8" s="14" t="n">
        <f aca="false">AVERAGE(DY8:EB8)</f>
        <v>0.103178397966634</v>
      </c>
      <c r="EN8" s="12"/>
      <c r="EO8" s="12"/>
      <c r="EP8" s="12"/>
      <c r="ER8" s="2" t="s">
        <v>16</v>
      </c>
      <c r="ES8" s="12" t="n">
        <f aca="false">STDEV(DQ8:DT8)</f>
        <v>1.14704463402762</v>
      </c>
      <c r="ET8" s="12"/>
      <c r="EU8" s="12"/>
      <c r="EV8" s="12"/>
      <c r="EW8" s="12" t="n">
        <f aca="false">STDEV(DU8:DX8)</f>
        <v>2.19136905350125</v>
      </c>
      <c r="EX8" s="12"/>
      <c r="EY8" s="12"/>
      <c r="EZ8" s="12"/>
      <c r="FA8" s="14" t="n">
        <f aca="false">STDEV(DY8:EB8)</f>
        <v>0.890895300583295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57</v>
      </c>
      <c r="G9" s="4"/>
      <c r="H9" s="4"/>
      <c r="I9" s="4"/>
      <c r="J9" s="4" t="s">
        <v>58</v>
      </c>
      <c r="K9" s="4"/>
      <c r="L9" s="4"/>
      <c r="M9" s="4"/>
      <c r="O9" s="2" t="s">
        <v>20</v>
      </c>
      <c r="P9" s="0" t="n">
        <v>0.602</v>
      </c>
      <c r="Q9" s="0" t="n">
        <v>0.6059</v>
      </c>
      <c r="R9" s="0" t="n">
        <v>0.6017</v>
      </c>
      <c r="S9" s="0" t="n">
        <v>0.5929</v>
      </c>
      <c r="T9" s="0" t="n">
        <v>1.0485</v>
      </c>
      <c r="U9" s="0" t="n">
        <v>1.0709</v>
      </c>
      <c r="V9" s="0" t="n">
        <v>1.0842</v>
      </c>
      <c r="W9" s="0" t="n">
        <v>1.0406</v>
      </c>
      <c r="X9" s="0" t="n">
        <v>1.0379</v>
      </c>
      <c r="Y9" s="0" t="n">
        <v>1.0432</v>
      </c>
      <c r="Z9" s="0" t="n">
        <v>1.0379</v>
      </c>
      <c r="AA9" s="0" t="n">
        <v>1.0525</v>
      </c>
      <c r="AC9" s="2" t="s">
        <v>20</v>
      </c>
      <c r="AD9" s="12" t="n">
        <f aca="false">P9-(AVERAGE($P$4:$S$4))</f>
        <v>0.550125</v>
      </c>
      <c r="AE9" s="12" t="n">
        <f aca="false">Q9-(AVERAGE($P$4:$S$4))</f>
        <v>0.554025</v>
      </c>
      <c r="AF9" s="12" t="n">
        <f aca="false">R9-(AVERAGE($P$4:$S$4))</f>
        <v>0.549825</v>
      </c>
      <c r="AG9" s="12" t="n">
        <f aca="false">S9-(AVERAGE($P$4:$S$4))</f>
        <v>0.541025</v>
      </c>
      <c r="AH9" s="12" t="n">
        <f aca="false">T9-(AVERAGE($P$4:$S$4))</f>
        <v>0.996625</v>
      </c>
      <c r="AI9" s="12" t="n">
        <f aca="false">U9-(AVERAGE($P$4:$S$4))</f>
        <v>1.019025</v>
      </c>
      <c r="AJ9" s="12" t="n">
        <f aca="false">V9-(AVERAGE($P$4:$S$4))</f>
        <v>1.032325</v>
      </c>
      <c r="AK9" s="12" t="n">
        <f aca="false">W9-(AVERAGE($P$4:$S$4))</f>
        <v>0.988725</v>
      </c>
      <c r="AL9" s="12" t="n">
        <f aca="false">X9-(AVERAGE($P$4:$S$4))</f>
        <v>0.986025</v>
      </c>
      <c r="AM9" s="12" t="n">
        <f aca="false">Y9-(AVERAGE($P$4:$S$4))</f>
        <v>0.991325</v>
      </c>
      <c r="AN9" s="12" t="n">
        <f aca="false">Z9-(AVERAGE($P$4:$S$4))</f>
        <v>0.986025</v>
      </c>
      <c r="AO9" s="12" t="n">
        <f aca="false">AA9-(AVERAGE($P$4:$S$4))</f>
        <v>1.000625</v>
      </c>
      <c r="AX9" s="2" t="s">
        <v>20</v>
      </c>
      <c r="AY9" s="12" t="n">
        <f aca="false">(AD9-0.0073)/0.052</f>
        <v>10.4389423076923</v>
      </c>
      <c r="AZ9" s="12" t="n">
        <f aca="false">(AE9-0.0073)/0.052</f>
        <v>10.5139423076923</v>
      </c>
      <c r="BA9" s="12" t="n">
        <f aca="false">(AF9-0.0073)/0.052</f>
        <v>10.4331730769231</v>
      </c>
      <c r="BB9" s="12" t="n">
        <f aca="false">(AG9-0.0073)/0.052</f>
        <v>10.2639423076923</v>
      </c>
      <c r="BC9" s="12" t="n">
        <f aca="false">(AH9-0.0073)/0.052</f>
        <v>19.0254807692308</v>
      </c>
      <c r="BD9" s="12" t="n">
        <f aca="false">(AI9-0.0073)/0.052</f>
        <v>19.45625</v>
      </c>
      <c r="BE9" s="12" t="n">
        <f aca="false">(AJ9-0.0073)/0.052</f>
        <v>19.7120192307692</v>
      </c>
      <c r="BF9" s="12" t="n">
        <f aca="false">(AK9-0.0073)/0.052</f>
        <v>18.8735576923077</v>
      </c>
      <c r="BG9" s="12" t="n">
        <f aca="false">(AL9-0.0073)/0.052</f>
        <v>18.8216346153846</v>
      </c>
      <c r="BH9" s="12" t="n">
        <f aca="false">(AM9-0.0073)/0.052</f>
        <v>18.9235576923077</v>
      </c>
      <c r="BI9" s="12" t="n">
        <f aca="false">(AN9-0.0073)/0.052</f>
        <v>18.8216346153846</v>
      </c>
      <c r="BJ9" s="12" t="n">
        <f aca="false">(AO9-0.0073)/0.052</f>
        <v>19.1024038461538</v>
      </c>
      <c r="BL9" s="2" t="s">
        <v>20</v>
      </c>
      <c r="BM9" s="12" t="n">
        <f aca="false">AY9/(0.042*5)</f>
        <v>49.7092490842491</v>
      </c>
      <c r="BN9" s="12" t="n">
        <f aca="false">AZ9/(0.042*5)</f>
        <v>50.0663919413919</v>
      </c>
      <c r="BO9" s="12" t="n">
        <f aca="false">BA9/(0.042*5)</f>
        <v>49.6817765567766</v>
      </c>
      <c r="BP9" s="12" t="n">
        <f aca="false">BB9/(0.042*5)</f>
        <v>48.8759157509158</v>
      </c>
      <c r="BQ9" s="12" t="n">
        <f aca="false">BC9/(0.042*5)</f>
        <v>90.5975274725275</v>
      </c>
      <c r="BR9" s="12" t="n">
        <f aca="false">BD9/(0.042*5)</f>
        <v>92.6488095238095</v>
      </c>
      <c r="BS9" s="12" t="n">
        <f aca="false">BE9/(0.042*5)</f>
        <v>93.8667582417582</v>
      </c>
      <c r="BT9" s="12" t="n">
        <f aca="false">BF9/(0.042*5)</f>
        <v>89.8740842490842</v>
      </c>
      <c r="BU9" s="12" t="n">
        <f aca="false">BG9/(0.042*5)</f>
        <v>89.6268315018315</v>
      </c>
      <c r="BV9" s="12" t="n">
        <f aca="false">BH9/(0.042*5)</f>
        <v>90.1121794871795</v>
      </c>
      <c r="BW9" s="12" t="n">
        <f aca="false">BI9/(0.042*5)</f>
        <v>89.6268315018315</v>
      </c>
      <c r="BX9" s="12" t="n">
        <f aca="false">BJ9/(0.042*5)</f>
        <v>90.9638278388278</v>
      </c>
      <c r="BZ9" s="2" t="s">
        <v>20</v>
      </c>
      <c r="CA9" s="12" t="n">
        <f aca="false">AVERAGE(BM9:BP9)</f>
        <v>49.5833333333333</v>
      </c>
      <c r="CB9" s="12"/>
      <c r="CC9" s="12"/>
      <c r="CD9" s="12"/>
      <c r="CE9" s="12" t="n">
        <f aca="false">AVERAGE(BQ9:BT9)</f>
        <v>91.7467948717949</v>
      </c>
      <c r="CF9" s="12"/>
      <c r="CG9" s="12"/>
      <c r="CH9" s="12"/>
      <c r="CI9" s="14" t="n">
        <f aca="false">AVERAGE(BU9:BX9)</f>
        <v>90.0824175824176</v>
      </c>
      <c r="CJ9" s="12"/>
      <c r="CK9" s="12"/>
      <c r="CL9" s="12"/>
      <c r="CN9" s="2" t="s">
        <v>20</v>
      </c>
      <c r="CO9" s="12" t="n">
        <f aca="false">(BM9/$CA$8)*100</f>
        <v>54.6417696353525</v>
      </c>
      <c r="CP9" s="12" t="n">
        <f aca="false">(BN9/$CA$8)*100</f>
        <v>55.034350856884</v>
      </c>
      <c r="CQ9" s="12" t="n">
        <f aca="false">(BO9/$CA$8)*100</f>
        <v>54.61157107985</v>
      </c>
      <c r="CR9" s="12" t="n">
        <f aca="false">(BP9/$CA$8)*100</f>
        <v>53.7257467851121</v>
      </c>
      <c r="CS9" s="12" t="n">
        <f aca="false">(BQ9/$CA$8)*100</f>
        <v>99.5872864081335</v>
      </c>
      <c r="CT9" s="12" t="n">
        <f aca="false">(BR9/$CA$8)*100</f>
        <v>101.842111885648</v>
      </c>
      <c r="CU9" s="12" t="n">
        <f aca="false">(BS9/$CA$8)*100</f>
        <v>103.180914512922</v>
      </c>
      <c r="CV9" s="12" t="n">
        <f aca="false">(BT9/$CA$8)*100</f>
        <v>98.7920577799029</v>
      </c>
      <c r="CW9" s="12" t="n">
        <f aca="false">(BU9/$CA$8)*100</f>
        <v>98.520270780381</v>
      </c>
      <c r="CX9" s="12" t="n">
        <f aca="false">(BV9/$CA$8)*100</f>
        <v>99.0537785942572</v>
      </c>
      <c r="CY9" s="12" t="n">
        <f aca="false">(BW9/$CA$8)*100</f>
        <v>98.520270780381</v>
      </c>
      <c r="CZ9" s="12" t="n">
        <f aca="false">(BX9/$CA$8)*100</f>
        <v>99.9899338148325</v>
      </c>
      <c r="DB9" s="2" t="s">
        <v>20</v>
      </c>
      <c r="DC9" s="12" t="n">
        <f aca="false">AVERAGE(CO9:CR9)</f>
        <v>54.5033595892997</v>
      </c>
      <c r="DD9" s="12"/>
      <c r="DE9" s="12"/>
      <c r="DF9" s="12"/>
      <c r="DG9" s="12" t="n">
        <f aca="false">AVERAGE(CS9:CV9)</f>
        <v>100.850592646652</v>
      </c>
      <c r="DH9" s="12"/>
      <c r="DI9" s="12"/>
      <c r="DJ9" s="12"/>
      <c r="DK9" s="12" t="n">
        <f aca="false">AVERAGE(CW9:CZ9)</f>
        <v>99.0210634924629</v>
      </c>
      <c r="DL9" s="12"/>
      <c r="DM9" s="12"/>
      <c r="DN9" s="12"/>
      <c r="DP9" s="2" t="s">
        <v>20</v>
      </c>
      <c r="DQ9" s="12" t="n">
        <f aca="false">$DC$8-CO9</f>
        <v>45.3582303646475</v>
      </c>
      <c r="DR9" s="12" t="n">
        <f aca="false">$DC$8-CP9</f>
        <v>44.965649143116</v>
      </c>
      <c r="DS9" s="12" t="n">
        <f aca="false">$DC$8-CQ9</f>
        <v>45.38842892015</v>
      </c>
      <c r="DT9" s="12" t="n">
        <f aca="false">$DC$8-CR9</f>
        <v>46.2742532148879</v>
      </c>
      <c r="DU9" s="12" t="n">
        <f aca="false">$DC$8-CS9</f>
        <v>0.41271359186652</v>
      </c>
      <c r="DV9" s="12" t="n">
        <f aca="false">$DC$8-CT9</f>
        <v>-1.84211188564814</v>
      </c>
      <c r="DW9" s="12" t="n">
        <f aca="false">$DC$8-CU9</f>
        <v>-3.18091451292246</v>
      </c>
      <c r="DX9" s="12" t="n">
        <f aca="false">$DC$8-CV9</f>
        <v>1.20794222009714</v>
      </c>
      <c r="DY9" s="12" t="n">
        <f aca="false">$DC$8-CW9</f>
        <v>1.47972921961899</v>
      </c>
      <c r="DZ9" s="12" t="n">
        <f aca="false">$DC$8-CX9</f>
        <v>0.946221405742762</v>
      </c>
      <c r="EA9" s="12" t="n">
        <f aca="false">$DC$8-CY9</f>
        <v>1.47972921961899</v>
      </c>
      <c r="EB9" s="12" t="n">
        <f aca="false">$DC$8-CZ9</f>
        <v>0.0100661851674886</v>
      </c>
      <c r="ED9" s="2" t="s">
        <v>20</v>
      </c>
      <c r="EE9" s="12" t="n">
        <f aca="false">AVERAGE(DQ9:DT9)</f>
        <v>45.4966404107003</v>
      </c>
      <c r="EF9" s="12"/>
      <c r="EG9" s="12"/>
      <c r="EH9" s="12"/>
      <c r="EI9" s="12" t="n">
        <f aca="false">AVERAGE(DU9:DX9)</f>
        <v>-0.850592646651734</v>
      </c>
      <c r="EJ9" s="12"/>
      <c r="EK9" s="12"/>
      <c r="EL9" s="12"/>
      <c r="EM9" s="14" t="n">
        <f aca="false">AVERAGE(DY9:EB9)</f>
        <v>0.978936507537057</v>
      </c>
      <c r="EN9" s="12"/>
      <c r="EO9" s="12"/>
      <c r="EP9" s="12"/>
      <c r="ER9" s="2" t="s">
        <v>20</v>
      </c>
      <c r="ES9" s="12" t="n">
        <f aca="false">STDEV(DQ9:DT9)</f>
        <v>0.553022141516566</v>
      </c>
      <c r="ET9" s="12"/>
      <c r="EU9" s="12"/>
      <c r="EV9" s="12"/>
      <c r="EW9" s="12" t="n">
        <f aca="false">STDEV(DU9:DX9)</f>
        <v>2.02048004622824</v>
      </c>
      <c r="EX9" s="12"/>
      <c r="EY9" s="12"/>
      <c r="EZ9" s="12"/>
      <c r="FA9" s="14" t="n">
        <f aca="false">STDEV(DY9:EB9)</f>
        <v>0.693149012455156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59</v>
      </c>
      <c r="G10" s="4"/>
      <c r="H10" s="4"/>
      <c r="I10" s="4"/>
      <c r="J10" s="4" t="s">
        <v>60</v>
      </c>
      <c r="K10" s="4"/>
      <c r="L10" s="4"/>
      <c r="M10" s="4"/>
      <c r="O10" s="2" t="s">
        <v>24</v>
      </c>
      <c r="P10" s="0" t="n">
        <v>0.323</v>
      </c>
      <c r="Q10" s="0" t="n">
        <v>0.3206</v>
      </c>
      <c r="R10" s="0" t="n">
        <v>0.3271</v>
      </c>
      <c r="S10" s="0" t="n">
        <v>0.3193</v>
      </c>
      <c r="T10" s="0" t="n">
        <v>0.9924</v>
      </c>
      <c r="U10" s="0" t="n">
        <v>1.0046</v>
      </c>
      <c r="V10" s="0" t="n">
        <v>1.025</v>
      </c>
      <c r="W10" s="0" t="n">
        <v>1.0111</v>
      </c>
      <c r="X10" s="0" t="n">
        <v>1.0271</v>
      </c>
      <c r="Y10" s="0" t="n">
        <v>1.0126</v>
      </c>
      <c r="Z10" s="0" t="n">
        <v>0.9987</v>
      </c>
      <c r="AA10" s="0" t="n">
        <v>1.0551</v>
      </c>
      <c r="AC10" s="2" t="s">
        <v>24</v>
      </c>
      <c r="AD10" s="12" t="n">
        <f aca="false">P10-(AVERAGE($P$4:$S$4))</f>
        <v>0.271125</v>
      </c>
      <c r="AE10" s="12" t="n">
        <f aca="false">Q10-(AVERAGE($P$4:$S$4))</f>
        <v>0.268725</v>
      </c>
      <c r="AF10" s="12" t="n">
        <f aca="false">R10-(AVERAGE($P$4:$S$4))</f>
        <v>0.275225</v>
      </c>
      <c r="AG10" s="12" t="n">
        <f aca="false">S10-(AVERAGE($P$4:$S$4))</f>
        <v>0.267425</v>
      </c>
      <c r="AH10" s="12" t="n">
        <f aca="false">T10-(AVERAGE($P$4:$S$4))</f>
        <v>0.940525</v>
      </c>
      <c r="AI10" s="12" t="n">
        <f aca="false">U10-(AVERAGE($P$4:$S$4))</f>
        <v>0.952725</v>
      </c>
      <c r="AJ10" s="12" t="n">
        <f aca="false">V10-(AVERAGE($P$4:$S$4))</f>
        <v>0.973125</v>
      </c>
      <c r="AK10" s="12" t="n">
        <f aca="false">W10-(AVERAGE($P$4:$S$4))</f>
        <v>0.959225</v>
      </c>
      <c r="AL10" s="12" t="n">
        <f aca="false">X10-(AVERAGE($P$4:$S$4))</f>
        <v>0.975225</v>
      </c>
      <c r="AM10" s="12" t="n">
        <f aca="false">Y10-(AVERAGE($P$4:$S$4))</f>
        <v>0.960725</v>
      </c>
      <c r="AN10" s="12" t="n">
        <f aca="false">Z10-(AVERAGE($P$4:$S$4))</f>
        <v>0.946825</v>
      </c>
      <c r="AO10" s="12" t="n">
        <f aca="false">AA10-(AVERAGE($P$4:$S$4))</f>
        <v>1.003225</v>
      </c>
      <c r="AX10" s="2" t="s">
        <v>24</v>
      </c>
      <c r="AY10" s="12" t="n">
        <f aca="false">(AD10-0.0073)/0.052</f>
        <v>5.07355769230769</v>
      </c>
      <c r="AZ10" s="12" t="n">
        <f aca="false">(AE10-0.0073)/0.052</f>
        <v>5.02740384615385</v>
      </c>
      <c r="BA10" s="12" t="n">
        <f aca="false">(AF10-0.0073)/0.052</f>
        <v>5.15240384615385</v>
      </c>
      <c r="BB10" s="12" t="n">
        <f aca="false">(AG10-0.0073)/0.052</f>
        <v>5.00240384615385</v>
      </c>
      <c r="BC10" s="12" t="n">
        <f aca="false">(AH10-0.0073)/0.052</f>
        <v>17.9466346153846</v>
      </c>
      <c r="BD10" s="12" t="n">
        <f aca="false">(AI10-0.0073)/0.052</f>
        <v>18.18125</v>
      </c>
      <c r="BE10" s="12" t="n">
        <f aca="false">(AJ10-0.0073)/0.052</f>
        <v>18.5735576923077</v>
      </c>
      <c r="BF10" s="12" t="n">
        <f aca="false">(AK10-0.0073)/0.052</f>
        <v>18.30625</v>
      </c>
      <c r="BG10" s="12" t="n">
        <f aca="false">(AL10-0.0073)/0.052</f>
        <v>18.6139423076923</v>
      </c>
      <c r="BH10" s="12" t="n">
        <f aca="false">(AM10-0.0073)/0.052</f>
        <v>18.3350961538462</v>
      </c>
      <c r="BI10" s="12" t="n">
        <f aca="false">(AN10-0.0073)/0.052</f>
        <v>18.0677884615385</v>
      </c>
      <c r="BJ10" s="12" t="n">
        <f aca="false">(AO10-0.0073)/0.052</f>
        <v>19.1524038461538</v>
      </c>
      <c r="BL10" s="2" t="s">
        <v>24</v>
      </c>
      <c r="BM10" s="12" t="n">
        <f aca="false">AY10/(0.042*5)</f>
        <v>24.1597985347985</v>
      </c>
      <c r="BN10" s="12" t="n">
        <f aca="false">AZ10/(0.042*5)</f>
        <v>23.9400183150183</v>
      </c>
      <c r="BO10" s="12" t="n">
        <f aca="false">BA10/(0.042*5)</f>
        <v>24.5352564102564</v>
      </c>
      <c r="BP10" s="12" t="n">
        <f aca="false">BB10/(0.042*5)</f>
        <v>23.8209706959707</v>
      </c>
      <c r="BQ10" s="12" t="n">
        <f aca="false">BC10/(0.042*5)</f>
        <v>85.4601648351648</v>
      </c>
      <c r="BR10" s="12" t="n">
        <f aca="false">BD10/(0.042*5)</f>
        <v>86.5773809523809</v>
      </c>
      <c r="BS10" s="12" t="n">
        <f aca="false">BE10/(0.042*5)</f>
        <v>88.4455128205128</v>
      </c>
      <c r="BT10" s="12" t="n">
        <f aca="false">BF10/(0.042*5)</f>
        <v>87.1726190476191</v>
      </c>
      <c r="BU10" s="12" t="n">
        <f aca="false">BG10/(0.042*5)</f>
        <v>88.6378205128205</v>
      </c>
      <c r="BV10" s="12" t="n">
        <f aca="false">BH10/(0.042*5)</f>
        <v>87.3099816849817</v>
      </c>
      <c r="BW10" s="12" t="n">
        <f aca="false">BI10/(0.042*5)</f>
        <v>86.0370879120879</v>
      </c>
      <c r="BX10" s="12" t="n">
        <f aca="false">BJ10/(0.042*5)</f>
        <v>91.2019230769231</v>
      </c>
      <c r="BZ10" s="2" t="s">
        <v>24</v>
      </c>
      <c r="CA10" s="12" t="n">
        <f aca="false">AVERAGE(BM10:BP10)</f>
        <v>24.114010989011</v>
      </c>
      <c r="CB10" s="12"/>
      <c r="CC10" s="12"/>
      <c r="CD10" s="12"/>
      <c r="CE10" s="14" t="n">
        <f aca="false">AVERAGE(BQ10:BS10)</f>
        <v>86.8276862026862</v>
      </c>
      <c r="CF10" s="12"/>
      <c r="CG10" s="12"/>
      <c r="CH10" s="12"/>
      <c r="CI10" s="14" t="n">
        <f aca="false">AVERAGE(BU10:BX10)</f>
        <v>88.2967032967033</v>
      </c>
      <c r="CJ10" s="12"/>
      <c r="CK10" s="12"/>
      <c r="CL10" s="12"/>
      <c r="CN10" s="2" t="s">
        <v>24</v>
      </c>
      <c r="CO10" s="12" t="n">
        <f aca="false">(BM10/$CA$8)*100</f>
        <v>26.557113018094</v>
      </c>
      <c r="CP10" s="12" t="n">
        <f aca="false">(BN10/$CA$8)*100</f>
        <v>26.3155245740745</v>
      </c>
      <c r="CQ10" s="12" t="n">
        <f aca="false">(BO10/$CA$8)*100</f>
        <v>26.9698266099605</v>
      </c>
      <c r="CR10" s="12" t="n">
        <f aca="false">(BP10/$CA$8)*100</f>
        <v>26.1846641668974</v>
      </c>
      <c r="CS10" s="12" t="n">
        <f aca="false">(BQ10/$CA$8)*100</f>
        <v>93.9401565291793</v>
      </c>
      <c r="CT10" s="12" t="n">
        <f aca="false">(BR10/$CA$8)*100</f>
        <v>95.1682311196115</v>
      </c>
      <c r="CU10" s="12" t="n">
        <f aca="false">(BS10/$CA$8)*100</f>
        <v>97.2217328937766</v>
      </c>
      <c r="CV10" s="12" t="n">
        <f aca="false">(BT10/$CA$8)*100</f>
        <v>95.8225331554974</v>
      </c>
      <c r="CW10" s="12" t="n">
        <f aca="false">(BU10/$CA$8)*100</f>
        <v>97.4331227822936</v>
      </c>
      <c r="CX10" s="12" t="n">
        <f aca="false">(BV10/$CA$8)*100</f>
        <v>95.9735259330095</v>
      </c>
      <c r="CY10" s="12" t="n">
        <f aca="false">(BW10/$CA$8)*100</f>
        <v>94.5743261947304</v>
      </c>
      <c r="CZ10" s="12" t="n">
        <f aca="false">(BX10/$CA$8)*100</f>
        <v>100.251654629187</v>
      </c>
      <c r="DB10" s="2" t="s">
        <v>24</v>
      </c>
      <c r="DC10" s="12" t="n">
        <f aca="false">AVERAGE(CO10:CR10)</f>
        <v>26.5067820922566</v>
      </c>
      <c r="DD10" s="12"/>
      <c r="DE10" s="12"/>
      <c r="DF10" s="12"/>
      <c r="DG10" s="12" t="n">
        <f aca="false">AVERAGE(CS10:CU10)</f>
        <v>95.4433735141891</v>
      </c>
      <c r="DH10" s="12"/>
      <c r="DI10" s="12"/>
      <c r="DJ10" s="12"/>
      <c r="DK10" s="12" t="n">
        <f aca="false">AVERAGE(CW10:CZ10)</f>
        <v>97.0581573848051</v>
      </c>
      <c r="DL10" s="12"/>
      <c r="DM10" s="12"/>
      <c r="DN10" s="12"/>
      <c r="DP10" s="2" t="s">
        <v>24</v>
      </c>
      <c r="DQ10" s="12" t="n">
        <f aca="false">$DC$8-CO10</f>
        <v>73.442886981906</v>
      </c>
      <c r="DR10" s="12" t="n">
        <f aca="false">$DC$8-CP10</f>
        <v>73.6844754259255</v>
      </c>
      <c r="DS10" s="12" t="n">
        <f aca="false">$DC$8-CQ10</f>
        <v>73.0301733900395</v>
      </c>
      <c r="DT10" s="12" t="n">
        <f aca="false">$DC$8-CR10</f>
        <v>73.8153358331026</v>
      </c>
      <c r="DU10" s="12" t="n">
        <f aca="false">$DC$8-CS10</f>
        <v>6.05984347082065</v>
      </c>
      <c r="DV10" s="12" t="n">
        <f aca="false">$DC$8-CT10</f>
        <v>4.83176888038855</v>
      </c>
      <c r="DW10" s="12" t="n">
        <f aca="false">$DC$8-CU10</f>
        <v>2.77826710622342</v>
      </c>
      <c r="DX10" s="12" t="n">
        <f aca="false">$DC$8-CV10</f>
        <v>4.17746684450259</v>
      </c>
      <c r="DY10" s="12" t="n">
        <f aca="false">$DC$8-CW10</f>
        <v>2.56687721770642</v>
      </c>
      <c r="DZ10" s="12" t="n">
        <f aca="false">$DC$8-CX10</f>
        <v>4.02647406699046</v>
      </c>
      <c r="EA10" s="12" t="n">
        <f aca="false">$DC$8-CY10</f>
        <v>5.42567380526963</v>
      </c>
      <c r="EB10" s="12" t="n">
        <f aca="false">$DC$8-CZ10</f>
        <v>-0.251654629186902</v>
      </c>
      <c r="ED10" s="2" t="s">
        <v>24</v>
      </c>
      <c r="EE10" s="12" t="n">
        <f aca="false">AVERAGE(DQ10:DT10)</f>
        <v>73.4932179077434</v>
      </c>
      <c r="EF10" s="12"/>
      <c r="EG10" s="12"/>
      <c r="EH10" s="12"/>
      <c r="EI10" s="14" t="n">
        <f aca="false">AVERAGE(DU10:DW10)</f>
        <v>4.55662648581088</v>
      </c>
      <c r="EJ10" s="12"/>
      <c r="EK10" s="12"/>
      <c r="EL10" s="12"/>
      <c r="EM10" s="14" t="n">
        <f aca="false">AVERAGE(DY10:EB10)</f>
        <v>2.9418426151949</v>
      </c>
      <c r="EN10" s="12"/>
      <c r="EO10" s="12"/>
      <c r="EP10" s="12"/>
      <c r="ER10" s="2" t="s">
        <v>24</v>
      </c>
      <c r="ES10" s="12" t="n">
        <f aca="false">STDEV(DQ10:DT10)</f>
        <v>0.345100383255933</v>
      </c>
      <c r="ET10" s="12"/>
      <c r="EU10" s="12"/>
      <c r="EV10" s="12"/>
      <c r="EW10" s="14" t="n">
        <f aca="false">STDEV(DU10:DW10)</f>
        <v>1.6579998076421</v>
      </c>
      <c r="EX10" s="12"/>
      <c r="EY10" s="12"/>
      <c r="EZ10" s="12"/>
      <c r="FA10" s="14" t="n">
        <f aca="false">STDEV(DY10:EB10)</f>
        <v>2.42795294203437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61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0.3039</v>
      </c>
      <c r="Q11" s="0" t="n">
        <v>0.3292</v>
      </c>
      <c r="R11" s="0" t="n">
        <v>0.3011</v>
      </c>
      <c r="S11" s="0" t="n">
        <v>0.3115</v>
      </c>
      <c r="T11" s="0" t="n">
        <v>1.0074</v>
      </c>
      <c r="U11" s="0" t="n">
        <v>1.0438</v>
      </c>
      <c r="V11" s="0" t="n">
        <v>1.0473</v>
      </c>
      <c r="W11" s="0" t="n">
        <v>1.0261</v>
      </c>
      <c r="AC11" s="2" t="s">
        <v>28</v>
      </c>
      <c r="AD11" s="12" t="n">
        <f aca="false">P11-(AVERAGE($P$4:$S$4))</f>
        <v>0.252025</v>
      </c>
      <c r="AE11" s="12" t="n">
        <f aca="false">Q11-(AVERAGE($P$4:$S$4))</f>
        <v>0.277325</v>
      </c>
      <c r="AF11" s="12" t="n">
        <f aca="false">R11-(AVERAGE($P$4:$S$4))</f>
        <v>0.249225</v>
      </c>
      <c r="AG11" s="12" t="n">
        <f aca="false">S11-(AVERAGE($P$4:$S$4))</f>
        <v>0.259625</v>
      </c>
      <c r="AH11" s="12" t="n">
        <f aca="false">T11-(AVERAGE($P$4:$S$4))</f>
        <v>0.955525</v>
      </c>
      <c r="AI11" s="12" t="n">
        <f aca="false">U11-(AVERAGE($P$4:$S$4))</f>
        <v>0.991925</v>
      </c>
      <c r="AJ11" s="12" t="n">
        <f aca="false">V11-(AVERAGE($P$4:$S$4))</f>
        <v>0.995425</v>
      </c>
      <c r="AK11" s="12" t="n">
        <f aca="false">W11-(AVERAGE($P$4:$S$4))</f>
        <v>0.974225</v>
      </c>
      <c r="AL11" s="12"/>
      <c r="AM11" s="12"/>
      <c r="AN11" s="12"/>
      <c r="AO11" s="12"/>
      <c r="AX11" s="2" t="s">
        <v>28</v>
      </c>
      <c r="AY11" s="12" t="n">
        <f aca="false">(AD11-0.0073)/0.052</f>
        <v>4.70625</v>
      </c>
      <c r="AZ11" s="12" t="n">
        <f aca="false">(AE11-0.0073)/0.052</f>
        <v>5.19278846153846</v>
      </c>
      <c r="BA11" s="12" t="n">
        <f aca="false">(AF11-0.0073)/0.052</f>
        <v>4.65240384615385</v>
      </c>
      <c r="BB11" s="12" t="n">
        <f aca="false">(AG11-0.0073)/0.052</f>
        <v>4.85240384615385</v>
      </c>
      <c r="BC11" s="12" t="n">
        <f aca="false">(AH11-0.0073)/0.052</f>
        <v>18.2350961538462</v>
      </c>
      <c r="BD11" s="12" t="n">
        <f aca="false">(AI11-0.0073)/0.052</f>
        <v>18.9350961538462</v>
      </c>
      <c r="BE11" s="12" t="n">
        <f aca="false">(AJ11-0.0073)/0.052</f>
        <v>19.0024038461538</v>
      </c>
      <c r="BF11" s="12" t="n">
        <f aca="false">(AK11-0.0073)/0.052</f>
        <v>18.5947115384615</v>
      </c>
      <c r="BG11" s="12"/>
      <c r="BH11" s="12"/>
      <c r="BI11" s="12"/>
      <c r="BJ11" s="12"/>
      <c r="BL11" s="2" t="s">
        <v>28</v>
      </c>
      <c r="BM11" s="12" t="n">
        <f aca="false">AY11/(0.042*5)</f>
        <v>22.4107142857143</v>
      </c>
      <c r="BN11" s="12" t="n">
        <f aca="false">AZ11/(0.042*5)</f>
        <v>24.7275641025641</v>
      </c>
      <c r="BO11" s="12" t="n">
        <f aca="false">BA11/(0.042*5)</f>
        <v>22.154304029304</v>
      </c>
      <c r="BP11" s="12" t="n">
        <f aca="false">BB11/(0.042*5)</f>
        <v>23.106684981685</v>
      </c>
      <c r="BQ11" s="12" t="n">
        <f aca="false">BC11/(0.042*5)</f>
        <v>86.8337912087912</v>
      </c>
      <c r="BR11" s="12" t="n">
        <f aca="false">BD11/(0.042*5)</f>
        <v>90.1671245421245</v>
      </c>
      <c r="BS11" s="12" t="n">
        <f aca="false">BE11/(0.042*5)</f>
        <v>90.4876373626373</v>
      </c>
      <c r="BT11" s="12" t="n">
        <f aca="false">BF11/(0.042*5)</f>
        <v>88.5462454212454</v>
      </c>
      <c r="BU11" s="12" t="n">
        <f aca="false">BG11/(0.042*5)</f>
        <v>0</v>
      </c>
      <c r="BV11" s="12" t="n">
        <f aca="false">BH11/(0.042*5)</f>
        <v>0</v>
      </c>
      <c r="BW11" s="12" t="n">
        <f aca="false">BI11/(0.042*5)</f>
        <v>0</v>
      </c>
      <c r="BX11" s="12" t="n">
        <f aca="false">BJ11/(0.042*5)</f>
        <v>0</v>
      </c>
      <c r="BZ11" s="2" t="s">
        <v>28</v>
      </c>
      <c r="CA11" s="12" t="n">
        <f aca="false">AVERAGE(BM11:BP11)</f>
        <v>23.0998168498168</v>
      </c>
      <c r="CB11" s="12"/>
      <c r="CC11" s="12"/>
      <c r="CD11" s="12"/>
      <c r="CE11" s="14" t="n">
        <f aca="false">AVERAGE(BQ11:BT11)</f>
        <v>89.0086996336996</v>
      </c>
      <c r="CF11" s="12"/>
      <c r="CG11" s="12"/>
      <c r="CH11" s="12"/>
      <c r="CI11" s="12" t="n">
        <f aca="false">AVERAGE(BU11:BX11)</f>
        <v>0</v>
      </c>
      <c r="CJ11" s="12"/>
      <c r="CK11" s="12"/>
      <c r="CL11" s="12"/>
      <c r="CN11" s="2" t="s">
        <v>28</v>
      </c>
      <c r="CO11" s="12" t="n">
        <f aca="false">(BM11/$CA$8)*100</f>
        <v>24.634471651106</v>
      </c>
      <c r="CP11" s="12" t="n">
        <f aca="false">(BN11/$CA$8)*100</f>
        <v>27.1812164984775</v>
      </c>
      <c r="CQ11" s="12" t="n">
        <f aca="false">(BO11/$CA$8)*100</f>
        <v>24.3526184664167</v>
      </c>
      <c r="CR11" s="12" t="n">
        <f aca="false">(BP11/$CA$8)*100</f>
        <v>25.3995017238342</v>
      </c>
      <c r="CS11" s="12" t="n">
        <f aca="false">(BQ11/$CA$8)*100</f>
        <v>95.4500843043008</v>
      </c>
      <c r="CT11" s="12" t="n">
        <f aca="false">(BR11/$CA$8)*100</f>
        <v>99.1141757052621</v>
      </c>
      <c r="CU11" s="12" t="n">
        <f aca="false">(BS11/$CA$8)*100</f>
        <v>99.4664921861238</v>
      </c>
      <c r="CV11" s="12" t="n">
        <f aca="false">(BT11/$CA$8)*100</f>
        <v>97.3324609306188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25.3919520849586</v>
      </c>
      <c r="DD11" s="12"/>
      <c r="DE11" s="12"/>
      <c r="DF11" s="12"/>
      <c r="DG11" s="12" t="n">
        <f aca="false">AVERAGE(CS11:CV11)</f>
        <v>97.8408032815764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75.365528348894</v>
      </c>
      <c r="DR11" s="12" t="n">
        <f aca="false">$DC$8-CP11</f>
        <v>72.8187835015225</v>
      </c>
      <c r="DS11" s="12" t="n">
        <f aca="false">$DC$8-CQ11</f>
        <v>75.6473815335833</v>
      </c>
      <c r="DT11" s="12" t="n">
        <f aca="false">$DC$8-CR11</f>
        <v>74.6004982761658</v>
      </c>
      <c r="DU11" s="12" t="n">
        <f aca="false">$DC$8-CS11</f>
        <v>4.54991569569921</v>
      </c>
      <c r="DV11" s="12" t="n">
        <f aca="false">$DC$8-CT11</f>
        <v>0.885824294737901</v>
      </c>
      <c r="DW11" s="12" t="n">
        <f aca="false">$DC$8-CU11</f>
        <v>0.533507813876227</v>
      </c>
      <c r="DX11" s="12" t="n">
        <f aca="false">$DC$8-CV11</f>
        <v>2.66753906938116</v>
      </c>
      <c r="DY11" s="12"/>
      <c r="DZ11" s="12"/>
      <c r="EA11" s="12"/>
      <c r="EB11" s="12"/>
      <c r="ED11" s="2" t="s">
        <v>28</v>
      </c>
      <c r="EE11" s="12" t="n">
        <f aca="false">AVERAGE(DQ11:DT11)</f>
        <v>74.6080479150414</v>
      </c>
      <c r="EF11" s="12"/>
      <c r="EG11" s="12"/>
      <c r="EH11" s="12"/>
      <c r="EI11" s="14" t="n">
        <f aca="false">AVERAGE(DU11:DX11)</f>
        <v>2.15919671842363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1.27220479441967</v>
      </c>
      <c r="ET11" s="12"/>
      <c r="EU11" s="12"/>
      <c r="EV11" s="12"/>
      <c r="EW11" s="14" t="n">
        <f aca="false">STDEV(DU11:DX11)</f>
        <v>1.84736667699859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16" hidden="false" customHeight="true" outlineLevel="0" collapsed="false"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0</v>
      </c>
      <c r="EH16" s="13" t="n">
        <f aca="false">ES8</f>
        <v>1.14704463402762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45.4966404107003</v>
      </c>
      <c r="EH17" s="13" t="n">
        <f aca="false">ES9</f>
        <v>0.553022141516566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EC18" s="18" t="s">
        <v>234</v>
      </c>
      <c r="ED18" s="19" t="n">
        <v>50</v>
      </c>
      <c r="EE18" s="19"/>
      <c r="EF18" s="19"/>
      <c r="EG18" s="13" t="n">
        <f aca="false">EE10</f>
        <v>73.4932179077434</v>
      </c>
      <c r="EH18" s="13" t="n">
        <f aca="false">ES10</f>
        <v>0.345100383255933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EC19" s="18" t="s">
        <v>235</v>
      </c>
      <c r="ED19" s="19" t="n">
        <v>5</v>
      </c>
      <c r="EE19" s="19"/>
      <c r="EF19" s="19"/>
      <c r="EG19" s="13" t="n">
        <f aca="false">EE11</f>
        <v>74.6080479150414</v>
      </c>
      <c r="EH19" s="13" t="n">
        <f aca="false">ES11</f>
        <v>1.27220479441967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EB20" s="26"/>
      <c r="EC20" s="26" t="s">
        <v>248</v>
      </c>
      <c r="ED20" s="19" t="n">
        <v>50</v>
      </c>
      <c r="EE20" s="19" t="n">
        <v>5</v>
      </c>
      <c r="EF20" s="19" t="n">
        <v>1</v>
      </c>
      <c r="EG20" s="13" t="n">
        <f aca="false">EI4</f>
        <v>42.985127211415</v>
      </c>
      <c r="EH20" s="13" t="n">
        <f aca="false">EW4</f>
        <v>2.12653770459399</v>
      </c>
      <c r="EI20" s="13" t="n">
        <f aca="false">EI5</f>
        <v>24.9138082895035</v>
      </c>
      <c r="EJ20" s="13" t="n">
        <f aca="false">EW5</f>
        <v>2.58414710579187</v>
      </c>
      <c r="EK20" s="13" t="n">
        <f aca="false">EI6</f>
        <v>4.84938470443164</v>
      </c>
      <c r="EL20" s="20" t="n">
        <f aca="false">EW6</f>
        <v>1.70878249510683</v>
      </c>
      <c r="EM20" s="23"/>
    </row>
    <row r="21" customFormat="false" ht="16" hidden="false" customHeight="false" outlineLevel="0" collapsed="false">
      <c r="EC21" s="0" t="s">
        <v>249</v>
      </c>
      <c r="ED21" s="19" t="n">
        <v>50</v>
      </c>
      <c r="EE21" s="19" t="n">
        <v>5</v>
      </c>
      <c r="EF21" s="19" t="n">
        <v>1</v>
      </c>
      <c r="EG21" s="13" t="n">
        <f aca="false">EI7</f>
        <v>1.38913355311169</v>
      </c>
      <c r="EH21" s="13" t="n">
        <f aca="false">EW7</f>
        <v>2.39373516418251</v>
      </c>
      <c r="EI21" s="13" t="n">
        <f aca="false">EI8</f>
        <v>1.39165009940357</v>
      </c>
      <c r="EJ21" s="13" t="n">
        <f aca="false">EW8</f>
        <v>2.19136905350125</v>
      </c>
      <c r="EK21" s="13" t="n">
        <f aca="false">EI9</f>
        <v>-0.850592646651734</v>
      </c>
      <c r="EL21" s="20" t="n">
        <f aca="false">EW9</f>
        <v>2.02048004622824</v>
      </c>
      <c r="EM21" s="21"/>
    </row>
    <row r="22" customFormat="false" ht="16" hidden="false" customHeight="false" outlineLevel="0" collapsed="false">
      <c r="EC22" s="0" t="s">
        <v>250</v>
      </c>
      <c r="ED22" s="19" t="n">
        <v>50</v>
      </c>
      <c r="EE22" s="19" t="n">
        <v>5</v>
      </c>
      <c r="EF22" s="19" t="n">
        <v>1</v>
      </c>
      <c r="EG22" s="13" t="n">
        <f aca="false">EI10</f>
        <v>4.55662648581088</v>
      </c>
      <c r="EH22" s="13" t="n">
        <f aca="false">EW10</f>
        <v>1.6579998076421</v>
      </c>
      <c r="EI22" s="13" t="n">
        <f aca="false">EI11</f>
        <v>2.15919671842363</v>
      </c>
      <c r="EJ22" s="13" t="n">
        <f aca="false">EW11</f>
        <v>1.84736667699859</v>
      </c>
      <c r="EK22" s="13" t="n">
        <f aca="false">EM4</f>
        <v>1.08211490550368</v>
      </c>
      <c r="EL22" s="20" t="n">
        <f aca="false">FA4</f>
        <v>1.14017785430984</v>
      </c>
      <c r="EM22" s="24"/>
      <c r="EN22" s="24"/>
      <c r="EO22" s="24"/>
    </row>
    <row r="23" customFormat="false" ht="16" hidden="false" customHeight="false" outlineLevel="0" collapsed="false">
      <c r="EC23" s="0" t="s">
        <v>251</v>
      </c>
      <c r="ED23" s="19" t="n">
        <v>50</v>
      </c>
      <c r="EE23" s="19" t="n">
        <v>5</v>
      </c>
      <c r="EF23" s="19" t="n">
        <v>1</v>
      </c>
      <c r="EG23" s="13" t="n">
        <f aca="false">EM5</f>
        <v>2.51654629186903</v>
      </c>
      <c r="EH23" s="13" t="n">
        <f aca="false">FA5</f>
        <v>2.19083916039538</v>
      </c>
      <c r="EI23" s="13" t="n">
        <f aca="false">EM6</f>
        <v>2.71786999521856</v>
      </c>
      <c r="EJ23" s="13" t="n">
        <f aca="false">FA6</f>
        <v>1.88559469593539</v>
      </c>
      <c r="EK23" s="13" t="n">
        <f aca="false">EM7</f>
        <v>1.99310466316027</v>
      </c>
      <c r="EL23" s="20" t="n">
        <f aca="false">FA7</f>
        <v>1.58136319571683</v>
      </c>
      <c r="EM23" s="21"/>
    </row>
    <row r="24" customFormat="false" ht="16" hidden="false" customHeight="false" outlineLevel="0" collapsed="false">
      <c r="EC24" s="0" t="s">
        <v>252</v>
      </c>
      <c r="ED24" s="19" t="n">
        <v>50</v>
      </c>
      <c r="EE24" s="19" t="n">
        <v>5</v>
      </c>
      <c r="EF24" s="19" t="n">
        <v>1</v>
      </c>
      <c r="EG24" s="13" t="n">
        <f aca="false">EM8</f>
        <v>0.103178397966634</v>
      </c>
      <c r="EH24" s="13" t="n">
        <f aca="false">FA8</f>
        <v>0.890895300583295</v>
      </c>
      <c r="EI24" s="13" t="n">
        <f aca="false">EM9</f>
        <v>0.978936507537057</v>
      </c>
      <c r="EJ24" s="13" t="n">
        <f aca="false">FA9</f>
        <v>0.693149012455156</v>
      </c>
      <c r="EK24" s="13" t="n">
        <f aca="false">EM10</f>
        <v>2.9418426151949</v>
      </c>
      <c r="EL24" s="20" t="n">
        <f aca="false">FA10</f>
        <v>2.42795294203437</v>
      </c>
      <c r="EM24" s="21"/>
    </row>
    <row r="31" customFormat="false" ht="16" hidden="false" customHeight="false" outlineLevel="0" collapsed="false">
      <c r="A31" s="0" t="s">
        <v>253</v>
      </c>
    </row>
    <row r="32" customFormat="false" ht="16" hidden="false" customHeight="false" outlineLevel="0" collapsed="false">
      <c r="O32" s="0" t="s">
        <v>205</v>
      </c>
      <c r="AC32" s="0" t="s">
        <v>206</v>
      </c>
      <c r="AX32" s="0" t="s">
        <v>207</v>
      </c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</row>
    <row r="33" customFormat="false" ht="16" hidden="false" customHeight="false" outlineLevel="0" collapsed="false">
      <c r="A33" s="2"/>
      <c r="B33" s="2" t="n">
        <v>1</v>
      </c>
      <c r="C33" s="2" t="n">
        <v>2</v>
      </c>
      <c r="D33" s="2" t="n">
        <v>3</v>
      </c>
      <c r="E33" s="2" t="n">
        <v>4</v>
      </c>
      <c r="F33" s="2" t="n">
        <v>5</v>
      </c>
      <c r="G33" s="2" t="n">
        <v>6</v>
      </c>
      <c r="H33" s="2" t="n">
        <v>7</v>
      </c>
      <c r="I33" s="2" t="n">
        <v>8</v>
      </c>
      <c r="J33" s="2" t="n">
        <v>9</v>
      </c>
      <c r="K33" s="2" t="n">
        <v>10</v>
      </c>
      <c r="L33" s="2" t="n">
        <v>11</v>
      </c>
      <c r="M33" s="2" t="n">
        <v>12</v>
      </c>
      <c r="O33" s="2"/>
      <c r="P33" s="2" t="n">
        <v>1</v>
      </c>
      <c r="Q33" s="2" t="n">
        <v>2</v>
      </c>
      <c r="R33" s="2" t="n">
        <v>3</v>
      </c>
      <c r="S33" s="2" t="n">
        <v>4</v>
      </c>
      <c r="T33" s="2" t="n">
        <v>5</v>
      </c>
      <c r="U33" s="2" t="n">
        <v>6</v>
      </c>
      <c r="V33" s="2" t="n">
        <v>7</v>
      </c>
      <c r="W33" s="2" t="n">
        <v>8</v>
      </c>
      <c r="X33" s="2" t="n">
        <v>9</v>
      </c>
      <c r="Y33" s="2" t="n">
        <v>10</v>
      </c>
      <c r="Z33" s="2" t="n">
        <v>11</v>
      </c>
      <c r="AA33" s="2" t="n">
        <v>12</v>
      </c>
      <c r="AC33" s="2"/>
      <c r="AD33" s="2" t="n">
        <v>1</v>
      </c>
      <c r="AE33" s="2" t="n">
        <v>2</v>
      </c>
      <c r="AF33" s="2" t="n">
        <v>3</v>
      </c>
      <c r="AG33" s="2" t="n">
        <v>4</v>
      </c>
      <c r="AH33" s="2" t="n">
        <v>5</v>
      </c>
      <c r="AI33" s="2" t="n">
        <v>6</v>
      </c>
      <c r="AJ33" s="2" t="n">
        <v>7</v>
      </c>
      <c r="AK33" s="2" t="n">
        <v>8</v>
      </c>
      <c r="AL33" s="2" t="n">
        <v>9</v>
      </c>
      <c r="AM33" s="2" t="n">
        <v>10</v>
      </c>
      <c r="AN33" s="2" t="n">
        <v>11</v>
      </c>
      <c r="AO33" s="2" t="n">
        <v>12</v>
      </c>
      <c r="AQ33" s="11" t="s">
        <v>215</v>
      </c>
      <c r="AR33" s="11" t="s">
        <v>216</v>
      </c>
      <c r="AS33" s="11" t="s">
        <v>217</v>
      </c>
      <c r="AT33" s="11" t="s">
        <v>218</v>
      </c>
      <c r="AU33" s="11" t="s">
        <v>219</v>
      </c>
      <c r="AV33" s="11" t="s">
        <v>220</v>
      </c>
      <c r="AX33" s="2"/>
      <c r="AY33" s="2" t="n">
        <v>1</v>
      </c>
      <c r="AZ33" s="2" t="n">
        <v>2</v>
      </c>
      <c r="BA33" s="2" t="n">
        <v>3</v>
      </c>
      <c r="BB33" s="2" t="n">
        <v>4</v>
      </c>
      <c r="BC33" s="2" t="n">
        <v>5</v>
      </c>
      <c r="BD33" s="2" t="n">
        <v>6</v>
      </c>
      <c r="BE33" s="2" t="n">
        <v>7</v>
      </c>
      <c r="BF33" s="2" t="n">
        <v>8</v>
      </c>
      <c r="BG33" s="2" t="n">
        <v>9</v>
      </c>
      <c r="BH33" s="2" t="n">
        <v>10</v>
      </c>
      <c r="BI33" s="2" t="n">
        <v>11</v>
      </c>
      <c r="BJ33" s="2" t="n">
        <v>12</v>
      </c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</row>
    <row r="34" customFormat="false" ht="16" hidden="false" customHeight="false" outlineLevel="0" collapsed="false">
      <c r="A34" s="2" t="s">
        <v>0</v>
      </c>
      <c r="B34" s="3" t="s">
        <v>1</v>
      </c>
      <c r="C34" s="3"/>
      <c r="D34" s="3"/>
      <c r="E34" s="3"/>
      <c r="F34" s="4" t="s">
        <v>254</v>
      </c>
      <c r="G34" s="4"/>
      <c r="H34" s="4"/>
      <c r="I34" s="4"/>
      <c r="J34" s="4"/>
      <c r="K34" s="4"/>
      <c r="L34" s="4"/>
      <c r="M34" s="4"/>
      <c r="O34" s="2" t="s">
        <v>0</v>
      </c>
      <c r="P34" s="0" t="n">
        <v>0.0588</v>
      </c>
      <c r="Q34" s="0" t="n">
        <v>0.0583</v>
      </c>
      <c r="R34" s="0" t="n">
        <v>0.0613</v>
      </c>
      <c r="S34" s="0" t="n">
        <v>0.0582</v>
      </c>
      <c r="T34" s="28" t="n">
        <v>0.1454</v>
      </c>
      <c r="U34" s="28" t="n">
        <v>0.1331</v>
      </c>
      <c r="V34" s="28" t="n">
        <v>0.1304</v>
      </c>
      <c r="W34" s="28" t="n">
        <v>0.132</v>
      </c>
      <c r="AC34" s="2" t="s">
        <v>0</v>
      </c>
      <c r="AD34" s="12" t="n">
        <f aca="false">P34-(AVERAGE($P$4:$S$4))</f>
        <v>0.00692499999999999</v>
      </c>
      <c r="AE34" s="12" t="n">
        <f aca="false">Q34-(AVERAGE($P$4:$S$4))</f>
        <v>0.006425</v>
      </c>
      <c r="AF34" s="12" t="n">
        <f aca="false">R34-(AVERAGE($P$4:$S$4))</f>
        <v>0.009425</v>
      </c>
      <c r="AG34" s="12" t="n">
        <f aca="false">S34-(AVERAGE($P$4:$S$4))</f>
        <v>0.006325</v>
      </c>
      <c r="AH34" s="12" t="n">
        <f aca="false">T34-(AVERAGE($P$4:$S$4))</f>
        <v>0.093525</v>
      </c>
      <c r="AI34" s="12" t="n">
        <f aca="false">U34-(AVERAGE($P$4:$S$4))</f>
        <v>0.081225</v>
      </c>
      <c r="AJ34" s="12" t="n">
        <f aca="false">V34-(AVERAGE($P$4:$S$4))</f>
        <v>0.078525</v>
      </c>
      <c r="AK34" s="12" t="n">
        <f aca="false">W34-(AVERAGE($P$4:$S$4))</f>
        <v>0.080125</v>
      </c>
      <c r="AL34" s="12" t="n">
        <f aca="false">X34-(AVERAGE($P$4:$S$4))</f>
        <v>-0.051875</v>
      </c>
      <c r="AM34" s="12" t="n">
        <f aca="false">Y34-(AVERAGE($P$4:$S$4))</f>
        <v>-0.051875</v>
      </c>
      <c r="AN34" s="12" t="n">
        <f aca="false">Z34-(AVERAGE($P$4:$S$4))</f>
        <v>-0.051875</v>
      </c>
      <c r="AO34" s="12" t="n">
        <f aca="false">AA34-(AVERAGE($P$4:$S$4))</f>
        <v>-0.051875</v>
      </c>
      <c r="AQ34" s="11" t="n">
        <v>0</v>
      </c>
      <c r="AR34" s="12" t="n">
        <f aca="false">AD34</f>
        <v>0.00692499999999999</v>
      </c>
      <c r="AS34" s="12" t="n">
        <f aca="false">AE34</f>
        <v>0.006425</v>
      </c>
      <c r="AT34" s="12" t="n">
        <f aca="false">AF34</f>
        <v>0.009425</v>
      </c>
      <c r="AU34" s="12" t="n">
        <f aca="false">AG34</f>
        <v>0.006325</v>
      </c>
      <c r="AV34" s="13" t="n">
        <f aca="false">AVERAGE(AR34:AU34)</f>
        <v>0.007275</v>
      </c>
      <c r="AX34" s="2" t="s">
        <v>0</v>
      </c>
      <c r="AY34" s="12" t="n">
        <f aca="false">(AD34+0.0146)/0.057</f>
        <v>0.377631578947368</v>
      </c>
      <c r="AZ34" s="12" t="n">
        <f aca="false">(AE34+0.0146)/0.057</f>
        <v>0.368859649122807</v>
      </c>
      <c r="BA34" s="12" t="n">
        <f aca="false">(AF34+0.0146)/0.057</f>
        <v>0.421491228070175</v>
      </c>
      <c r="BB34" s="12" t="n">
        <f aca="false">(AG34+0.0146)/0.057</f>
        <v>0.367105263157895</v>
      </c>
      <c r="BC34" s="12" t="n">
        <f aca="false">(AH34+0.0146)/0.057</f>
        <v>1.8969298245614</v>
      </c>
      <c r="BD34" s="12" t="n">
        <f aca="false">(AI34+0.0146)/0.057</f>
        <v>1.68114035087719</v>
      </c>
      <c r="BE34" s="12" t="n">
        <f aca="false">(AJ34+0.0146)/0.057</f>
        <v>1.63377192982456</v>
      </c>
      <c r="BF34" s="12" t="n">
        <f aca="false">(AK34+0.0146)/0.057</f>
        <v>1.66184210526316</v>
      </c>
      <c r="BG34" s="12" t="n">
        <f aca="false">(AL34+0.0146)/0.057</f>
        <v>-0.653947368421053</v>
      </c>
      <c r="BH34" s="12" t="n">
        <f aca="false">(AM34+0.0146)/0.057</f>
        <v>-0.653947368421053</v>
      </c>
      <c r="BI34" s="12" t="n">
        <f aca="false">(AN34+0.0146)/0.057</f>
        <v>-0.653947368421053</v>
      </c>
      <c r="BJ34" s="12" t="n">
        <f aca="false">(AO34+0.0146)/0.057</f>
        <v>-0.653947368421053</v>
      </c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</row>
    <row r="35" customFormat="false" ht="16" hidden="false" customHeight="false" outlineLevel="0" collapsed="false">
      <c r="A35" s="2" t="s">
        <v>4</v>
      </c>
      <c r="B35" s="6" t="s">
        <v>5</v>
      </c>
      <c r="C35" s="6"/>
      <c r="D35" s="6"/>
      <c r="E35" s="6"/>
      <c r="F35" s="4" t="s">
        <v>255</v>
      </c>
      <c r="G35" s="4"/>
      <c r="H35" s="4"/>
      <c r="I35" s="4"/>
      <c r="J35" s="4"/>
      <c r="K35" s="4"/>
      <c r="L35" s="4"/>
      <c r="M35" s="4"/>
      <c r="O35" s="2" t="s">
        <v>4</v>
      </c>
      <c r="P35" s="0" t="n">
        <v>0.2283</v>
      </c>
      <c r="Q35" s="0" t="n">
        <v>0.239</v>
      </c>
      <c r="R35" s="0" t="n">
        <v>0.2343</v>
      </c>
      <c r="S35" s="0" t="n">
        <v>0.2357</v>
      </c>
      <c r="T35" s="28" t="n">
        <v>0.0588</v>
      </c>
      <c r="U35" s="28" t="n">
        <v>0.0532</v>
      </c>
      <c r="V35" s="28" t="n">
        <v>0.0526</v>
      </c>
      <c r="W35" s="28" t="n">
        <v>0.0532</v>
      </c>
      <c r="AC35" s="2" t="s">
        <v>4</v>
      </c>
      <c r="AD35" s="12" t="n">
        <f aca="false">P35-(AVERAGE($P$4:$S$4))</f>
        <v>0.176425</v>
      </c>
      <c r="AE35" s="12" t="n">
        <f aca="false">Q35-(AVERAGE($P$4:$S$4))</f>
        <v>0.187125</v>
      </c>
      <c r="AF35" s="12" t="n">
        <f aca="false">R35-(AVERAGE($P$4:$S$4))</f>
        <v>0.182425</v>
      </c>
      <c r="AG35" s="12" t="n">
        <f aca="false">S35-(AVERAGE($P$4:$S$4))</f>
        <v>0.183825</v>
      </c>
      <c r="AH35" s="12" t="n">
        <f aca="false">T35-(AVERAGE($P$4:$S$4))</f>
        <v>0.00692499999999999</v>
      </c>
      <c r="AI35" s="12" t="n">
        <f aca="false">U35-(AVERAGE($P$4:$S$4))</f>
        <v>0.00132499999999999</v>
      </c>
      <c r="AJ35" s="12" t="n">
        <f aca="false">V35-(AVERAGE($P$4:$S$4))</f>
        <v>0.000724999999999996</v>
      </c>
      <c r="AK35" s="12" t="n">
        <f aca="false">W35-(AVERAGE($P$4:$S$4))</f>
        <v>0.00132499999999999</v>
      </c>
      <c r="AL35" s="12" t="n">
        <f aca="false">X35-(AVERAGE($P$4:$S$4))</f>
        <v>-0.051875</v>
      </c>
      <c r="AM35" s="12" t="n">
        <f aca="false">Y35-(AVERAGE($P$4:$S$4))</f>
        <v>-0.051875</v>
      </c>
      <c r="AN35" s="12" t="n">
        <f aca="false">Z35-(AVERAGE($P$4:$S$4))</f>
        <v>-0.051875</v>
      </c>
      <c r="AO35" s="12" t="n">
        <f aca="false">AA35-(AVERAGE($P$4:$S$4))</f>
        <v>-0.051875</v>
      </c>
      <c r="AQ35" s="11" t="n">
        <v>2.5</v>
      </c>
      <c r="AR35" s="12" t="n">
        <f aca="false">AD35</f>
        <v>0.176425</v>
      </c>
      <c r="AS35" s="12" t="n">
        <f aca="false">AE35</f>
        <v>0.187125</v>
      </c>
      <c r="AT35" s="12" t="n">
        <f aca="false">AF35</f>
        <v>0.182425</v>
      </c>
      <c r="AU35" s="12" t="n">
        <f aca="false">AG35</f>
        <v>0.183825</v>
      </c>
      <c r="AV35" s="13" t="n">
        <f aca="false">AVERAGE(AR35:AU35)</f>
        <v>0.18245</v>
      </c>
      <c r="AX35" s="2" t="s">
        <v>4</v>
      </c>
      <c r="AY35" s="12" t="n">
        <f aca="false">(AD35+0.0146)/0.057</f>
        <v>3.35131578947368</v>
      </c>
      <c r="AZ35" s="12" t="n">
        <f aca="false">(AE35+0.0146)/0.057</f>
        <v>3.5390350877193</v>
      </c>
      <c r="BA35" s="12" t="n">
        <f aca="false">(AF35+0.0146)/0.057</f>
        <v>3.45657894736842</v>
      </c>
      <c r="BB35" s="12" t="n">
        <f aca="false">(AG35+0.0146)/0.057</f>
        <v>3.48114035087719</v>
      </c>
      <c r="BC35" s="12" t="n">
        <f aca="false">(AH35+0.0146)/0.057</f>
        <v>0.377631578947368</v>
      </c>
      <c r="BD35" s="12" t="n">
        <f aca="false">(AI35+0.0146)/0.057</f>
        <v>0.279385964912281</v>
      </c>
      <c r="BE35" s="12" t="n">
        <f aca="false">(AJ35+0.0146)/0.057</f>
        <v>0.268859649122807</v>
      </c>
      <c r="BF35" s="12" t="n">
        <f aca="false">(AK35+0.0146)/0.057</f>
        <v>0.279385964912281</v>
      </c>
      <c r="BG35" s="12" t="n">
        <f aca="false">(AL35+0.0146)/0.057</f>
        <v>-0.653947368421053</v>
      </c>
      <c r="BH35" s="12" t="n">
        <f aca="false">(AM35+0.0146)/0.057</f>
        <v>-0.653947368421053</v>
      </c>
      <c r="BI35" s="12" t="n">
        <f aca="false">(AN35+0.0146)/0.057</f>
        <v>-0.653947368421053</v>
      </c>
      <c r="BJ35" s="12" t="n">
        <f aca="false">(AO35+0.0146)/0.057</f>
        <v>-0.653947368421053</v>
      </c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</row>
    <row r="36" customFormat="false" ht="16" hidden="false" customHeight="false" outlineLevel="0" collapsed="false">
      <c r="A36" s="2" t="s">
        <v>8</v>
      </c>
      <c r="B36" s="6" t="s">
        <v>9</v>
      </c>
      <c r="C36" s="6"/>
      <c r="D36" s="6"/>
      <c r="E36" s="6"/>
      <c r="F36" s="4" t="s">
        <v>256</v>
      </c>
      <c r="G36" s="4"/>
      <c r="H36" s="4"/>
      <c r="I36" s="4"/>
      <c r="J36" s="4"/>
      <c r="K36" s="4"/>
      <c r="L36" s="4"/>
      <c r="M36" s="4"/>
      <c r="O36" s="2" t="s">
        <v>8</v>
      </c>
      <c r="P36" s="0" t="n">
        <v>0.643</v>
      </c>
      <c r="Q36" s="0" t="n">
        <v>0.6401</v>
      </c>
      <c r="R36" s="0" t="n">
        <v>0.6386</v>
      </c>
      <c r="S36" s="0" t="n">
        <v>0.6423</v>
      </c>
      <c r="T36" s="28" t="n">
        <v>0.0538</v>
      </c>
      <c r="U36" s="28" t="n">
        <v>0.0487</v>
      </c>
      <c r="V36" s="28" t="n">
        <v>0.048</v>
      </c>
      <c r="W36" s="28" t="n">
        <v>0.0479</v>
      </c>
      <c r="AC36" s="2" t="s">
        <v>8</v>
      </c>
      <c r="AD36" s="12" t="n">
        <f aca="false">P36-(AVERAGE($P$4:$S$4))</f>
        <v>0.591125</v>
      </c>
      <c r="AE36" s="12" t="n">
        <f aca="false">Q36-(AVERAGE($P$4:$S$4))</f>
        <v>0.588225</v>
      </c>
      <c r="AF36" s="12" t="n">
        <f aca="false">R36-(AVERAGE($P$4:$S$4))</f>
        <v>0.586725</v>
      </c>
      <c r="AG36" s="12" t="n">
        <f aca="false">S36-(AVERAGE($P$4:$S$4))</f>
        <v>0.590425</v>
      </c>
      <c r="AH36" s="12" t="n">
        <f aca="false">T36-(AVERAGE($P$4:$S$4))</f>
        <v>0.001925</v>
      </c>
      <c r="AI36" s="12" t="n">
        <f aca="false">U36-(AVERAGE($P$4:$S$4))</f>
        <v>-0.003175</v>
      </c>
      <c r="AJ36" s="12" t="n">
        <f aca="false">V36-(AVERAGE($P$4:$S$4))</f>
        <v>-0.003875</v>
      </c>
      <c r="AK36" s="12" t="n">
        <f aca="false">W36-(AVERAGE($P$4:$S$4))</f>
        <v>-0.00397500000000001</v>
      </c>
      <c r="AL36" s="12" t="n">
        <f aca="false">X36-(AVERAGE($P$4:$S$4))</f>
        <v>-0.051875</v>
      </c>
      <c r="AM36" s="12" t="n">
        <f aca="false">Y36-(AVERAGE($P$4:$S$4))</f>
        <v>-0.051875</v>
      </c>
      <c r="AN36" s="12" t="n">
        <f aca="false">Z36-(AVERAGE($P$4:$S$4))</f>
        <v>-0.051875</v>
      </c>
      <c r="AO36" s="12" t="n">
        <f aca="false">AA36-(AVERAGE($P$4:$S$4))</f>
        <v>-0.051875</v>
      </c>
      <c r="AQ36" s="11" t="n">
        <v>10</v>
      </c>
      <c r="AR36" s="12" t="n">
        <f aca="false">AD36</f>
        <v>0.591125</v>
      </c>
      <c r="AS36" s="12" t="n">
        <f aca="false">AE36</f>
        <v>0.588225</v>
      </c>
      <c r="AT36" s="12" t="n">
        <f aca="false">AF36</f>
        <v>0.586725</v>
      </c>
      <c r="AU36" s="12" t="n">
        <f aca="false">AG36</f>
        <v>0.590425</v>
      </c>
      <c r="AV36" s="13" t="n">
        <f aca="false">AVERAGE(AR36:AU36)</f>
        <v>0.589125</v>
      </c>
      <c r="AX36" s="2" t="s">
        <v>8</v>
      </c>
      <c r="AY36" s="12" t="n">
        <f aca="false">(AD36+0.0146)/0.057</f>
        <v>10.6267543859649</v>
      </c>
      <c r="AZ36" s="12" t="n">
        <f aca="false">(AE36+0.0146)/0.057</f>
        <v>10.5758771929825</v>
      </c>
      <c r="BA36" s="12" t="n">
        <f aca="false">(AF36+0.0146)/0.057</f>
        <v>10.5495614035088</v>
      </c>
      <c r="BB36" s="12" t="n">
        <f aca="false">(AG36+0.0146)/0.057</f>
        <v>10.6144736842105</v>
      </c>
      <c r="BC36" s="12" t="n">
        <f aca="false">(AH36+0.0146)/0.057</f>
        <v>0.289912280701754</v>
      </c>
      <c r="BD36" s="12" t="n">
        <f aca="false">(AI36+0.0146)/0.057</f>
        <v>0.200438596491228</v>
      </c>
      <c r="BE36" s="12" t="n">
        <f aca="false">(AJ36+0.0146)/0.057</f>
        <v>0.188157894736842</v>
      </c>
      <c r="BF36" s="12" t="n">
        <f aca="false">(AK36+0.0146)/0.057</f>
        <v>0.18640350877193</v>
      </c>
      <c r="BG36" s="12" t="n">
        <f aca="false">(AL36+0.0146)/0.057</f>
        <v>-0.653947368421053</v>
      </c>
      <c r="BH36" s="12" t="n">
        <f aca="false">(AM36+0.0146)/0.057</f>
        <v>-0.653947368421053</v>
      </c>
      <c r="BI36" s="12" t="n">
        <f aca="false">(AN36+0.0146)/0.057</f>
        <v>-0.653947368421053</v>
      </c>
      <c r="BJ36" s="12" t="n">
        <f aca="false">(AO36+0.0146)/0.057</f>
        <v>-0.653947368421053</v>
      </c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</row>
    <row r="37" customFormat="false" ht="16" hidden="false" customHeight="false" outlineLevel="0" collapsed="false">
      <c r="A37" s="2" t="s">
        <v>12</v>
      </c>
      <c r="B37" s="6" t="s">
        <v>13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O37" s="2" t="s">
        <v>12</v>
      </c>
      <c r="P37" s="0" t="n">
        <v>1.2249</v>
      </c>
      <c r="Q37" s="28" t="n">
        <v>1.2097</v>
      </c>
      <c r="R37" s="28" t="n">
        <v>1.2211</v>
      </c>
      <c r="S37" s="28" t="n">
        <v>1.1925</v>
      </c>
      <c r="T37" s="28"/>
      <c r="U37" s="28"/>
      <c r="V37" s="28"/>
      <c r="W37" s="28"/>
      <c r="X37" s="28"/>
      <c r="Y37" s="28"/>
      <c r="Z37" s="28"/>
      <c r="AA37" s="28"/>
      <c r="AC37" s="2" t="s">
        <v>12</v>
      </c>
      <c r="AD37" s="12" t="n">
        <f aca="false">P37-(AVERAGE($P$4:$S$4))</f>
        <v>1.173025</v>
      </c>
      <c r="AE37" s="12" t="n">
        <f aca="false">Q37-(AVERAGE($P$4:$S$4))</f>
        <v>1.157825</v>
      </c>
      <c r="AF37" s="12" t="n">
        <f aca="false">R37-(AVERAGE($P$4:$S$4))</f>
        <v>1.169225</v>
      </c>
      <c r="AG37" s="12" t="n">
        <f aca="false">S37-(AVERAGE($P$4:$S$4))</f>
        <v>1.140625</v>
      </c>
      <c r="AH37" s="12" t="n">
        <f aca="false">T37-(AVERAGE($P$4:$S$4))</f>
        <v>-0.051875</v>
      </c>
      <c r="AI37" s="12" t="n">
        <f aca="false">U37-(AVERAGE($P$4:$S$4))</f>
        <v>-0.051875</v>
      </c>
      <c r="AJ37" s="12" t="n">
        <f aca="false">V37-(AVERAGE($P$4:$S$4))</f>
        <v>-0.051875</v>
      </c>
      <c r="AK37" s="12" t="n">
        <f aca="false">W37-(AVERAGE($P$4:$S$4))</f>
        <v>-0.051875</v>
      </c>
      <c r="AL37" s="12" t="n">
        <f aca="false">X37-(AVERAGE($P$4:$S$4))</f>
        <v>-0.051875</v>
      </c>
      <c r="AM37" s="12" t="n">
        <f aca="false">Y37-(AVERAGE($P$4:$S$4))</f>
        <v>-0.051875</v>
      </c>
      <c r="AN37" s="12" t="n">
        <f aca="false">Z37-(AVERAGE($P$4:$S$4))</f>
        <v>-0.051875</v>
      </c>
      <c r="AO37" s="12" t="n">
        <f aca="false">AA37-(AVERAGE($P$4:$S$4))</f>
        <v>-0.051875</v>
      </c>
      <c r="AQ37" s="11" t="n">
        <v>20</v>
      </c>
      <c r="AR37" s="12" t="n">
        <f aca="false">AD37</f>
        <v>1.173025</v>
      </c>
      <c r="AS37" s="12" t="n">
        <f aca="false">AE37</f>
        <v>1.157825</v>
      </c>
      <c r="AT37" s="12" t="n">
        <f aca="false">AF37</f>
        <v>1.169225</v>
      </c>
      <c r="AU37" s="12" t="n">
        <f aca="false">AG37</f>
        <v>1.140625</v>
      </c>
      <c r="AV37" s="13" t="n">
        <f aca="false">AVERAGE(AR37:AU37)</f>
        <v>1.160175</v>
      </c>
      <c r="AX37" s="2" t="s">
        <v>12</v>
      </c>
      <c r="AY37" s="12" t="n">
        <f aca="false">(AD37+0.0146)/0.057</f>
        <v>20.8355263157895</v>
      </c>
      <c r="AZ37" s="12" t="n">
        <f aca="false">(AE37+0.0146)/0.057</f>
        <v>20.5688596491228</v>
      </c>
      <c r="BA37" s="12" t="n">
        <f aca="false">(AF37+0.0146)/0.057</f>
        <v>20.7688596491228</v>
      </c>
      <c r="BB37" s="12" t="n">
        <f aca="false">(AG37+0.0146)/0.057</f>
        <v>20.2671052631579</v>
      </c>
      <c r="BC37" s="12" t="n">
        <f aca="false">(AH37+0.0146)/0.057</f>
        <v>-0.653947368421053</v>
      </c>
      <c r="BD37" s="12" t="n">
        <f aca="false">(AI37+0.0146)/0.057</f>
        <v>-0.653947368421053</v>
      </c>
      <c r="BE37" s="12" t="n">
        <f aca="false">(AJ37+0.0146)/0.057</f>
        <v>-0.653947368421053</v>
      </c>
      <c r="BF37" s="12" t="n">
        <f aca="false">(AK37+0.0146)/0.057</f>
        <v>-0.653947368421053</v>
      </c>
      <c r="BG37" s="12" t="n">
        <f aca="false">(AL37+0.0146)/0.057</f>
        <v>-0.653947368421053</v>
      </c>
      <c r="BH37" s="12" t="n">
        <f aca="false">(AM37+0.0146)/0.057</f>
        <v>-0.653947368421053</v>
      </c>
      <c r="BI37" s="12" t="n">
        <f aca="false">(AN37+0.0146)/0.057</f>
        <v>-0.653947368421053</v>
      </c>
      <c r="BJ37" s="12" t="n">
        <f aca="false">(AO37+0.0146)/0.057</f>
        <v>-0.653947368421053</v>
      </c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</row>
    <row r="38" customFormat="false" ht="16" hidden="false" customHeight="false" outlineLevel="0" collapsed="false">
      <c r="A38" s="2" t="s">
        <v>16</v>
      </c>
      <c r="B38" s="7" t="s">
        <v>17</v>
      </c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O38" s="2" t="s">
        <v>16</v>
      </c>
      <c r="P38" s="0" t="n">
        <v>0.9223</v>
      </c>
      <c r="Q38" s="28" t="n">
        <v>0.9297</v>
      </c>
      <c r="R38" s="28" t="n">
        <v>0.9001</v>
      </c>
      <c r="S38" s="28" t="n">
        <v>0.8994</v>
      </c>
      <c r="T38" s="28"/>
      <c r="U38" s="28"/>
      <c r="V38" s="28"/>
      <c r="W38" s="28"/>
      <c r="X38" s="28"/>
      <c r="Y38" s="28"/>
      <c r="Z38" s="28"/>
      <c r="AA38" s="28"/>
      <c r="AC38" s="2" t="s">
        <v>16</v>
      </c>
      <c r="AD38" s="12" t="n">
        <f aca="false">P38-(AVERAGE($P$4:$S$4))</f>
        <v>0.870425</v>
      </c>
      <c r="AE38" s="12" t="n">
        <f aca="false">Q38-(AVERAGE($P$4:$S$4))</f>
        <v>0.877825</v>
      </c>
      <c r="AF38" s="12" t="n">
        <f aca="false">R38-(AVERAGE($P$4:$S$4))</f>
        <v>0.848225</v>
      </c>
      <c r="AG38" s="12" t="n">
        <f aca="false">S38-(AVERAGE($P$4:$S$4))</f>
        <v>0.847525</v>
      </c>
      <c r="AH38" s="12" t="n">
        <f aca="false">T38-(AVERAGE($P$4:$S$4))</f>
        <v>-0.051875</v>
      </c>
      <c r="AI38" s="12" t="n">
        <f aca="false">U38-(AVERAGE($P$4:$S$4))</f>
        <v>-0.051875</v>
      </c>
      <c r="AJ38" s="12" t="n">
        <f aca="false">V38-(AVERAGE($P$4:$S$4))</f>
        <v>-0.051875</v>
      </c>
      <c r="AK38" s="12" t="n">
        <f aca="false">W38-(AVERAGE($P$4:$S$4))</f>
        <v>-0.051875</v>
      </c>
      <c r="AL38" s="12" t="n">
        <f aca="false">X38-(AVERAGE($P$4:$S$4))</f>
        <v>-0.051875</v>
      </c>
      <c r="AM38" s="12" t="n">
        <f aca="false">Y38-(AVERAGE($P$4:$S$4))</f>
        <v>-0.051875</v>
      </c>
      <c r="AN38" s="12" t="n">
        <f aca="false">Z38-(AVERAGE($P$4:$S$4))</f>
        <v>-0.051875</v>
      </c>
      <c r="AO38" s="12" t="n">
        <f aca="false">AA38-(AVERAGE($P$4:$S$4))</f>
        <v>-0.051875</v>
      </c>
      <c r="AX38" s="2" t="s">
        <v>16</v>
      </c>
      <c r="AY38" s="12" t="n">
        <f aca="false">(AD38+0.0146)/0.057</f>
        <v>15.5267543859649</v>
      </c>
      <c r="AZ38" s="12" t="n">
        <f aca="false">(AE38+0.0146)/0.057</f>
        <v>15.6565789473684</v>
      </c>
      <c r="BA38" s="12" t="n">
        <f aca="false">(AF38+0.0146)/0.057</f>
        <v>15.1372807017544</v>
      </c>
      <c r="BB38" s="12" t="n">
        <f aca="false">(AG38+0.0146)/0.057</f>
        <v>15.125</v>
      </c>
      <c r="BC38" s="12" t="n">
        <f aca="false">(AH38+0.0146)/0.057</f>
        <v>-0.653947368421053</v>
      </c>
      <c r="BD38" s="12" t="n">
        <f aca="false">(AI38+0.0146)/0.057</f>
        <v>-0.653947368421053</v>
      </c>
      <c r="BE38" s="12" t="n">
        <f aca="false">(AJ38+0.0146)/0.057</f>
        <v>-0.653947368421053</v>
      </c>
      <c r="BF38" s="12" t="n">
        <f aca="false">(AK38+0.0146)/0.057</f>
        <v>-0.653947368421053</v>
      </c>
      <c r="BG38" s="12" t="n">
        <f aca="false">(AL38+0.0146)/0.057</f>
        <v>-0.653947368421053</v>
      </c>
      <c r="BH38" s="12" t="n">
        <f aca="false">(AM38+0.0146)/0.057</f>
        <v>-0.653947368421053</v>
      </c>
      <c r="BI38" s="12" t="n">
        <f aca="false">(AN38+0.0146)/0.057</f>
        <v>-0.653947368421053</v>
      </c>
      <c r="BJ38" s="12" t="n">
        <f aca="false">(AO38+0.0146)/0.057</f>
        <v>-0.653947368421053</v>
      </c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</row>
    <row r="39" customFormat="false" ht="16" hidden="false" customHeight="false" outlineLevel="0" collapsed="false">
      <c r="A39" s="2" t="s">
        <v>20</v>
      </c>
      <c r="B39" s="8" t="s">
        <v>21</v>
      </c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O39" s="2" t="s">
        <v>20</v>
      </c>
      <c r="P39" s="0" t="n">
        <v>0.5413</v>
      </c>
      <c r="Q39" s="28" t="n">
        <v>0.5308</v>
      </c>
      <c r="R39" s="28" t="n">
        <v>0.5144</v>
      </c>
      <c r="S39" s="28" t="n">
        <v>0.5315</v>
      </c>
      <c r="T39" s="28"/>
      <c r="U39" s="28"/>
      <c r="V39" s="28"/>
      <c r="W39" s="28"/>
      <c r="X39" s="28"/>
      <c r="Y39" s="28"/>
      <c r="Z39" s="28"/>
      <c r="AA39" s="28"/>
      <c r="AC39" s="2" t="s">
        <v>20</v>
      </c>
      <c r="AD39" s="12" t="n">
        <f aca="false">P39-(AVERAGE($P$4:$S$4))</f>
        <v>0.489425</v>
      </c>
      <c r="AE39" s="12" t="n">
        <f aca="false">Q39-(AVERAGE($P$4:$S$4))</f>
        <v>0.478925</v>
      </c>
      <c r="AF39" s="12" t="n">
        <f aca="false">R39-(AVERAGE($P$4:$S$4))</f>
        <v>0.462525</v>
      </c>
      <c r="AG39" s="12" t="n">
        <f aca="false">S39-(AVERAGE($P$4:$S$4))</f>
        <v>0.479625</v>
      </c>
      <c r="AH39" s="12" t="n">
        <f aca="false">T39-(AVERAGE($P$4:$S$4))</f>
        <v>-0.051875</v>
      </c>
      <c r="AI39" s="12" t="n">
        <f aca="false">U39-(AVERAGE($P$4:$S$4))</f>
        <v>-0.051875</v>
      </c>
      <c r="AJ39" s="12" t="n">
        <f aca="false">V39-(AVERAGE($P$4:$S$4))</f>
        <v>-0.051875</v>
      </c>
      <c r="AK39" s="12" t="n">
        <f aca="false">W39-(AVERAGE($P$4:$S$4))</f>
        <v>-0.051875</v>
      </c>
      <c r="AL39" s="12" t="n">
        <f aca="false">X39-(AVERAGE($P$4:$S$4))</f>
        <v>-0.051875</v>
      </c>
      <c r="AM39" s="12" t="n">
        <f aca="false">Y39-(AVERAGE($P$4:$S$4))</f>
        <v>-0.051875</v>
      </c>
      <c r="AN39" s="12" t="n">
        <f aca="false">Z39-(AVERAGE($P$4:$S$4))</f>
        <v>-0.051875</v>
      </c>
      <c r="AO39" s="12" t="n">
        <f aca="false">AA39-(AVERAGE($P$4:$S$4))</f>
        <v>-0.051875</v>
      </c>
      <c r="AX39" s="2" t="s">
        <v>20</v>
      </c>
      <c r="AY39" s="12" t="n">
        <f aca="false">(AD39+0.0146)/0.057</f>
        <v>8.84254385964912</v>
      </c>
      <c r="AZ39" s="12" t="n">
        <f aca="false">(AE39+0.0146)/0.057</f>
        <v>8.65833333333334</v>
      </c>
      <c r="BA39" s="12" t="n">
        <f aca="false">(AF39+0.0146)/0.057</f>
        <v>8.37061403508772</v>
      </c>
      <c r="BB39" s="12" t="n">
        <f aca="false">(AG39+0.0146)/0.057</f>
        <v>8.67061403508772</v>
      </c>
      <c r="BC39" s="12" t="n">
        <f aca="false">(AH39+0.0146)/0.057</f>
        <v>-0.653947368421053</v>
      </c>
      <c r="BD39" s="12" t="n">
        <f aca="false">(AI39+0.0146)/0.057</f>
        <v>-0.653947368421053</v>
      </c>
      <c r="BE39" s="12" t="n">
        <f aca="false">(AJ39+0.0146)/0.057</f>
        <v>-0.653947368421053</v>
      </c>
      <c r="BF39" s="12" t="n">
        <f aca="false">(AK39+0.0146)/0.057</f>
        <v>-0.653947368421053</v>
      </c>
      <c r="BG39" s="12" t="n">
        <f aca="false">(AL39+0.0146)/0.057</f>
        <v>-0.653947368421053</v>
      </c>
      <c r="BH39" s="12" t="n">
        <f aca="false">(AM39+0.0146)/0.057</f>
        <v>-0.653947368421053</v>
      </c>
      <c r="BI39" s="12" t="n">
        <f aca="false">(AN39+0.0146)/0.057</f>
        <v>-0.653947368421053</v>
      </c>
      <c r="BJ39" s="12" t="n">
        <f aca="false">(AO39+0.0146)/0.057</f>
        <v>-0.653947368421053</v>
      </c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</row>
    <row r="40" customFormat="false" ht="16" hidden="false" customHeight="false" outlineLevel="0" collapsed="false">
      <c r="A40" s="2" t="s">
        <v>24</v>
      </c>
      <c r="B40" s="8" t="s">
        <v>25</v>
      </c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O40" s="2" t="s">
        <v>24</v>
      </c>
      <c r="P40" s="0" t="n">
        <v>0.2741</v>
      </c>
      <c r="Q40" s="28" t="n">
        <v>0.2821</v>
      </c>
      <c r="R40" s="28" t="n">
        <v>0.3042</v>
      </c>
      <c r="S40" s="28" t="n">
        <v>0.2878</v>
      </c>
      <c r="T40" s="28"/>
      <c r="U40" s="28"/>
      <c r="V40" s="28"/>
      <c r="W40" s="28"/>
      <c r="X40" s="28"/>
      <c r="Y40" s="28"/>
      <c r="Z40" s="28"/>
      <c r="AA40" s="28"/>
      <c r="AC40" s="2" t="s">
        <v>24</v>
      </c>
      <c r="AD40" s="12" t="n">
        <f aca="false">P40-(AVERAGE($P$4:$S$4))</f>
        <v>0.222225</v>
      </c>
      <c r="AE40" s="12" t="n">
        <f aca="false">Q40-(AVERAGE($P$4:$S$4))</f>
        <v>0.230225</v>
      </c>
      <c r="AF40" s="12" t="n">
        <f aca="false">R40-(AVERAGE($P$4:$S$4))</f>
        <v>0.252325</v>
      </c>
      <c r="AG40" s="12" t="n">
        <f aca="false">S40-(AVERAGE($P$4:$S$4))</f>
        <v>0.235925</v>
      </c>
      <c r="AH40" s="12" t="n">
        <f aca="false">T40-(AVERAGE($P$4:$S$4))</f>
        <v>-0.051875</v>
      </c>
      <c r="AI40" s="12" t="n">
        <f aca="false">U40-(AVERAGE($P$4:$S$4))</f>
        <v>-0.051875</v>
      </c>
      <c r="AJ40" s="12" t="n">
        <f aca="false">V40-(AVERAGE($P$4:$S$4))</f>
        <v>-0.051875</v>
      </c>
      <c r="AK40" s="12" t="n">
        <f aca="false">W40-(AVERAGE($P$4:$S$4))</f>
        <v>-0.051875</v>
      </c>
      <c r="AL40" s="12" t="n">
        <f aca="false">X40-(AVERAGE($P$4:$S$4))</f>
        <v>-0.051875</v>
      </c>
      <c r="AM40" s="12" t="n">
        <f aca="false">Y40-(AVERAGE($P$4:$S$4))</f>
        <v>-0.051875</v>
      </c>
      <c r="AN40" s="12" t="n">
        <f aca="false">Z40-(AVERAGE($P$4:$S$4))</f>
        <v>-0.051875</v>
      </c>
      <c r="AO40" s="12" t="n">
        <f aca="false">AA40-(AVERAGE($P$4:$S$4))</f>
        <v>-0.051875</v>
      </c>
      <c r="AX40" s="2" t="s">
        <v>24</v>
      </c>
      <c r="AY40" s="12" t="n">
        <f aca="false">(AD40+0.0146)/0.057</f>
        <v>4.15482456140351</v>
      </c>
      <c r="AZ40" s="12" t="n">
        <f aca="false">(AE40+0.0146)/0.057</f>
        <v>4.29517543859649</v>
      </c>
      <c r="BA40" s="12" t="n">
        <f aca="false">(AF40+0.0146)/0.057</f>
        <v>4.68289473684211</v>
      </c>
      <c r="BB40" s="12" t="n">
        <f aca="false">(AG40+0.0146)/0.057</f>
        <v>4.39517543859649</v>
      </c>
      <c r="BC40" s="12" t="n">
        <f aca="false">(AH40+0.0146)/0.057</f>
        <v>-0.653947368421053</v>
      </c>
      <c r="BD40" s="12" t="n">
        <f aca="false">(AI40+0.0146)/0.057</f>
        <v>-0.653947368421053</v>
      </c>
      <c r="BE40" s="12" t="n">
        <f aca="false">(AJ40+0.0146)/0.057</f>
        <v>-0.653947368421053</v>
      </c>
      <c r="BF40" s="12" t="n">
        <f aca="false">(AK40+0.0146)/0.057</f>
        <v>-0.653947368421053</v>
      </c>
      <c r="BG40" s="12" t="n">
        <f aca="false">(AL40+0.0146)/0.057</f>
        <v>-0.653947368421053</v>
      </c>
      <c r="BH40" s="12" t="n">
        <f aca="false">(AM40+0.0146)/0.057</f>
        <v>-0.653947368421053</v>
      </c>
      <c r="BI40" s="12" t="n">
        <f aca="false">(AN40+0.0146)/0.057</f>
        <v>-0.653947368421053</v>
      </c>
      <c r="BJ40" s="12" t="n">
        <f aca="false">(AO40+0.0146)/0.057</f>
        <v>-0.653947368421053</v>
      </c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</row>
    <row r="41" customFormat="false" ht="16" hidden="false" customHeight="false" outlineLevel="0" collapsed="false">
      <c r="A41" s="2" t="s">
        <v>28</v>
      </c>
      <c r="B41" s="8" t="s">
        <v>29</v>
      </c>
      <c r="C41" s="8"/>
      <c r="D41" s="8"/>
      <c r="E41" s="8"/>
      <c r="F41" s="4"/>
      <c r="G41" s="4"/>
      <c r="H41" s="4"/>
      <c r="I41" s="4"/>
      <c r="J41" s="9"/>
      <c r="K41" s="9"/>
      <c r="L41" s="9"/>
      <c r="M41" s="9"/>
      <c r="O41" s="2" t="s">
        <v>28</v>
      </c>
      <c r="P41" s="0" t="n">
        <v>0.214</v>
      </c>
      <c r="Q41" s="28" t="n">
        <v>0.2115</v>
      </c>
      <c r="R41" s="28" t="n">
        <v>0.2242</v>
      </c>
      <c r="S41" s="28" t="n">
        <v>0.1792</v>
      </c>
      <c r="T41" s="28"/>
      <c r="U41" s="28"/>
      <c r="V41" s="28"/>
      <c r="W41" s="28"/>
      <c r="X41" s="28"/>
      <c r="Y41" s="28"/>
      <c r="Z41" s="28"/>
      <c r="AA41" s="28"/>
      <c r="AC41" s="2" t="s">
        <v>28</v>
      </c>
      <c r="AD41" s="12" t="n">
        <f aca="false">P41-(AVERAGE($P$4:$S$4))</f>
        <v>0.162125</v>
      </c>
      <c r="AE41" s="12" t="n">
        <f aca="false">Q41-(AVERAGE($P$4:$S$4))</f>
        <v>0.159625</v>
      </c>
      <c r="AF41" s="12" t="n">
        <f aca="false">R41-(AVERAGE($P$4:$S$4))</f>
        <v>0.172325</v>
      </c>
      <c r="AG41" s="12" t="n">
        <f aca="false">S41-(AVERAGE($P$4:$S$4))</f>
        <v>0.127325</v>
      </c>
      <c r="AH41" s="12" t="n">
        <f aca="false">T41-(AVERAGE($P$4:$S$4))</f>
        <v>-0.051875</v>
      </c>
      <c r="AI41" s="12" t="n">
        <f aca="false">U41-(AVERAGE($P$4:$S$4))</f>
        <v>-0.051875</v>
      </c>
      <c r="AJ41" s="12" t="n">
        <f aca="false">V41-(AVERAGE($P$4:$S$4))</f>
        <v>-0.051875</v>
      </c>
      <c r="AK41" s="12" t="n">
        <f aca="false">W41-(AVERAGE($P$4:$S$4))</f>
        <v>-0.051875</v>
      </c>
      <c r="AL41" s="12"/>
      <c r="AM41" s="12"/>
      <c r="AN41" s="12"/>
      <c r="AO41" s="12"/>
      <c r="AX41" s="2" t="s">
        <v>28</v>
      </c>
      <c r="AY41" s="12" t="n">
        <f aca="false">(AD41+0.0146)/0.057</f>
        <v>3.10043859649123</v>
      </c>
      <c r="AZ41" s="12" t="n">
        <f aca="false">(AE41+0.0146)/0.057</f>
        <v>3.05657894736842</v>
      </c>
      <c r="BA41" s="12" t="n">
        <f aca="false">(AF41+0.0146)/0.057</f>
        <v>3.27938596491228</v>
      </c>
      <c r="BB41" s="12" t="n">
        <f aca="false">(AG41+0.0146)/0.057</f>
        <v>2.48991228070175</v>
      </c>
      <c r="BC41" s="12" t="n">
        <f aca="false">(AH41+0.0146)/0.057</f>
        <v>-0.653947368421053</v>
      </c>
      <c r="BD41" s="12" t="n">
        <f aca="false">(AI41+0.0146)/0.057</f>
        <v>-0.653947368421053</v>
      </c>
      <c r="BE41" s="12" t="n">
        <f aca="false">(AJ41+0.0146)/0.057</f>
        <v>-0.653947368421053</v>
      </c>
      <c r="BF41" s="12" t="n">
        <f aca="false">(AK41+0.0146)/0.057</f>
        <v>-0.653947368421053</v>
      </c>
      <c r="BG41" s="12"/>
      <c r="BH41" s="12"/>
      <c r="BI41" s="12"/>
      <c r="BJ41" s="12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</row>
  </sheetData>
  <mergeCells count="48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  <mergeCell ref="B34:E34"/>
    <mergeCell ref="F34:I34"/>
    <mergeCell ref="J34:M34"/>
    <mergeCell ref="B35:E35"/>
    <mergeCell ref="F35:I35"/>
    <mergeCell ref="J35:M35"/>
    <mergeCell ref="B36:E36"/>
    <mergeCell ref="F36:I36"/>
    <mergeCell ref="J36:M36"/>
    <mergeCell ref="B37:E37"/>
    <mergeCell ref="F37:I37"/>
    <mergeCell ref="J37:M37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101"/>
  <sheetViews>
    <sheetView showFormulas="false" showGridLines="true" showRowColHeaders="true" showZeros="true" rightToLeft="false" tabSelected="false" showOutlineSymbols="true" defaultGridColor="true" view="normal" topLeftCell="EB1" colorId="64" zoomScale="90" zoomScaleNormal="90" zoomScalePageLayoutView="100" workbookViewId="0">
      <selection pane="topLeft" activeCell="A3" activeCellId="0" sqref="A3"/>
    </sheetView>
  </sheetViews>
  <sheetFormatPr defaultRowHeight="16" zeroHeight="false" outlineLevelRow="0" outlineLevelCol="0"/>
  <cols>
    <col collapsed="false" customWidth="true" hidden="false" outlineLevel="0" max="13" min="1" style="0" width="5.83"/>
    <col collapsed="false" customWidth="true" hidden="false" outlineLevel="0" max="162" min="14" style="0" width="6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A2" s="29" t="n">
        <v>44138</v>
      </c>
      <c r="B2" s="29"/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62</v>
      </c>
      <c r="G4" s="4"/>
      <c r="H4" s="4"/>
      <c r="I4" s="4"/>
      <c r="J4" s="4" t="s">
        <v>63</v>
      </c>
      <c r="K4" s="4"/>
      <c r="L4" s="4"/>
      <c r="M4" s="4"/>
      <c r="O4" s="2" t="s">
        <v>0</v>
      </c>
      <c r="P4" s="0" t="n">
        <v>0.0566</v>
      </c>
      <c r="Q4" s="0" t="n">
        <v>0.0608</v>
      </c>
      <c r="R4" s="0" t="n">
        <v>0.0607</v>
      </c>
      <c r="S4" s="0" t="n">
        <v>0.061</v>
      </c>
      <c r="T4" s="0" t="n">
        <v>0.4494</v>
      </c>
      <c r="U4" s="0" t="n">
        <v>0.4381</v>
      </c>
      <c r="V4" s="0" t="n">
        <v>0.4312</v>
      </c>
      <c r="W4" s="0" t="n">
        <v>0.4469</v>
      </c>
      <c r="X4" s="0" t="n">
        <v>0.4461</v>
      </c>
      <c r="Y4" s="0" t="n">
        <v>0.4206</v>
      </c>
      <c r="Z4" s="0" t="n">
        <v>0.4506</v>
      </c>
      <c r="AA4" s="0" t="n">
        <v>0.4573</v>
      </c>
      <c r="AC4" s="2" t="s">
        <v>0</v>
      </c>
      <c r="AD4" s="12" t="n">
        <f aca="false">P4-(AVERAGE($P$4:$S$4))</f>
        <v>-0.003175</v>
      </c>
      <c r="AE4" s="12" t="n">
        <f aca="false">Q4-(AVERAGE($P$4:$S$4))</f>
        <v>0.001025</v>
      </c>
      <c r="AF4" s="12" t="n">
        <f aca="false">R4-(AVERAGE($P$4:$S$4))</f>
        <v>0.000924999999999995</v>
      </c>
      <c r="AG4" s="12" t="n">
        <f aca="false">S4-(AVERAGE($P$4:$S$4))</f>
        <v>0.001225</v>
      </c>
      <c r="AH4" s="12" t="n">
        <f aca="false">T4-(AVERAGE($P$4:$S$4))</f>
        <v>0.389625</v>
      </c>
      <c r="AI4" s="12" t="n">
        <f aca="false">U4-(AVERAGE($P$4:$S$4))</f>
        <v>0.378325</v>
      </c>
      <c r="AJ4" s="12" t="n">
        <f aca="false">V4-(AVERAGE($P$4:$S$4))</f>
        <v>0.371425</v>
      </c>
      <c r="AK4" s="12" t="n">
        <f aca="false">W4-(AVERAGE($P$4:$S$4))</f>
        <v>0.387125</v>
      </c>
      <c r="AL4" s="12" t="n">
        <f aca="false">X4-(AVERAGE($P$4:$S$4))</f>
        <v>0.386325</v>
      </c>
      <c r="AM4" s="12" t="n">
        <f aca="false">Y4-(AVERAGE($P$4:$S$4))</f>
        <v>0.360825</v>
      </c>
      <c r="AN4" s="12" t="n">
        <f aca="false">Z4-(AVERAGE($P$4:$S$4))</f>
        <v>0.390825</v>
      </c>
      <c r="AO4" s="12" t="n">
        <f aca="false">AA4-(AVERAGE($P$4:$S$4))</f>
        <v>0.397525</v>
      </c>
      <c r="AQ4" s="11" t="n">
        <v>0</v>
      </c>
      <c r="AR4" s="12" t="n">
        <f aca="false">AD4</f>
        <v>-0.003175</v>
      </c>
      <c r="AS4" s="12" t="n">
        <f aca="false">AE4</f>
        <v>0.001025</v>
      </c>
      <c r="AT4" s="12" t="n">
        <f aca="false">AF4</f>
        <v>0.000924999999999995</v>
      </c>
      <c r="AU4" s="12" t="n">
        <f aca="false">AG4</f>
        <v>0.001225</v>
      </c>
      <c r="AV4" s="13" t="n">
        <f aca="false">AVERAGE(AR4:AU4)</f>
        <v>0</v>
      </c>
      <c r="AX4" s="2" t="s">
        <v>0</v>
      </c>
      <c r="AY4" s="12" t="n">
        <f aca="false">(AD4-0.0073)/0.052</f>
        <v>-0.201442307692308</v>
      </c>
      <c r="AZ4" s="12" t="n">
        <f aca="false">(AE4-0.0073)/0.052</f>
        <v>-0.120673076923077</v>
      </c>
      <c r="BA4" s="12" t="n">
        <f aca="false">(AF4-0.0073)/0.052</f>
        <v>-0.122596153846154</v>
      </c>
      <c r="BB4" s="12" t="n">
        <f aca="false">(AG4-0.0073)/0.052</f>
        <v>-0.116826923076923</v>
      </c>
      <c r="BC4" s="12" t="n">
        <f aca="false">(AH4-0.0073)/0.052</f>
        <v>7.35240384615385</v>
      </c>
      <c r="BD4" s="12" t="n">
        <f aca="false">(AI4-0.0073)/0.052</f>
        <v>7.13509615384615</v>
      </c>
      <c r="BE4" s="12" t="n">
        <f aca="false">(AJ4-0.0073)/0.052</f>
        <v>7.00240384615385</v>
      </c>
      <c r="BF4" s="12" t="n">
        <f aca="false">(AK4-0.0073)/0.052</f>
        <v>7.30432692307692</v>
      </c>
      <c r="BG4" s="12" t="n">
        <f aca="false">(AL4-0.0073)/0.052</f>
        <v>7.28894230769231</v>
      </c>
      <c r="BH4" s="12" t="n">
        <f aca="false">(AM4-0.0073)/0.052</f>
        <v>6.79855769230769</v>
      </c>
      <c r="BI4" s="12" t="n">
        <f aca="false">(AN4-0.0073)/0.052</f>
        <v>7.37548076923077</v>
      </c>
      <c r="BJ4" s="12" t="n">
        <f aca="false">(AO4-0.0073)/0.052</f>
        <v>7.50432692307692</v>
      </c>
      <c r="BL4" s="2" t="s">
        <v>0</v>
      </c>
      <c r="BM4" s="12"/>
      <c r="BN4" s="12"/>
      <c r="BO4" s="12"/>
      <c r="BP4" s="12"/>
      <c r="BQ4" s="12" t="n">
        <f aca="false">BC4/(0.025*5)</f>
        <v>58.8192307692308</v>
      </c>
      <c r="BR4" s="12" t="n">
        <f aca="false">BD4/(0.025*5)</f>
        <v>57.0807692307692</v>
      </c>
      <c r="BS4" s="12" t="n">
        <f aca="false">BE4/(0.025*5)</f>
        <v>56.0192307692308</v>
      </c>
      <c r="BT4" s="12" t="n">
        <f aca="false">BF4/(0.025*5)</f>
        <v>58.4346153846154</v>
      </c>
      <c r="BU4" s="12" t="n">
        <f aca="false">BG4/(0.025*5)</f>
        <v>58.3115384615385</v>
      </c>
      <c r="BV4" s="12" t="n">
        <f aca="false">BH4/(0.025*5)</f>
        <v>54.3884615384615</v>
      </c>
      <c r="BW4" s="12" t="n">
        <f aca="false">BI4/(0.025*5)</f>
        <v>59.0038461538462</v>
      </c>
      <c r="BX4" s="12" t="n">
        <f aca="false">BJ4/(0.025*5)</f>
        <v>60.0346153846154</v>
      </c>
      <c r="BZ4" s="2" t="s">
        <v>0</v>
      </c>
      <c r="CA4" s="12"/>
      <c r="CB4" s="12"/>
      <c r="CC4" s="12"/>
      <c r="CD4" s="12"/>
      <c r="CE4" s="14" t="n">
        <f aca="false">AVERAGE(BQ4:BT4)</f>
        <v>57.5884615384615</v>
      </c>
      <c r="CF4" s="12"/>
      <c r="CG4" s="12"/>
      <c r="CH4" s="12"/>
      <c r="CI4" s="14" t="n">
        <f aca="false">AVERAGE(BU4:BX4)</f>
        <v>57.9346153846154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101.973728078949</v>
      </c>
      <c r="CT4" s="12" t="n">
        <f aca="false">(BR4/$CA$8)*100</f>
        <v>98.9597919583917</v>
      </c>
      <c r="CU4" s="12" t="n">
        <f aca="false">(BS4/$CA$8)*100</f>
        <v>97.119423884777</v>
      </c>
      <c r="CV4" s="12" t="n">
        <f aca="false">(BT4/$CA$8)*100</f>
        <v>101.306928052277</v>
      </c>
      <c r="CW4" s="12" t="n">
        <f aca="false">(BU4/$CA$8)*100</f>
        <v>101.093552043742</v>
      </c>
      <c r="CX4" s="12" t="n">
        <f aca="false">(BV4/$CA$8)*100</f>
        <v>94.2921917716877</v>
      </c>
      <c r="CY4" s="12" t="n">
        <f aca="false">(BW4/$CA$8)*100</f>
        <v>102.293792091752</v>
      </c>
      <c r="CZ4" s="12" t="n">
        <f aca="false">(BX4/$CA$8)*100</f>
        <v>104.080816163233</v>
      </c>
      <c r="DB4" s="2" t="s">
        <v>0</v>
      </c>
      <c r="DC4" s="12"/>
      <c r="DD4" s="12"/>
      <c r="DE4" s="12"/>
      <c r="DF4" s="12"/>
      <c r="DG4" s="12" t="n">
        <f aca="false">AVERAGE(CS4:CV4)</f>
        <v>99.8399679935987</v>
      </c>
      <c r="DH4" s="12"/>
      <c r="DI4" s="12"/>
      <c r="DJ4" s="12"/>
      <c r="DK4" s="12" t="n">
        <f aca="false">AVERAGE(CW4:CZ4)</f>
        <v>100.440088017604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-1.97372807894914</v>
      </c>
      <c r="DV4" s="12" t="n">
        <f aca="false">$DC$8-CT4</f>
        <v>1.04020804160831</v>
      </c>
      <c r="DW4" s="12" t="n">
        <f aca="false">$DC$8-CU4</f>
        <v>2.88057611522305</v>
      </c>
      <c r="DX4" s="12" t="n">
        <f aca="false">$DC$8-CV4</f>
        <v>-1.30692805227713</v>
      </c>
      <c r="DY4" s="12" t="n">
        <f aca="false">$DC$8-CW4</f>
        <v>-1.09355204374207</v>
      </c>
      <c r="DZ4" s="12" t="n">
        <f aca="false">$DC$8-CX4</f>
        <v>5.70780822831232</v>
      </c>
      <c r="EA4" s="12" t="n">
        <f aca="false">$DC$8-CY4</f>
        <v>-2.29379209175167</v>
      </c>
      <c r="EB4" s="12" t="n">
        <f aca="false">$DC$8-CZ4</f>
        <v>-4.08081616323265</v>
      </c>
      <c r="ED4" s="2" t="s">
        <v>0</v>
      </c>
      <c r="EE4" s="12"/>
      <c r="EF4" s="12"/>
      <c r="EG4" s="12"/>
      <c r="EH4" s="12"/>
      <c r="EI4" s="14" t="n">
        <f aca="false">AVERAGE(DU4:DX4)</f>
        <v>0.160032006401273</v>
      </c>
      <c r="EJ4" s="12"/>
      <c r="EK4" s="12"/>
      <c r="EL4" s="12"/>
      <c r="EM4" s="14" t="n">
        <f aca="false">AVERAGE(DY4:EB4)</f>
        <v>-0.440088017603518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2.22717863499915</v>
      </c>
      <c r="EX4" s="12"/>
      <c r="EY4" s="12"/>
      <c r="EZ4" s="12"/>
      <c r="FA4" s="14" t="n">
        <f aca="false">STDEV(DY4:EB4)</f>
        <v>4.27842508831201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64</v>
      </c>
      <c r="G5" s="4"/>
      <c r="H5" s="4"/>
      <c r="I5" s="4"/>
      <c r="J5" s="4" t="s">
        <v>65</v>
      </c>
      <c r="K5" s="4"/>
      <c r="L5" s="4"/>
      <c r="M5" s="4"/>
      <c r="O5" s="2" t="s">
        <v>4</v>
      </c>
      <c r="P5" s="0" t="n">
        <v>0.1812</v>
      </c>
      <c r="Q5" s="0" t="n">
        <v>0.1822</v>
      </c>
      <c r="R5" s="0" t="n">
        <v>0.1855</v>
      </c>
      <c r="S5" s="0" t="n">
        <v>0.1878</v>
      </c>
      <c r="T5" s="0" t="n">
        <v>0.4464</v>
      </c>
      <c r="U5" s="0" t="n">
        <v>0.4401</v>
      </c>
      <c r="V5" s="0" t="n">
        <v>0.4551</v>
      </c>
      <c r="W5" s="0" t="n">
        <v>0.4489</v>
      </c>
      <c r="X5" s="0" t="n">
        <v>0.3709</v>
      </c>
      <c r="Y5" s="0" t="n">
        <v>0.3598</v>
      </c>
      <c r="Z5" s="0" t="n">
        <v>0.3529</v>
      </c>
      <c r="AA5" s="0" t="n">
        <v>0.362</v>
      </c>
      <c r="AC5" s="2" t="s">
        <v>4</v>
      </c>
      <c r="AD5" s="12" t="n">
        <f aca="false">P5-(AVERAGE($P$4:$S$4))</f>
        <v>0.121425</v>
      </c>
      <c r="AE5" s="12" t="n">
        <f aca="false">Q5-(AVERAGE($P$4:$S$4))</f>
        <v>0.122425</v>
      </c>
      <c r="AF5" s="12" t="n">
        <f aca="false">R5-(AVERAGE($P$4:$S$4))</f>
        <v>0.125725</v>
      </c>
      <c r="AG5" s="12" t="n">
        <f aca="false">S5-(AVERAGE($P$4:$S$4))</f>
        <v>0.128025</v>
      </c>
      <c r="AH5" s="12" t="n">
        <f aca="false">T5-(AVERAGE($P$4:$S$4))</f>
        <v>0.386625</v>
      </c>
      <c r="AI5" s="12" t="n">
        <f aca="false">U5-(AVERAGE($P$4:$S$4))</f>
        <v>0.380325</v>
      </c>
      <c r="AJ5" s="12" t="n">
        <f aca="false">V5-(AVERAGE($P$4:$S$4))</f>
        <v>0.395325</v>
      </c>
      <c r="AK5" s="12" t="n">
        <f aca="false">W5-(AVERAGE($P$4:$S$4))</f>
        <v>0.389125</v>
      </c>
      <c r="AL5" s="12" t="n">
        <f aca="false">X5-(AVERAGE($P$4:$S$4))</f>
        <v>0.311125</v>
      </c>
      <c r="AM5" s="12" t="n">
        <f aca="false">Y5-(AVERAGE($P$4:$S$4))</f>
        <v>0.300025</v>
      </c>
      <c r="AN5" s="12" t="n">
        <f aca="false">Z5-(AVERAGE($P$4:$S$4))</f>
        <v>0.293125</v>
      </c>
      <c r="AO5" s="12" t="n">
        <f aca="false">AA5-(AVERAGE($P$4:$S$4))</f>
        <v>0.302225</v>
      </c>
      <c r="AQ5" s="11" t="n">
        <v>2.5</v>
      </c>
      <c r="AR5" s="12" t="n">
        <f aca="false">AD5</f>
        <v>0.121425</v>
      </c>
      <c r="AS5" s="12" t="n">
        <f aca="false">AE5</f>
        <v>0.122425</v>
      </c>
      <c r="AT5" s="12" t="n">
        <f aca="false">AF5</f>
        <v>0.125725</v>
      </c>
      <c r="AU5" s="12" t="n">
        <f aca="false">AG5</f>
        <v>0.128025</v>
      </c>
      <c r="AV5" s="13" t="n">
        <f aca="false">AVERAGE(AR5:AU5)</f>
        <v>0.1244</v>
      </c>
      <c r="AX5" s="2" t="s">
        <v>4</v>
      </c>
      <c r="AY5" s="12" t="n">
        <f aca="false">(AD5-0.0073)/0.052</f>
        <v>2.19471153846154</v>
      </c>
      <c r="AZ5" s="12" t="n">
        <f aca="false">(AE5-0.0073)/0.052</f>
        <v>2.21394230769231</v>
      </c>
      <c r="BA5" s="12" t="n">
        <f aca="false">(AF5-0.0073)/0.052</f>
        <v>2.27740384615385</v>
      </c>
      <c r="BB5" s="12" t="n">
        <f aca="false">(AG5-0.0073)/0.052</f>
        <v>2.32163461538462</v>
      </c>
      <c r="BC5" s="12" t="n">
        <f aca="false">(AH5-0.0073)/0.052</f>
        <v>7.29471153846154</v>
      </c>
      <c r="BD5" s="12" t="n">
        <f aca="false">(AI5-0.0073)/0.052</f>
        <v>7.17355769230769</v>
      </c>
      <c r="BE5" s="12" t="n">
        <f aca="false">(AJ5-0.0073)/0.052</f>
        <v>7.46201923076923</v>
      </c>
      <c r="BF5" s="12" t="n">
        <f aca="false">(AK5-0.0073)/0.052</f>
        <v>7.34278846153846</v>
      </c>
      <c r="BG5" s="12" t="n">
        <f aca="false">(AL5-0.0073)/0.052</f>
        <v>5.84278846153846</v>
      </c>
      <c r="BH5" s="12" t="n">
        <f aca="false">(AM5-0.0073)/0.052</f>
        <v>5.62932692307692</v>
      </c>
      <c r="BI5" s="12" t="n">
        <f aca="false">(AN5-0.0073)/0.052</f>
        <v>5.49663461538462</v>
      </c>
      <c r="BJ5" s="12" t="n">
        <f aca="false">(AO5-0.0073)/0.052</f>
        <v>5.67163461538462</v>
      </c>
      <c r="BL5" s="2" t="s">
        <v>4</v>
      </c>
      <c r="BM5" s="12"/>
      <c r="BN5" s="12"/>
      <c r="BO5" s="12"/>
      <c r="BP5" s="12"/>
      <c r="BQ5" s="12" t="n">
        <f aca="false">BC5/(0.025*5)</f>
        <v>58.3576923076923</v>
      </c>
      <c r="BR5" s="12" t="n">
        <f aca="false">BD5/(0.025*5)</f>
        <v>57.3884615384615</v>
      </c>
      <c r="BS5" s="12" t="n">
        <f aca="false">BE5/(0.025*5)</f>
        <v>59.6961538461538</v>
      </c>
      <c r="BT5" s="12" t="n">
        <f aca="false">BF5/(0.025*5)</f>
        <v>58.7423076923077</v>
      </c>
      <c r="BU5" s="12" t="n">
        <f aca="false">BG5/(0.025*5)</f>
        <v>46.7423076923077</v>
      </c>
      <c r="BV5" s="12" t="n">
        <f aca="false">BH5/(0.025*5)</f>
        <v>45.0346153846154</v>
      </c>
      <c r="BW5" s="12" t="n">
        <f aca="false">BI5/(0.025*5)</f>
        <v>43.9730769230769</v>
      </c>
      <c r="BX5" s="12" t="n">
        <f aca="false">BJ5/(0.025*5)</f>
        <v>45.3730769230769</v>
      </c>
      <c r="BZ5" s="2" t="s">
        <v>4</v>
      </c>
      <c r="CA5" s="12"/>
      <c r="CB5" s="12"/>
      <c r="CC5" s="12"/>
      <c r="CD5" s="12"/>
      <c r="CE5" s="14" t="n">
        <f aca="false">AVERAGE(BQ5:BT5)</f>
        <v>58.5461538461538</v>
      </c>
      <c r="CF5" s="12"/>
      <c r="CG5" s="12"/>
      <c r="CH5" s="12"/>
      <c r="CI5" s="12" t="n">
        <f aca="false">AVERAGE(BU5:BX5)</f>
        <v>45.2807692307692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101.173568046943</v>
      </c>
      <c r="CT5" s="12" t="n">
        <f aca="false">(BR5/$CA$8)*100</f>
        <v>99.4932319797293</v>
      </c>
      <c r="CU5" s="12" t="n">
        <f aca="false">(BS5/$CA$8)*100</f>
        <v>103.494032139761</v>
      </c>
      <c r="CV5" s="12" t="n">
        <f aca="false">(BT5/$CA$8)*100</f>
        <v>101.840368073615</v>
      </c>
      <c r="CW5" s="12" t="n">
        <f aca="false">(BU5/$CA$8)*100</f>
        <v>81.0362072414483</v>
      </c>
      <c r="CX5" s="12" t="n">
        <f aca="false">(BV5/$CA$8)*100</f>
        <v>78.0756151230246</v>
      </c>
      <c r="CY5" s="12" t="n">
        <f aca="false">(BW5/$CA$8)*100</f>
        <v>76.2352470494099</v>
      </c>
      <c r="CZ5" s="12" t="n">
        <f aca="false">(BX5/$CA$8)*100</f>
        <v>78.662399146496</v>
      </c>
      <c r="DB5" s="2" t="s">
        <v>4</v>
      </c>
      <c r="DC5" s="12"/>
      <c r="DD5" s="12"/>
      <c r="DE5" s="12"/>
      <c r="DF5" s="12"/>
      <c r="DG5" s="12" t="n">
        <f aca="false">AVERAGE(CS5:CV5)</f>
        <v>101.500300060012</v>
      </c>
      <c r="DH5" s="12"/>
      <c r="DI5" s="12"/>
      <c r="DJ5" s="12"/>
      <c r="DK5" s="12" t="n">
        <f aca="false">AVERAGE(CW5:CZ5)</f>
        <v>78.5023671400947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-1.17356804694271</v>
      </c>
      <c r="DV5" s="12" t="n">
        <f aca="false">$DC$8-CT5</f>
        <v>0.506768020270712</v>
      </c>
      <c r="DW5" s="12" t="n">
        <f aca="false">$DC$8-CU5</f>
        <v>-3.49403213976127</v>
      </c>
      <c r="DX5" s="12" t="n">
        <f aca="false">$DC$8-CV5</f>
        <v>-1.84036807361471</v>
      </c>
      <c r="DY5" s="12" t="n">
        <f aca="false">$DC$8-CW5</f>
        <v>18.9637927585517</v>
      </c>
      <c r="DZ5" s="12" t="n">
        <f aca="false">$DC$8-CX5</f>
        <v>21.9243848769754</v>
      </c>
      <c r="EA5" s="12" t="n">
        <f aca="false">$DC$8-CY5</f>
        <v>23.7647529505901</v>
      </c>
      <c r="EB5" s="12" t="n">
        <f aca="false">$DC$8-CZ5</f>
        <v>21.337600853504</v>
      </c>
      <c r="ED5" s="2" t="s">
        <v>4</v>
      </c>
      <c r="EE5" s="12"/>
      <c r="EF5" s="12"/>
      <c r="EG5" s="12"/>
      <c r="EH5" s="12"/>
      <c r="EI5" s="14" t="n">
        <f aca="false">AVERAGE(DU5:DX5)</f>
        <v>-1.50030006001199</v>
      </c>
      <c r="EJ5" s="12"/>
      <c r="EK5" s="12"/>
      <c r="EL5" s="12"/>
      <c r="EM5" s="12" t="n">
        <f aca="false">AVERAGE(DY5:EB5)</f>
        <v>21.4976328599053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1.65586734039406</v>
      </c>
      <c r="EX5" s="12"/>
      <c r="EY5" s="12"/>
      <c r="EZ5" s="12"/>
      <c r="FA5" s="12" t="n">
        <f aca="false">STDEV(DY5:EB5)</f>
        <v>1.98056445590313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66</v>
      </c>
      <c r="G6" s="4"/>
      <c r="H6" s="4"/>
      <c r="I6" s="4"/>
      <c r="J6" s="4" t="s">
        <v>67</v>
      </c>
      <c r="K6" s="4"/>
      <c r="L6" s="4"/>
      <c r="M6" s="4"/>
      <c r="O6" s="2" t="s">
        <v>8</v>
      </c>
      <c r="P6" s="0" t="n">
        <v>0.5935</v>
      </c>
      <c r="Q6" s="0" t="n">
        <v>0.5909</v>
      </c>
      <c r="R6" s="0" t="n">
        <v>0.6016</v>
      </c>
      <c r="S6" s="0" t="n">
        <v>0.6007</v>
      </c>
      <c r="T6" s="0" t="n">
        <v>0.439</v>
      </c>
      <c r="U6" s="0" t="n">
        <v>0.4412</v>
      </c>
      <c r="V6" s="0" t="n">
        <v>0.4497</v>
      </c>
      <c r="W6" s="0" t="n">
        <v>0.4379</v>
      </c>
      <c r="X6" s="0" t="n">
        <v>0.4449</v>
      </c>
      <c r="Y6" s="0" t="n">
        <v>0.4357</v>
      </c>
      <c r="Z6" s="0" t="n">
        <v>0.4351</v>
      </c>
      <c r="AA6" s="0" t="n">
        <v>0.4519</v>
      </c>
      <c r="AC6" s="2" t="s">
        <v>8</v>
      </c>
      <c r="AD6" s="12" t="n">
        <f aca="false">P6-(AVERAGE($P$4:$S$4))</f>
        <v>0.533725</v>
      </c>
      <c r="AE6" s="12" t="n">
        <f aca="false">Q6-(AVERAGE($P$4:$S$4))</f>
        <v>0.531125</v>
      </c>
      <c r="AF6" s="12" t="n">
        <f aca="false">R6-(AVERAGE($P$4:$S$4))</f>
        <v>0.541825</v>
      </c>
      <c r="AG6" s="12" t="n">
        <f aca="false">S6-(AVERAGE($P$4:$S$4))</f>
        <v>0.540925</v>
      </c>
      <c r="AH6" s="12" t="n">
        <f aca="false">T6-(AVERAGE($P$4:$S$4))</f>
        <v>0.379225</v>
      </c>
      <c r="AI6" s="12" t="n">
        <f aca="false">U6-(AVERAGE($P$4:$S$4))</f>
        <v>0.381425</v>
      </c>
      <c r="AJ6" s="12" t="n">
        <f aca="false">V6-(AVERAGE($P$4:$S$4))</f>
        <v>0.389925</v>
      </c>
      <c r="AK6" s="12" t="n">
        <f aca="false">W6-(AVERAGE($P$4:$S$4))</f>
        <v>0.378125</v>
      </c>
      <c r="AL6" s="12" t="n">
        <f aca="false">X6-(AVERAGE($P$4:$S$4))</f>
        <v>0.385125</v>
      </c>
      <c r="AM6" s="12" t="n">
        <f aca="false">Y6-(AVERAGE($P$4:$S$4))</f>
        <v>0.375925</v>
      </c>
      <c r="AN6" s="12" t="n">
        <f aca="false">Z6-(AVERAGE($P$4:$S$4))</f>
        <v>0.375325</v>
      </c>
      <c r="AO6" s="12" t="n">
        <f aca="false">AA6-(AVERAGE($P$4:$S$4))</f>
        <v>0.392125</v>
      </c>
      <c r="AQ6" s="11" t="n">
        <v>10</v>
      </c>
      <c r="AR6" s="12" t="n">
        <f aca="false">AD6</f>
        <v>0.533725</v>
      </c>
      <c r="AS6" s="12" t="n">
        <f aca="false">AE6</f>
        <v>0.531125</v>
      </c>
      <c r="AT6" s="12" t="n">
        <f aca="false">AF6</f>
        <v>0.541825</v>
      </c>
      <c r="AU6" s="12" t="n">
        <f aca="false">AG6</f>
        <v>0.540925</v>
      </c>
      <c r="AV6" s="13" t="n">
        <f aca="false">AVERAGE(AR6:AU6)</f>
        <v>0.5369</v>
      </c>
      <c r="AX6" s="2" t="s">
        <v>8</v>
      </c>
      <c r="AY6" s="12" t="n">
        <f aca="false">(AD6-0.0073)/0.052</f>
        <v>10.1235576923077</v>
      </c>
      <c r="AZ6" s="12" t="n">
        <f aca="false">(AE6-0.0073)/0.052</f>
        <v>10.0735576923077</v>
      </c>
      <c r="BA6" s="12" t="n">
        <f aca="false">(AF6-0.0073)/0.052</f>
        <v>10.2793269230769</v>
      </c>
      <c r="BB6" s="12" t="n">
        <f aca="false">(AG6-0.0073)/0.052</f>
        <v>10.2620192307692</v>
      </c>
      <c r="BC6" s="12" t="n">
        <f aca="false">(AH6-0.0073)/0.052</f>
        <v>7.15240384615385</v>
      </c>
      <c r="BD6" s="12" t="n">
        <f aca="false">(AI6-0.0073)/0.052</f>
        <v>7.19471153846154</v>
      </c>
      <c r="BE6" s="12" t="n">
        <f aca="false">(AJ6-0.0073)/0.052</f>
        <v>7.35817307692308</v>
      </c>
      <c r="BF6" s="12" t="n">
        <f aca="false">(AK6-0.0073)/0.052</f>
        <v>7.13125</v>
      </c>
      <c r="BG6" s="12" t="n">
        <f aca="false">(AL6-0.0073)/0.052</f>
        <v>7.26586538461538</v>
      </c>
      <c r="BH6" s="12" t="n">
        <f aca="false">(AM6-0.0073)/0.052</f>
        <v>7.08894230769231</v>
      </c>
      <c r="BI6" s="12" t="n">
        <f aca="false">(AN6-0.0073)/0.052</f>
        <v>7.07740384615385</v>
      </c>
      <c r="BJ6" s="12" t="n">
        <f aca="false">(AO6-0.0073)/0.052</f>
        <v>7.40048076923077</v>
      </c>
      <c r="BL6" s="2" t="s">
        <v>8</v>
      </c>
      <c r="BM6" s="12"/>
      <c r="BN6" s="12"/>
      <c r="BO6" s="12"/>
      <c r="BP6" s="12"/>
      <c r="BQ6" s="12" t="n">
        <f aca="false">BC6/(0.025*5)</f>
        <v>57.2192307692308</v>
      </c>
      <c r="BR6" s="12" t="n">
        <f aca="false">BD6/(0.025*5)</f>
        <v>57.5576923076923</v>
      </c>
      <c r="BS6" s="12" t="n">
        <f aca="false">BE6/(0.025*5)</f>
        <v>58.8653846153846</v>
      </c>
      <c r="BT6" s="12" t="n">
        <f aca="false">BF6/(0.025*5)</f>
        <v>57.05</v>
      </c>
      <c r="BU6" s="12" t="n">
        <f aca="false">BG6/(0.025*5)</f>
        <v>58.1269230769231</v>
      </c>
      <c r="BV6" s="12" t="n">
        <f aca="false">BH6/(0.025*5)</f>
        <v>56.7115384615385</v>
      </c>
      <c r="BW6" s="12" t="n">
        <f aca="false">BI6/(0.025*5)</f>
        <v>56.6192307692308</v>
      </c>
      <c r="BX6" s="12" t="n">
        <f aca="false">BJ6/(0.025*5)</f>
        <v>59.2038461538462</v>
      </c>
      <c r="BZ6" s="2" t="s">
        <v>8</v>
      </c>
      <c r="CA6" s="12"/>
      <c r="CB6" s="12"/>
      <c r="CC6" s="12"/>
      <c r="CD6" s="12"/>
      <c r="CE6" s="14" t="n">
        <f aca="false">AVERAGE(BQ6:BT6)</f>
        <v>57.6730769230769</v>
      </c>
      <c r="CF6" s="12"/>
      <c r="CG6" s="12"/>
      <c r="CH6" s="12"/>
      <c r="CI6" s="12" t="n">
        <f aca="false">AVERAGE(BU6:BX6)</f>
        <v>57.6653846153846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99.1998399679936</v>
      </c>
      <c r="CT6" s="12" t="n">
        <f aca="false">(BR6/$CA$8)*100</f>
        <v>99.786623991465</v>
      </c>
      <c r="CU6" s="12" t="n">
        <f aca="false">(BS6/$CA$8)*100</f>
        <v>102.05374408215</v>
      </c>
      <c r="CV6" s="12" t="n">
        <f aca="false">(BT6/$CA$8)*100</f>
        <v>98.9064479562579</v>
      </c>
      <c r="CW6" s="12" t="n">
        <f aca="false">(BU6/$CA$8)*100</f>
        <v>100.77348803094</v>
      </c>
      <c r="CX6" s="12" t="n">
        <f aca="false">(BV6/$CA$8)*100</f>
        <v>98.3196639327866</v>
      </c>
      <c r="CY6" s="12" t="n">
        <f aca="false">(BW6/$CA$8)*100</f>
        <v>98.1596319263853</v>
      </c>
      <c r="CZ6" s="12" t="n">
        <f aca="false">(BX6/$CA$8)*100</f>
        <v>102.640528105621</v>
      </c>
      <c r="DB6" s="2" t="s">
        <v>8</v>
      </c>
      <c r="DC6" s="12"/>
      <c r="DD6" s="12"/>
      <c r="DE6" s="12"/>
      <c r="DF6" s="12"/>
      <c r="DG6" s="12" t="n">
        <f aca="false">AVERAGE(CS6:CV6)</f>
        <v>99.9866639994666</v>
      </c>
      <c r="DH6" s="12"/>
      <c r="DI6" s="12"/>
      <c r="DJ6" s="12"/>
      <c r="DK6" s="12" t="n">
        <f aca="false">AVERAGE(CW6:CZ6)</f>
        <v>99.9733279989331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0.800160032006417</v>
      </c>
      <c r="DV6" s="12" t="n">
        <f aca="false">$DC$8-CT6</f>
        <v>0.213376008535036</v>
      </c>
      <c r="DW6" s="12" t="n">
        <f aca="false">$DC$8-CU6</f>
        <v>-2.05374408214978</v>
      </c>
      <c r="DX6" s="12" t="n">
        <f aca="false">$DC$8-CV6</f>
        <v>1.09355204374208</v>
      </c>
      <c r="DY6" s="12" t="n">
        <f aca="false">$DC$8-CW6</f>
        <v>-0.773488030939532</v>
      </c>
      <c r="DZ6" s="12" t="n">
        <f aca="false">$DC$8-CX6</f>
        <v>1.68033606721345</v>
      </c>
      <c r="EA6" s="12" t="n">
        <f aca="false">$DC$8-CY6</f>
        <v>1.84036807361471</v>
      </c>
      <c r="EB6" s="12" t="n">
        <f aca="false">$DC$8-CZ6</f>
        <v>-2.64052810562112</v>
      </c>
      <c r="ED6" s="2" t="s">
        <v>8</v>
      </c>
      <c r="EE6" s="12"/>
      <c r="EF6" s="12"/>
      <c r="EG6" s="12"/>
      <c r="EH6" s="12"/>
      <c r="EI6" s="14" t="n">
        <f aca="false">AVERAGE(DU6:DX6)</f>
        <v>0.0133360005334389</v>
      </c>
      <c r="EJ6" s="12"/>
      <c r="EK6" s="12"/>
      <c r="EL6" s="12"/>
      <c r="EM6" s="12" t="n">
        <f aca="false">AVERAGE(DY6:EB6)</f>
        <v>0.0266720010668777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1.42580910708454</v>
      </c>
      <c r="EX6" s="12"/>
      <c r="EY6" s="12"/>
      <c r="EZ6" s="12"/>
      <c r="FA6" s="12" t="n">
        <f aca="false">STDEV(DY6:EB6)</f>
        <v>2.14307495382817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68</v>
      </c>
      <c r="G7" s="4"/>
      <c r="H7" s="4"/>
      <c r="I7" s="4"/>
      <c r="J7" s="4" t="s">
        <v>69</v>
      </c>
      <c r="K7" s="4"/>
      <c r="L7" s="4"/>
      <c r="M7" s="4"/>
      <c r="O7" s="2" t="s">
        <v>12</v>
      </c>
      <c r="P7" s="0" t="n">
        <v>1.1408</v>
      </c>
      <c r="Q7" s="0" t="n">
        <v>1.1266</v>
      </c>
      <c r="R7" s="0" t="n">
        <v>1.1319</v>
      </c>
      <c r="S7" s="0" t="n">
        <v>1.1278</v>
      </c>
      <c r="T7" s="0" t="n">
        <v>0.4379</v>
      </c>
      <c r="U7" s="0" t="n">
        <v>0.4379</v>
      </c>
      <c r="V7" s="0" t="n">
        <v>0.4327</v>
      </c>
      <c r="W7" s="0" t="n">
        <v>0.4468</v>
      </c>
      <c r="X7" s="0" t="n">
        <v>0.4452</v>
      </c>
      <c r="Y7" s="0" t="n">
        <v>0.4406</v>
      </c>
      <c r="Z7" s="0" t="n">
        <v>0.4564</v>
      </c>
      <c r="AA7" s="0" t="n">
        <v>0.4532</v>
      </c>
      <c r="AC7" s="2" t="s">
        <v>12</v>
      </c>
      <c r="AD7" s="12" t="n">
        <f aca="false">P7-(AVERAGE($P$4:$S$4))</f>
        <v>1.081025</v>
      </c>
      <c r="AE7" s="12" t="n">
        <f aca="false">Q7-(AVERAGE($P$4:$S$4))</f>
        <v>1.066825</v>
      </c>
      <c r="AF7" s="12" t="n">
        <f aca="false">R7-(AVERAGE($P$4:$S$4))</f>
        <v>1.072125</v>
      </c>
      <c r="AG7" s="12" t="n">
        <f aca="false">S7-(AVERAGE($P$4:$S$4))</f>
        <v>1.068025</v>
      </c>
      <c r="AH7" s="12" t="n">
        <f aca="false">T7-(AVERAGE($P$4:$S$4))</f>
        <v>0.378125</v>
      </c>
      <c r="AI7" s="12" t="n">
        <f aca="false">U7-(AVERAGE($P$4:$S$4))</f>
        <v>0.378125</v>
      </c>
      <c r="AJ7" s="12" t="n">
        <f aca="false">V7-(AVERAGE($P$4:$S$4))</f>
        <v>0.372925</v>
      </c>
      <c r="AK7" s="12" t="n">
        <f aca="false">W7-(AVERAGE($P$4:$S$4))</f>
        <v>0.387025</v>
      </c>
      <c r="AL7" s="12" t="n">
        <f aca="false">X7-(AVERAGE($P$4:$S$4))</f>
        <v>0.385425</v>
      </c>
      <c r="AM7" s="12" t="n">
        <f aca="false">Y7-(AVERAGE($P$4:$S$4))</f>
        <v>0.380825</v>
      </c>
      <c r="AN7" s="12" t="n">
        <f aca="false">Z7-(AVERAGE($P$4:$S$4))</f>
        <v>0.396625</v>
      </c>
      <c r="AO7" s="12" t="n">
        <f aca="false">AA7-(AVERAGE($P$4:$S$4))</f>
        <v>0.393425</v>
      </c>
      <c r="AQ7" s="11" t="n">
        <v>20</v>
      </c>
      <c r="AR7" s="12" t="n">
        <f aca="false">AD7</f>
        <v>1.081025</v>
      </c>
      <c r="AS7" s="12" t="n">
        <f aca="false">AE7</f>
        <v>1.066825</v>
      </c>
      <c r="AT7" s="12" t="n">
        <f aca="false">AF7</f>
        <v>1.072125</v>
      </c>
      <c r="AU7" s="12" t="n">
        <f aca="false">AG7</f>
        <v>1.068025</v>
      </c>
      <c r="AV7" s="13" t="n">
        <f aca="false">AVERAGE(AR7:AU7)</f>
        <v>1.072</v>
      </c>
      <c r="AX7" s="2" t="s">
        <v>12</v>
      </c>
      <c r="AY7" s="12" t="n">
        <f aca="false">(AD7-0.0073)/0.052</f>
        <v>20.6485576923077</v>
      </c>
      <c r="AZ7" s="12" t="n">
        <f aca="false">(AE7-0.0073)/0.052</f>
        <v>20.3754807692308</v>
      </c>
      <c r="BA7" s="12" t="n">
        <f aca="false">(AF7-0.0073)/0.052</f>
        <v>20.4774038461538</v>
      </c>
      <c r="BB7" s="12" t="n">
        <f aca="false">(AG7-0.0073)/0.052</f>
        <v>20.3985576923077</v>
      </c>
      <c r="BC7" s="12" t="n">
        <f aca="false">(AH7-0.0073)/0.052</f>
        <v>7.13125</v>
      </c>
      <c r="BD7" s="12" t="n">
        <f aca="false">(AI7-0.0073)/0.052</f>
        <v>7.13125</v>
      </c>
      <c r="BE7" s="12" t="n">
        <f aca="false">(AJ7-0.0073)/0.052</f>
        <v>7.03125</v>
      </c>
      <c r="BF7" s="12" t="n">
        <f aca="false">(AK7-0.0073)/0.052</f>
        <v>7.30240384615385</v>
      </c>
      <c r="BG7" s="12" t="n">
        <f aca="false">(AL7-0.0073)/0.052</f>
        <v>7.27163461538462</v>
      </c>
      <c r="BH7" s="12" t="n">
        <f aca="false">(AM7-0.0073)/0.052</f>
        <v>7.18317307692308</v>
      </c>
      <c r="BI7" s="12" t="n">
        <f aca="false">(AN7-0.0073)/0.052</f>
        <v>7.48701923076923</v>
      </c>
      <c r="BJ7" s="12" t="n">
        <f aca="false">(AO7-0.0073)/0.052</f>
        <v>7.42548076923077</v>
      </c>
      <c r="BL7" s="2" t="s">
        <v>12</v>
      </c>
      <c r="BM7" s="12"/>
      <c r="BN7" s="12"/>
      <c r="BO7" s="12"/>
      <c r="BP7" s="12"/>
      <c r="BQ7" s="12" t="n">
        <f aca="false">BC7/(0.025*5)</f>
        <v>57.05</v>
      </c>
      <c r="BR7" s="12" t="n">
        <f aca="false">BD7/(0.025*5)</f>
        <v>57.05</v>
      </c>
      <c r="BS7" s="12" t="n">
        <f aca="false">BE7/(0.025*5)</f>
        <v>56.25</v>
      </c>
      <c r="BT7" s="12" t="n">
        <f aca="false">BF7/(0.025*5)</f>
        <v>58.4192307692308</v>
      </c>
      <c r="BU7" s="12" t="n">
        <f aca="false">BG7/(0.025*5)</f>
        <v>58.1730769230769</v>
      </c>
      <c r="BV7" s="12" t="n">
        <f aca="false">BH7/(0.025*5)</f>
        <v>57.4653846153846</v>
      </c>
      <c r="BW7" s="12" t="n">
        <f aca="false">BI7/(0.025*5)</f>
        <v>59.8961538461538</v>
      </c>
      <c r="BX7" s="12" t="n">
        <f aca="false">BJ7/(0.025*5)</f>
        <v>59.4038461538462</v>
      </c>
      <c r="BZ7" s="2" t="s">
        <v>12</v>
      </c>
      <c r="CA7" s="12"/>
      <c r="CB7" s="12"/>
      <c r="CC7" s="12"/>
      <c r="CD7" s="12"/>
      <c r="CE7" s="12" t="n">
        <f aca="false">AVERAGE(BQ7:BT7)</f>
        <v>57.1923076923077</v>
      </c>
      <c r="CF7" s="12"/>
      <c r="CG7" s="12"/>
      <c r="CH7" s="12"/>
      <c r="CI7" s="12" t="n">
        <f aca="false">AVERAGE(BU7:BX7)</f>
        <v>58.7346153846154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98.9064479562579</v>
      </c>
      <c r="CT7" s="12" t="n">
        <f aca="false">(BR7/$CA$8)*100</f>
        <v>98.9064479562579</v>
      </c>
      <c r="CU7" s="12" t="n">
        <f aca="false">(BS7/$CA$8)*100</f>
        <v>97.5195039007802</v>
      </c>
      <c r="CV7" s="12" t="n">
        <f aca="false">(BT7/$CA$8)*100</f>
        <v>101.28025605121</v>
      </c>
      <c r="CW7" s="12" t="n">
        <f aca="false">(BU7/$CA$8)*100</f>
        <v>100.85350403414</v>
      </c>
      <c r="CX7" s="12" t="n">
        <f aca="false">(BV7/$CA$8)*100</f>
        <v>99.6265919850637</v>
      </c>
      <c r="CY7" s="12" t="n">
        <f aca="false">(BW7/$CA$8)*100</f>
        <v>103.840768153631</v>
      </c>
      <c r="CZ7" s="12" t="n">
        <f aca="false">(BX7/$CA$8)*100</f>
        <v>102.987264119491</v>
      </c>
      <c r="DB7" s="2" t="s">
        <v>12</v>
      </c>
      <c r="DC7" s="12"/>
      <c r="DD7" s="12"/>
      <c r="DE7" s="12"/>
      <c r="DF7" s="12"/>
      <c r="DG7" s="12" t="n">
        <f aca="false">AVERAGE(CS7:CV7)</f>
        <v>99.1531639661266</v>
      </c>
      <c r="DH7" s="12"/>
      <c r="DI7" s="12"/>
      <c r="DJ7" s="12"/>
      <c r="DK7" s="12" t="n">
        <f aca="false">AVERAGE(CW7:CZ7)</f>
        <v>101.827032073081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1.09355204374208</v>
      </c>
      <c r="DV7" s="12" t="n">
        <f aca="false">$DC$8-CT7</f>
        <v>1.09355204374208</v>
      </c>
      <c r="DW7" s="12" t="n">
        <f aca="false">$DC$8-CU7</f>
        <v>2.48049609921985</v>
      </c>
      <c r="DX7" s="12" t="n">
        <f aca="false">$DC$8-CV7</f>
        <v>-1.28025605121024</v>
      </c>
      <c r="DY7" s="12" t="n">
        <f aca="false">$DC$8-CW7</f>
        <v>-0.853504034140173</v>
      </c>
      <c r="DZ7" s="12" t="n">
        <f aca="false">$DC$8-CX7</f>
        <v>0.373408014936302</v>
      </c>
      <c r="EA7" s="12" t="n">
        <f aca="false">$DC$8-CY7</f>
        <v>-3.84076815363072</v>
      </c>
      <c r="EB7" s="12" t="n">
        <f aca="false">$DC$8-CZ7</f>
        <v>-2.98726411949058</v>
      </c>
      <c r="ED7" s="2" t="s">
        <v>12</v>
      </c>
      <c r="EE7" s="12"/>
      <c r="EF7" s="12"/>
      <c r="EG7" s="12"/>
      <c r="EH7" s="12"/>
      <c r="EI7" s="12" t="n">
        <f aca="false">AVERAGE(DU7:DX7)</f>
        <v>0.846836033873441</v>
      </c>
      <c r="EJ7" s="12"/>
      <c r="EK7" s="12"/>
      <c r="EL7" s="12"/>
      <c r="EM7" s="12" t="n">
        <f aca="false">AVERAGE(DY7:EB7)</f>
        <v>-1.82703207308129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1.56152740680232</v>
      </c>
      <c r="EX7" s="12"/>
      <c r="EY7" s="12"/>
      <c r="EZ7" s="12"/>
      <c r="FA7" s="12" t="n">
        <f aca="false">STDEV(DY7:EB7)</f>
        <v>1.93140405121775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70</v>
      </c>
      <c r="G8" s="4"/>
      <c r="H8" s="4"/>
      <c r="I8" s="4"/>
      <c r="J8" s="4" t="s">
        <v>71</v>
      </c>
      <c r="K8" s="4"/>
      <c r="L8" s="4"/>
      <c r="M8" s="4"/>
      <c r="O8" s="2" t="s">
        <v>16</v>
      </c>
      <c r="P8" s="0" t="n">
        <v>0.4473</v>
      </c>
      <c r="Q8" s="0" t="n">
        <v>0.4443</v>
      </c>
      <c r="R8" s="0" t="n">
        <v>0.4341</v>
      </c>
      <c r="S8" s="0" t="n">
        <v>0.4423</v>
      </c>
      <c r="T8" s="0" t="n">
        <v>0.4468</v>
      </c>
      <c r="U8" s="0" t="n">
        <v>0.4445</v>
      </c>
      <c r="V8" s="0" t="n">
        <v>0.4429</v>
      </c>
      <c r="W8" s="0" t="n">
        <v>0.4435</v>
      </c>
      <c r="X8" s="0" t="n">
        <v>0.4223</v>
      </c>
      <c r="Y8" s="0" t="n">
        <v>0.4246</v>
      </c>
      <c r="Z8" s="0" t="n">
        <v>0.4204</v>
      </c>
      <c r="AA8" s="0" t="n">
        <v>0.4362</v>
      </c>
      <c r="AC8" s="2" t="s">
        <v>16</v>
      </c>
      <c r="AD8" s="12" t="n">
        <f aca="false">P8-(AVERAGE($P$4:$S$4))</f>
        <v>0.387525</v>
      </c>
      <c r="AE8" s="12" t="n">
        <f aca="false">Q8-(AVERAGE($P$4:$S$4))</f>
        <v>0.384525</v>
      </c>
      <c r="AF8" s="12" t="n">
        <f aca="false">R8-(AVERAGE($P$4:$S$4))</f>
        <v>0.374325</v>
      </c>
      <c r="AG8" s="12" t="n">
        <f aca="false">S8-(AVERAGE($P$4:$S$4))</f>
        <v>0.382525</v>
      </c>
      <c r="AH8" s="12" t="n">
        <f aca="false">T8-(AVERAGE($P$4:$S$4))</f>
        <v>0.387025</v>
      </c>
      <c r="AI8" s="12" t="n">
        <f aca="false">U8-(AVERAGE($P$4:$S$4))</f>
        <v>0.384725</v>
      </c>
      <c r="AJ8" s="12" t="n">
        <f aca="false">V8-(AVERAGE($P$4:$S$4))</f>
        <v>0.383125</v>
      </c>
      <c r="AK8" s="12" t="n">
        <f aca="false">W8-(AVERAGE($P$4:$S$4))</f>
        <v>0.383725</v>
      </c>
      <c r="AL8" s="12" t="n">
        <f aca="false">X8-(AVERAGE($P$4:$S$4))</f>
        <v>0.362525</v>
      </c>
      <c r="AM8" s="12" t="n">
        <f aca="false">Y8-(AVERAGE($P$4:$S$4))</f>
        <v>0.364825</v>
      </c>
      <c r="AN8" s="12" t="n">
        <f aca="false">Z8-(AVERAGE($P$4:$S$4))</f>
        <v>0.360625</v>
      </c>
      <c r="AO8" s="12" t="n">
        <f aca="false">AA8-(AVERAGE($P$4:$S$4))</f>
        <v>0.376425</v>
      </c>
      <c r="AX8" s="2" t="s">
        <v>16</v>
      </c>
      <c r="AY8" s="12" t="n">
        <f aca="false">(AD8-0.0073)/0.052</f>
        <v>7.31201923076923</v>
      </c>
      <c r="AZ8" s="12" t="n">
        <f aca="false">(AE8-0.0073)/0.052</f>
        <v>7.25432692307692</v>
      </c>
      <c r="BA8" s="12" t="n">
        <f aca="false">(AF8-0.0073)/0.052</f>
        <v>7.05817307692308</v>
      </c>
      <c r="BB8" s="12" t="n">
        <f aca="false">(AG8-0.0073)/0.052</f>
        <v>7.21586538461539</v>
      </c>
      <c r="BC8" s="12" t="n">
        <f aca="false">(AH8-0.0073)/0.052</f>
        <v>7.30240384615385</v>
      </c>
      <c r="BD8" s="12" t="n">
        <f aca="false">(AI8-0.0073)/0.052</f>
        <v>7.25817307692308</v>
      </c>
      <c r="BE8" s="12" t="n">
        <f aca="false">(AJ8-0.0073)/0.052</f>
        <v>7.22740384615385</v>
      </c>
      <c r="BF8" s="12" t="n">
        <f aca="false">(AK8-0.0073)/0.052</f>
        <v>7.23894230769231</v>
      </c>
      <c r="BG8" s="12" t="n">
        <f aca="false">(AL8-0.0073)/0.052</f>
        <v>6.83125</v>
      </c>
      <c r="BH8" s="12" t="n">
        <f aca="false">(AM8-0.0073)/0.052</f>
        <v>6.87548076923077</v>
      </c>
      <c r="BI8" s="12" t="n">
        <f aca="false">(AN8-0.0073)/0.052</f>
        <v>6.79471153846154</v>
      </c>
      <c r="BJ8" s="12" t="n">
        <f aca="false">(AO8-0.0073)/0.052</f>
        <v>7.09855769230769</v>
      </c>
      <c r="BL8" s="2" t="s">
        <v>16</v>
      </c>
      <c r="BM8" s="12" t="n">
        <f aca="false">AY8/(0.025*5)</f>
        <v>58.4961538461539</v>
      </c>
      <c r="BN8" s="12" t="n">
        <f aca="false">AZ8/(0.025*5)</f>
        <v>58.0346153846154</v>
      </c>
      <c r="BO8" s="12" t="n">
        <f aca="false">BA8/(0.025*5)</f>
        <v>56.4653846153846</v>
      </c>
      <c r="BP8" s="12" t="n">
        <f aca="false">BB8/(0.025*5)</f>
        <v>57.7269230769231</v>
      </c>
      <c r="BQ8" s="12" t="n">
        <f aca="false">BC8/(0.025*5)</f>
        <v>58.4192307692308</v>
      </c>
      <c r="BR8" s="12" t="n">
        <f aca="false">BD8/(0.025*5)</f>
        <v>58.0653846153846</v>
      </c>
      <c r="BS8" s="12" t="n">
        <f aca="false">BE8/(0.025*5)</f>
        <v>57.8192307692308</v>
      </c>
      <c r="BT8" s="12" t="n">
        <f aca="false">BF8/(0.025*5)</f>
        <v>57.9115384615385</v>
      </c>
      <c r="BU8" s="12" t="n">
        <f aca="false">BG8/(0.025*5)</f>
        <v>54.65</v>
      </c>
      <c r="BV8" s="12" t="n">
        <f aca="false">BH8/(0.025*5)</f>
        <v>55.0038461538462</v>
      </c>
      <c r="BW8" s="12" t="n">
        <f aca="false">BI8/(0.025*5)</f>
        <v>54.3576923076923</v>
      </c>
      <c r="BX8" s="12" t="n">
        <f aca="false">BJ8/(0.025*5)</f>
        <v>56.7884615384615</v>
      </c>
      <c r="BZ8" s="2" t="s">
        <v>16</v>
      </c>
      <c r="CA8" s="12" t="n">
        <f aca="false">AVERAGE(BM8:BP8)</f>
        <v>57.6807692307692</v>
      </c>
      <c r="CB8" s="12"/>
      <c r="CC8" s="12"/>
      <c r="CD8" s="12"/>
      <c r="CE8" s="12" t="n">
        <f aca="false">AVERAGE(BQ8:BT8)</f>
        <v>58.0538461538462</v>
      </c>
      <c r="CF8" s="12"/>
      <c r="CG8" s="12"/>
      <c r="CH8" s="12"/>
      <c r="CI8" s="14" t="n">
        <f aca="false">AVERAGE(BU8:BX8)</f>
        <v>55.2</v>
      </c>
      <c r="CJ8" s="12"/>
      <c r="CK8" s="12"/>
      <c r="CL8" s="12"/>
      <c r="CN8" s="2" t="s">
        <v>16</v>
      </c>
      <c r="CO8" s="12" t="n">
        <f aca="false">(BM8/$CA$8)*100</f>
        <v>101.413616056545</v>
      </c>
      <c r="CP8" s="12" t="n">
        <f aca="false">(BN8/$CA$8)*100</f>
        <v>100.613456024538</v>
      </c>
      <c r="CQ8" s="12" t="n">
        <f aca="false">(BO8/$CA$8)*100</f>
        <v>97.8929119157165</v>
      </c>
      <c r="CR8" s="12" t="n">
        <f aca="false">(BP8/$CA$8)*100</f>
        <v>100.080016003201</v>
      </c>
      <c r="CS8" s="12" t="n">
        <f aca="false">(BQ8/$CA$8)*100</f>
        <v>101.28025605121</v>
      </c>
      <c r="CT8" s="12" t="n">
        <f aca="false">(BR8/$CA$8)*100</f>
        <v>100.666800026672</v>
      </c>
      <c r="CU8" s="12" t="n">
        <f aca="false">(BS8/$CA$8)*100</f>
        <v>100.240048009602</v>
      </c>
      <c r="CV8" s="12" t="n">
        <f aca="false">(BT8/$CA$8)*100</f>
        <v>100.400080016003</v>
      </c>
      <c r="CW8" s="12" t="n">
        <f aca="false">(BU8/$CA$8)*100</f>
        <v>94.7456157898246</v>
      </c>
      <c r="CX8" s="12" t="n">
        <f aca="false">(BV8/$CA$8)*100</f>
        <v>95.3590718143629</v>
      </c>
      <c r="CY8" s="12" t="n">
        <f aca="false">(BW8/$CA$8)*100</f>
        <v>94.2388477695539</v>
      </c>
      <c r="CZ8" s="12" t="n">
        <f aca="false">(BX8/$CA$8)*100</f>
        <v>98.453023938121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100.646796025872</v>
      </c>
      <c r="DH8" s="12"/>
      <c r="DI8" s="12"/>
      <c r="DJ8" s="12"/>
      <c r="DK8" s="12" t="n">
        <f aca="false">AVERAGE(CW8:CZ8)</f>
        <v>95.6991398279656</v>
      </c>
      <c r="DL8" s="12"/>
      <c r="DM8" s="12"/>
      <c r="DN8" s="12"/>
      <c r="DP8" s="2" t="s">
        <v>16</v>
      </c>
      <c r="DQ8" s="12" t="n">
        <f aca="false">$DC$8-CO8</f>
        <v>-1.41361605654464</v>
      </c>
      <c r="DR8" s="12" t="n">
        <f aca="false">$DC$8-CP8</f>
        <v>-0.613456024538237</v>
      </c>
      <c r="DS8" s="12" t="n">
        <f aca="false">$DC$8-CQ8</f>
        <v>2.10708808428353</v>
      </c>
      <c r="DT8" s="12" t="n">
        <f aca="false">$DC$8-CR8</f>
        <v>-0.0800160032006403</v>
      </c>
      <c r="DU8" s="12" t="n">
        <f aca="false">$DC$8-CS8</f>
        <v>-1.28025605121024</v>
      </c>
      <c r="DV8" s="12" t="n">
        <f aca="false">$DC$8-CT8</f>
        <v>-0.666800026671993</v>
      </c>
      <c r="DW8" s="12" t="n">
        <f aca="false">$DC$8-CU8</f>
        <v>-0.240048009601935</v>
      </c>
      <c r="DX8" s="12" t="n">
        <f aca="false">$DC$8-CV8</f>
        <v>-0.400080016003201</v>
      </c>
      <c r="DY8" s="12" t="n">
        <f aca="false">$DC$8-CW8</f>
        <v>5.25438421017537</v>
      </c>
      <c r="DZ8" s="12" t="n">
        <f aca="false">$DC$8-CX8</f>
        <v>4.64092818563712</v>
      </c>
      <c r="EA8" s="12" t="n">
        <f aca="false">$DC$8-CY8</f>
        <v>5.7611522304461</v>
      </c>
      <c r="EB8" s="12" t="n">
        <f aca="false">$DC$8-CZ8</f>
        <v>1.54697606187904</v>
      </c>
      <c r="ED8" s="2" t="s">
        <v>16</v>
      </c>
      <c r="EE8" s="12" t="n">
        <f aca="false">AVERAGE(DQ8:DT8)</f>
        <v>3.5527136788005E-015</v>
      </c>
      <c r="EF8" s="12"/>
      <c r="EG8" s="12"/>
      <c r="EH8" s="12"/>
      <c r="EI8" s="12" t="n">
        <f aca="false">AVERAGE(DU8:DX8)</f>
        <v>-0.646796025871844</v>
      </c>
      <c r="EJ8" s="12"/>
      <c r="EK8" s="12"/>
      <c r="EL8" s="12"/>
      <c r="EM8" s="14" t="n">
        <f aca="false">AVERAGE(DY8:EB8)</f>
        <v>4.30086017203441</v>
      </c>
      <c r="EN8" s="12"/>
      <c r="EO8" s="12"/>
      <c r="EP8" s="12"/>
      <c r="ER8" s="2" t="s">
        <v>16</v>
      </c>
      <c r="ES8" s="12" t="n">
        <f aca="false">STDEV(DQ8:DT8)</f>
        <v>1.50785293326426</v>
      </c>
      <c r="ET8" s="12"/>
      <c r="EU8" s="12"/>
      <c r="EV8" s="12"/>
      <c r="EW8" s="12" t="n">
        <f aca="false">STDEV(DU8:DX8)</f>
        <v>0.457523952748105</v>
      </c>
      <c r="EX8" s="12"/>
      <c r="EY8" s="12"/>
      <c r="EZ8" s="12"/>
      <c r="FA8" s="14" t="n">
        <f aca="false">STDEV(DY8:EB8)</f>
        <v>1.8921931660743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72</v>
      </c>
      <c r="G9" s="4"/>
      <c r="H9" s="4"/>
      <c r="I9" s="4"/>
      <c r="J9" s="4" t="s">
        <v>73</v>
      </c>
      <c r="K9" s="4"/>
      <c r="L9" s="4"/>
      <c r="M9" s="4"/>
      <c r="O9" s="2" t="s">
        <v>20</v>
      </c>
      <c r="P9" s="0" t="n">
        <v>0.2115</v>
      </c>
      <c r="Q9" s="0" t="n">
        <v>0.2063</v>
      </c>
      <c r="R9" s="0" t="n">
        <v>0.2054</v>
      </c>
      <c r="S9" s="0" t="n">
        <v>0.2148</v>
      </c>
      <c r="T9" s="0" t="n">
        <v>0.4489</v>
      </c>
      <c r="U9" s="0" t="n">
        <v>0.447</v>
      </c>
      <c r="V9" s="0" t="n">
        <v>0.443</v>
      </c>
      <c r="W9" s="0" t="n">
        <v>0.4551</v>
      </c>
      <c r="X9" s="0" t="n">
        <v>0.4449</v>
      </c>
      <c r="Y9" s="0" t="n">
        <v>0.4211</v>
      </c>
      <c r="Z9" s="0" t="n">
        <v>0.4324</v>
      </c>
      <c r="AA9" s="0" t="n">
        <v>0.4489</v>
      </c>
      <c r="AC9" s="2" t="s">
        <v>20</v>
      </c>
      <c r="AD9" s="12" t="n">
        <f aca="false">P9-(AVERAGE($P$4:$S$4))</f>
        <v>0.151725</v>
      </c>
      <c r="AE9" s="12" t="n">
        <f aca="false">Q9-(AVERAGE($P$4:$S$4))</f>
        <v>0.146525</v>
      </c>
      <c r="AF9" s="12" t="n">
        <f aca="false">R9-(AVERAGE($P$4:$S$4))</f>
        <v>0.145625</v>
      </c>
      <c r="AG9" s="12" t="n">
        <f aca="false">S9-(AVERAGE($P$4:$S$4))</f>
        <v>0.155025</v>
      </c>
      <c r="AH9" s="12" t="n">
        <f aca="false">T9-(AVERAGE($P$4:$S$4))</f>
        <v>0.389125</v>
      </c>
      <c r="AI9" s="12" t="n">
        <f aca="false">U9-(AVERAGE($P$4:$S$4))</f>
        <v>0.387225</v>
      </c>
      <c r="AJ9" s="12" t="n">
        <f aca="false">V9-(AVERAGE($P$4:$S$4))</f>
        <v>0.383225</v>
      </c>
      <c r="AK9" s="12" t="n">
        <f aca="false">W9-(AVERAGE($P$4:$S$4))</f>
        <v>0.395325</v>
      </c>
      <c r="AL9" s="12" t="n">
        <f aca="false">X9-(AVERAGE($P$4:$S$4))</f>
        <v>0.385125</v>
      </c>
      <c r="AM9" s="12" t="n">
        <f aca="false">Y9-(AVERAGE($P$4:$S$4))</f>
        <v>0.361325</v>
      </c>
      <c r="AN9" s="12" t="n">
        <f aca="false">Z9-(AVERAGE($P$4:$S$4))</f>
        <v>0.372625</v>
      </c>
      <c r="AO9" s="12" t="n">
        <f aca="false">AA9-(AVERAGE($P$4:$S$4))</f>
        <v>0.389125</v>
      </c>
      <c r="AX9" s="2" t="s">
        <v>20</v>
      </c>
      <c r="AY9" s="12" t="n">
        <f aca="false">(AD9-0.0073)/0.052</f>
        <v>2.77740384615385</v>
      </c>
      <c r="AZ9" s="12" t="n">
        <f aca="false">(AE9-0.0073)/0.052</f>
        <v>2.67740384615385</v>
      </c>
      <c r="BA9" s="12" t="n">
        <f aca="false">(AF9-0.0073)/0.052</f>
        <v>2.66009615384615</v>
      </c>
      <c r="BB9" s="12" t="n">
        <f aca="false">(AG9-0.0073)/0.052</f>
        <v>2.84086538461538</v>
      </c>
      <c r="BC9" s="12" t="n">
        <f aca="false">(AH9-0.0073)/0.052</f>
        <v>7.34278846153846</v>
      </c>
      <c r="BD9" s="12" t="n">
        <f aca="false">(AI9-0.0073)/0.052</f>
        <v>7.30625</v>
      </c>
      <c r="BE9" s="12" t="n">
        <f aca="false">(AJ9-0.0073)/0.052</f>
        <v>7.22932692307692</v>
      </c>
      <c r="BF9" s="12" t="n">
        <f aca="false">(AK9-0.0073)/0.052</f>
        <v>7.46201923076923</v>
      </c>
      <c r="BG9" s="12" t="n">
        <f aca="false">(AL9-0.0073)/0.052</f>
        <v>7.26586538461538</v>
      </c>
      <c r="BH9" s="12" t="n">
        <f aca="false">(AM9-0.0073)/0.052</f>
        <v>6.80817307692308</v>
      </c>
      <c r="BI9" s="12" t="n">
        <f aca="false">(AN9-0.0073)/0.052</f>
        <v>7.02548076923077</v>
      </c>
      <c r="BJ9" s="12" t="n">
        <f aca="false">(AO9-0.0073)/0.052</f>
        <v>7.34278846153846</v>
      </c>
      <c r="BL9" s="2" t="s">
        <v>20</v>
      </c>
      <c r="BM9" s="12" t="n">
        <f aca="false">AY9/(0.025*5)</f>
        <v>22.2192307692308</v>
      </c>
      <c r="BN9" s="12" t="n">
        <f aca="false">AZ9/(0.025*5)</f>
        <v>21.4192307692308</v>
      </c>
      <c r="BO9" s="12" t="n">
        <f aca="false">BA9/(0.025*5)</f>
        <v>21.2807692307692</v>
      </c>
      <c r="BP9" s="12" t="n">
        <f aca="false">BB9/(0.025*5)</f>
        <v>22.7269230769231</v>
      </c>
      <c r="BQ9" s="12" t="n">
        <f aca="false">BC9/(0.025*5)</f>
        <v>58.7423076923077</v>
      </c>
      <c r="BR9" s="12" t="n">
        <f aca="false">BD9/(0.025*5)</f>
        <v>58.45</v>
      </c>
      <c r="BS9" s="12" t="n">
        <f aca="false">BE9/(0.025*5)</f>
        <v>57.8346153846154</v>
      </c>
      <c r="BT9" s="12" t="n">
        <f aca="false">BF9/(0.025*5)</f>
        <v>59.6961538461538</v>
      </c>
      <c r="BU9" s="12" t="n">
        <f aca="false">BG9/(0.025*5)</f>
        <v>58.1269230769231</v>
      </c>
      <c r="BV9" s="12" t="n">
        <f aca="false">BH9/(0.025*5)</f>
        <v>54.4653846153846</v>
      </c>
      <c r="BW9" s="12" t="n">
        <f aca="false">BI9/(0.025*5)</f>
        <v>56.2038461538462</v>
      </c>
      <c r="BX9" s="12" t="n">
        <f aca="false">BJ9/(0.025*5)</f>
        <v>58.7423076923077</v>
      </c>
      <c r="BZ9" s="2" t="s">
        <v>20</v>
      </c>
      <c r="CA9" s="12" t="n">
        <f aca="false">AVERAGE(BM9:BP9)</f>
        <v>21.9115384615385</v>
      </c>
      <c r="CB9" s="12"/>
      <c r="CC9" s="12"/>
      <c r="CD9" s="12"/>
      <c r="CE9" s="12" t="n">
        <f aca="false">AVERAGE(BQ9:BT9)</f>
        <v>58.6807692307692</v>
      </c>
      <c r="CF9" s="12"/>
      <c r="CG9" s="12"/>
      <c r="CH9" s="12"/>
      <c r="CI9" s="14" t="n">
        <f aca="false">AVERAGE(BU9:BX9)</f>
        <v>56.8846153846154</v>
      </c>
      <c r="CJ9" s="12"/>
      <c r="CK9" s="12"/>
      <c r="CL9" s="12"/>
      <c r="CN9" s="2" t="s">
        <v>20</v>
      </c>
      <c r="CO9" s="12" t="n">
        <f aca="false">(BM9/$CA$8)*100</f>
        <v>38.5210375408415</v>
      </c>
      <c r="CP9" s="12" t="n">
        <f aca="false">(BN9/$CA$8)*100</f>
        <v>37.1340934853637</v>
      </c>
      <c r="CQ9" s="12" t="n">
        <f aca="false">(BO9/$CA$8)*100</f>
        <v>36.8940454757618</v>
      </c>
      <c r="CR9" s="12" t="n">
        <f aca="false">(BP9/$CA$8)*100</f>
        <v>39.4012135760485</v>
      </c>
      <c r="CS9" s="12" t="n">
        <f aca="false">(BQ9/$CA$8)*100</f>
        <v>101.840368073615</v>
      </c>
      <c r="CT9" s="12" t="n">
        <f aca="false">(BR9/$CA$8)*100</f>
        <v>101.333600053344</v>
      </c>
      <c r="CU9" s="12" t="n">
        <f aca="false">(BS9/$CA$8)*100</f>
        <v>100.266720010669</v>
      </c>
      <c r="CV9" s="12" t="n">
        <f aca="false">(BT9/$CA$8)*100</f>
        <v>103.494032139761</v>
      </c>
      <c r="CW9" s="12" t="n">
        <f aca="false">(BU9/$CA$8)*100</f>
        <v>100.77348803094</v>
      </c>
      <c r="CX9" s="12" t="n">
        <f aca="false">(BV9/$CA$8)*100</f>
        <v>94.4255517770221</v>
      </c>
      <c r="CY9" s="12" t="n">
        <f aca="false">(BW9/$CA$8)*100</f>
        <v>97.4394878975795</v>
      </c>
      <c r="CZ9" s="12" t="n">
        <f aca="false">(BX9/$CA$8)*100</f>
        <v>101.840368073615</v>
      </c>
      <c r="DB9" s="2" t="s">
        <v>20</v>
      </c>
      <c r="DC9" s="12" t="n">
        <f aca="false">AVERAGE(CO9:CR9)</f>
        <v>37.9875975195039</v>
      </c>
      <c r="DD9" s="12"/>
      <c r="DE9" s="12"/>
      <c r="DF9" s="12"/>
      <c r="DG9" s="12" t="n">
        <f aca="false">AVERAGE(CS9:CV9)</f>
        <v>101.733680069347</v>
      </c>
      <c r="DH9" s="12"/>
      <c r="DI9" s="12"/>
      <c r="DJ9" s="12"/>
      <c r="DK9" s="12" t="n">
        <f aca="false">AVERAGE(CW9:CZ9)</f>
        <v>98.619723944789</v>
      </c>
      <c r="DL9" s="12"/>
      <c r="DM9" s="12"/>
      <c r="DN9" s="12"/>
      <c r="DP9" s="2" t="s">
        <v>20</v>
      </c>
      <c r="DQ9" s="12" t="n">
        <f aca="false">$DC$8-CO9</f>
        <v>61.4789624591585</v>
      </c>
      <c r="DR9" s="12" t="n">
        <f aca="false">$DC$8-CP9</f>
        <v>62.8659065146363</v>
      </c>
      <c r="DS9" s="12" t="n">
        <f aca="false">$DC$8-CQ9</f>
        <v>63.1059545242382</v>
      </c>
      <c r="DT9" s="12" t="n">
        <f aca="false">$DC$8-CR9</f>
        <v>60.5987864239515</v>
      </c>
      <c r="DU9" s="12" t="n">
        <f aca="false">$DC$8-CS9</f>
        <v>-1.84036807361471</v>
      </c>
      <c r="DV9" s="12" t="n">
        <f aca="false">$DC$8-CT9</f>
        <v>-1.333600053344</v>
      </c>
      <c r="DW9" s="12" t="n">
        <f aca="false">$DC$8-CU9</f>
        <v>-0.266720010668806</v>
      </c>
      <c r="DX9" s="12" t="n">
        <f aca="false">$DC$8-CV9</f>
        <v>-3.49403213976127</v>
      </c>
      <c r="DY9" s="12" t="n">
        <f aca="false">$DC$8-CW9</f>
        <v>-0.773488030939532</v>
      </c>
      <c r="DZ9" s="12" t="n">
        <f aca="false">$DC$8-CX9</f>
        <v>5.57444822297792</v>
      </c>
      <c r="EA9" s="12" t="n">
        <f aca="false">$DC$8-CY9</f>
        <v>2.56051210242049</v>
      </c>
      <c r="EB9" s="12" t="n">
        <f aca="false">$DC$8-CZ9</f>
        <v>-1.84036807361471</v>
      </c>
      <c r="ED9" s="2" t="s">
        <v>20</v>
      </c>
      <c r="EE9" s="12" t="n">
        <f aca="false">AVERAGE(DQ9:DT9)</f>
        <v>62.0124024804961</v>
      </c>
      <c r="EF9" s="12"/>
      <c r="EG9" s="12"/>
      <c r="EH9" s="12"/>
      <c r="EI9" s="12" t="n">
        <f aca="false">AVERAGE(DU9:DX9)</f>
        <v>-1.7336800693472</v>
      </c>
      <c r="EJ9" s="12"/>
      <c r="EK9" s="12"/>
      <c r="EL9" s="12"/>
      <c r="EM9" s="14" t="n">
        <f aca="false">AVERAGE(DY9:EB9)</f>
        <v>1.38027605521104</v>
      </c>
      <c r="EN9" s="12"/>
      <c r="EO9" s="12"/>
      <c r="EP9" s="12"/>
      <c r="ER9" s="2" t="s">
        <v>20</v>
      </c>
      <c r="ES9" s="12" t="n">
        <f aca="false">STDEV(DQ9:DT9)</f>
        <v>1.18422883773246</v>
      </c>
      <c r="ET9" s="12"/>
      <c r="EU9" s="12"/>
      <c r="EV9" s="12"/>
      <c r="EW9" s="12" t="n">
        <f aca="false">STDEV(DU9:DX9)</f>
        <v>1.34440291269998</v>
      </c>
      <c r="EX9" s="12"/>
      <c r="EY9" s="12"/>
      <c r="EZ9" s="12"/>
      <c r="FA9" s="14" t="n">
        <f aca="false">STDEV(DY9:EB9)</f>
        <v>3.36626824259618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74</v>
      </c>
      <c r="G10" s="4"/>
      <c r="H10" s="4"/>
      <c r="I10" s="4"/>
      <c r="J10" s="4" t="s">
        <v>75</v>
      </c>
      <c r="K10" s="4"/>
      <c r="L10" s="4"/>
      <c r="M10" s="4"/>
      <c r="O10" s="2" t="s">
        <v>24</v>
      </c>
      <c r="P10" s="0" t="n">
        <v>0.1543</v>
      </c>
      <c r="Q10" s="0" t="n">
        <v>0.1489</v>
      </c>
      <c r="R10" s="0" t="n">
        <v>0.1345</v>
      </c>
      <c r="S10" s="0" t="n">
        <v>0.1224</v>
      </c>
      <c r="T10" s="0" t="n">
        <v>0.4288</v>
      </c>
      <c r="U10" s="0" t="n">
        <v>0.4067</v>
      </c>
      <c r="V10" s="0" t="n">
        <v>0.4296</v>
      </c>
      <c r="W10" s="0" t="n">
        <v>0.4406</v>
      </c>
      <c r="X10" s="0" t="n">
        <v>0.4395</v>
      </c>
      <c r="Y10" s="0" t="n">
        <v>0.4443</v>
      </c>
      <c r="Z10" s="0" t="n">
        <v>0.4276</v>
      </c>
      <c r="AA10" s="0" t="n">
        <v>0.4419</v>
      </c>
      <c r="AC10" s="2" t="s">
        <v>24</v>
      </c>
      <c r="AD10" s="12" t="n">
        <f aca="false">P10-(AVERAGE($P$4:$S$4))</f>
        <v>0.094525</v>
      </c>
      <c r="AE10" s="12" t="n">
        <f aca="false">Q10-(AVERAGE($P$4:$S$4))</f>
        <v>0.089125</v>
      </c>
      <c r="AF10" s="12" t="n">
        <f aca="false">R10-(AVERAGE($P$4:$S$4))</f>
        <v>0.074725</v>
      </c>
      <c r="AG10" s="12" t="n">
        <f aca="false">S10-(AVERAGE($P$4:$S$4))</f>
        <v>0.062625</v>
      </c>
      <c r="AH10" s="12" t="n">
        <f aca="false">T10-(AVERAGE($P$4:$S$4))</f>
        <v>0.369025</v>
      </c>
      <c r="AI10" s="12" t="n">
        <f aca="false">U10-(AVERAGE($P$4:$S$4))</f>
        <v>0.346925</v>
      </c>
      <c r="AJ10" s="12" t="n">
        <f aca="false">V10-(AVERAGE($P$4:$S$4))</f>
        <v>0.369825</v>
      </c>
      <c r="AK10" s="12" t="n">
        <f aca="false">W10-(AVERAGE($P$4:$S$4))</f>
        <v>0.380825</v>
      </c>
      <c r="AL10" s="12" t="n">
        <f aca="false">X10-(AVERAGE($P$4:$S$4))</f>
        <v>0.379725</v>
      </c>
      <c r="AM10" s="12" t="n">
        <f aca="false">Y10-(AVERAGE($P$4:$S$4))</f>
        <v>0.384525</v>
      </c>
      <c r="AN10" s="12" t="n">
        <f aca="false">Z10-(AVERAGE($P$4:$S$4))</f>
        <v>0.367825</v>
      </c>
      <c r="AO10" s="12" t="n">
        <f aca="false">AA10-(AVERAGE($P$4:$S$4))</f>
        <v>0.382125</v>
      </c>
      <c r="AX10" s="2" t="s">
        <v>24</v>
      </c>
      <c r="AY10" s="12" t="n">
        <f aca="false">(AD10-0.0073)/0.052</f>
        <v>1.67740384615385</v>
      </c>
      <c r="AZ10" s="12" t="n">
        <f aca="false">(AE10-0.0073)/0.052</f>
        <v>1.57355769230769</v>
      </c>
      <c r="BA10" s="12" t="n">
        <f aca="false">(AF10-0.0073)/0.052</f>
        <v>1.29663461538462</v>
      </c>
      <c r="BB10" s="12" t="n">
        <f aca="false">(AG10-0.0073)/0.052</f>
        <v>1.06394230769231</v>
      </c>
      <c r="BC10" s="12" t="n">
        <f aca="false">(AH10-0.0073)/0.052</f>
        <v>6.95625</v>
      </c>
      <c r="BD10" s="12" t="n">
        <f aca="false">(AI10-0.0073)/0.052</f>
        <v>6.53125</v>
      </c>
      <c r="BE10" s="12" t="n">
        <f aca="false">(AJ10-0.0073)/0.052</f>
        <v>6.97163461538462</v>
      </c>
      <c r="BF10" s="12" t="n">
        <f aca="false">(AK10-0.0073)/0.052</f>
        <v>7.18317307692308</v>
      </c>
      <c r="BG10" s="12" t="n">
        <f aca="false">(AL10-0.0073)/0.052</f>
        <v>7.16201923076923</v>
      </c>
      <c r="BH10" s="12" t="n">
        <f aca="false">(AM10-0.0073)/0.052</f>
        <v>7.25432692307692</v>
      </c>
      <c r="BI10" s="12" t="n">
        <f aca="false">(AN10-0.0073)/0.052</f>
        <v>6.93317307692308</v>
      </c>
      <c r="BJ10" s="12" t="n">
        <f aca="false">(AO10-0.0073)/0.052</f>
        <v>7.20817307692308</v>
      </c>
      <c r="BL10" s="2" t="s">
        <v>24</v>
      </c>
      <c r="BM10" s="12" t="n">
        <f aca="false">AY10/(0.025*5)</f>
        <v>13.4192307692308</v>
      </c>
      <c r="BN10" s="12" t="n">
        <f aca="false">AZ10/(0.025*5)</f>
        <v>12.5884615384615</v>
      </c>
      <c r="BO10" s="12" t="n">
        <f aca="false">BA10/(0.025*5)</f>
        <v>10.3730769230769</v>
      </c>
      <c r="BP10" s="12" t="n">
        <f aca="false">BB10/(0.025*5)</f>
        <v>8.51153846153846</v>
      </c>
      <c r="BQ10" s="12" t="n">
        <f aca="false">BC10/(0.025*5)</f>
        <v>55.65</v>
      </c>
      <c r="BR10" s="12" t="n">
        <f aca="false">BD10/(0.025*5)</f>
        <v>52.25</v>
      </c>
      <c r="BS10" s="12" t="n">
        <f aca="false">BE10/(0.025*5)</f>
        <v>55.7730769230769</v>
      </c>
      <c r="BT10" s="12" t="n">
        <f aca="false">BF10/(0.025*5)</f>
        <v>57.4653846153846</v>
      </c>
      <c r="BU10" s="12" t="n">
        <f aca="false">BG10/(0.025*5)</f>
        <v>57.2961538461538</v>
      </c>
      <c r="BV10" s="12" t="n">
        <f aca="false">BH10/(0.025*5)</f>
        <v>58.0346153846154</v>
      </c>
      <c r="BW10" s="12" t="n">
        <f aca="false">BI10/(0.025*5)</f>
        <v>55.4653846153846</v>
      </c>
      <c r="BX10" s="12" t="n">
        <f aca="false">BJ10/(0.025*5)</f>
        <v>57.6653846153846</v>
      </c>
      <c r="BZ10" s="2" t="s">
        <v>24</v>
      </c>
      <c r="CA10" s="12" t="n">
        <f aca="false">AVERAGE(BM10:BP10)</f>
        <v>11.2230769230769</v>
      </c>
      <c r="CB10" s="12"/>
      <c r="CC10" s="12"/>
      <c r="CD10" s="12"/>
      <c r="CE10" s="14" t="n">
        <f aca="false">AVERAGE(BQ10:BS10)</f>
        <v>54.5576923076923</v>
      </c>
      <c r="CF10" s="12"/>
      <c r="CG10" s="12"/>
      <c r="CH10" s="12"/>
      <c r="CI10" s="14" t="n">
        <f aca="false">AVERAGE(BU10:BX10)</f>
        <v>57.1153846153846</v>
      </c>
      <c r="CJ10" s="12"/>
      <c r="CK10" s="12"/>
      <c r="CL10" s="12"/>
      <c r="CN10" s="2" t="s">
        <v>24</v>
      </c>
      <c r="CO10" s="12" t="n">
        <f aca="false">(BM10/$CA$8)*100</f>
        <v>23.2646529305861</v>
      </c>
      <c r="CP10" s="12" t="n">
        <f aca="false">(BN10/$CA$8)*100</f>
        <v>21.8243648729746</v>
      </c>
      <c r="CQ10" s="12" t="n">
        <f aca="false">(BO10/$CA$8)*100</f>
        <v>17.9835967193439</v>
      </c>
      <c r="CR10" s="12" t="n">
        <f aca="false">(BP10/$CA$8)*100</f>
        <v>14.7562845902514</v>
      </c>
      <c r="CS10" s="12" t="n">
        <f aca="false">(BQ10/$CA$8)*100</f>
        <v>96.4792958591718</v>
      </c>
      <c r="CT10" s="12" t="n">
        <f aca="false">(BR10/$CA$8)*100</f>
        <v>90.5847836233913</v>
      </c>
      <c r="CU10" s="12" t="n">
        <f aca="false">(BS10/$CA$8)*100</f>
        <v>96.6926718677069</v>
      </c>
      <c r="CV10" s="12" t="n">
        <f aca="false">(BT10/$CA$8)*100</f>
        <v>99.6265919850637</v>
      </c>
      <c r="CW10" s="12" t="n">
        <f aca="false">(BU10/$CA$8)*100</f>
        <v>99.333199973328</v>
      </c>
      <c r="CX10" s="12" t="n">
        <f aca="false">(BV10/$CA$8)*100</f>
        <v>100.613456024538</v>
      </c>
      <c r="CY10" s="12" t="n">
        <f aca="false">(BW10/$CA$8)*100</f>
        <v>96.1592318463693</v>
      </c>
      <c r="CZ10" s="12" t="n">
        <f aca="false">(BX10/$CA$8)*100</f>
        <v>99.9733279989331</v>
      </c>
      <c r="DB10" s="2" t="s">
        <v>24</v>
      </c>
      <c r="DC10" s="12" t="n">
        <f aca="false">AVERAGE(CO10:CR10)</f>
        <v>19.457224778289</v>
      </c>
      <c r="DD10" s="12"/>
      <c r="DE10" s="12"/>
      <c r="DF10" s="12"/>
      <c r="DG10" s="12" t="n">
        <f aca="false">AVERAGE(CS10:CU10)</f>
        <v>94.5855837834234</v>
      </c>
      <c r="DH10" s="12"/>
      <c r="DI10" s="12"/>
      <c r="DJ10" s="12"/>
      <c r="DK10" s="12" t="n">
        <f aca="false">AVERAGE(CW10:CZ10)</f>
        <v>99.0198039607922</v>
      </c>
      <c r="DL10" s="12"/>
      <c r="DM10" s="12"/>
      <c r="DN10" s="12"/>
      <c r="DP10" s="2" t="s">
        <v>24</v>
      </c>
      <c r="DQ10" s="12" t="n">
        <f aca="false">$DC$8-CO10</f>
        <v>76.7353470694139</v>
      </c>
      <c r="DR10" s="12" t="n">
        <f aca="false">$DC$8-CP10</f>
        <v>78.1756351270254</v>
      </c>
      <c r="DS10" s="12" t="n">
        <f aca="false">$DC$8-CQ10</f>
        <v>82.0164032806561</v>
      </c>
      <c r="DT10" s="12" t="n">
        <f aca="false">$DC$8-CR10</f>
        <v>85.2437154097486</v>
      </c>
      <c r="DU10" s="12" t="n">
        <f aca="false">$DC$8-CS10</f>
        <v>3.52070414082817</v>
      </c>
      <c r="DV10" s="12" t="n">
        <f aca="false">$DC$8-CT10</f>
        <v>9.41521637660865</v>
      </c>
      <c r="DW10" s="12" t="n">
        <f aca="false">$DC$8-CU10</f>
        <v>3.30732813229314</v>
      </c>
      <c r="DX10" s="12" t="n">
        <f aca="false">$DC$8-CV10</f>
        <v>0.373408014936302</v>
      </c>
      <c r="DY10" s="12" t="n">
        <f aca="false">$DC$8-CW10</f>
        <v>0.666800026672007</v>
      </c>
      <c r="DZ10" s="12" t="n">
        <f aca="false">$DC$8-CX10</f>
        <v>-0.613456024538237</v>
      </c>
      <c r="EA10" s="12" t="n">
        <f aca="false">$DC$8-CY10</f>
        <v>3.84076815363072</v>
      </c>
      <c r="EB10" s="12" t="n">
        <f aca="false">$DC$8-CZ10</f>
        <v>0.0266720010668848</v>
      </c>
      <c r="ED10" s="2" t="s">
        <v>24</v>
      </c>
      <c r="EE10" s="12" t="n">
        <f aca="false">AVERAGE(DQ10:DT10)</f>
        <v>80.542775221711</v>
      </c>
      <c r="EF10" s="12"/>
      <c r="EG10" s="12"/>
      <c r="EH10" s="12"/>
      <c r="EI10" s="14" t="n">
        <f aca="false">AVERAGE(DU10:DW10)</f>
        <v>5.41441621657665</v>
      </c>
      <c r="EJ10" s="12"/>
      <c r="EK10" s="12"/>
      <c r="EL10" s="12"/>
      <c r="EM10" s="14" t="n">
        <f aca="false">AVERAGE(DY10:EB10)</f>
        <v>0.980196039207844</v>
      </c>
      <c r="EN10" s="12"/>
      <c r="EO10" s="12"/>
      <c r="EP10" s="12"/>
      <c r="ER10" s="2" t="s">
        <v>24</v>
      </c>
      <c r="ES10" s="12" t="n">
        <f aca="false">STDEV(DQ10:DT10)</f>
        <v>3.84578902482487</v>
      </c>
      <c r="ET10" s="12"/>
      <c r="EU10" s="12"/>
      <c r="EV10" s="12"/>
      <c r="EW10" s="14" t="n">
        <f aca="false">STDEV(DU10:DW10)</f>
        <v>3.46643675416683</v>
      </c>
      <c r="EX10" s="12"/>
      <c r="EY10" s="12"/>
      <c r="EZ10" s="12"/>
      <c r="FA10" s="14" t="n">
        <f aca="false">STDEV(DY10:EB10)</f>
        <v>1.97737408988806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63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0.1076</v>
      </c>
      <c r="Q11" s="0" t="n">
        <v>0.1558</v>
      </c>
      <c r="R11" s="0" t="n">
        <v>0.1014</v>
      </c>
      <c r="S11" s="0" t="n">
        <v>0.144</v>
      </c>
      <c r="T11" s="0" t="n">
        <v>0.4288</v>
      </c>
      <c r="U11" s="0" t="n">
        <v>0.4377</v>
      </c>
      <c r="V11" s="0" t="n">
        <v>0.4321</v>
      </c>
      <c r="W11" s="0" t="n">
        <v>0.4539</v>
      </c>
      <c r="X11" s="0" t="n">
        <v>0.2616</v>
      </c>
      <c r="Y11" s="0" t="n">
        <v>0.2493</v>
      </c>
      <c r="Z11" s="0" t="n">
        <v>0.2672</v>
      </c>
      <c r="AA11" s="0" t="n">
        <v>0.2383</v>
      </c>
      <c r="AC11" s="2" t="s">
        <v>28</v>
      </c>
      <c r="AD11" s="12" t="n">
        <f aca="false">P11-(AVERAGE($P$4:$S$4))</f>
        <v>0.047825</v>
      </c>
      <c r="AE11" s="12" t="n">
        <f aca="false">Q11-(AVERAGE($P$4:$S$4))</f>
        <v>0.096025</v>
      </c>
      <c r="AF11" s="12" t="n">
        <f aca="false">R11-(AVERAGE($P$4:$S$4))</f>
        <v>0.041625</v>
      </c>
      <c r="AG11" s="12" t="n">
        <f aca="false">S11-(AVERAGE($P$4:$S$4))</f>
        <v>0.084225</v>
      </c>
      <c r="AH11" s="12" t="n">
        <f aca="false">T11-(AVERAGE($P$4:$S$4))</f>
        <v>0.369025</v>
      </c>
      <c r="AI11" s="12" t="n">
        <f aca="false">U11-(AVERAGE($P$4:$S$4))</f>
        <v>0.377925</v>
      </c>
      <c r="AJ11" s="12" t="n">
        <f aca="false">V11-(AVERAGE($P$4:$S$4))</f>
        <v>0.372325</v>
      </c>
      <c r="AK11" s="12" t="n">
        <f aca="false">W11-(AVERAGE($P$4:$S$4))</f>
        <v>0.394125</v>
      </c>
      <c r="AL11" s="12" t="n">
        <f aca="false">X11-(AVERAGE($P$4:$S$4))</f>
        <v>0.201825</v>
      </c>
      <c r="AM11" s="12" t="n">
        <f aca="false">Y11-(AVERAGE($P$4:$S$4))</f>
        <v>0.189525</v>
      </c>
      <c r="AN11" s="12" t="n">
        <f aca="false">Z11-(AVERAGE($P$4:$S$4))</f>
        <v>0.207425</v>
      </c>
      <c r="AO11" s="12" t="n">
        <f aca="false">AA11-(AVERAGE($P$4:$S$4))</f>
        <v>0.178525</v>
      </c>
      <c r="AX11" s="2" t="s">
        <v>28</v>
      </c>
      <c r="AY11" s="12" t="n">
        <f aca="false">(AD11-0.0073)/0.052</f>
        <v>0.779326923076923</v>
      </c>
      <c r="AZ11" s="12" t="n">
        <f aca="false">(AE11-0.0073)/0.052</f>
        <v>1.70625</v>
      </c>
      <c r="BA11" s="12" t="n">
        <f aca="false">(AF11-0.0073)/0.052</f>
        <v>0.660096153846154</v>
      </c>
      <c r="BB11" s="12" t="n">
        <f aca="false">(AG11-0.0073)/0.052</f>
        <v>1.47932692307692</v>
      </c>
      <c r="BC11" s="12" t="n">
        <f aca="false">(AH11-0.0073)/0.052</f>
        <v>6.95625</v>
      </c>
      <c r="BD11" s="12" t="n">
        <f aca="false">(AI11-0.0073)/0.052</f>
        <v>7.12740384615385</v>
      </c>
      <c r="BE11" s="12" t="n">
        <f aca="false">(AJ11-0.0073)/0.052</f>
        <v>7.01971153846154</v>
      </c>
      <c r="BF11" s="12" t="n">
        <f aca="false">(AK11-0.0073)/0.052</f>
        <v>7.43894230769231</v>
      </c>
      <c r="BG11" s="12" t="n">
        <f aca="false">(AL11-0.0073)/0.052</f>
        <v>3.74086538461538</v>
      </c>
      <c r="BH11" s="12" t="n">
        <f aca="false">(AM11-0.0073)/0.052</f>
        <v>3.50432692307692</v>
      </c>
      <c r="BI11" s="12" t="n">
        <f aca="false">(AN11-0.0073)/0.052</f>
        <v>3.84855769230769</v>
      </c>
      <c r="BJ11" s="12" t="n">
        <f aca="false">(AO11-0.0073)/0.052</f>
        <v>3.29278846153846</v>
      </c>
      <c r="BL11" s="2" t="s">
        <v>28</v>
      </c>
      <c r="BM11" s="12" t="n">
        <f aca="false">AY11/(0.025*5)</f>
        <v>6.23461538461538</v>
      </c>
      <c r="BN11" s="12" t="n">
        <f aca="false">AZ11/(0.025*5)</f>
        <v>13.65</v>
      </c>
      <c r="BO11" s="12" t="n">
        <f aca="false">BA11/(0.025*5)</f>
        <v>5.28076923076923</v>
      </c>
      <c r="BP11" s="12" t="n">
        <f aca="false">BB11/(0.025*5)</f>
        <v>11.8346153846154</v>
      </c>
      <c r="BQ11" s="12" t="n">
        <f aca="false">BC11/(0.025*5)</f>
        <v>55.65</v>
      </c>
      <c r="BR11" s="12" t="n">
        <f aca="false">BD11/(0.025*5)</f>
        <v>57.0192307692308</v>
      </c>
      <c r="BS11" s="12" t="n">
        <f aca="false">BE11/(0.025*5)</f>
        <v>56.1576923076923</v>
      </c>
      <c r="BT11" s="12" t="n">
        <f aca="false">BF11/(0.025*5)</f>
        <v>59.5115384615385</v>
      </c>
      <c r="BU11" s="12" t="n">
        <f aca="false">BG11/(0.025*5)</f>
        <v>29.9269230769231</v>
      </c>
      <c r="BV11" s="12" t="n">
        <f aca="false">BH11/(0.025*5)</f>
        <v>28.0346153846154</v>
      </c>
      <c r="BW11" s="12" t="n">
        <f aca="false">BI11/(0.025*5)</f>
        <v>30.7884615384615</v>
      </c>
      <c r="BX11" s="12" t="n">
        <f aca="false">BJ11/(0.025*5)</f>
        <v>26.3423076923077</v>
      </c>
      <c r="BZ11" s="2" t="s">
        <v>28</v>
      </c>
      <c r="CA11" s="12" t="n">
        <f aca="false">AVERAGE(BM11:BP11)</f>
        <v>9.25</v>
      </c>
      <c r="CB11" s="12"/>
      <c r="CC11" s="12"/>
      <c r="CD11" s="12"/>
      <c r="CE11" s="14" t="n">
        <f aca="false">AVERAGE(BQ11:BT11)</f>
        <v>57.0846153846154</v>
      </c>
      <c r="CF11" s="12"/>
      <c r="CG11" s="12"/>
      <c r="CH11" s="12"/>
      <c r="CI11" s="12" t="n">
        <f aca="false">AVERAGE(BU11:BX11)</f>
        <v>28.7730769230769</v>
      </c>
      <c r="CJ11" s="12"/>
      <c r="CK11" s="12"/>
      <c r="CL11" s="12"/>
      <c r="CN11" s="2" t="s">
        <v>28</v>
      </c>
      <c r="CO11" s="12" t="n">
        <f aca="false">(BM11/$CA$8)*100</f>
        <v>10.8088284323531</v>
      </c>
      <c r="CP11" s="12" t="n">
        <f aca="false">(BN11/$CA$8)*100</f>
        <v>23.6647329465893</v>
      </c>
      <c r="CQ11" s="12" t="n">
        <f aca="false">(BO11/$CA$8)*100</f>
        <v>9.15516436620658</v>
      </c>
      <c r="CR11" s="12" t="n">
        <f aca="false">(BP11/$CA$8)*100</f>
        <v>20.5174368206975</v>
      </c>
      <c r="CS11" s="12" t="n">
        <f aca="false">(BQ11/$CA$8)*100</f>
        <v>96.4792958591718</v>
      </c>
      <c r="CT11" s="12" t="n">
        <f aca="false">(BR11/$CA$8)*100</f>
        <v>98.8531039541241</v>
      </c>
      <c r="CU11" s="12" t="n">
        <f aca="false">(BS11/$CA$8)*100</f>
        <v>97.3594718943789</v>
      </c>
      <c r="CV11" s="12" t="n">
        <f aca="false">(BT11/$CA$8)*100</f>
        <v>103.173968126959</v>
      </c>
      <c r="CW11" s="12" t="n">
        <f aca="false">(BU11/$CA$8)*100</f>
        <v>51.8837100753484</v>
      </c>
      <c r="CX11" s="12" t="n">
        <f aca="false">(BV11/$CA$8)*100</f>
        <v>48.6030539441222</v>
      </c>
      <c r="CY11" s="12" t="n">
        <f aca="false">(BW11/$CA$8)*100</f>
        <v>53.3773421350937</v>
      </c>
      <c r="CZ11" s="12" t="n">
        <f aca="false">(BX11/$CA$8)*100</f>
        <v>45.6691338267654</v>
      </c>
      <c r="DB11" s="2" t="s">
        <v>28</v>
      </c>
      <c r="DC11" s="12" t="n">
        <f aca="false">AVERAGE(CO11:CR11)</f>
        <v>16.0365406414616</v>
      </c>
      <c r="DD11" s="12"/>
      <c r="DE11" s="12"/>
      <c r="DF11" s="12"/>
      <c r="DG11" s="12" t="n">
        <f aca="false">AVERAGE(CS11:CV11)</f>
        <v>98.9664599586584</v>
      </c>
      <c r="DH11" s="12"/>
      <c r="DI11" s="12"/>
      <c r="DJ11" s="12"/>
      <c r="DK11" s="12" t="n">
        <f aca="false">AVERAGE(CW11:CZ11)</f>
        <v>49.8833099953324</v>
      </c>
      <c r="DL11" s="12"/>
      <c r="DM11" s="12"/>
      <c r="DN11" s="12"/>
      <c r="DP11" s="2" t="s">
        <v>28</v>
      </c>
      <c r="DQ11" s="12" t="n">
        <f aca="false">$DC$8-CO11</f>
        <v>89.1911715676469</v>
      </c>
      <c r="DR11" s="12" t="n">
        <f aca="false">$DC$8-CP11</f>
        <v>76.3352670534107</v>
      </c>
      <c r="DS11" s="12" t="n">
        <f aca="false">$DC$8-CQ11</f>
        <v>90.8448356337934</v>
      </c>
      <c r="DT11" s="12" t="n">
        <f aca="false">$DC$8-CR11</f>
        <v>79.4825631793025</v>
      </c>
      <c r="DU11" s="12" t="n">
        <f aca="false">$DC$8-CS11</f>
        <v>3.52070414082817</v>
      </c>
      <c r="DV11" s="12" t="n">
        <f aca="false">$DC$8-CT11</f>
        <v>1.14689604587585</v>
      </c>
      <c r="DW11" s="12" t="n">
        <f aca="false">$DC$8-CU11</f>
        <v>2.64052810562112</v>
      </c>
      <c r="DX11" s="12" t="n">
        <f aca="false">$DC$8-CV11</f>
        <v>-3.17396812695874</v>
      </c>
      <c r="DY11" s="12"/>
      <c r="DZ11" s="12"/>
      <c r="EA11" s="12"/>
      <c r="EB11" s="12"/>
      <c r="ED11" s="2" t="s">
        <v>28</v>
      </c>
      <c r="EE11" s="12" t="n">
        <f aca="false">AVERAGE(DQ11:DT11)</f>
        <v>83.9634593585384</v>
      </c>
      <c r="EF11" s="12"/>
      <c r="EG11" s="12"/>
      <c r="EH11" s="12"/>
      <c r="EI11" s="14" t="n">
        <f aca="false">AVERAGE(DU11:DX11)</f>
        <v>1.0335400413416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7.1402628988949</v>
      </c>
      <c r="ET11" s="12"/>
      <c r="EU11" s="12"/>
      <c r="EV11" s="12"/>
      <c r="EW11" s="14" t="n">
        <f aca="false">STDEV(DU11:DX11)</f>
        <v>2.97121582670516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3" customFormat="false" ht="16" hidden="false" customHeight="false" outlineLevel="0" collapsed="false">
      <c r="A13" s="2"/>
      <c r="B13" s="2" t="n">
        <v>1</v>
      </c>
      <c r="C13" s="2" t="n">
        <v>2</v>
      </c>
      <c r="D13" s="2" t="n">
        <v>3</v>
      </c>
      <c r="E13" s="2" t="n">
        <v>4</v>
      </c>
      <c r="F13" s="2" t="n">
        <v>5</v>
      </c>
      <c r="G13" s="2" t="n">
        <v>6</v>
      </c>
      <c r="H13" s="2" t="n">
        <v>7</v>
      </c>
      <c r="I13" s="2" t="n">
        <v>8</v>
      </c>
      <c r="J13" s="2" t="n">
        <v>9</v>
      </c>
      <c r="K13" s="2" t="n">
        <v>10</v>
      </c>
      <c r="L13" s="2" t="n">
        <v>11</v>
      </c>
      <c r="M13" s="2" t="n">
        <v>12</v>
      </c>
    </row>
    <row r="14" customFormat="false" ht="16" hidden="false" customHeight="false" outlineLevel="0" collapsed="false">
      <c r="A14" s="2" t="s">
        <v>0</v>
      </c>
      <c r="B14" s="3" t="s">
        <v>1</v>
      </c>
      <c r="C14" s="3"/>
      <c r="D14" s="3"/>
      <c r="E14" s="3"/>
      <c r="F14" s="4" t="s">
        <v>76</v>
      </c>
      <c r="G14" s="4"/>
      <c r="H14" s="4"/>
      <c r="I14" s="4"/>
      <c r="J14" s="4" t="s">
        <v>77</v>
      </c>
      <c r="K14" s="4"/>
      <c r="L14" s="4"/>
      <c r="M14" s="4"/>
      <c r="EC14" s="10" t="s">
        <v>221</v>
      </c>
    </row>
    <row r="15" customFormat="false" ht="18" hidden="false" customHeight="true" outlineLevel="0" collapsed="false">
      <c r="A15" s="2" t="s">
        <v>4</v>
      </c>
      <c r="B15" s="6" t="s">
        <v>5</v>
      </c>
      <c r="C15" s="6"/>
      <c r="D15" s="6"/>
      <c r="E15" s="6"/>
      <c r="F15" s="4" t="s">
        <v>78</v>
      </c>
      <c r="G15" s="4"/>
      <c r="H15" s="4"/>
      <c r="I15" s="4"/>
      <c r="J15" s="4" t="s">
        <v>79</v>
      </c>
      <c r="K15" s="4"/>
      <c r="L15" s="4"/>
      <c r="M15" s="4"/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A16" s="2" t="s">
        <v>8</v>
      </c>
      <c r="B16" s="6" t="s">
        <v>9</v>
      </c>
      <c r="C16" s="6"/>
      <c r="D16" s="6"/>
      <c r="E16" s="6"/>
      <c r="F16" s="4" t="s">
        <v>80</v>
      </c>
      <c r="G16" s="4"/>
      <c r="H16" s="4"/>
      <c r="I16" s="4"/>
      <c r="J16" s="4" t="s">
        <v>81</v>
      </c>
      <c r="K16" s="4"/>
      <c r="L16" s="4"/>
      <c r="M16" s="4"/>
      <c r="EC16" s="18" t="s">
        <v>232</v>
      </c>
      <c r="ED16" s="19"/>
      <c r="EE16" s="19"/>
      <c r="EF16" s="19"/>
      <c r="EG16" s="13" t="n">
        <f aca="false">EE8</f>
        <v>3.5527136788005E-015</v>
      </c>
      <c r="EH16" s="13" t="n">
        <f aca="false">ES8</f>
        <v>1.50785293326426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A17" s="2" t="s">
        <v>12</v>
      </c>
      <c r="B17" s="6" t="s">
        <v>13</v>
      </c>
      <c r="C17" s="6"/>
      <c r="D17" s="6"/>
      <c r="E17" s="6"/>
      <c r="F17" s="4" t="s">
        <v>82</v>
      </c>
      <c r="G17" s="4"/>
      <c r="H17" s="4"/>
      <c r="I17" s="4"/>
      <c r="J17" s="4" t="s">
        <v>83</v>
      </c>
      <c r="K17" s="4"/>
      <c r="L17" s="4"/>
      <c r="M17" s="4"/>
      <c r="EC17" s="18" t="s">
        <v>233</v>
      </c>
      <c r="ED17" s="19" t="n">
        <v>50</v>
      </c>
      <c r="EE17" s="19"/>
      <c r="EF17" s="19"/>
      <c r="EG17" s="13" t="n">
        <f aca="false">EE9</f>
        <v>62.0124024804961</v>
      </c>
      <c r="EH17" s="13" t="n">
        <f aca="false">ES9</f>
        <v>1.18422883773246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A18" s="2" t="s">
        <v>16</v>
      </c>
      <c r="B18" s="7" t="s">
        <v>17</v>
      </c>
      <c r="C18" s="7"/>
      <c r="D18" s="7"/>
      <c r="E18" s="7"/>
      <c r="F18" s="4" t="s">
        <v>84</v>
      </c>
      <c r="G18" s="4"/>
      <c r="H18" s="4"/>
      <c r="I18" s="4"/>
      <c r="J18" s="4" t="s">
        <v>85</v>
      </c>
      <c r="K18" s="4"/>
      <c r="L18" s="4"/>
      <c r="M18" s="4"/>
      <c r="EC18" s="18" t="s">
        <v>234</v>
      </c>
      <c r="ED18" s="19" t="n">
        <v>50</v>
      </c>
      <c r="EE18" s="19"/>
      <c r="EF18" s="19"/>
      <c r="EG18" s="13" t="n">
        <f aca="false">EE10</f>
        <v>80.542775221711</v>
      </c>
      <c r="EH18" s="13" t="n">
        <f aca="false">ES10</f>
        <v>3.84578902482487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A19" s="2" t="s">
        <v>20</v>
      </c>
      <c r="B19" s="8" t="s">
        <v>21</v>
      </c>
      <c r="C19" s="8"/>
      <c r="D19" s="8"/>
      <c r="E19" s="8"/>
      <c r="F19" s="4" t="s">
        <v>86</v>
      </c>
      <c r="G19" s="4"/>
      <c r="H19" s="4"/>
      <c r="I19" s="4"/>
      <c r="J19" s="4" t="s">
        <v>87</v>
      </c>
      <c r="K19" s="4"/>
      <c r="L19" s="4"/>
      <c r="M19" s="4"/>
      <c r="EC19" s="18" t="s">
        <v>235</v>
      </c>
      <c r="ED19" s="19" t="n">
        <v>5</v>
      </c>
      <c r="EE19" s="19"/>
      <c r="EF19" s="19"/>
      <c r="EG19" s="13" t="n">
        <f aca="false">EE11</f>
        <v>83.9634593585384</v>
      </c>
      <c r="EH19" s="13" t="n">
        <f aca="false">ES11</f>
        <v>7.1402628988949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A20" s="2" t="s">
        <v>24</v>
      </c>
      <c r="B20" s="8" t="s">
        <v>25</v>
      </c>
      <c r="C20" s="8"/>
      <c r="D20" s="8"/>
      <c r="E20" s="8"/>
      <c r="F20" s="4" t="s">
        <v>88</v>
      </c>
      <c r="G20" s="4"/>
      <c r="H20" s="4"/>
      <c r="I20" s="4"/>
      <c r="J20" s="4" t="s">
        <v>89</v>
      </c>
      <c r="K20" s="4"/>
      <c r="L20" s="4"/>
      <c r="M20" s="4"/>
      <c r="EB20" s="26"/>
      <c r="EC20" s="0" t="s">
        <v>257</v>
      </c>
      <c r="ED20" s="19" t="n">
        <v>50</v>
      </c>
      <c r="EE20" s="19" t="n">
        <v>5</v>
      </c>
      <c r="EF20" s="19" t="n">
        <v>1</v>
      </c>
      <c r="EG20" s="13" t="n">
        <f aca="false">EI4</f>
        <v>0.160032006401273</v>
      </c>
      <c r="EH20" s="13" t="n">
        <f aca="false">EW4</f>
        <v>2.22717863499915</v>
      </c>
      <c r="EI20" s="13" t="n">
        <f aca="false">EI5</f>
        <v>-1.50030006001199</v>
      </c>
      <c r="EJ20" s="13" t="n">
        <f aca="false">EW5</f>
        <v>1.65586734039406</v>
      </c>
      <c r="EK20" s="13" t="n">
        <f aca="false">EI6</f>
        <v>0.0133360005334389</v>
      </c>
      <c r="EL20" s="20" t="n">
        <f aca="false">EW6</f>
        <v>1.42580910708454</v>
      </c>
      <c r="EM20" s="23"/>
    </row>
    <row r="21" customFormat="false" ht="16" hidden="false" customHeight="false" outlineLevel="0" collapsed="false">
      <c r="A21" s="2" t="s">
        <v>28</v>
      </c>
      <c r="B21" s="8" t="s">
        <v>29</v>
      </c>
      <c r="C21" s="8"/>
      <c r="D21" s="8"/>
      <c r="E21" s="8"/>
      <c r="F21" s="4" t="s">
        <v>77</v>
      </c>
      <c r="G21" s="4"/>
      <c r="H21" s="4"/>
      <c r="I21" s="4"/>
      <c r="J21" s="9"/>
      <c r="K21" s="9"/>
      <c r="L21" s="9"/>
      <c r="M21" s="9"/>
      <c r="EC21" s="0" t="s">
        <v>258</v>
      </c>
      <c r="ED21" s="19" t="n">
        <v>50</v>
      </c>
      <c r="EE21" s="19" t="n">
        <v>5</v>
      </c>
      <c r="EF21" s="19" t="n">
        <v>1</v>
      </c>
      <c r="EG21" s="13" t="n">
        <f aca="false">EI7</f>
        <v>0.846836033873441</v>
      </c>
      <c r="EH21" s="13" t="n">
        <f aca="false">EW7</f>
        <v>1.56152740680232</v>
      </c>
      <c r="EI21" s="13" t="n">
        <f aca="false">EI8</f>
        <v>-0.646796025871844</v>
      </c>
      <c r="EJ21" s="13" t="n">
        <f aca="false">EW8</f>
        <v>0.457523952748105</v>
      </c>
      <c r="EK21" s="13" t="n">
        <f aca="false">EI9</f>
        <v>-1.7336800693472</v>
      </c>
      <c r="EL21" s="20" t="n">
        <f aca="false">EW9</f>
        <v>1.34440291269998</v>
      </c>
      <c r="EM21" s="21"/>
    </row>
    <row r="22" customFormat="false" ht="16" hidden="false" customHeight="false" outlineLevel="0" collapsed="false">
      <c r="EC22" s="0" t="s">
        <v>259</v>
      </c>
      <c r="ED22" s="19" t="n">
        <v>50</v>
      </c>
      <c r="EE22" s="19" t="n">
        <v>5</v>
      </c>
      <c r="EF22" s="19" t="n">
        <v>1</v>
      </c>
      <c r="EG22" s="13" t="n">
        <f aca="false">EI10</f>
        <v>5.41441621657665</v>
      </c>
      <c r="EH22" s="13" t="n">
        <f aca="false">EW10</f>
        <v>3.46643675416683</v>
      </c>
      <c r="EI22" s="13" t="n">
        <f aca="false">EI11</f>
        <v>1.0335400413416</v>
      </c>
      <c r="EJ22" s="13" t="n">
        <f aca="false">EW11</f>
        <v>2.97121582670516</v>
      </c>
      <c r="EK22" s="13" t="n">
        <f aca="false">EM4</f>
        <v>-0.440088017603518</v>
      </c>
      <c r="EL22" s="20" t="n">
        <f aca="false">FA4</f>
        <v>4.27842508831201</v>
      </c>
      <c r="EM22" s="24"/>
      <c r="EN22" s="24"/>
      <c r="EO22" s="24"/>
    </row>
    <row r="23" customFormat="false" ht="16" hidden="false" customHeight="false" outlineLevel="0" collapsed="false">
      <c r="A23" s="2"/>
      <c r="B23" s="2" t="n">
        <v>1</v>
      </c>
      <c r="C23" s="2" t="n">
        <v>2</v>
      </c>
      <c r="D23" s="2" t="n">
        <v>3</v>
      </c>
      <c r="E23" s="2" t="n">
        <v>4</v>
      </c>
      <c r="F23" s="2" t="n">
        <v>5</v>
      </c>
      <c r="G23" s="2" t="n">
        <v>6</v>
      </c>
      <c r="H23" s="2" t="n">
        <v>7</v>
      </c>
      <c r="I23" s="2" t="n">
        <v>8</v>
      </c>
      <c r="J23" s="2" t="n">
        <v>9</v>
      </c>
      <c r="K23" s="2" t="n">
        <v>10</v>
      </c>
      <c r="L23" s="2" t="n">
        <v>11</v>
      </c>
      <c r="M23" s="2" t="n">
        <v>12</v>
      </c>
      <c r="EC23" s="0" t="s">
        <v>260</v>
      </c>
      <c r="ED23" s="19" t="n">
        <v>50</v>
      </c>
      <c r="EE23" s="19" t="n">
        <v>5</v>
      </c>
      <c r="EF23" s="19" t="n">
        <v>1</v>
      </c>
      <c r="EG23" s="13" t="n">
        <f aca="false">EM5</f>
        <v>21.4976328599053</v>
      </c>
      <c r="EH23" s="13" t="n">
        <f aca="false">FA5</f>
        <v>1.98056445590313</v>
      </c>
      <c r="EI23" s="13" t="n">
        <f aca="false">EM6</f>
        <v>0.0266720010668777</v>
      </c>
      <c r="EJ23" s="13" t="n">
        <f aca="false">FA6</f>
        <v>2.14307495382817</v>
      </c>
      <c r="EK23" s="13" t="n">
        <f aca="false">EM7</f>
        <v>-1.82703207308129</v>
      </c>
      <c r="EL23" s="20" t="n">
        <f aca="false">FA7</f>
        <v>1.93140405121775</v>
      </c>
      <c r="EM23" s="21"/>
    </row>
    <row r="24" customFormat="false" ht="16" hidden="false" customHeight="false" outlineLevel="0" collapsed="false">
      <c r="A24" s="2" t="s">
        <v>0</v>
      </c>
      <c r="B24" s="3" t="s">
        <v>1</v>
      </c>
      <c r="C24" s="3"/>
      <c r="D24" s="3"/>
      <c r="E24" s="3"/>
      <c r="F24" s="4" t="s">
        <v>90</v>
      </c>
      <c r="G24" s="4"/>
      <c r="H24" s="4"/>
      <c r="I24" s="4"/>
      <c r="J24" s="4" t="s">
        <v>91</v>
      </c>
      <c r="K24" s="4"/>
      <c r="L24" s="4"/>
      <c r="M24" s="4"/>
      <c r="EC24" s="0" t="s">
        <v>261</v>
      </c>
      <c r="ED24" s="19" t="n">
        <v>50</v>
      </c>
      <c r="EE24" s="19" t="n">
        <v>5</v>
      </c>
      <c r="EF24" s="19" t="n">
        <v>1</v>
      </c>
      <c r="EG24" s="13" t="n">
        <f aca="false">EM8</f>
        <v>4.30086017203441</v>
      </c>
      <c r="EH24" s="13" t="n">
        <f aca="false">FA8</f>
        <v>1.8921931660743</v>
      </c>
      <c r="EI24" s="13" t="n">
        <f aca="false">EM9</f>
        <v>1.38027605521104</v>
      </c>
      <c r="EJ24" s="13" t="n">
        <f aca="false">FA9</f>
        <v>3.36626824259618</v>
      </c>
      <c r="EK24" s="13" t="n">
        <f aca="false">EM10</f>
        <v>0.980196039207844</v>
      </c>
      <c r="EL24" s="20" t="n">
        <f aca="false">FA10</f>
        <v>1.97737408988806</v>
      </c>
      <c r="EM24" s="21"/>
    </row>
    <row r="25" customFormat="false" ht="16" hidden="false" customHeight="false" outlineLevel="0" collapsed="false">
      <c r="A25" s="2" t="s">
        <v>4</v>
      </c>
      <c r="B25" s="6" t="s">
        <v>5</v>
      </c>
      <c r="C25" s="6"/>
      <c r="D25" s="6"/>
      <c r="E25" s="6"/>
      <c r="F25" s="4" t="s">
        <v>92</v>
      </c>
      <c r="G25" s="4"/>
      <c r="H25" s="4"/>
      <c r="I25" s="4"/>
      <c r="J25" s="4" t="s">
        <v>93</v>
      </c>
      <c r="K25" s="4"/>
      <c r="L25" s="4"/>
      <c r="M25" s="4"/>
    </row>
    <row r="26" customFormat="false" ht="16" hidden="false" customHeight="false" outlineLevel="0" collapsed="false">
      <c r="A26" s="2" t="s">
        <v>8</v>
      </c>
      <c r="B26" s="6" t="s">
        <v>9</v>
      </c>
      <c r="C26" s="6"/>
      <c r="D26" s="6"/>
      <c r="E26" s="6"/>
      <c r="F26" s="4" t="s">
        <v>94</v>
      </c>
      <c r="G26" s="4"/>
      <c r="H26" s="4"/>
      <c r="I26" s="4"/>
      <c r="J26" s="4" t="s">
        <v>95</v>
      </c>
      <c r="K26" s="4"/>
      <c r="L26" s="4"/>
      <c r="M26" s="4"/>
    </row>
    <row r="27" customFormat="false" ht="16" hidden="false" customHeight="false" outlineLevel="0" collapsed="false">
      <c r="A27" s="2" t="s">
        <v>12</v>
      </c>
      <c r="B27" s="6" t="s">
        <v>13</v>
      </c>
      <c r="C27" s="6"/>
      <c r="D27" s="6"/>
      <c r="E27" s="6"/>
      <c r="F27" s="4" t="s">
        <v>96</v>
      </c>
      <c r="G27" s="4"/>
      <c r="H27" s="4"/>
      <c r="I27" s="4"/>
      <c r="J27" s="4" t="s">
        <v>97</v>
      </c>
      <c r="K27" s="4"/>
      <c r="L27" s="4"/>
      <c r="M27" s="4"/>
    </row>
    <row r="28" customFormat="false" ht="16" hidden="false" customHeight="false" outlineLevel="0" collapsed="false">
      <c r="A28" s="2" t="s">
        <v>16</v>
      </c>
      <c r="B28" s="7" t="s">
        <v>17</v>
      </c>
      <c r="C28" s="7"/>
      <c r="D28" s="7"/>
      <c r="E28" s="7"/>
      <c r="F28" s="4" t="s">
        <v>98</v>
      </c>
      <c r="G28" s="4"/>
      <c r="H28" s="4"/>
      <c r="I28" s="4"/>
      <c r="J28" s="4" t="s">
        <v>99</v>
      </c>
      <c r="K28" s="4"/>
      <c r="L28" s="4"/>
      <c r="M28" s="4"/>
    </row>
    <row r="29" customFormat="false" ht="16" hidden="false" customHeight="false" outlineLevel="0" collapsed="false">
      <c r="A29" s="2" t="s">
        <v>20</v>
      </c>
      <c r="B29" s="8" t="s">
        <v>21</v>
      </c>
      <c r="C29" s="8"/>
      <c r="D29" s="8"/>
      <c r="E29" s="8"/>
      <c r="F29" s="4" t="s">
        <v>100</v>
      </c>
      <c r="G29" s="4"/>
      <c r="H29" s="4"/>
      <c r="I29" s="4"/>
      <c r="J29" s="4" t="s">
        <v>101</v>
      </c>
      <c r="K29" s="4"/>
      <c r="L29" s="4"/>
      <c r="M29" s="4"/>
    </row>
    <row r="30" customFormat="false" ht="16" hidden="false" customHeight="false" outlineLevel="0" collapsed="false">
      <c r="A30" s="2" t="s">
        <v>24</v>
      </c>
      <c r="B30" s="8" t="s">
        <v>25</v>
      </c>
      <c r="C30" s="8"/>
      <c r="D30" s="8"/>
      <c r="E30" s="8"/>
      <c r="F30" s="4" t="s">
        <v>102</v>
      </c>
      <c r="G30" s="4"/>
      <c r="H30" s="4"/>
      <c r="I30" s="4"/>
      <c r="J30" s="4" t="s">
        <v>103</v>
      </c>
      <c r="K30" s="4"/>
      <c r="L30" s="4"/>
      <c r="M30" s="4"/>
    </row>
    <row r="31" customFormat="false" ht="16" hidden="false" customHeight="false" outlineLevel="0" collapsed="false">
      <c r="A31" s="2" t="s">
        <v>28</v>
      </c>
      <c r="B31" s="8" t="s">
        <v>29</v>
      </c>
      <c r="C31" s="8"/>
      <c r="D31" s="8"/>
      <c r="E31" s="8"/>
      <c r="F31" s="4" t="s">
        <v>91</v>
      </c>
      <c r="G31" s="4"/>
      <c r="H31" s="4"/>
      <c r="I31" s="4"/>
      <c r="J31" s="9"/>
      <c r="K31" s="9"/>
      <c r="L31" s="9"/>
      <c r="M31" s="9"/>
    </row>
    <row r="33" customFormat="false" ht="16" hidden="false" customHeight="false" outlineLevel="0" collapsed="false">
      <c r="A33" s="2"/>
      <c r="B33" s="2" t="n">
        <v>1</v>
      </c>
      <c r="C33" s="2" t="n">
        <v>2</v>
      </c>
      <c r="D33" s="2" t="n">
        <v>3</v>
      </c>
      <c r="E33" s="2" t="n">
        <v>4</v>
      </c>
      <c r="F33" s="2" t="n">
        <v>5</v>
      </c>
      <c r="G33" s="2" t="n">
        <v>6</v>
      </c>
      <c r="H33" s="2" t="n">
        <v>7</v>
      </c>
      <c r="I33" s="2" t="n">
        <v>8</v>
      </c>
      <c r="J33" s="2" t="n">
        <v>9</v>
      </c>
      <c r="K33" s="2" t="n">
        <v>10</v>
      </c>
      <c r="L33" s="2" t="n">
        <v>11</v>
      </c>
      <c r="M33" s="2" t="n">
        <v>12</v>
      </c>
    </row>
    <row r="34" customFormat="false" ht="16" hidden="false" customHeight="false" outlineLevel="0" collapsed="false">
      <c r="A34" s="2" t="s">
        <v>0</v>
      </c>
      <c r="B34" s="3" t="s">
        <v>1</v>
      </c>
      <c r="C34" s="3"/>
      <c r="D34" s="3"/>
      <c r="E34" s="3"/>
      <c r="F34" s="4" t="s">
        <v>104</v>
      </c>
      <c r="G34" s="4"/>
      <c r="H34" s="4"/>
      <c r="I34" s="4"/>
      <c r="J34" s="4" t="s">
        <v>105</v>
      </c>
      <c r="K34" s="4"/>
      <c r="L34" s="4"/>
      <c r="M34" s="4"/>
    </row>
    <row r="35" customFormat="false" ht="16" hidden="false" customHeight="false" outlineLevel="0" collapsed="false">
      <c r="A35" s="2" t="s">
        <v>4</v>
      </c>
      <c r="B35" s="6" t="s">
        <v>5</v>
      </c>
      <c r="C35" s="6"/>
      <c r="D35" s="6"/>
      <c r="E35" s="6"/>
      <c r="F35" s="4" t="s">
        <v>106</v>
      </c>
      <c r="G35" s="4"/>
      <c r="H35" s="4"/>
      <c r="I35" s="4"/>
      <c r="J35" s="4" t="s">
        <v>107</v>
      </c>
      <c r="K35" s="4"/>
      <c r="L35" s="4"/>
      <c r="M35" s="4"/>
    </row>
    <row r="36" customFormat="false" ht="16" hidden="false" customHeight="false" outlineLevel="0" collapsed="false">
      <c r="A36" s="2" t="s">
        <v>8</v>
      </c>
      <c r="B36" s="6" t="s">
        <v>9</v>
      </c>
      <c r="C36" s="6"/>
      <c r="D36" s="6"/>
      <c r="E36" s="6"/>
      <c r="F36" s="4" t="s">
        <v>108</v>
      </c>
      <c r="G36" s="4"/>
      <c r="H36" s="4"/>
      <c r="I36" s="4"/>
      <c r="J36" s="4" t="s">
        <v>109</v>
      </c>
      <c r="K36" s="4"/>
      <c r="L36" s="4"/>
      <c r="M36" s="4"/>
    </row>
    <row r="37" customFormat="false" ht="16" hidden="false" customHeight="false" outlineLevel="0" collapsed="false">
      <c r="A37" s="2" t="s">
        <v>12</v>
      </c>
      <c r="B37" s="6" t="s">
        <v>13</v>
      </c>
      <c r="C37" s="6"/>
      <c r="D37" s="6"/>
      <c r="E37" s="6"/>
      <c r="F37" s="4" t="s">
        <v>110</v>
      </c>
      <c r="G37" s="4"/>
      <c r="H37" s="4"/>
      <c r="I37" s="4"/>
      <c r="J37" s="4" t="s">
        <v>111</v>
      </c>
      <c r="K37" s="4"/>
      <c r="L37" s="4"/>
      <c r="M37" s="4"/>
    </row>
    <row r="38" customFormat="false" ht="16" hidden="false" customHeight="false" outlineLevel="0" collapsed="false">
      <c r="A38" s="2" t="s">
        <v>16</v>
      </c>
      <c r="B38" s="7" t="s">
        <v>17</v>
      </c>
      <c r="C38" s="7"/>
      <c r="D38" s="7"/>
      <c r="E38" s="7"/>
      <c r="F38" s="4" t="s">
        <v>112</v>
      </c>
      <c r="G38" s="4"/>
      <c r="H38" s="4"/>
      <c r="I38" s="4"/>
      <c r="J38" s="4" t="s">
        <v>113</v>
      </c>
      <c r="K38" s="4"/>
      <c r="L38" s="4"/>
      <c r="M38" s="4"/>
    </row>
    <row r="39" customFormat="false" ht="16" hidden="false" customHeight="false" outlineLevel="0" collapsed="false">
      <c r="A39" s="2" t="s">
        <v>20</v>
      </c>
      <c r="B39" s="8" t="s">
        <v>21</v>
      </c>
      <c r="C39" s="8"/>
      <c r="D39" s="8"/>
      <c r="E39" s="8"/>
      <c r="F39" s="4" t="s">
        <v>114</v>
      </c>
      <c r="G39" s="4"/>
      <c r="H39" s="4"/>
      <c r="I39" s="4"/>
      <c r="J39" s="4" t="s">
        <v>115</v>
      </c>
      <c r="K39" s="4"/>
      <c r="L39" s="4"/>
      <c r="M39" s="4"/>
    </row>
    <row r="40" customFormat="false" ht="16" hidden="false" customHeight="false" outlineLevel="0" collapsed="false">
      <c r="A40" s="2" t="s">
        <v>24</v>
      </c>
      <c r="B40" s="8" t="s">
        <v>25</v>
      </c>
      <c r="C40" s="8"/>
      <c r="D40" s="8"/>
      <c r="E40" s="8"/>
      <c r="F40" s="4" t="s">
        <v>116</v>
      </c>
      <c r="G40" s="4"/>
      <c r="H40" s="4"/>
      <c r="I40" s="4"/>
      <c r="J40" s="4" t="s">
        <v>117</v>
      </c>
      <c r="K40" s="4"/>
      <c r="L40" s="4"/>
      <c r="M40" s="4"/>
    </row>
    <row r="41" customFormat="false" ht="16" hidden="false" customHeight="false" outlineLevel="0" collapsed="false">
      <c r="A41" s="2" t="s">
        <v>28</v>
      </c>
      <c r="B41" s="8" t="s">
        <v>29</v>
      </c>
      <c r="C41" s="8"/>
      <c r="D41" s="8"/>
      <c r="E41" s="8"/>
      <c r="F41" s="4" t="s">
        <v>105</v>
      </c>
      <c r="G41" s="4"/>
      <c r="H41" s="4"/>
      <c r="I41" s="4"/>
      <c r="J41" s="9"/>
      <c r="K41" s="9"/>
      <c r="L41" s="9"/>
      <c r="M41" s="9"/>
    </row>
    <row r="43" customFormat="false" ht="16" hidden="false" customHeight="false" outlineLevel="0" collapsed="false">
      <c r="A43" s="2"/>
      <c r="B43" s="2" t="n">
        <v>1</v>
      </c>
      <c r="C43" s="2" t="n">
        <v>2</v>
      </c>
      <c r="D43" s="2" t="n">
        <v>3</v>
      </c>
      <c r="E43" s="2" t="n">
        <v>4</v>
      </c>
      <c r="F43" s="2" t="n">
        <v>5</v>
      </c>
      <c r="G43" s="2" t="n">
        <v>6</v>
      </c>
      <c r="H43" s="2" t="n">
        <v>7</v>
      </c>
      <c r="I43" s="2" t="n">
        <v>8</v>
      </c>
      <c r="J43" s="2" t="n">
        <v>9</v>
      </c>
      <c r="K43" s="2" t="n">
        <v>10</v>
      </c>
      <c r="L43" s="2" t="n">
        <v>11</v>
      </c>
      <c r="M43" s="2" t="n">
        <v>12</v>
      </c>
    </row>
    <row r="44" customFormat="false" ht="16" hidden="false" customHeight="false" outlineLevel="0" collapsed="false">
      <c r="A44" s="2" t="s">
        <v>0</v>
      </c>
      <c r="B44" s="3" t="s">
        <v>1</v>
      </c>
      <c r="C44" s="3"/>
      <c r="D44" s="3"/>
      <c r="E44" s="3"/>
      <c r="F44" s="4" t="s">
        <v>118</v>
      </c>
      <c r="G44" s="4"/>
      <c r="H44" s="4"/>
      <c r="I44" s="4"/>
      <c r="J44" s="4" t="s">
        <v>119</v>
      </c>
      <c r="K44" s="4"/>
      <c r="L44" s="4"/>
      <c r="M44" s="4"/>
    </row>
    <row r="45" customFormat="false" ht="16" hidden="false" customHeight="false" outlineLevel="0" collapsed="false">
      <c r="A45" s="2" t="s">
        <v>4</v>
      </c>
      <c r="B45" s="6" t="s">
        <v>5</v>
      </c>
      <c r="C45" s="6"/>
      <c r="D45" s="6"/>
      <c r="E45" s="6"/>
      <c r="F45" s="4" t="s">
        <v>120</v>
      </c>
      <c r="G45" s="4"/>
      <c r="H45" s="4"/>
      <c r="I45" s="4"/>
      <c r="J45" s="4" t="s">
        <v>121</v>
      </c>
      <c r="K45" s="4"/>
      <c r="L45" s="4"/>
      <c r="M45" s="4"/>
    </row>
    <row r="46" customFormat="false" ht="16" hidden="false" customHeight="false" outlineLevel="0" collapsed="false">
      <c r="A46" s="2" t="s">
        <v>8</v>
      </c>
      <c r="B46" s="6" t="s">
        <v>9</v>
      </c>
      <c r="C46" s="6"/>
      <c r="D46" s="6"/>
      <c r="E46" s="6"/>
      <c r="F46" s="4" t="s">
        <v>122</v>
      </c>
      <c r="G46" s="4"/>
      <c r="H46" s="4"/>
      <c r="I46" s="4"/>
      <c r="J46" s="4" t="s">
        <v>123</v>
      </c>
      <c r="K46" s="4"/>
      <c r="L46" s="4"/>
      <c r="M46" s="4"/>
    </row>
    <row r="47" customFormat="false" ht="16" hidden="false" customHeight="false" outlineLevel="0" collapsed="false">
      <c r="A47" s="2" t="s">
        <v>12</v>
      </c>
      <c r="B47" s="6" t="s">
        <v>13</v>
      </c>
      <c r="C47" s="6"/>
      <c r="D47" s="6"/>
      <c r="E47" s="6"/>
      <c r="F47" s="4" t="s">
        <v>124</v>
      </c>
      <c r="G47" s="4"/>
      <c r="H47" s="4"/>
      <c r="I47" s="4"/>
      <c r="J47" s="4" t="s">
        <v>125</v>
      </c>
      <c r="K47" s="4"/>
      <c r="L47" s="4"/>
      <c r="M47" s="4"/>
    </row>
    <row r="48" customFormat="false" ht="16" hidden="false" customHeight="false" outlineLevel="0" collapsed="false">
      <c r="A48" s="2" t="s">
        <v>16</v>
      </c>
      <c r="B48" s="7" t="s">
        <v>17</v>
      </c>
      <c r="C48" s="7"/>
      <c r="D48" s="7"/>
      <c r="E48" s="7"/>
      <c r="F48" s="4" t="s">
        <v>126</v>
      </c>
      <c r="G48" s="4"/>
      <c r="H48" s="4"/>
      <c r="I48" s="4"/>
      <c r="J48" s="4" t="s">
        <v>127</v>
      </c>
      <c r="K48" s="4"/>
      <c r="L48" s="4"/>
      <c r="M48" s="4"/>
    </row>
    <row r="49" customFormat="false" ht="16" hidden="false" customHeight="false" outlineLevel="0" collapsed="false">
      <c r="A49" s="2" t="s">
        <v>20</v>
      </c>
      <c r="B49" s="8" t="s">
        <v>21</v>
      </c>
      <c r="C49" s="8"/>
      <c r="D49" s="8"/>
      <c r="E49" s="8"/>
      <c r="F49" s="4" t="s">
        <v>128</v>
      </c>
      <c r="G49" s="4"/>
      <c r="H49" s="4"/>
      <c r="I49" s="4"/>
      <c r="J49" s="4" t="s">
        <v>129</v>
      </c>
      <c r="K49" s="4"/>
      <c r="L49" s="4"/>
      <c r="M49" s="4"/>
    </row>
    <row r="50" customFormat="false" ht="16" hidden="false" customHeight="false" outlineLevel="0" collapsed="false">
      <c r="A50" s="2" t="s">
        <v>24</v>
      </c>
      <c r="B50" s="8" t="s">
        <v>25</v>
      </c>
      <c r="C50" s="8"/>
      <c r="D50" s="8"/>
      <c r="E50" s="8"/>
      <c r="F50" s="4" t="s">
        <v>130</v>
      </c>
      <c r="G50" s="4"/>
      <c r="H50" s="4"/>
      <c r="I50" s="4"/>
      <c r="J50" s="4" t="s">
        <v>131</v>
      </c>
      <c r="K50" s="4"/>
      <c r="L50" s="4"/>
      <c r="M50" s="4"/>
    </row>
    <row r="51" customFormat="false" ht="16" hidden="false" customHeight="false" outlineLevel="0" collapsed="false">
      <c r="A51" s="2" t="s">
        <v>28</v>
      </c>
      <c r="B51" s="8" t="s">
        <v>29</v>
      </c>
      <c r="C51" s="8"/>
      <c r="D51" s="8"/>
      <c r="E51" s="8"/>
      <c r="F51" s="4" t="s">
        <v>132</v>
      </c>
      <c r="G51" s="4"/>
      <c r="H51" s="4"/>
      <c r="I51" s="4"/>
      <c r="J51" s="9"/>
      <c r="K51" s="9"/>
      <c r="L51" s="9"/>
      <c r="M51" s="9"/>
    </row>
    <row r="53" customFormat="false" ht="16" hidden="false" customHeight="false" outlineLevel="0" collapsed="false">
      <c r="A53" s="2"/>
      <c r="B53" s="2" t="n">
        <v>1</v>
      </c>
      <c r="C53" s="2" t="n">
        <v>2</v>
      </c>
      <c r="D53" s="2" t="n">
        <v>3</v>
      </c>
      <c r="E53" s="2" t="n">
        <v>4</v>
      </c>
      <c r="F53" s="2" t="n">
        <v>5</v>
      </c>
      <c r="G53" s="2" t="n">
        <v>6</v>
      </c>
      <c r="H53" s="2" t="n">
        <v>7</v>
      </c>
      <c r="I53" s="2" t="n">
        <v>8</v>
      </c>
      <c r="J53" s="2" t="n">
        <v>9</v>
      </c>
      <c r="K53" s="2" t="n">
        <v>10</v>
      </c>
      <c r="L53" s="2" t="n">
        <v>11</v>
      </c>
      <c r="M53" s="2" t="n">
        <v>12</v>
      </c>
    </row>
    <row r="54" customFormat="false" ht="16" hidden="false" customHeight="false" outlineLevel="0" collapsed="false">
      <c r="A54" s="2" t="s">
        <v>0</v>
      </c>
      <c r="B54" s="3" t="s">
        <v>1</v>
      </c>
      <c r="C54" s="3"/>
      <c r="D54" s="3"/>
      <c r="E54" s="3"/>
      <c r="F54" s="4" t="s">
        <v>133</v>
      </c>
      <c r="G54" s="4"/>
      <c r="H54" s="4"/>
      <c r="I54" s="4"/>
      <c r="J54" s="4" t="s">
        <v>134</v>
      </c>
      <c r="K54" s="4"/>
      <c r="L54" s="4"/>
      <c r="M54" s="4"/>
    </row>
    <row r="55" customFormat="false" ht="16" hidden="false" customHeight="false" outlineLevel="0" collapsed="false">
      <c r="A55" s="2" t="s">
        <v>4</v>
      </c>
      <c r="B55" s="6" t="s">
        <v>5</v>
      </c>
      <c r="C55" s="6"/>
      <c r="D55" s="6"/>
      <c r="E55" s="6"/>
      <c r="F55" s="4" t="s">
        <v>135</v>
      </c>
      <c r="G55" s="4"/>
      <c r="H55" s="4"/>
      <c r="I55" s="4"/>
      <c r="J55" s="4" t="s">
        <v>136</v>
      </c>
      <c r="K55" s="4"/>
      <c r="L55" s="4"/>
      <c r="M55" s="4"/>
    </row>
    <row r="56" customFormat="false" ht="16" hidden="false" customHeight="false" outlineLevel="0" collapsed="false">
      <c r="A56" s="2" t="s">
        <v>8</v>
      </c>
      <c r="B56" s="6" t="s">
        <v>9</v>
      </c>
      <c r="C56" s="6"/>
      <c r="D56" s="6"/>
      <c r="E56" s="6"/>
      <c r="F56" s="4" t="s">
        <v>137</v>
      </c>
      <c r="G56" s="4"/>
      <c r="H56" s="4"/>
      <c r="I56" s="4"/>
      <c r="J56" s="4" t="s">
        <v>138</v>
      </c>
      <c r="K56" s="4"/>
      <c r="L56" s="4"/>
      <c r="M56" s="4"/>
    </row>
    <row r="57" customFormat="false" ht="16" hidden="false" customHeight="false" outlineLevel="0" collapsed="false">
      <c r="A57" s="2" t="s">
        <v>12</v>
      </c>
      <c r="B57" s="6" t="s">
        <v>13</v>
      </c>
      <c r="C57" s="6"/>
      <c r="D57" s="6"/>
      <c r="E57" s="6"/>
      <c r="F57" s="4" t="s">
        <v>139</v>
      </c>
      <c r="G57" s="4"/>
      <c r="H57" s="4"/>
      <c r="I57" s="4"/>
      <c r="J57" s="4" t="s">
        <v>140</v>
      </c>
      <c r="K57" s="4"/>
      <c r="L57" s="4"/>
      <c r="M57" s="4"/>
    </row>
    <row r="58" customFormat="false" ht="16" hidden="false" customHeight="false" outlineLevel="0" collapsed="false">
      <c r="A58" s="2" t="s">
        <v>16</v>
      </c>
      <c r="B58" s="7" t="s">
        <v>17</v>
      </c>
      <c r="C58" s="7"/>
      <c r="D58" s="7"/>
      <c r="E58" s="7"/>
      <c r="F58" s="4" t="s">
        <v>141</v>
      </c>
      <c r="G58" s="4"/>
      <c r="H58" s="4"/>
      <c r="I58" s="4"/>
      <c r="J58" s="4" t="s">
        <v>142</v>
      </c>
      <c r="K58" s="4"/>
      <c r="L58" s="4"/>
      <c r="M58" s="4"/>
    </row>
    <row r="59" customFormat="false" ht="16" hidden="false" customHeight="false" outlineLevel="0" collapsed="false">
      <c r="A59" s="2" t="s">
        <v>20</v>
      </c>
      <c r="B59" s="8" t="s">
        <v>21</v>
      </c>
      <c r="C59" s="8"/>
      <c r="D59" s="8"/>
      <c r="E59" s="8"/>
      <c r="F59" s="4" t="s">
        <v>143</v>
      </c>
      <c r="G59" s="4"/>
      <c r="H59" s="4"/>
      <c r="I59" s="4"/>
      <c r="J59" s="4" t="s">
        <v>144</v>
      </c>
      <c r="K59" s="4"/>
      <c r="L59" s="4"/>
      <c r="M59" s="4"/>
    </row>
    <row r="60" customFormat="false" ht="16" hidden="false" customHeight="false" outlineLevel="0" collapsed="false">
      <c r="A60" s="2" t="s">
        <v>24</v>
      </c>
      <c r="B60" s="8" t="s">
        <v>25</v>
      </c>
      <c r="C60" s="8"/>
      <c r="D60" s="8"/>
      <c r="E60" s="8"/>
      <c r="F60" s="4" t="s">
        <v>145</v>
      </c>
      <c r="G60" s="4"/>
      <c r="H60" s="4"/>
      <c r="I60" s="4"/>
      <c r="J60" s="4" t="s">
        <v>146</v>
      </c>
      <c r="K60" s="4"/>
      <c r="L60" s="4"/>
      <c r="M60" s="4"/>
    </row>
    <row r="61" customFormat="false" ht="16" hidden="false" customHeight="false" outlineLevel="0" collapsed="false">
      <c r="A61" s="2" t="s">
        <v>28</v>
      </c>
      <c r="B61" s="8" t="s">
        <v>29</v>
      </c>
      <c r="C61" s="8"/>
      <c r="D61" s="8"/>
      <c r="E61" s="8"/>
      <c r="F61" s="4" t="s">
        <v>147</v>
      </c>
      <c r="G61" s="4"/>
      <c r="H61" s="4"/>
      <c r="I61" s="4"/>
      <c r="J61" s="9"/>
      <c r="K61" s="9"/>
      <c r="L61" s="9"/>
      <c r="M61" s="9"/>
    </row>
    <row r="63" customFormat="false" ht="16" hidden="false" customHeight="false" outlineLevel="0" collapsed="false">
      <c r="A63" s="2"/>
      <c r="B63" s="2" t="n">
        <v>1</v>
      </c>
      <c r="C63" s="2" t="n">
        <v>2</v>
      </c>
      <c r="D63" s="2" t="n">
        <v>3</v>
      </c>
      <c r="E63" s="2" t="n">
        <v>4</v>
      </c>
      <c r="F63" s="2" t="n">
        <v>5</v>
      </c>
      <c r="G63" s="2" t="n">
        <v>6</v>
      </c>
      <c r="H63" s="2" t="n">
        <v>7</v>
      </c>
      <c r="I63" s="2" t="n">
        <v>8</v>
      </c>
      <c r="J63" s="2" t="n">
        <v>9</v>
      </c>
      <c r="K63" s="2" t="n">
        <v>10</v>
      </c>
      <c r="L63" s="2" t="n">
        <v>11</v>
      </c>
      <c r="M63" s="2" t="n">
        <v>12</v>
      </c>
    </row>
    <row r="64" customFormat="false" ht="16" hidden="false" customHeight="false" outlineLevel="0" collapsed="false">
      <c r="A64" s="2" t="s">
        <v>0</v>
      </c>
      <c r="B64" s="3" t="s">
        <v>1</v>
      </c>
      <c r="C64" s="3"/>
      <c r="D64" s="3"/>
      <c r="E64" s="3"/>
      <c r="F64" s="4" t="s">
        <v>148</v>
      </c>
      <c r="G64" s="4"/>
      <c r="H64" s="4"/>
      <c r="I64" s="4"/>
      <c r="J64" s="4" t="s">
        <v>149</v>
      </c>
      <c r="K64" s="4"/>
      <c r="L64" s="4"/>
      <c r="M64" s="4"/>
    </row>
    <row r="65" customFormat="false" ht="16" hidden="false" customHeight="false" outlineLevel="0" collapsed="false">
      <c r="A65" s="2" t="s">
        <v>4</v>
      </c>
      <c r="B65" s="6" t="s">
        <v>5</v>
      </c>
      <c r="C65" s="6"/>
      <c r="D65" s="6"/>
      <c r="E65" s="6"/>
      <c r="F65" s="4" t="s">
        <v>150</v>
      </c>
      <c r="G65" s="4"/>
      <c r="H65" s="4"/>
      <c r="I65" s="4"/>
      <c r="J65" s="4" t="s">
        <v>151</v>
      </c>
      <c r="K65" s="4"/>
      <c r="L65" s="4"/>
      <c r="M65" s="4"/>
    </row>
    <row r="66" customFormat="false" ht="16" hidden="false" customHeight="false" outlineLevel="0" collapsed="false">
      <c r="A66" s="2" t="s">
        <v>8</v>
      </c>
      <c r="B66" s="6" t="s">
        <v>9</v>
      </c>
      <c r="C66" s="6"/>
      <c r="D66" s="6"/>
      <c r="E66" s="6"/>
      <c r="F66" s="4" t="s">
        <v>152</v>
      </c>
      <c r="G66" s="4"/>
      <c r="H66" s="4"/>
      <c r="I66" s="4"/>
      <c r="J66" s="4" t="s">
        <v>153</v>
      </c>
      <c r="K66" s="4"/>
      <c r="L66" s="4"/>
      <c r="M66" s="4"/>
    </row>
    <row r="67" customFormat="false" ht="16" hidden="false" customHeight="false" outlineLevel="0" collapsed="false">
      <c r="A67" s="2" t="s">
        <v>12</v>
      </c>
      <c r="B67" s="6" t="s">
        <v>13</v>
      </c>
      <c r="C67" s="6"/>
      <c r="D67" s="6"/>
      <c r="E67" s="6"/>
      <c r="F67" s="4" t="s">
        <v>154</v>
      </c>
      <c r="G67" s="4"/>
      <c r="H67" s="4"/>
      <c r="I67" s="4"/>
      <c r="J67" s="4" t="s">
        <v>155</v>
      </c>
      <c r="K67" s="4"/>
      <c r="L67" s="4"/>
      <c r="M67" s="4"/>
    </row>
    <row r="68" customFormat="false" ht="16" hidden="false" customHeight="false" outlineLevel="0" collapsed="false">
      <c r="A68" s="2" t="s">
        <v>16</v>
      </c>
      <c r="B68" s="7" t="s">
        <v>17</v>
      </c>
      <c r="C68" s="7"/>
      <c r="D68" s="7"/>
      <c r="E68" s="7"/>
      <c r="F68" s="4" t="s">
        <v>156</v>
      </c>
      <c r="G68" s="4"/>
      <c r="H68" s="4"/>
      <c r="I68" s="4"/>
      <c r="J68" s="4" t="s">
        <v>157</v>
      </c>
      <c r="K68" s="4"/>
      <c r="L68" s="4"/>
      <c r="M68" s="4"/>
    </row>
    <row r="69" customFormat="false" ht="16" hidden="false" customHeight="false" outlineLevel="0" collapsed="false">
      <c r="A69" s="2" t="s">
        <v>20</v>
      </c>
      <c r="B69" s="8" t="s">
        <v>21</v>
      </c>
      <c r="C69" s="8"/>
      <c r="D69" s="8"/>
      <c r="E69" s="8"/>
      <c r="F69" s="4" t="s">
        <v>158</v>
      </c>
      <c r="G69" s="4"/>
      <c r="H69" s="4"/>
      <c r="I69" s="4"/>
      <c r="J69" s="4" t="s">
        <v>159</v>
      </c>
      <c r="K69" s="4"/>
      <c r="L69" s="4"/>
      <c r="M69" s="4"/>
    </row>
    <row r="70" customFormat="false" ht="16" hidden="false" customHeight="false" outlineLevel="0" collapsed="false">
      <c r="A70" s="2" t="s">
        <v>24</v>
      </c>
      <c r="B70" s="8" t="s">
        <v>25</v>
      </c>
      <c r="C70" s="8"/>
      <c r="D70" s="8"/>
      <c r="E70" s="8"/>
      <c r="F70" s="4" t="s">
        <v>160</v>
      </c>
      <c r="G70" s="4"/>
      <c r="H70" s="4"/>
      <c r="I70" s="4"/>
      <c r="J70" s="4" t="s">
        <v>161</v>
      </c>
      <c r="K70" s="4"/>
      <c r="L70" s="4"/>
      <c r="M70" s="4"/>
    </row>
    <row r="71" customFormat="false" ht="16" hidden="false" customHeight="false" outlineLevel="0" collapsed="false">
      <c r="A71" s="2" t="s">
        <v>28</v>
      </c>
      <c r="B71" s="8" t="s">
        <v>29</v>
      </c>
      <c r="C71" s="8"/>
      <c r="D71" s="8"/>
      <c r="E71" s="8"/>
      <c r="F71" s="4" t="s">
        <v>162</v>
      </c>
      <c r="G71" s="4"/>
      <c r="H71" s="4"/>
      <c r="I71" s="4"/>
      <c r="J71" s="9"/>
      <c r="K71" s="9"/>
      <c r="L71" s="9"/>
      <c r="M71" s="9"/>
    </row>
    <row r="73" customFormat="false" ht="16" hidden="false" customHeight="false" outlineLevel="0" collapsed="false">
      <c r="A73" s="2"/>
      <c r="B73" s="2" t="n">
        <v>1</v>
      </c>
      <c r="C73" s="2" t="n">
        <v>2</v>
      </c>
      <c r="D73" s="2" t="n">
        <v>3</v>
      </c>
      <c r="E73" s="2" t="n">
        <v>4</v>
      </c>
      <c r="F73" s="2" t="n">
        <v>5</v>
      </c>
      <c r="G73" s="2" t="n">
        <v>6</v>
      </c>
      <c r="H73" s="2" t="n">
        <v>7</v>
      </c>
      <c r="I73" s="2" t="n">
        <v>8</v>
      </c>
      <c r="J73" s="2" t="n">
        <v>9</v>
      </c>
      <c r="K73" s="2" t="n">
        <v>10</v>
      </c>
      <c r="L73" s="2" t="n">
        <v>11</v>
      </c>
      <c r="M73" s="2" t="n">
        <v>12</v>
      </c>
    </row>
    <row r="74" customFormat="false" ht="16" hidden="false" customHeight="false" outlineLevel="0" collapsed="false">
      <c r="A74" s="2" t="s">
        <v>0</v>
      </c>
      <c r="B74" s="3" t="s">
        <v>1</v>
      </c>
      <c r="C74" s="3"/>
      <c r="D74" s="3"/>
      <c r="E74" s="3"/>
      <c r="F74" s="4" t="s">
        <v>163</v>
      </c>
      <c r="G74" s="4"/>
      <c r="H74" s="4"/>
      <c r="I74" s="4"/>
      <c r="J74" s="4" t="s">
        <v>164</v>
      </c>
      <c r="K74" s="4"/>
      <c r="L74" s="4"/>
      <c r="M74" s="4"/>
    </row>
    <row r="75" customFormat="false" ht="16" hidden="false" customHeight="false" outlineLevel="0" collapsed="false">
      <c r="A75" s="2" t="s">
        <v>4</v>
      </c>
      <c r="B75" s="6" t="s">
        <v>5</v>
      </c>
      <c r="C75" s="6"/>
      <c r="D75" s="6"/>
      <c r="E75" s="6"/>
      <c r="F75" s="4" t="s">
        <v>165</v>
      </c>
      <c r="G75" s="4"/>
      <c r="H75" s="4"/>
      <c r="I75" s="4"/>
      <c r="J75" s="4" t="s">
        <v>166</v>
      </c>
      <c r="K75" s="4"/>
      <c r="L75" s="4"/>
      <c r="M75" s="4"/>
    </row>
    <row r="76" customFormat="false" ht="16" hidden="false" customHeight="false" outlineLevel="0" collapsed="false">
      <c r="A76" s="2" t="s">
        <v>8</v>
      </c>
      <c r="B76" s="6" t="s">
        <v>9</v>
      </c>
      <c r="C76" s="6"/>
      <c r="D76" s="6"/>
      <c r="E76" s="6"/>
      <c r="F76" s="4" t="s">
        <v>167</v>
      </c>
      <c r="G76" s="4"/>
      <c r="H76" s="4"/>
      <c r="I76" s="4"/>
      <c r="J76" s="4" t="s">
        <v>168</v>
      </c>
      <c r="K76" s="4"/>
      <c r="L76" s="4"/>
      <c r="M76" s="4"/>
    </row>
    <row r="77" customFormat="false" ht="16" hidden="false" customHeight="false" outlineLevel="0" collapsed="false">
      <c r="A77" s="2" t="s">
        <v>12</v>
      </c>
      <c r="B77" s="6" t="s">
        <v>13</v>
      </c>
      <c r="C77" s="6"/>
      <c r="D77" s="6"/>
      <c r="E77" s="6"/>
      <c r="F77" s="4" t="s">
        <v>169</v>
      </c>
      <c r="G77" s="4"/>
      <c r="H77" s="4"/>
      <c r="I77" s="4"/>
      <c r="J77" s="4" t="s">
        <v>170</v>
      </c>
      <c r="K77" s="4"/>
      <c r="L77" s="4"/>
      <c r="M77" s="4"/>
    </row>
    <row r="78" customFormat="false" ht="16" hidden="false" customHeight="false" outlineLevel="0" collapsed="false">
      <c r="A78" s="2" t="s">
        <v>16</v>
      </c>
      <c r="B78" s="7" t="s">
        <v>17</v>
      </c>
      <c r="C78" s="7"/>
      <c r="D78" s="7"/>
      <c r="E78" s="7"/>
      <c r="F78" s="4" t="s">
        <v>171</v>
      </c>
      <c r="G78" s="4"/>
      <c r="H78" s="4"/>
      <c r="I78" s="4"/>
      <c r="J78" s="4" t="s">
        <v>172</v>
      </c>
      <c r="K78" s="4"/>
      <c r="L78" s="4"/>
      <c r="M78" s="4"/>
    </row>
    <row r="79" customFormat="false" ht="16" hidden="false" customHeight="false" outlineLevel="0" collapsed="false">
      <c r="A79" s="2" t="s">
        <v>20</v>
      </c>
      <c r="B79" s="8" t="s">
        <v>21</v>
      </c>
      <c r="C79" s="8"/>
      <c r="D79" s="8"/>
      <c r="E79" s="8"/>
      <c r="F79" s="4" t="s">
        <v>173</v>
      </c>
      <c r="G79" s="4"/>
      <c r="H79" s="4"/>
      <c r="I79" s="4"/>
      <c r="J79" s="4" t="s">
        <v>174</v>
      </c>
      <c r="K79" s="4"/>
      <c r="L79" s="4"/>
      <c r="M79" s="4"/>
    </row>
    <row r="80" customFormat="false" ht="16" hidden="false" customHeight="false" outlineLevel="0" collapsed="false">
      <c r="A80" s="2" t="s">
        <v>24</v>
      </c>
      <c r="B80" s="8" t="s">
        <v>25</v>
      </c>
      <c r="C80" s="8"/>
      <c r="D80" s="8"/>
      <c r="E80" s="8"/>
      <c r="F80" s="4" t="s">
        <v>175</v>
      </c>
      <c r="G80" s="4"/>
      <c r="H80" s="4"/>
      <c r="I80" s="4"/>
      <c r="J80" s="4" t="s">
        <v>176</v>
      </c>
      <c r="K80" s="4"/>
      <c r="L80" s="4"/>
      <c r="M80" s="4"/>
    </row>
    <row r="81" customFormat="false" ht="16" hidden="false" customHeight="false" outlineLevel="0" collapsed="false">
      <c r="A81" s="2" t="s">
        <v>28</v>
      </c>
      <c r="B81" s="8" t="s">
        <v>29</v>
      </c>
      <c r="C81" s="8"/>
      <c r="D81" s="8"/>
      <c r="E81" s="8"/>
      <c r="F81" s="4" t="s">
        <v>177</v>
      </c>
      <c r="G81" s="4"/>
      <c r="H81" s="4"/>
      <c r="I81" s="4"/>
      <c r="J81" s="9"/>
      <c r="K81" s="9"/>
      <c r="L81" s="9"/>
      <c r="M81" s="9"/>
    </row>
    <row r="83" customFormat="false" ht="16" hidden="false" customHeight="false" outlineLevel="0" collapsed="false">
      <c r="A83" s="2"/>
      <c r="B83" s="2" t="n">
        <v>1</v>
      </c>
      <c r="C83" s="2" t="n">
        <v>2</v>
      </c>
      <c r="D83" s="2" t="n">
        <v>3</v>
      </c>
      <c r="E83" s="2" t="n">
        <v>4</v>
      </c>
      <c r="F83" s="2" t="n">
        <v>5</v>
      </c>
      <c r="G83" s="2" t="n">
        <v>6</v>
      </c>
      <c r="H83" s="2" t="n">
        <v>7</v>
      </c>
      <c r="I83" s="2" t="n">
        <v>8</v>
      </c>
      <c r="J83" s="2" t="n">
        <v>9</v>
      </c>
      <c r="K83" s="2" t="n">
        <v>10</v>
      </c>
      <c r="L83" s="2" t="n">
        <v>11</v>
      </c>
      <c r="M83" s="2" t="n">
        <v>12</v>
      </c>
    </row>
    <row r="84" customFormat="false" ht="16" hidden="false" customHeight="false" outlineLevel="0" collapsed="false">
      <c r="A84" s="2" t="s">
        <v>0</v>
      </c>
      <c r="B84" s="3" t="s">
        <v>1</v>
      </c>
      <c r="C84" s="3"/>
      <c r="D84" s="3"/>
      <c r="E84" s="3"/>
      <c r="F84" s="4" t="s">
        <v>178</v>
      </c>
      <c r="G84" s="4"/>
      <c r="H84" s="4"/>
      <c r="I84" s="4"/>
      <c r="J84" s="4" t="s">
        <v>179</v>
      </c>
      <c r="K84" s="4"/>
      <c r="L84" s="4"/>
      <c r="M84" s="4"/>
    </row>
    <row r="85" customFormat="false" ht="16" hidden="false" customHeight="false" outlineLevel="0" collapsed="false">
      <c r="A85" s="2" t="s">
        <v>4</v>
      </c>
      <c r="B85" s="6" t="s">
        <v>5</v>
      </c>
      <c r="C85" s="6"/>
      <c r="D85" s="6"/>
      <c r="E85" s="6"/>
      <c r="F85" s="4" t="s">
        <v>180</v>
      </c>
      <c r="G85" s="4"/>
      <c r="H85" s="4"/>
      <c r="I85" s="4"/>
      <c r="J85" s="4" t="s">
        <v>181</v>
      </c>
      <c r="K85" s="4"/>
      <c r="L85" s="4"/>
      <c r="M85" s="4"/>
    </row>
    <row r="86" customFormat="false" ht="16" hidden="false" customHeight="false" outlineLevel="0" collapsed="false">
      <c r="A86" s="2" t="s">
        <v>8</v>
      </c>
      <c r="B86" s="6" t="s">
        <v>9</v>
      </c>
      <c r="C86" s="6"/>
      <c r="D86" s="6"/>
      <c r="E86" s="6"/>
      <c r="F86" s="4" t="s">
        <v>182</v>
      </c>
      <c r="G86" s="4"/>
      <c r="H86" s="4"/>
      <c r="I86" s="4"/>
      <c r="J86" s="4" t="s">
        <v>183</v>
      </c>
      <c r="K86" s="4"/>
      <c r="L86" s="4"/>
      <c r="M86" s="4"/>
    </row>
    <row r="87" customFormat="false" ht="16" hidden="false" customHeight="false" outlineLevel="0" collapsed="false">
      <c r="A87" s="2" t="s">
        <v>12</v>
      </c>
      <c r="B87" s="6" t="s">
        <v>13</v>
      </c>
      <c r="C87" s="6"/>
      <c r="D87" s="6"/>
      <c r="E87" s="6"/>
      <c r="F87" s="4" t="s">
        <v>184</v>
      </c>
      <c r="G87" s="4"/>
      <c r="H87" s="4"/>
      <c r="I87" s="4"/>
      <c r="J87" s="4" t="s">
        <v>185</v>
      </c>
      <c r="K87" s="4"/>
      <c r="L87" s="4"/>
      <c r="M87" s="4"/>
    </row>
    <row r="88" customFormat="false" ht="16" hidden="false" customHeight="false" outlineLevel="0" collapsed="false">
      <c r="A88" s="2" t="s">
        <v>16</v>
      </c>
      <c r="B88" s="7" t="s">
        <v>17</v>
      </c>
      <c r="C88" s="7"/>
      <c r="D88" s="7"/>
      <c r="E88" s="7"/>
      <c r="F88" s="4" t="s">
        <v>186</v>
      </c>
      <c r="G88" s="4"/>
      <c r="H88" s="4"/>
      <c r="I88" s="4"/>
      <c r="J88" s="4" t="s">
        <v>187</v>
      </c>
      <c r="K88" s="4"/>
      <c r="L88" s="4"/>
      <c r="M88" s="4"/>
    </row>
    <row r="89" customFormat="false" ht="16" hidden="false" customHeight="false" outlineLevel="0" collapsed="false">
      <c r="A89" s="2" t="s">
        <v>20</v>
      </c>
      <c r="B89" s="8" t="s">
        <v>21</v>
      </c>
      <c r="C89" s="8"/>
      <c r="D89" s="8"/>
      <c r="E89" s="8"/>
      <c r="F89" s="4" t="s">
        <v>188</v>
      </c>
      <c r="G89" s="4"/>
      <c r="H89" s="4"/>
      <c r="I89" s="4"/>
      <c r="J89" s="4" t="s">
        <v>189</v>
      </c>
      <c r="K89" s="4"/>
      <c r="L89" s="4"/>
      <c r="M89" s="4"/>
    </row>
    <row r="90" customFormat="false" ht="16" hidden="false" customHeight="false" outlineLevel="0" collapsed="false">
      <c r="A90" s="2" t="s">
        <v>24</v>
      </c>
      <c r="B90" s="8" t="s">
        <v>25</v>
      </c>
      <c r="C90" s="8"/>
      <c r="D90" s="8"/>
      <c r="E90" s="8"/>
      <c r="F90" s="4" t="s">
        <v>190</v>
      </c>
      <c r="G90" s="4"/>
      <c r="H90" s="4"/>
      <c r="I90" s="4"/>
      <c r="J90" s="4" t="s">
        <v>191</v>
      </c>
      <c r="K90" s="4"/>
      <c r="L90" s="4"/>
      <c r="M90" s="4"/>
    </row>
    <row r="91" customFormat="false" ht="16" hidden="false" customHeight="false" outlineLevel="0" collapsed="false">
      <c r="A91" s="2" t="s">
        <v>28</v>
      </c>
      <c r="B91" s="8" t="s">
        <v>29</v>
      </c>
      <c r="C91" s="8"/>
      <c r="D91" s="8"/>
      <c r="E91" s="8"/>
      <c r="F91" s="4" t="s">
        <v>192</v>
      </c>
      <c r="G91" s="4"/>
      <c r="H91" s="4"/>
      <c r="I91" s="4"/>
      <c r="J91" s="9"/>
      <c r="K91" s="9"/>
      <c r="L91" s="9"/>
      <c r="M91" s="9"/>
    </row>
    <row r="93" customFormat="false" ht="16" hidden="false" customHeight="false" outlineLevel="0" collapsed="false">
      <c r="A93" s="2"/>
      <c r="B93" s="2" t="n">
        <v>1</v>
      </c>
      <c r="C93" s="2" t="n">
        <v>2</v>
      </c>
      <c r="D93" s="2" t="n">
        <v>3</v>
      </c>
      <c r="E93" s="2" t="n">
        <v>4</v>
      </c>
      <c r="F93" s="2" t="n">
        <v>5</v>
      </c>
      <c r="G93" s="2" t="n">
        <v>6</v>
      </c>
      <c r="H93" s="2" t="n">
        <v>7</v>
      </c>
      <c r="I93" s="2" t="n">
        <v>8</v>
      </c>
      <c r="J93" s="2" t="n">
        <v>9</v>
      </c>
      <c r="K93" s="2" t="n">
        <v>10</v>
      </c>
      <c r="L93" s="2" t="n">
        <v>11</v>
      </c>
      <c r="M93" s="2" t="n">
        <v>12</v>
      </c>
    </row>
    <row r="94" customFormat="false" ht="16" hidden="false" customHeight="false" outlineLevel="0" collapsed="false">
      <c r="A94" s="2" t="s">
        <v>0</v>
      </c>
      <c r="B94" s="3" t="s">
        <v>1</v>
      </c>
      <c r="C94" s="3"/>
      <c r="D94" s="3"/>
      <c r="E94" s="3"/>
      <c r="F94" s="4" t="s">
        <v>193</v>
      </c>
      <c r="G94" s="4"/>
      <c r="H94" s="4"/>
      <c r="I94" s="4"/>
      <c r="J94" s="4" t="s">
        <v>194</v>
      </c>
      <c r="K94" s="4"/>
      <c r="L94" s="4"/>
      <c r="M94" s="4"/>
    </row>
    <row r="95" customFormat="false" ht="16" hidden="false" customHeight="false" outlineLevel="0" collapsed="false">
      <c r="A95" s="2" t="s">
        <v>4</v>
      </c>
      <c r="B95" s="6" t="s">
        <v>5</v>
      </c>
      <c r="C95" s="6"/>
      <c r="D95" s="6"/>
      <c r="E95" s="6"/>
      <c r="F95" s="4" t="s">
        <v>195</v>
      </c>
      <c r="G95" s="4"/>
      <c r="H95" s="4"/>
      <c r="I95" s="4"/>
      <c r="J95" s="4" t="s">
        <v>196</v>
      </c>
      <c r="K95" s="4"/>
      <c r="L95" s="4"/>
      <c r="M95" s="4"/>
    </row>
    <row r="96" customFormat="false" ht="16" hidden="false" customHeight="false" outlineLevel="0" collapsed="false">
      <c r="A96" s="2" t="s">
        <v>8</v>
      </c>
      <c r="B96" s="6" t="s">
        <v>9</v>
      </c>
      <c r="C96" s="6"/>
      <c r="D96" s="6"/>
      <c r="E96" s="6"/>
      <c r="F96" s="4" t="s">
        <v>197</v>
      </c>
      <c r="G96" s="4"/>
      <c r="H96" s="4"/>
      <c r="I96" s="4"/>
      <c r="J96" s="4" t="s">
        <v>198</v>
      </c>
      <c r="K96" s="4"/>
      <c r="L96" s="4"/>
      <c r="M96" s="4"/>
    </row>
    <row r="97" customFormat="false" ht="16" hidden="false" customHeight="false" outlineLevel="0" collapsed="false">
      <c r="A97" s="2" t="s">
        <v>12</v>
      </c>
      <c r="B97" s="6" t="s">
        <v>13</v>
      </c>
      <c r="C97" s="6"/>
      <c r="D97" s="6"/>
      <c r="E97" s="6"/>
      <c r="F97" s="4" t="s">
        <v>199</v>
      </c>
      <c r="G97" s="4"/>
      <c r="H97" s="4"/>
      <c r="I97" s="4"/>
      <c r="J97" s="4" t="s">
        <v>200</v>
      </c>
      <c r="K97" s="4"/>
      <c r="L97" s="4"/>
      <c r="M97" s="4"/>
    </row>
    <row r="98" customFormat="false" ht="16" hidden="false" customHeight="false" outlineLevel="0" collapsed="false">
      <c r="A98" s="2" t="s">
        <v>16</v>
      </c>
      <c r="B98" s="7" t="s">
        <v>17</v>
      </c>
      <c r="C98" s="7"/>
      <c r="D98" s="7"/>
      <c r="E98" s="7"/>
      <c r="F98" s="4" t="s">
        <v>201</v>
      </c>
      <c r="G98" s="4"/>
      <c r="H98" s="4"/>
      <c r="I98" s="4"/>
      <c r="J98" s="4"/>
      <c r="K98" s="4"/>
      <c r="L98" s="4"/>
      <c r="M98" s="4"/>
    </row>
    <row r="99" customFormat="false" ht="16" hidden="false" customHeight="false" outlineLevel="0" collapsed="false">
      <c r="A99" s="2" t="s">
        <v>20</v>
      </c>
      <c r="B99" s="8" t="s">
        <v>21</v>
      </c>
      <c r="C99" s="8"/>
      <c r="D99" s="8"/>
      <c r="E99" s="8"/>
      <c r="F99" s="4" t="s">
        <v>202</v>
      </c>
      <c r="G99" s="4"/>
      <c r="H99" s="4"/>
      <c r="I99" s="4"/>
      <c r="J99" s="4"/>
      <c r="K99" s="4"/>
      <c r="L99" s="4"/>
      <c r="M99" s="4"/>
    </row>
    <row r="100" customFormat="false" ht="16" hidden="false" customHeight="false" outlineLevel="0" collapsed="false">
      <c r="A100" s="2" t="s">
        <v>24</v>
      </c>
      <c r="B100" s="8" t="s">
        <v>25</v>
      </c>
      <c r="C100" s="8"/>
      <c r="D100" s="8"/>
      <c r="E100" s="8"/>
      <c r="F100" s="4" t="s">
        <v>203</v>
      </c>
      <c r="G100" s="4"/>
      <c r="H100" s="4"/>
      <c r="I100" s="4"/>
      <c r="J100" s="4"/>
      <c r="K100" s="4"/>
      <c r="L100" s="4"/>
      <c r="M100" s="4"/>
    </row>
    <row r="101" customFormat="false" ht="16" hidden="false" customHeight="false" outlineLevel="0" collapsed="false">
      <c r="A101" s="2" t="s">
        <v>28</v>
      </c>
      <c r="B101" s="8" t="s">
        <v>29</v>
      </c>
      <c r="C101" s="8"/>
      <c r="D101" s="8"/>
      <c r="E101" s="8"/>
      <c r="F101" s="4" t="s">
        <v>204</v>
      </c>
      <c r="G101" s="4"/>
      <c r="H101" s="4"/>
      <c r="I101" s="4"/>
      <c r="J101" s="9"/>
      <c r="K101" s="9"/>
      <c r="L101" s="9"/>
      <c r="M101" s="9"/>
    </row>
  </sheetData>
  <mergeCells count="241">
    <mergeCell ref="A2:B2"/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  <mergeCell ref="B14:E14"/>
    <mergeCell ref="F14:I14"/>
    <mergeCell ref="J14:M14"/>
    <mergeCell ref="B15:E15"/>
    <mergeCell ref="F15:I15"/>
    <mergeCell ref="J15:M15"/>
    <mergeCell ref="B16:E16"/>
    <mergeCell ref="F16:I16"/>
    <mergeCell ref="J16:M16"/>
    <mergeCell ref="B17:E17"/>
    <mergeCell ref="F17:I17"/>
    <mergeCell ref="J17:M17"/>
    <mergeCell ref="B18:E18"/>
    <mergeCell ref="F18:I18"/>
    <mergeCell ref="J18:M18"/>
    <mergeCell ref="B19:E19"/>
    <mergeCell ref="F19:I19"/>
    <mergeCell ref="J19:M19"/>
    <mergeCell ref="B20:E20"/>
    <mergeCell ref="F20:I20"/>
    <mergeCell ref="J20:M20"/>
    <mergeCell ref="B21:E21"/>
    <mergeCell ref="F21:I21"/>
    <mergeCell ref="J21:M21"/>
    <mergeCell ref="B24:E24"/>
    <mergeCell ref="F24:I24"/>
    <mergeCell ref="J24:M24"/>
    <mergeCell ref="B25:E25"/>
    <mergeCell ref="F25:I25"/>
    <mergeCell ref="J25:M25"/>
    <mergeCell ref="B26:E26"/>
    <mergeCell ref="F26:I26"/>
    <mergeCell ref="J26:M26"/>
    <mergeCell ref="B27:E27"/>
    <mergeCell ref="F27:I27"/>
    <mergeCell ref="J27:M27"/>
    <mergeCell ref="B28:E28"/>
    <mergeCell ref="F28:I28"/>
    <mergeCell ref="J28:M28"/>
    <mergeCell ref="B29:E29"/>
    <mergeCell ref="F29:I29"/>
    <mergeCell ref="J29:M29"/>
    <mergeCell ref="B30:E30"/>
    <mergeCell ref="F30:I30"/>
    <mergeCell ref="J30:M30"/>
    <mergeCell ref="B31:E31"/>
    <mergeCell ref="F31:I31"/>
    <mergeCell ref="J31:M31"/>
    <mergeCell ref="B34:E34"/>
    <mergeCell ref="F34:I34"/>
    <mergeCell ref="J34:M34"/>
    <mergeCell ref="B35:E35"/>
    <mergeCell ref="F35:I35"/>
    <mergeCell ref="J35:M35"/>
    <mergeCell ref="B36:E36"/>
    <mergeCell ref="F36:I36"/>
    <mergeCell ref="J36:M36"/>
    <mergeCell ref="B37:E37"/>
    <mergeCell ref="F37:I37"/>
    <mergeCell ref="J37:M37"/>
    <mergeCell ref="B38:E38"/>
    <mergeCell ref="F38:I38"/>
    <mergeCell ref="J38:M38"/>
    <mergeCell ref="B39:E39"/>
    <mergeCell ref="F39:I39"/>
    <mergeCell ref="J39:M39"/>
    <mergeCell ref="B40:E40"/>
    <mergeCell ref="F40:I40"/>
    <mergeCell ref="J40:M40"/>
    <mergeCell ref="B41:E41"/>
    <mergeCell ref="F41:I41"/>
    <mergeCell ref="J41:M41"/>
    <mergeCell ref="B44:E44"/>
    <mergeCell ref="F44:I44"/>
    <mergeCell ref="J44:M44"/>
    <mergeCell ref="B45:E45"/>
    <mergeCell ref="F45:I45"/>
    <mergeCell ref="J45:M45"/>
    <mergeCell ref="B46:E46"/>
    <mergeCell ref="F46:I46"/>
    <mergeCell ref="J46:M46"/>
    <mergeCell ref="B47:E47"/>
    <mergeCell ref="F47:I47"/>
    <mergeCell ref="J47:M47"/>
    <mergeCell ref="B48:E48"/>
    <mergeCell ref="F48:I48"/>
    <mergeCell ref="J48:M48"/>
    <mergeCell ref="B49:E49"/>
    <mergeCell ref="F49:I49"/>
    <mergeCell ref="J49:M49"/>
    <mergeCell ref="B50:E50"/>
    <mergeCell ref="F50:I50"/>
    <mergeCell ref="J50:M50"/>
    <mergeCell ref="B51:E51"/>
    <mergeCell ref="F51:I51"/>
    <mergeCell ref="J51:M51"/>
    <mergeCell ref="B54:E54"/>
    <mergeCell ref="F54:I54"/>
    <mergeCell ref="J54:M54"/>
    <mergeCell ref="B55:E55"/>
    <mergeCell ref="F55:I55"/>
    <mergeCell ref="J55:M55"/>
    <mergeCell ref="B56:E56"/>
    <mergeCell ref="F56:I56"/>
    <mergeCell ref="J56:M56"/>
    <mergeCell ref="B57:E57"/>
    <mergeCell ref="F57:I57"/>
    <mergeCell ref="J57:M57"/>
    <mergeCell ref="B58:E58"/>
    <mergeCell ref="F58:I58"/>
    <mergeCell ref="J58:M58"/>
    <mergeCell ref="B59:E59"/>
    <mergeCell ref="F59:I59"/>
    <mergeCell ref="J59:M59"/>
    <mergeCell ref="B60:E60"/>
    <mergeCell ref="F60:I60"/>
    <mergeCell ref="J60:M60"/>
    <mergeCell ref="B61:E61"/>
    <mergeCell ref="F61:I61"/>
    <mergeCell ref="J61:M61"/>
    <mergeCell ref="B64:E64"/>
    <mergeCell ref="F64:I64"/>
    <mergeCell ref="J64:M64"/>
    <mergeCell ref="B65:E65"/>
    <mergeCell ref="F65:I65"/>
    <mergeCell ref="J65:M65"/>
    <mergeCell ref="B66:E66"/>
    <mergeCell ref="F66:I66"/>
    <mergeCell ref="J66:M66"/>
    <mergeCell ref="B67:E67"/>
    <mergeCell ref="F67:I67"/>
    <mergeCell ref="J67:M67"/>
    <mergeCell ref="B68:E68"/>
    <mergeCell ref="F68:I68"/>
    <mergeCell ref="J68:M68"/>
    <mergeCell ref="B69:E69"/>
    <mergeCell ref="F69:I69"/>
    <mergeCell ref="J69:M69"/>
    <mergeCell ref="B70:E70"/>
    <mergeCell ref="F70:I70"/>
    <mergeCell ref="J70:M70"/>
    <mergeCell ref="B71:E71"/>
    <mergeCell ref="F71:I71"/>
    <mergeCell ref="J71:M71"/>
    <mergeCell ref="B74:E74"/>
    <mergeCell ref="F74:I74"/>
    <mergeCell ref="J74:M74"/>
    <mergeCell ref="B75:E75"/>
    <mergeCell ref="F75:I75"/>
    <mergeCell ref="J75:M75"/>
    <mergeCell ref="B76:E76"/>
    <mergeCell ref="F76:I76"/>
    <mergeCell ref="J76:M76"/>
    <mergeCell ref="B77:E77"/>
    <mergeCell ref="F77:I77"/>
    <mergeCell ref="J77:M77"/>
    <mergeCell ref="B78:E78"/>
    <mergeCell ref="F78:I78"/>
    <mergeCell ref="J78:M78"/>
    <mergeCell ref="B79:E79"/>
    <mergeCell ref="F79:I79"/>
    <mergeCell ref="J79:M79"/>
    <mergeCell ref="B80:E80"/>
    <mergeCell ref="F80:I80"/>
    <mergeCell ref="J80:M80"/>
    <mergeCell ref="B81:E81"/>
    <mergeCell ref="F81:I81"/>
    <mergeCell ref="J81:M81"/>
    <mergeCell ref="B84:E84"/>
    <mergeCell ref="F84:I84"/>
    <mergeCell ref="J84:M84"/>
    <mergeCell ref="B85:E85"/>
    <mergeCell ref="F85:I85"/>
    <mergeCell ref="J85:M85"/>
    <mergeCell ref="B86:E86"/>
    <mergeCell ref="F86:I86"/>
    <mergeCell ref="J86:M86"/>
    <mergeCell ref="B87:E87"/>
    <mergeCell ref="F87:I87"/>
    <mergeCell ref="J87:M87"/>
    <mergeCell ref="B88:E88"/>
    <mergeCell ref="F88:I88"/>
    <mergeCell ref="J88:M88"/>
    <mergeCell ref="B89:E89"/>
    <mergeCell ref="F89:I89"/>
    <mergeCell ref="J89:M89"/>
    <mergeCell ref="B90:E90"/>
    <mergeCell ref="F90:I90"/>
    <mergeCell ref="J90:M90"/>
    <mergeCell ref="B91:E91"/>
    <mergeCell ref="F91:I91"/>
    <mergeCell ref="J91:M91"/>
    <mergeCell ref="B94:E94"/>
    <mergeCell ref="F94:I94"/>
    <mergeCell ref="J94:M94"/>
    <mergeCell ref="B95:E95"/>
    <mergeCell ref="F95:I95"/>
    <mergeCell ref="J95:M95"/>
    <mergeCell ref="B96:E96"/>
    <mergeCell ref="F96:I96"/>
    <mergeCell ref="J96:M96"/>
    <mergeCell ref="B97:E97"/>
    <mergeCell ref="F97:I97"/>
    <mergeCell ref="J97:M97"/>
    <mergeCell ref="B98:E98"/>
    <mergeCell ref="F98:I98"/>
    <mergeCell ref="J98:M98"/>
    <mergeCell ref="B99:E99"/>
    <mergeCell ref="F99:I99"/>
    <mergeCell ref="J99:M99"/>
    <mergeCell ref="B100:E100"/>
    <mergeCell ref="F100:I100"/>
    <mergeCell ref="J100:M100"/>
    <mergeCell ref="B101:E101"/>
    <mergeCell ref="F101:I101"/>
    <mergeCell ref="J101:M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C1" colorId="64" zoomScale="100" zoomScaleNormal="100" zoomScalePageLayoutView="100" workbookViewId="0">
      <selection pane="topLeft" activeCell="FG15" activeCellId="0" sqref="FG15"/>
    </sheetView>
  </sheetViews>
  <sheetFormatPr defaultRowHeight="16" zeroHeight="false" outlineLevelRow="0" outlineLevelCol="0"/>
  <cols>
    <col collapsed="false" customWidth="true" hidden="false" outlineLevel="0" max="162" min="1" style="0" width="6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76</v>
      </c>
      <c r="G4" s="4"/>
      <c r="H4" s="4"/>
      <c r="I4" s="4"/>
      <c r="J4" s="4" t="s">
        <v>77</v>
      </c>
      <c r="K4" s="4"/>
      <c r="L4" s="4"/>
      <c r="M4" s="4"/>
      <c r="O4" s="2" t="s">
        <v>0</v>
      </c>
      <c r="P4" s="0" t="n">
        <v>0.0576</v>
      </c>
      <c r="Q4" s="0" t="n">
        <v>0.0588</v>
      </c>
      <c r="R4" s="0" t="n">
        <v>0.0607</v>
      </c>
      <c r="S4" s="0" t="n">
        <v>0.057</v>
      </c>
      <c r="T4" s="0" t="n">
        <v>0.4068</v>
      </c>
      <c r="U4" s="0" t="n">
        <v>0.4048</v>
      </c>
      <c r="V4" s="0" t="n">
        <v>0.3839</v>
      </c>
      <c r="W4" s="0" t="n">
        <v>0.3969</v>
      </c>
      <c r="X4" s="0" t="n">
        <v>0.4149</v>
      </c>
      <c r="Y4" s="0" t="n">
        <v>0.4045</v>
      </c>
      <c r="Z4" s="0" t="n">
        <v>0.4223</v>
      </c>
      <c r="AA4" s="0" t="n">
        <v>0.4056</v>
      </c>
      <c r="AC4" s="2" t="s">
        <v>0</v>
      </c>
      <c r="AD4" s="12" t="n">
        <f aca="false">P4-(AVERAGE($P$4:$S$4))</f>
        <v>-0.000924999999999995</v>
      </c>
      <c r="AE4" s="12" t="n">
        <f aca="false">Q4-(AVERAGE($P$4:$S$4))</f>
        <v>0.000275000000000004</v>
      </c>
      <c r="AF4" s="12" t="n">
        <f aca="false">R4-(AVERAGE($P$4:$S$4))</f>
        <v>0.002175</v>
      </c>
      <c r="AG4" s="12" t="n">
        <f aca="false">S4-(AVERAGE($P$4:$S$4))</f>
        <v>-0.00152499999999999</v>
      </c>
      <c r="AH4" s="12" t="n">
        <f aca="false">T4-(AVERAGE($P$4:$S$4))</f>
        <v>0.348275</v>
      </c>
      <c r="AI4" s="12" t="n">
        <f aca="false">U4-(AVERAGE($P$4:$S$4))</f>
        <v>0.346275</v>
      </c>
      <c r="AJ4" s="12" t="n">
        <f aca="false">V4-(AVERAGE($P$4:$S$4))</f>
        <v>0.325375</v>
      </c>
      <c r="AK4" s="12" t="n">
        <f aca="false">W4-(AVERAGE($P$4:$S$4))</f>
        <v>0.338375</v>
      </c>
      <c r="AL4" s="12" t="n">
        <f aca="false">X4-(AVERAGE($P$4:$S$4))</f>
        <v>0.356375</v>
      </c>
      <c r="AM4" s="12" t="n">
        <f aca="false">Y4-(AVERAGE($P$4:$S$4))</f>
        <v>0.345975</v>
      </c>
      <c r="AN4" s="12" t="n">
        <f aca="false">Z4-(AVERAGE($P$4:$S$4))</f>
        <v>0.363775</v>
      </c>
      <c r="AO4" s="12" t="n">
        <f aca="false">AA4-(AVERAGE($P$4:$S$4))</f>
        <v>0.347075</v>
      </c>
      <c r="AQ4" s="11" t="n">
        <v>0</v>
      </c>
      <c r="AR4" s="12" t="n">
        <f aca="false">AD4</f>
        <v>-0.000924999999999995</v>
      </c>
      <c r="AS4" s="12" t="n">
        <f aca="false">AE4</f>
        <v>0.000275000000000004</v>
      </c>
      <c r="AT4" s="12" t="n">
        <f aca="false">AF4</f>
        <v>0.002175</v>
      </c>
      <c r="AU4" s="12" t="n">
        <f aca="false">AG4</f>
        <v>-0.00152499999999999</v>
      </c>
      <c r="AV4" s="13" t="n">
        <f aca="false">AVERAGE(AR4:AU4)</f>
        <v>5.20417042793042E-018</v>
      </c>
      <c r="AX4" s="2" t="s">
        <v>0</v>
      </c>
      <c r="AY4" s="12" t="n">
        <f aca="false">(AD4-0.0073)/0.052</f>
        <v>-0.158173076923077</v>
      </c>
      <c r="AZ4" s="12" t="n">
        <f aca="false">(AE4-0.0073)/0.052</f>
        <v>-0.135096153846154</v>
      </c>
      <c r="BA4" s="12" t="n">
        <f aca="false">(AF4-0.0073)/0.052</f>
        <v>-0.0985576923076922</v>
      </c>
      <c r="BB4" s="12" t="n">
        <f aca="false">(AG4-0.0073)/0.052</f>
        <v>-0.169711538461538</v>
      </c>
      <c r="BC4" s="12" t="n">
        <f aca="false">(AH4-0.0073)/0.052</f>
        <v>6.55721153846154</v>
      </c>
      <c r="BD4" s="12" t="n">
        <f aca="false">(AI4-0.0073)/0.052</f>
        <v>6.51875</v>
      </c>
      <c r="BE4" s="12" t="n">
        <f aca="false">(AJ4-0.0073)/0.052</f>
        <v>6.11682692307692</v>
      </c>
      <c r="BF4" s="12" t="n">
        <f aca="false">(AK4-0.0073)/0.052</f>
        <v>6.36682692307692</v>
      </c>
      <c r="BG4" s="12" t="n">
        <f aca="false">(AL4-0.0073)/0.052</f>
        <v>6.71298076923077</v>
      </c>
      <c r="BH4" s="12" t="n">
        <f aca="false">(AM4-0.0073)/0.052</f>
        <v>6.51298076923077</v>
      </c>
      <c r="BI4" s="12" t="n">
        <f aca="false">(AN4-0.0073)/0.052</f>
        <v>6.85528846153846</v>
      </c>
      <c r="BJ4" s="12" t="n">
        <f aca="false">(AO4-0.0073)/0.052</f>
        <v>6.53413461538462</v>
      </c>
      <c r="BL4" s="2" t="s">
        <v>0</v>
      </c>
      <c r="BM4" s="12"/>
      <c r="BN4" s="12"/>
      <c r="BO4" s="12"/>
      <c r="BP4" s="12"/>
      <c r="BQ4" s="12" t="n">
        <f aca="false">BC4/(0.025*5)</f>
        <v>52.4576923076923</v>
      </c>
      <c r="BR4" s="12" t="n">
        <f aca="false">BD4/(0.025*5)</f>
        <v>52.15</v>
      </c>
      <c r="BS4" s="12" t="n">
        <f aca="false">BE4/(0.025*5)</f>
        <v>48.9346153846154</v>
      </c>
      <c r="BT4" s="12" t="n">
        <f aca="false">BF4/(0.025*5)</f>
        <v>50.9346153846154</v>
      </c>
      <c r="BU4" s="12" t="n">
        <f aca="false">BG4/(0.025*5)</f>
        <v>53.7038461538462</v>
      </c>
      <c r="BV4" s="12" t="n">
        <f aca="false">BH4/(0.025*5)</f>
        <v>52.1038461538462</v>
      </c>
      <c r="BW4" s="12" t="n">
        <f aca="false">BI4/(0.025*5)</f>
        <v>54.8423076923077</v>
      </c>
      <c r="BX4" s="12" t="n">
        <f aca="false">BJ4/(0.025*5)</f>
        <v>52.2730769230769</v>
      </c>
      <c r="BZ4" s="2" t="s">
        <v>0</v>
      </c>
      <c r="CA4" s="12"/>
      <c r="CB4" s="12"/>
      <c r="CC4" s="12"/>
      <c r="CD4" s="12"/>
      <c r="CE4" s="14" t="n">
        <f aca="false">AVERAGE(BQ4:BT4)</f>
        <v>51.1192307692308</v>
      </c>
      <c r="CF4" s="12"/>
      <c r="CG4" s="12"/>
      <c r="CH4" s="12"/>
      <c r="CI4" s="14" t="n">
        <f aca="false">AVERAGE(BU4:BX4)</f>
        <v>53.2307692307692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98.4054834054834</v>
      </c>
      <c r="CT4" s="12" t="n">
        <f aca="false">(BR4/$CA$8)*100</f>
        <v>97.8282828282828</v>
      </c>
      <c r="CU4" s="12" t="n">
        <f aca="false">(BS4/$CA$8)*100</f>
        <v>91.7965367965368</v>
      </c>
      <c r="CV4" s="12" t="n">
        <f aca="false">(BT4/$CA$8)*100</f>
        <v>95.5483405483406</v>
      </c>
      <c r="CW4" s="12" t="n">
        <f aca="false">(BU4/$CA$8)*100</f>
        <v>100.743145743146</v>
      </c>
      <c r="CX4" s="12" t="n">
        <f aca="false">(BV4/$CA$8)*100</f>
        <v>97.7417027417028</v>
      </c>
      <c r="CY4" s="12" t="n">
        <f aca="false">(BW4/$CA$8)*100</f>
        <v>102.878787878788</v>
      </c>
      <c r="CZ4" s="12" t="n">
        <f aca="false">(BX4/$CA$8)*100</f>
        <v>98.0591630591631</v>
      </c>
      <c r="DB4" s="2" t="s">
        <v>0</v>
      </c>
      <c r="DC4" s="12"/>
      <c r="DD4" s="12"/>
      <c r="DE4" s="12"/>
      <c r="DF4" s="12"/>
      <c r="DG4" s="12" t="n">
        <f aca="false">AVERAGE(CS4:CV4)</f>
        <v>95.8946608946609</v>
      </c>
      <c r="DH4" s="12"/>
      <c r="DI4" s="12"/>
      <c r="DJ4" s="12"/>
      <c r="DK4" s="12" t="n">
        <f aca="false">AVERAGE(CW4:CZ4)</f>
        <v>99.8556998556999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1.59451659451659</v>
      </c>
      <c r="DV4" s="12" t="n">
        <f aca="false">$DC$8-CT4</f>
        <v>2.17171717171718</v>
      </c>
      <c r="DW4" s="12" t="n">
        <f aca="false">$DC$8-CU4</f>
        <v>8.2034632034632</v>
      </c>
      <c r="DX4" s="12" t="n">
        <f aca="false">$DC$8-CV4</f>
        <v>4.45165945165945</v>
      </c>
      <c r="DY4" s="12" t="n">
        <f aca="false">$DC$8-CW4</f>
        <v>-0.743145743145746</v>
      </c>
      <c r="DZ4" s="12" t="n">
        <f aca="false">$DC$8-CX4</f>
        <v>2.25829725829726</v>
      </c>
      <c r="EA4" s="12" t="n">
        <f aca="false">$DC$8-CY4</f>
        <v>-2.87878787878786</v>
      </c>
      <c r="EB4" s="12" t="n">
        <f aca="false">$DC$8-CZ4</f>
        <v>1.94083694083695</v>
      </c>
      <c r="ED4" s="2" t="s">
        <v>0</v>
      </c>
      <c r="EE4" s="12"/>
      <c r="EF4" s="12"/>
      <c r="EG4" s="12"/>
      <c r="EH4" s="12"/>
      <c r="EI4" s="14" t="n">
        <f aca="false">AVERAGE(DU4:DX4)</f>
        <v>4.10533910533911</v>
      </c>
      <c r="EJ4" s="12"/>
      <c r="EK4" s="12"/>
      <c r="EL4" s="12"/>
      <c r="EM4" s="14" t="n">
        <f aca="false">AVERAGE(DY4:EB4)</f>
        <v>0.14430014430015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2.99764809858984</v>
      </c>
      <c r="EX4" s="12"/>
      <c r="EY4" s="12"/>
      <c r="EZ4" s="12"/>
      <c r="FA4" s="14" t="n">
        <f aca="false">STDEV(DY4:EB4)</f>
        <v>2.42371269321686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78</v>
      </c>
      <c r="G5" s="4"/>
      <c r="H5" s="4"/>
      <c r="I5" s="4"/>
      <c r="J5" s="4" t="s">
        <v>79</v>
      </c>
      <c r="K5" s="4"/>
      <c r="L5" s="4"/>
      <c r="M5" s="4"/>
      <c r="O5" s="2" t="s">
        <v>4</v>
      </c>
      <c r="P5" s="0" t="n">
        <v>0.1807</v>
      </c>
      <c r="Q5" s="0" t="n">
        <v>0.1835</v>
      </c>
      <c r="R5" s="0" t="n">
        <v>0.1842</v>
      </c>
      <c r="S5" s="0" t="n">
        <v>0.1799</v>
      </c>
      <c r="T5" s="0" t="n">
        <v>0.4262</v>
      </c>
      <c r="U5" s="0" t="n">
        <v>0.4209</v>
      </c>
      <c r="V5" s="0" t="n">
        <v>0.4178</v>
      </c>
      <c r="W5" s="0" t="n">
        <v>0.4238</v>
      </c>
      <c r="X5" s="0" t="n">
        <v>0.4189</v>
      </c>
      <c r="Y5" s="0" t="n">
        <v>0.4126</v>
      </c>
      <c r="Z5" s="0" t="n">
        <v>0.4347</v>
      </c>
      <c r="AA5" s="0" t="n">
        <v>0.4205</v>
      </c>
      <c r="AC5" s="2" t="s">
        <v>4</v>
      </c>
      <c r="AD5" s="12" t="n">
        <f aca="false">P5-(AVERAGE($P$4:$S$4))</f>
        <v>0.122175</v>
      </c>
      <c r="AE5" s="12" t="n">
        <f aca="false">Q5-(AVERAGE($P$4:$S$4))</f>
        <v>0.124975</v>
      </c>
      <c r="AF5" s="12" t="n">
        <f aca="false">R5-(AVERAGE($P$4:$S$4))</f>
        <v>0.125675</v>
      </c>
      <c r="AG5" s="12" t="n">
        <f aca="false">S5-(AVERAGE($P$4:$S$4))</f>
        <v>0.121375</v>
      </c>
      <c r="AH5" s="12" t="n">
        <f aca="false">T5-(AVERAGE($P$4:$S$4))</f>
        <v>0.367675</v>
      </c>
      <c r="AI5" s="12" t="n">
        <f aca="false">U5-(AVERAGE($P$4:$S$4))</f>
        <v>0.362375</v>
      </c>
      <c r="AJ5" s="12" t="n">
        <f aca="false">V5-(AVERAGE($P$4:$S$4))</f>
        <v>0.359275</v>
      </c>
      <c r="AK5" s="12" t="n">
        <f aca="false">W5-(AVERAGE($P$4:$S$4))</f>
        <v>0.365275</v>
      </c>
      <c r="AL5" s="12" t="n">
        <f aca="false">X5-(AVERAGE($P$4:$S$4))</f>
        <v>0.360375</v>
      </c>
      <c r="AM5" s="12" t="n">
        <f aca="false">Y5-(AVERAGE($P$4:$S$4))</f>
        <v>0.354075</v>
      </c>
      <c r="AN5" s="12" t="n">
        <f aca="false">Z5-(AVERAGE($P$4:$S$4))</f>
        <v>0.376175</v>
      </c>
      <c r="AO5" s="12" t="n">
        <f aca="false">AA5-(AVERAGE($P$4:$S$4))</f>
        <v>0.361975</v>
      </c>
      <c r="AQ5" s="11" t="n">
        <v>2.5</v>
      </c>
      <c r="AR5" s="12" t="n">
        <f aca="false">AD5</f>
        <v>0.122175</v>
      </c>
      <c r="AS5" s="12" t="n">
        <f aca="false">AE5</f>
        <v>0.124975</v>
      </c>
      <c r="AT5" s="12" t="n">
        <f aca="false">AF5</f>
        <v>0.125675</v>
      </c>
      <c r="AU5" s="12" t="n">
        <f aca="false">AG5</f>
        <v>0.121375</v>
      </c>
      <c r="AV5" s="13" t="n">
        <f aca="false">AVERAGE(AR5:AU5)</f>
        <v>0.12355</v>
      </c>
      <c r="AX5" s="2" t="s">
        <v>4</v>
      </c>
      <c r="AY5" s="12" t="n">
        <f aca="false">(AD5-0.0073)/0.052</f>
        <v>2.20913461538462</v>
      </c>
      <c r="AZ5" s="12" t="n">
        <f aca="false">(AE5-0.0073)/0.052</f>
        <v>2.26298076923077</v>
      </c>
      <c r="BA5" s="12" t="n">
        <f aca="false">(AF5-0.0073)/0.052</f>
        <v>2.27644230769231</v>
      </c>
      <c r="BB5" s="12" t="n">
        <f aca="false">(AG5-0.0073)/0.052</f>
        <v>2.19375</v>
      </c>
      <c r="BC5" s="12" t="n">
        <f aca="false">(AH5-0.0073)/0.052</f>
        <v>6.93028846153846</v>
      </c>
      <c r="BD5" s="12" t="n">
        <f aca="false">(AI5-0.0073)/0.052</f>
        <v>6.82836538461538</v>
      </c>
      <c r="BE5" s="12" t="n">
        <f aca="false">(AJ5-0.0073)/0.052</f>
        <v>6.76875</v>
      </c>
      <c r="BF5" s="12" t="n">
        <f aca="false">(AK5-0.0073)/0.052</f>
        <v>6.88413461538462</v>
      </c>
      <c r="BG5" s="12" t="n">
        <f aca="false">(AL5-0.0073)/0.052</f>
        <v>6.78990384615385</v>
      </c>
      <c r="BH5" s="12" t="n">
        <f aca="false">(AM5-0.0073)/0.052</f>
        <v>6.66875</v>
      </c>
      <c r="BI5" s="12" t="n">
        <f aca="false">(AN5-0.0073)/0.052</f>
        <v>7.09375</v>
      </c>
      <c r="BJ5" s="12" t="n">
        <f aca="false">(AO5-0.0073)/0.052</f>
        <v>6.82067307692308</v>
      </c>
      <c r="BL5" s="2" t="s">
        <v>4</v>
      </c>
      <c r="BM5" s="12"/>
      <c r="BN5" s="12"/>
      <c r="BO5" s="12"/>
      <c r="BP5" s="12"/>
      <c r="BQ5" s="12" t="n">
        <f aca="false">BC5/(0.025*5)</f>
        <v>55.4423076923077</v>
      </c>
      <c r="BR5" s="12" t="n">
        <f aca="false">BD5/(0.025*5)</f>
        <v>54.6269230769231</v>
      </c>
      <c r="BS5" s="12" t="n">
        <f aca="false">BE5/(0.025*5)</f>
        <v>54.15</v>
      </c>
      <c r="BT5" s="12" t="n">
        <f aca="false">BF5/(0.025*5)</f>
        <v>55.0730769230769</v>
      </c>
      <c r="BU5" s="12" t="n">
        <f aca="false">BG5/(0.025*5)</f>
        <v>54.3192307692308</v>
      </c>
      <c r="BV5" s="12" t="n">
        <f aca="false">BH5/(0.025*5)</f>
        <v>53.35</v>
      </c>
      <c r="BW5" s="12" t="n">
        <f aca="false">BI5/(0.025*5)</f>
        <v>56.75</v>
      </c>
      <c r="BX5" s="12" t="n">
        <f aca="false">BJ5/(0.025*5)</f>
        <v>54.5653846153846</v>
      </c>
      <c r="BZ5" s="2" t="s">
        <v>4</v>
      </c>
      <c r="CA5" s="12"/>
      <c r="CB5" s="12"/>
      <c r="CC5" s="12"/>
      <c r="CD5" s="12"/>
      <c r="CE5" s="14" t="n">
        <f aca="false">AVERAGE(BQ5:BT5)</f>
        <v>54.8230769230769</v>
      </c>
      <c r="CF5" s="12"/>
      <c r="CG5" s="12"/>
      <c r="CH5" s="12"/>
      <c r="CI5" s="12" t="n">
        <f aca="false">AVERAGE(BU5:BX5)</f>
        <v>54.7461538461539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104.004329004329</v>
      </c>
      <c r="CT5" s="12" t="n">
        <f aca="false">(BR5/$CA$8)*100</f>
        <v>102.474747474747</v>
      </c>
      <c r="CU5" s="12" t="n">
        <f aca="false">(BS5/$CA$8)*100</f>
        <v>101.580086580087</v>
      </c>
      <c r="CV5" s="12" t="n">
        <f aca="false">(BT5/$CA$8)*100</f>
        <v>103.311688311688</v>
      </c>
      <c r="CW5" s="12" t="n">
        <f aca="false">(BU5/$CA$8)*100</f>
        <v>101.897546897547</v>
      </c>
      <c r="CX5" s="12" t="n">
        <f aca="false">(BV5/$CA$8)*100</f>
        <v>100.079365079365</v>
      </c>
      <c r="CY5" s="12" t="n">
        <f aca="false">(BW5/$CA$8)*100</f>
        <v>106.457431457431</v>
      </c>
      <c r="CZ5" s="12" t="n">
        <f aca="false">(BX5/$CA$8)*100</f>
        <v>102.359307359307</v>
      </c>
      <c r="DB5" s="2" t="s">
        <v>4</v>
      </c>
      <c r="DC5" s="12"/>
      <c r="DD5" s="12"/>
      <c r="DE5" s="12"/>
      <c r="DF5" s="12"/>
      <c r="DG5" s="12" t="n">
        <f aca="false">AVERAGE(CS5:CV5)</f>
        <v>102.842712842713</v>
      </c>
      <c r="DH5" s="12"/>
      <c r="DI5" s="12"/>
      <c r="DJ5" s="12"/>
      <c r="DK5" s="12" t="n">
        <f aca="false">AVERAGE(CW5:CZ5)</f>
        <v>102.698412698413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-4.00432900432899</v>
      </c>
      <c r="DV5" s="12" t="n">
        <f aca="false">$DC$8-CT5</f>
        <v>-2.47474747474746</v>
      </c>
      <c r="DW5" s="12" t="n">
        <f aca="false">$DC$8-CU5</f>
        <v>-1.58008658008656</v>
      </c>
      <c r="DX5" s="12" t="n">
        <f aca="false">$DC$8-CV5</f>
        <v>-3.3116883116883</v>
      </c>
      <c r="DY5" s="12" t="n">
        <f aca="false">$DC$8-CW5</f>
        <v>-1.89754689754689</v>
      </c>
      <c r="DZ5" s="12" t="n">
        <f aca="false">$DC$8-CX5</f>
        <v>-0.0793650793650613</v>
      </c>
      <c r="EA5" s="12" t="n">
        <f aca="false">$DC$8-CY5</f>
        <v>-6.45743145743145</v>
      </c>
      <c r="EB5" s="12" t="n">
        <f aca="false">$DC$8-CZ5</f>
        <v>-2.35930735930737</v>
      </c>
      <c r="ED5" s="2" t="s">
        <v>4</v>
      </c>
      <c r="EE5" s="12"/>
      <c r="EF5" s="12"/>
      <c r="EG5" s="12"/>
      <c r="EH5" s="12"/>
      <c r="EI5" s="14" t="n">
        <f aca="false">AVERAGE(DU5:DX5)</f>
        <v>-2.84271284271283</v>
      </c>
      <c r="EJ5" s="12"/>
      <c r="EK5" s="12"/>
      <c r="EL5" s="12"/>
      <c r="EM5" s="12" t="n">
        <f aca="false">AVERAGE(DY5:EB5)</f>
        <v>-2.69841269841269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1.04863620773589</v>
      </c>
      <c r="EX5" s="12"/>
      <c r="EY5" s="12"/>
      <c r="EZ5" s="12"/>
      <c r="FA5" s="12" t="n">
        <f aca="false">STDEV(DY5:EB5)</f>
        <v>2.69233547460813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80</v>
      </c>
      <c r="G6" s="4"/>
      <c r="H6" s="4"/>
      <c r="I6" s="4"/>
      <c r="J6" s="4" t="s">
        <v>81</v>
      </c>
      <c r="K6" s="4"/>
      <c r="L6" s="4"/>
      <c r="M6" s="4"/>
      <c r="O6" s="2" t="s">
        <v>8</v>
      </c>
      <c r="P6" s="0" t="n">
        <v>0.5937</v>
      </c>
      <c r="Q6" s="0" t="n">
        <v>0.6109</v>
      </c>
      <c r="R6" s="0" t="n">
        <v>0.6145</v>
      </c>
      <c r="S6" s="0" t="n">
        <v>0.6026</v>
      </c>
      <c r="T6" s="0" t="n">
        <v>0.4325</v>
      </c>
      <c r="U6" s="0" t="n">
        <v>0.4261</v>
      </c>
      <c r="V6" s="0" t="n">
        <v>0.4188</v>
      </c>
      <c r="W6" s="0" t="n">
        <v>0.4263</v>
      </c>
      <c r="X6" s="0" t="n">
        <v>0.4185</v>
      </c>
      <c r="Y6" s="0" t="n">
        <v>0.4108</v>
      </c>
      <c r="Z6" s="0" t="n">
        <v>0.4289</v>
      </c>
      <c r="AA6" s="0" t="n">
        <v>0.4223</v>
      </c>
      <c r="AC6" s="2" t="s">
        <v>8</v>
      </c>
      <c r="AD6" s="12" t="n">
        <f aca="false">P6-(AVERAGE($P$4:$S$4))</f>
        <v>0.535175</v>
      </c>
      <c r="AE6" s="12" t="n">
        <f aca="false">Q6-(AVERAGE($P$4:$S$4))</f>
        <v>0.552375</v>
      </c>
      <c r="AF6" s="12" t="n">
        <f aca="false">R6-(AVERAGE($P$4:$S$4))</f>
        <v>0.555975</v>
      </c>
      <c r="AG6" s="12" t="n">
        <f aca="false">S6-(AVERAGE($P$4:$S$4))</f>
        <v>0.544075</v>
      </c>
      <c r="AH6" s="12" t="n">
        <f aca="false">T6-(AVERAGE($P$4:$S$4))</f>
        <v>0.373975</v>
      </c>
      <c r="AI6" s="12" t="n">
        <f aca="false">U6-(AVERAGE($P$4:$S$4))</f>
        <v>0.367575</v>
      </c>
      <c r="AJ6" s="12" t="n">
        <f aca="false">V6-(AVERAGE($P$4:$S$4))</f>
        <v>0.360275</v>
      </c>
      <c r="AK6" s="12" t="n">
        <f aca="false">W6-(AVERAGE($P$4:$S$4))</f>
        <v>0.367775</v>
      </c>
      <c r="AL6" s="12" t="n">
        <f aca="false">X6-(AVERAGE($P$4:$S$4))</f>
        <v>0.359975</v>
      </c>
      <c r="AM6" s="12" t="n">
        <f aca="false">Y6-(AVERAGE($P$4:$S$4))</f>
        <v>0.352275</v>
      </c>
      <c r="AN6" s="12" t="n">
        <f aca="false">Z6-(AVERAGE($P$4:$S$4))</f>
        <v>0.370375</v>
      </c>
      <c r="AO6" s="12" t="n">
        <f aca="false">AA6-(AVERAGE($P$4:$S$4))</f>
        <v>0.363775</v>
      </c>
      <c r="AQ6" s="11" t="n">
        <v>10</v>
      </c>
      <c r="AR6" s="12" t="n">
        <f aca="false">AD6</f>
        <v>0.535175</v>
      </c>
      <c r="AS6" s="12" t="n">
        <f aca="false">AE6</f>
        <v>0.552375</v>
      </c>
      <c r="AT6" s="12" t="n">
        <f aca="false">AF6</f>
        <v>0.555975</v>
      </c>
      <c r="AU6" s="12" t="n">
        <f aca="false">AG6</f>
        <v>0.544075</v>
      </c>
      <c r="AV6" s="13" t="n">
        <f aca="false">AVERAGE(AR6:AU6)</f>
        <v>0.5469</v>
      </c>
      <c r="AX6" s="2" t="s">
        <v>8</v>
      </c>
      <c r="AY6" s="12" t="n">
        <f aca="false">(AD6-0.0073)/0.052</f>
        <v>10.1514423076923</v>
      </c>
      <c r="AZ6" s="12" t="n">
        <f aca="false">(AE6-0.0073)/0.052</f>
        <v>10.4822115384615</v>
      </c>
      <c r="BA6" s="12" t="n">
        <f aca="false">(AF6-0.0073)/0.052</f>
        <v>10.5514423076923</v>
      </c>
      <c r="BB6" s="12" t="n">
        <f aca="false">(AG6-0.0073)/0.052</f>
        <v>10.3225961538462</v>
      </c>
      <c r="BC6" s="12" t="n">
        <f aca="false">(AH6-0.0073)/0.052</f>
        <v>7.05144230769231</v>
      </c>
      <c r="BD6" s="12" t="n">
        <f aca="false">(AI6-0.0073)/0.052</f>
        <v>6.92836538461539</v>
      </c>
      <c r="BE6" s="12" t="n">
        <f aca="false">(AJ6-0.0073)/0.052</f>
        <v>6.78798076923077</v>
      </c>
      <c r="BF6" s="12" t="n">
        <f aca="false">(AK6-0.0073)/0.052</f>
        <v>6.93221153846154</v>
      </c>
      <c r="BG6" s="12" t="n">
        <f aca="false">(AL6-0.0073)/0.052</f>
        <v>6.78221153846154</v>
      </c>
      <c r="BH6" s="12" t="n">
        <f aca="false">(AM6-0.0073)/0.052</f>
        <v>6.63413461538462</v>
      </c>
      <c r="BI6" s="12" t="n">
        <f aca="false">(AN6-0.0073)/0.052</f>
        <v>6.98221153846154</v>
      </c>
      <c r="BJ6" s="12" t="n">
        <f aca="false">(AO6-0.0073)/0.052</f>
        <v>6.85528846153846</v>
      </c>
      <c r="BL6" s="2" t="s">
        <v>8</v>
      </c>
      <c r="BM6" s="12"/>
      <c r="BN6" s="12"/>
      <c r="BO6" s="12"/>
      <c r="BP6" s="12"/>
      <c r="BQ6" s="12" t="n">
        <f aca="false">BC6/(0.025*5)</f>
        <v>56.4115384615385</v>
      </c>
      <c r="BR6" s="12" t="n">
        <f aca="false">BD6/(0.025*5)</f>
        <v>55.4269230769231</v>
      </c>
      <c r="BS6" s="12" t="n">
        <f aca="false">BE6/(0.025*5)</f>
        <v>54.3038461538462</v>
      </c>
      <c r="BT6" s="12" t="n">
        <f aca="false">BF6/(0.025*5)</f>
        <v>55.4576923076923</v>
      </c>
      <c r="BU6" s="12" t="n">
        <f aca="false">BG6/(0.025*5)</f>
        <v>54.2576923076923</v>
      </c>
      <c r="BV6" s="12" t="n">
        <f aca="false">BH6/(0.025*5)</f>
        <v>53.0730769230769</v>
      </c>
      <c r="BW6" s="12" t="n">
        <f aca="false">BI6/(0.025*5)</f>
        <v>55.8576923076923</v>
      </c>
      <c r="BX6" s="12" t="n">
        <f aca="false">BJ6/(0.025*5)</f>
        <v>54.8423076923077</v>
      </c>
      <c r="BZ6" s="2" t="s">
        <v>8</v>
      </c>
      <c r="CA6" s="12"/>
      <c r="CB6" s="12"/>
      <c r="CC6" s="12"/>
      <c r="CD6" s="12"/>
      <c r="CE6" s="14" t="n">
        <f aca="false">AVERAGE(BQ6:BT6)</f>
        <v>55.4</v>
      </c>
      <c r="CF6" s="12"/>
      <c r="CG6" s="12"/>
      <c r="CH6" s="12"/>
      <c r="CI6" s="12" t="n">
        <f aca="false">AVERAGE(BU6:BX6)</f>
        <v>54.5076923076923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105.822510822511</v>
      </c>
      <c r="CT6" s="12" t="n">
        <f aca="false">(BR6/$CA$8)*100</f>
        <v>103.975468975469</v>
      </c>
      <c r="CU6" s="12" t="n">
        <f aca="false">(BS6/$CA$8)*100</f>
        <v>101.868686868687</v>
      </c>
      <c r="CV6" s="12" t="n">
        <f aca="false">(BT6/$CA$8)*100</f>
        <v>104.033189033189</v>
      </c>
      <c r="CW6" s="12" t="n">
        <f aca="false">(BU6/$CA$8)*100</f>
        <v>101.782106782107</v>
      </c>
      <c r="CX6" s="12" t="n">
        <f aca="false">(BV6/$CA$8)*100</f>
        <v>99.5598845598846</v>
      </c>
      <c r="CY6" s="12" t="n">
        <f aca="false">(BW6/$CA$8)*100</f>
        <v>104.78354978355</v>
      </c>
      <c r="CZ6" s="12" t="n">
        <f aca="false">(BX6/$CA$8)*100</f>
        <v>102.878787878788</v>
      </c>
      <c r="DB6" s="2" t="s">
        <v>8</v>
      </c>
      <c r="DC6" s="12"/>
      <c r="DD6" s="12"/>
      <c r="DE6" s="12"/>
      <c r="DF6" s="12"/>
      <c r="DG6" s="12" t="n">
        <f aca="false">AVERAGE(CS6:CV6)</f>
        <v>103.924963924964</v>
      </c>
      <c r="DH6" s="12"/>
      <c r="DI6" s="12"/>
      <c r="DJ6" s="12"/>
      <c r="DK6" s="12" t="n">
        <f aca="false">AVERAGE(CW6:CZ6)</f>
        <v>102.251082251082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-5.82251082251081</v>
      </c>
      <c r="DV6" s="12" t="n">
        <f aca="false">$DC$8-CT6</f>
        <v>-3.97546897546897</v>
      </c>
      <c r="DW6" s="12" t="n">
        <f aca="false">$DC$8-CU6</f>
        <v>-1.86868686868685</v>
      </c>
      <c r="DX6" s="12" t="n">
        <f aca="false">$DC$8-CV6</f>
        <v>-4.03318903318902</v>
      </c>
      <c r="DY6" s="12" t="n">
        <f aca="false">$DC$8-CW6</f>
        <v>-1.78210678210678</v>
      </c>
      <c r="DZ6" s="12" t="n">
        <f aca="false">$DC$8-CX6</f>
        <v>0.440115440115449</v>
      </c>
      <c r="EA6" s="12" t="n">
        <f aca="false">$DC$8-CY6</f>
        <v>-4.78354978354979</v>
      </c>
      <c r="EB6" s="12" t="n">
        <f aca="false">$DC$8-CZ6</f>
        <v>-2.87878787878786</v>
      </c>
      <c r="ED6" s="2" t="s">
        <v>8</v>
      </c>
      <c r="EE6" s="12"/>
      <c r="EF6" s="12"/>
      <c r="EG6" s="12"/>
      <c r="EH6" s="12"/>
      <c r="EI6" s="14" t="n">
        <f aca="false">AVERAGE(DU6:DX6)</f>
        <v>-3.92496392496391</v>
      </c>
      <c r="EJ6" s="12"/>
      <c r="EK6" s="12"/>
      <c r="EL6" s="12"/>
      <c r="EM6" s="12" t="n">
        <f aca="false">AVERAGE(DY6:EB6)</f>
        <v>-2.25108225108224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1.61691300474476</v>
      </c>
      <c r="EX6" s="12"/>
      <c r="EY6" s="12"/>
      <c r="EZ6" s="12"/>
      <c r="FA6" s="12" t="n">
        <f aca="false">STDEV(DY6:EB6)</f>
        <v>2.1809699036334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82</v>
      </c>
      <c r="G7" s="4"/>
      <c r="H7" s="4"/>
      <c r="I7" s="4"/>
      <c r="J7" s="4" t="s">
        <v>83</v>
      </c>
      <c r="K7" s="4"/>
      <c r="L7" s="4"/>
      <c r="M7" s="4"/>
      <c r="O7" s="2" t="s">
        <v>12</v>
      </c>
      <c r="P7" s="0" t="n">
        <v>1.1492</v>
      </c>
      <c r="Q7" s="0" t="n">
        <v>1.1421</v>
      </c>
      <c r="R7" s="0" t="n">
        <v>1.1497</v>
      </c>
      <c r="S7" s="0" t="n">
        <v>1.1279</v>
      </c>
      <c r="T7" s="0" t="n">
        <v>0.4209</v>
      </c>
      <c r="U7" s="0" t="n">
        <v>0.4088</v>
      </c>
      <c r="V7" s="0" t="n">
        <v>0.416</v>
      </c>
      <c r="W7" s="0" t="n">
        <v>0.4251</v>
      </c>
      <c r="X7" s="0" t="n">
        <v>0.3746</v>
      </c>
      <c r="Y7" s="0" t="n">
        <v>0.4071</v>
      </c>
      <c r="Z7" s="0" t="n">
        <v>0.4208</v>
      </c>
      <c r="AA7" s="0" t="n">
        <v>0.4166</v>
      </c>
      <c r="AC7" s="2" t="s">
        <v>12</v>
      </c>
      <c r="AD7" s="12" t="n">
        <f aca="false">P7-(AVERAGE($P$4:$S$4))</f>
        <v>1.090675</v>
      </c>
      <c r="AE7" s="12" t="n">
        <f aca="false">Q7-(AVERAGE($P$4:$S$4))</f>
        <v>1.083575</v>
      </c>
      <c r="AF7" s="12" t="n">
        <f aca="false">R7-(AVERAGE($P$4:$S$4))</f>
        <v>1.091175</v>
      </c>
      <c r="AG7" s="12" t="n">
        <f aca="false">S7-(AVERAGE($P$4:$S$4))</f>
        <v>1.069375</v>
      </c>
      <c r="AH7" s="12" t="n">
        <f aca="false">T7-(AVERAGE($P$4:$S$4))</f>
        <v>0.362375</v>
      </c>
      <c r="AI7" s="12" t="n">
        <f aca="false">U7-(AVERAGE($P$4:$S$4))</f>
        <v>0.350275</v>
      </c>
      <c r="AJ7" s="12" t="n">
        <f aca="false">V7-(AVERAGE($P$4:$S$4))</f>
        <v>0.357475</v>
      </c>
      <c r="AK7" s="12" t="n">
        <f aca="false">W7-(AVERAGE($P$4:$S$4))</f>
        <v>0.366575</v>
      </c>
      <c r="AL7" s="12" t="n">
        <f aca="false">X7-(AVERAGE($P$4:$S$4))</f>
        <v>0.316075</v>
      </c>
      <c r="AM7" s="12" t="n">
        <f aca="false">Y7-(AVERAGE($P$4:$S$4))</f>
        <v>0.348575</v>
      </c>
      <c r="AN7" s="12" t="n">
        <f aca="false">Z7-(AVERAGE($P$4:$S$4))</f>
        <v>0.362275</v>
      </c>
      <c r="AO7" s="12" t="n">
        <f aca="false">AA7-(AVERAGE($P$4:$S$4))</f>
        <v>0.358075</v>
      </c>
      <c r="AQ7" s="11" t="n">
        <v>20</v>
      </c>
      <c r="AR7" s="12" t="n">
        <f aca="false">AD7</f>
        <v>1.090675</v>
      </c>
      <c r="AS7" s="12" t="n">
        <f aca="false">AE7</f>
        <v>1.083575</v>
      </c>
      <c r="AT7" s="12" t="n">
        <f aca="false">AF7</f>
        <v>1.091175</v>
      </c>
      <c r="AU7" s="12" t="n">
        <f aca="false">AG7</f>
        <v>1.069375</v>
      </c>
      <c r="AV7" s="13" t="n">
        <f aca="false">AVERAGE(AR7:AU7)</f>
        <v>1.0837</v>
      </c>
      <c r="AX7" s="2" t="s">
        <v>12</v>
      </c>
      <c r="AY7" s="12" t="n">
        <f aca="false">(AD7-0.0073)/0.052</f>
        <v>20.8341346153846</v>
      </c>
      <c r="AZ7" s="12" t="n">
        <f aca="false">(AE7-0.0073)/0.052</f>
        <v>20.6975961538461</v>
      </c>
      <c r="BA7" s="12" t="n">
        <f aca="false">(AF7-0.0073)/0.052</f>
        <v>20.84375</v>
      </c>
      <c r="BB7" s="12" t="n">
        <f aca="false">(AG7-0.0073)/0.052</f>
        <v>20.4245192307692</v>
      </c>
      <c r="BC7" s="12" t="n">
        <f aca="false">(AH7-0.0073)/0.052</f>
        <v>6.82836538461538</v>
      </c>
      <c r="BD7" s="12" t="n">
        <f aca="false">(AI7-0.0073)/0.052</f>
        <v>6.59567307692308</v>
      </c>
      <c r="BE7" s="12" t="n">
        <f aca="false">(AJ7-0.0073)/0.052</f>
        <v>6.73413461538462</v>
      </c>
      <c r="BF7" s="12" t="n">
        <f aca="false">(AK7-0.0073)/0.052</f>
        <v>6.90913461538462</v>
      </c>
      <c r="BG7" s="12" t="n">
        <f aca="false">(AL7-0.0073)/0.052</f>
        <v>5.93798076923077</v>
      </c>
      <c r="BH7" s="12" t="n">
        <f aca="false">(AM7-0.0073)/0.052</f>
        <v>6.56298076923077</v>
      </c>
      <c r="BI7" s="12" t="n">
        <f aca="false">(AN7-0.0073)/0.052</f>
        <v>6.82644230769231</v>
      </c>
      <c r="BJ7" s="12" t="n">
        <f aca="false">(AO7-0.0073)/0.052</f>
        <v>6.74567307692308</v>
      </c>
      <c r="BL7" s="2" t="s">
        <v>12</v>
      </c>
      <c r="BM7" s="12"/>
      <c r="BN7" s="12"/>
      <c r="BO7" s="12"/>
      <c r="BP7" s="12"/>
      <c r="BQ7" s="12" t="n">
        <f aca="false">BC7/(0.025*5)</f>
        <v>54.6269230769231</v>
      </c>
      <c r="BR7" s="12" t="n">
        <f aca="false">BD7/(0.025*5)</f>
        <v>52.7653846153846</v>
      </c>
      <c r="BS7" s="12" t="n">
        <f aca="false">BE7/(0.025*5)</f>
        <v>53.8730769230769</v>
      </c>
      <c r="BT7" s="12" t="n">
        <f aca="false">BF7/(0.025*5)</f>
        <v>55.2730769230769</v>
      </c>
      <c r="BU7" s="12" t="n">
        <f aca="false">BG7/(0.025*5)</f>
        <v>47.5038461538462</v>
      </c>
      <c r="BV7" s="12" t="n">
        <f aca="false">BH7/(0.025*5)</f>
        <v>52.5038461538462</v>
      </c>
      <c r="BW7" s="12" t="n">
        <f aca="false">BI7/(0.025*5)</f>
        <v>54.6115384615385</v>
      </c>
      <c r="BX7" s="12" t="n">
        <f aca="false">BJ7/(0.025*5)</f>
        <v>53.9653846153846</v>
      </c>
      <c r="BZ7" s="2" t="s">
        <v>12</v>
      </c>
      <c r="CA7" s="12"/>
      <c r="CB7" s="12"/>
      <c r="CC7" s="12"/>
      <c r="CD7" s="12"/>
      <c r="CE7" s="12" t="n">
        <f aca="false">AVERAGE(BQ7:BT7)</f>
        <v>54.1346153846154</v>
      </c>
      <c r="CF7" s="12"/>
      <c r="CG7" s="12"/>
      <c r="CH7" s="12"/>
      <c r="CI7" s="12" t="n">
        <f aca="false">AVERAGE(BU7:BX7)</f>
        <v>52.1461538461539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102.474747474747</v>
      </c>
      <c r="CT7" s="12" t="n">
        <f aca="false">(BR7/$CA$8)*100</f>
        <v>98.982683982684</v>
      </c>
      <c r="CU7" s="12" t="n">
        <f aca="false">(BS7/$CA$8)*100</f>
        <v>101.060606060606</v>
      </c>
      <c r="CV7" s="12" t="n">
        <f aca="false">(BT7/$CA$8)*100</f>
        <v>103.686868686869</v>
      </c>
      <c r="CW7" s="12" t="n">
        <f aca="false">(BU7/$CA$8)*100</f>
        <v>89.1125541125541</v>
      </c>
      <c r="CX7" s="12" t="n">
        <f aca="false">(BV7/$CA$8)*100</f>
        <v>98.4920634920635</v>
      </c>
      <c r="CY7" s="12" t="n">
        <f aca="false">(BW7/$CA$8)*100</f>
        <v>102.445887445887</v>
      </c>
      <c r="CZ7" s="12" t="n">
        <f aca="false">(BX7/$CA$8)*100</f>
        <v>101.233766233766</v>
      </c>
      <c r="DB7" s="2" t="s">
        <v>12</v>
      </c>
      <c r="DC7" s="12"/>
      <c r="DD7" s="12"/>
      <c r="DE7" s="12"/>
      <c r="DF7" s="12"/>
      <c r="DG7" s="12" t="n">
        <f aca="false">AVERAGE(CS7:CV7)</f>
        <v>101.551226551227</v>
      </c>
      <c r="DH7" s="12"/>
      <c r="DI7" s="12"/>
      <c r="DJ7" s="12"/>
      <c r="DK7" s="12" t="n">
        <f aca="false">AVERAGE(CW7:CZ7)</f>
        <v>97.8210678210678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-2.47474747474746</v>
      </c>
      <c r="DV7" s="12" t="n">
        <f aca="false">$DC$8-CT7</f>
        <v>1.01731601731602</v>
      </c>
      <c r="DW7" s="12" t="n">
        <f aca="false">$DC$8-CU7</f>
        <v>-1.06060606060606</v>
      </c>
      <c r="DX7" s="12" t="n">
        <f aca="false">$DC$8-CV7</f>
        <v>-3.68686868686868</v>
      </c>
      <c r="DY7" s="12" t="n">
        <f aca="false">$DC$8-CW7</f>
        <v>10.8874458874459</v>
      </c>
      <c r="DZ7" s="12" t="n">
        <f aca="false">$DC$8-CX7</f>
        <v>1.50793650793652</v>
      </c>
      <c r="EA7" s="12" t="n">
        <f aca="false">$DC$8-CY7</f>
        <v>-2.44588744588744</v>
      </c>
      <c r="EB7" s="12" t="n">
        <f aca="false">$DC$8-CZ7</f>
        <v>-1.23376623376625</v>
      </c>
      <c r="ED7" s="2" t="s">
        <v>12</v>
      </c>
      <c r="EE7" s="12"/>
      <c r="EF7" s="12"/>
      <c r="EG7" s="12"/>
      <c r="EH7" s="12"/>
      <c r="EI7" s="12" t="n">
        <f aca="false">AVERAGE(DU7:DX7)</f>
        <v>-1.55122655122655</v>
      </c>
      <c r="EJ7" s="12"/>
      <c r="EK7" s="12"/>
      <c r="EL7" s="12"/>
      <c r="EM7" s="12" t="n">
        <f aca="false">AVERAGE(DY7:EB7)</f>
        <v>2.17893217893218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2.02088904692489</v>
      </c>
      <c r="EX7" s="12"/>
      <c r="EY7" s="12"/>
      <c r="EZ7" s="12"/>
      <c r="FA7" s="12" t="n">
        <f aca="false">STDEV(DY7:EB7)</f>
        <v>6.0366633504505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84</v>
      </c>
      <c r="G8" s="4"/>
      <c r="H8" s="4"/>
      <c r="I8" s="4"/>
      <c r="J8" s="4" t="s">
        <v>85</v>
      </c>
      <c r="K8" s="4"/>
      <c r="L8" s="4"/>
      <c r="M8" s="4"/>
      <c r="O8" s="2" t="s">
        <v>16</v>
      </c>
      <c r="P8" s="0" t="n">
        <v>0.4274</v>
      </c>
      <c r="Q8" s="0" t="n">
        <v>0.4021</v>
      </c>
      <c r="R8" s="0" t="n">
        <v>0.4087</v>
      </c>
      <c r="S8" s="0" t="n">
        <v>0.4111</v>
      </c>
      <c r="T8" s="0" t="n">
        <v>0.4369</v>
      </c>
      <c r="U8" s="0" t="n">
        <v>0.4299</v>
      </c>
      <c r="V8" s="0" t="n">
        <v>0.4251</v>
      </c>
      <c r="W8" s="0" t="n">
        <v>0.4228</v>
      </c>
      <c r="X8" s="0" t="n">
        <v>0.361</v>
      </c>
      <c r="Y8" s="0" t="n">
        <v>0.4023</v>
      </c>
      <c r="Z8" s="0" t="n">
        <v>0.417</v>
      </c>
      <c r="AA8" s="0" t="n">
        <v>0.4094</v>
      </c>
      <c r="AC8" s="2" t="s">
        <v>16</v>
      </c>
      <c r="AD8" s="12" t="n">
        <f aca="false">P8-(AVERAGE($P$4:$S$4))</f>
        <v>0.368875</v>
      </c>
      <c r="AE8" s="12" t="n">
        <f aca="false">Q8-(AVERAGE($P$4:$S$4))</f>
        <v>0.343575</v>
      </c>
      <c r="AF8" s="12" t="n">
        <f aca="false">R8-(AVERAGE($P$4:$S$4))</f>
        <v>0.350175</v>
      </c>
      <c r="AG8" s="12" t="n">
        <f aca="false">S8-(AVERAGE($P$4:$S$4))</f>
        <v>0.352575</v>
      </c>
      <c r="AH8" s="12" t="n">
        <f aca="false">T8-(AVERAGE($P$4:$S$4))</f>
        <v>0.378375</v>
      </c>
      <c r="AI8" s="12" t="n">
        <f aca="false">U8-(AVERAGE($P$4:$S$4))</f>
        <v>0.371375</v>
      </c>
      <c r="AJ8" s="12" t="n">
        <f aca="false">V8-(AVERAGE($P$4:$S$4))</f>
        <v>0.366575</v>
      </c>
      <c r="AK8" s="12" t="n">
        <f aca="false">W8-(AVERAGE($P$4:$S$4))</f>
        <v>0.364275</v>
      </c>
      <c r="AL8" s="12" t="n">
        <f aca="false">X8-(AVERAGE($P$4:$S$4))</f>
        <v>0.302475</v>
      </c>
      <c r="AM8" s="12" t="n">
        <f aca="false">Y8-(AVERAGE($P$4:$S$4))</f>
        <v>0.343775</v>
      </c>
      <c r="AN8" s="12" t="n">
        <f aca="false">Z8-(AVERAGE($P$4:$S$4))</f>
        <v>0.358475</v>
      </c>
      <c r="AO8" s="12" t="n">
        <f aca="false">AA8-(AVERAGE($P$4:$S$4))</f>
        <v>0.350875</v>
      </c>
      <c r="AX8" s="2" t="s">
        <v>16</v>
      </c>
      <c r="AY8" s="12" t="n">
        <f aca="false">(AD8-0.0073)/0.052</f>
        <v>6.95336538461538</v>
      </c>
      <c r="AZ8" s="12" t="n">
        <f aca="false">(AE8-0.0073)/0.052</f>
        <v>6.46682692307692</v>
      </c>
      <c r="BA8" s="12" t="n">
        <f aca="false">(AF8-0.0073)/0.052</f>
        <v>6.59375</v>
      </c>
      <c r="BB8" s="12" t="n">
        <f aca="false">(AG8-0.0073)/0.052</f>
        <v>6.63990384615385</v>
      </c>
      <c r="BC8" s="12" t="n">
        <f aca="false">(AH8-0.0073)/0.052</f>
        <v>7.13605769230769</v>
      </c>
      <c r="BD8" s="12" t="n">
        <f aca="false">(AI8-0.0073)/0.052</f>
        <v>7.00144230769231</v>
      </c>
      <c r="BE8" s="12" t="n">
        <f aca="false">(AJ8-0.0073)/0.052</f>
        <v>6.90913461538462</v>
      </c>
      <c r="BF8" s="12" t="n">
        <f aca="false">(AK8-0.0073)/0.052</f>
        <v>6.86490384615385</v>
      </c>
      <c r="BG8" s="12" t="n">
        <f aca="false">(AL8-0.0073)/0.052</f>
        <v>5.67644230769231</v>
      </c>
      <c r="BH8" s="12" t="n">
        <f aca="false">(AM8-0.0073)/0.052</f>
        <v>6.47067307692308</v>
      </c>
      <c r="BI8" s="12" t="n">
        <f aca="false">(AN8-0.0073)/0.052</f>
        <v>6.75336538461539</v>
      </c>
      <c r="BJ8" s="12" t="n">
        <f aca="false">(AO8-0.0073)/0.052</f>
        <v>6.60721153846154</v>
      </c>
      <c r="BL8" s="2" t="s">
        <v>16</v>
      </c>
      <c r="BM8" s="12" t="n">
        <f aca="false">AY8/(0.025*5)</f>
        <v>55.6269230769231</v>
      </c>
      <c r="BN8" s="12" t="n">
        <f aca="false">AZ8/(0.025*5)</f>
        <v>51.7346153846154</v>
      </c>
      <c r="BO8" s="12" t="n">
        <f aca="false">BA8/(0.025*5)</f>
        <v>52.75</v>
      </c>
      <c r="BP8" s="12" t="n">
        <f aca="false">BB8/(0.025*5)</f>
        <v>53.1192307692308</v>
      </c>
      <c r="BQ8" s="12" t="n">
        <f aca="false">BC8/(0.025*5)</f>
        <v>57.0884615384615</v>
      </c>
      <c r="BR8" s="12" t="n">
        <f aca="false">BD8/(0.025*5)</f>
        <v>56.0115384615385</v>
      </c>
      <c r="BS8" s="12" t="n">
        <f aca="false">BE8/(0.025*5)</f>
        <v>55.2730769230769</v>
      </c>
      <c r="BT8" s="12" t="n">
        <f aca="false">BF8/(0.025*5)</f>
        <v>54.9192307692308</v>
      </c>
      <c r="BU8" s="12" t="n">
        <f aca="false">BG8/(0.025*5)</f>
        <v>45.4115384615385</v>
      </c>
      <c r="BV8" s="12" t="n">
        <f aca="false">BH8/(0.025*5)</f>
        <v>51.7653846153846</v>
      </c>
      <c r="BW8" s="12" t="n">
        <f aca="false">BI8/(0.025*5)</f>
        <v>54.0269230769231</v>
      </c>
      <c r="BX8" s="12" t="n">
        <f aca="false">BJ8/(0.025*5)</f>
        <v>52.8576923076923</v>
      </c>
      <c r="BZ8" s="2" t="s">
        <v>16</v>
      </c>
      <c r="CA8" s="12" t="n">
        <f aca="false">AVERAGE(BM8:BP8)</f>
        <v>53.3076923076923</v>
      </c>
      <c r="CB8" s="12"/>
      <c r="CC8" s="12"/>
      <c r="CD8" s="12"/>
      <c r="CE8" s="12" t="n">
        <f aca="false">AVERAGE(BQ8:BT8)</f>
        <v>55.8230769230769</v>
      </c>
      <c r="CF8" s="12"/>
      <c r="CG8" s="12"/>
      <c r="CH8" s="12"/>
      <c r="CI8" s="14" t="n">
        <f aca="false">AVERAGE(BU8:BX8)</f>
        <v>51.0153846153846</v>
      </c>
      <c r="CJ8" s="12"/>
      <c r="CK8" s="12"/>
      <c r="CL8" s="12"/>
      <c r="CN8" s="2" t="s">
        <v>16</v>
      </c>
      <c r="CO8" s="12" t="n">
        <f aca="false">(BM8/$CA$8)*100</f>
        <v>104.350649350649</v>
      </c>
      <c r="CP8" s="12" t="n">
        <f aca="false">(BN8/$CA$8)*100</f>
        <v>97.0490620490621</v>
      </c>
      <c r="CQ8" s="12" t="n">
        <f aca="false">(BO8/$CA$8)*100</f>
        <v>98.953823953824</v>
      </c>
      <c r="CR8" s="12" t="n">
        <f aca="false">(BP8/$CA$8)*100</f>
        <v>99.6464646464647</v>
      </c>
      <c r="CS8" s="12" t="n">
        <f aca="false">(BQ8/$CA$8)*100</f>
        <v>107.092352092352</v>
      </c>
      <c r="CT8" s="12" t="n">
        <f aca="false">(BR8/$CA$8)*100</f>
        <v>105.07215007215</v>
      </c>
      <c r="CU8" s="12" t="n">
        <f aca="false">(BS8/$CA$8)*100</f>
        <v>103.686868686869</v>
      </c>
      <c r="CV8" s="12" t="n">
        <f aca="false">(BT8/$CA$8)*100</f>
        <v>103.023088023088</v>
      </c>
      <c r="CW8" s="12" t="n">
        <f aca="false">(BU8/$CA$8)*100</f>
        <v>85.1875901875902</v>
      </c>
      <c r="CX8" s="12" t="n">
        <f aca="false">(BV8/$CA$8)*100</f>
        <v>97.1067821067821</v>
      </c>
      <c r="CY8" s="12" t="n">
        <f aca="false">(BW8/$CA$8)*100</f>
        <v>101.349206349206</v>
      </c>
      <c r="CZ8" s="12" t="n">
        <f aca="false">(BX8/$CA$8)*100</f>
        <v>99.1558441558442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104.718614718615</v>
      </c>
      <c r="DH8" s="12"/>
      <c r="DI8" s="12"/>
      <c r="DJ8" s="12"/>
      <c r="DK8" s="12" t="n">
        <f aca="false">AVERAGE(CW8:CZ8)</f>
        <v>95.6998556998557</v>
      </c>
      <c r="DL8" s="12"/>
      <c r="DM8" s="12"/>
      <c r="DN8" s="12"/>
      <c r="DP8" s="2" t="s">
        <v>16</v>
      </c>
      <c r="DQ8" s="12" t="n">
        <f aca="false">$DC$8-CO8</f>
        <v>-4.35064935064933</v>
      </c>
      <c r="DR8" s="12" t="n">
        <f aca="false">$DC$8-CP8</f>
        <v>2.95093795093796</v>
      </c>
      <c r="DS8" s="12" t="n">
        <f aca="false">$DC$8-CQ8</f>
        <v>1.04617604617606</v>
      </c>
      <c r="DT8" s="12" t="n">
        <f aca="false">$DC$8-CR8</f>
        <v>0.353535353535349</v>
      </c>
      <c r="DU8" s="12" t="n">
        <f aca="false">$DC$8-CS8</f>
        <v>-7.09235209235207</v>
      </c>
      <c r="DV8" s="12" t="n">
        <f aca="false">$DC$8-CT8</f>
        <v>-5.07215007215005</v>
      </c>
      <c r="DW8" s="12" t="n">
        <f aca="false">$DC$8-CU8</f>
        <v>-3.68686868686868</v>
      </c>
      <c r="DX8" s="12" t="n">
        <f aca="false">$DC$8-CV8</f>
        <v>-3.02308802308802</v>
      </c>
      <c r="DY8" s="12" t="n">
        <f aca="false">$DC$8-CW8</f>
        <v>14.8124098124098</v>
      </c>
      <c r="DZ8" s="12" t="n">
        <f aca="false">$DC$8-CX8</f>
        <v>2.89321789321788</v>
      </c>
      <c r="EA8" s="12" t="n">
        <f aca="false">$DC$8-CY8</f>
        <v>-1.34920634920636</v>
      </c>
      <c r="EB8" s="12" t="n">
        <f aca="false">$DC$8-CZ8</f>
        <v>0.844155844155836</v>
      </c>
      <c r="ED8" s="2" t="s">
        <v>16</v>
      </c>
      <c r="EE8" s="12" t="n">
        <f aca="false">AVERAGE(DQ8:DT8)</f>
        <v>7.105427357601E-015</v>
      </c>
      <c r="EF8" s="12"/>
      <c r="EG8" s="12"/>
      <c r="EH8" s="12"/>
      <c r="EI8" s="12" t="n">
        <f aca="false">AVERAGE(DU8:DX8)</f>
        <v>-4.71861471861471</v>
      </c>
      <c r="EJ8" s="12"/>
      <c r="EK8" s="12"/>
      <c r="EL8" s="12"/>
      <c r="EM8" s="14" t="n">
        <f aca="false">AVERAGE(DY8:EB8)</f>
        <v>4.30014430014429</v>
      </c>
      <c r="EN8" s="12"/>
      <c r="EO8" s="12"/>
      <c r="EP8" s="12"/>
      <c r="ER8" s="2" t="s">
        <v>16</v>
      </c>
      <c r="ES8" s="12" t="n">
        <f aca="false">STDEV(DQ8:DT8)</f>
        <v>3.10137905500028</v>
      </c>
      <c r="ET8" s="12"/>
      <c r="EU8" s="12"/>
      <c r="EV8" s="12"/>
      <c r="EW8" s="12" t="n">
        <f aca="false">STDEV(DU8:DX8)</f>
        <v>1.79804773897916</v>
      </c>
      <c r="EX8" s="12"/>
      <c r="EY8" s="12"/>
      <c r="EZ8" s="12"/>
      <c r="FA8" s="14" t="n">
        <f aca="false">STDEV(DY8:EB8)</f>
        <v>7.21909936862205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86</v>
      </c>
      <c r="G9" s="4"/>
      <c r="H9" s="4"/>
      <c r="I9" s="4"/>
      <c r="J9" s="4" t="s">
        <v>87</v>
      </c>
      <c r="K9" s="4"/>
      <c r="L9" s="4"/>
      <c r="M9" s="4"/>
      <c r="O9" s="2" t="s">
        <v>20</v>
      </c>
      <c r="P9" s="0" t="n">
        <v>0.2183</v>
      </c>
      <c r="Q9" s="0" t="n">
        <v>0.2448</v>
      </c>
      <c r="R9" s="0" t="n">
        <v>0.1928</v>
      </c>
      <c r="S9" s="0" t="n">
        <v>0.2275</v>
      </c>
      <c r="T9" s="0" t="n">
        <v>0.4243</v>
      </c>
      <c r="U9" s="0" t="n">
        <v>0.4277</v>
      </c>
      <c r="V9" s="0" t="n">
        <v>0.4246</v>
      </c>
      <c r="W9" s="0" t="n">
        <v>0.4242</v>
      </c>
      <c r="X9" s="0" t="n">
        <v>0.3978</v>
      </c>
      <c r="Y9" s="0" t="n">
        <v>0.3612</v>
      </c>
      <c r="Z9" s="0" t="n">
        <v>0.4252</v>
      </c>
      <c r="AA9" s="0" t="n">
        <v>0.4243</v>
      </c>
      <c r="AC9" s="2" t="s">
        <v>20</v>
      </c>
      <c r="AD9" s="12" t="n">
        <f aca="false">P9-(AVERAGE($P$4:$S$4))</f>
        <v>0.159775</v>
      </c>
      <c r="AE9" s="12" t="n">
        <f aca="false">Q9-(AVERAGE($P$4:$S$4))</f>
        <v>0.186275</v>
      </c>
      <c r="AF9" s="12" t="n">
        <f aca="false">R9-(AVERAGE($P$4:$S$4))</f>
        <v>0.134275</v>
      </c>
      <c r="AG9" s="12" t="n">
        <f aca="false">S9-(AVERAGE($P$4:$S$4))</f>
        <v>0.168975</v>
      </c>
      <c r="AH9" s="12" t="n">
        <f aca="false">T9-(AVERAGE($P$4:$S$4))</f>
        <v>0.365775</v>
      </c>
      <c r="AI9" s="12" t="n">
        <f aca="false">U9-(AVERAGE($P$4:$S$4))</f>
        <v>0.369175</v>
      </c>
      <c r="AJ9" s="12" t="n">
        <f aca="false">V9-(AVERAGE($P$4:$S$4))</f>
        <v>0.366075</v>
      </c>
      <c r="AK9" s="12" t="n">
        <f aca="false">W9-(AVERAGE($P$4:$S$4))</f>
        <v>0.365675</v>
      </c>
      <c r="AL9" s="12" t="n">
        <f aca="false">X9-(AVERAGE($P$4:$S$4))</f>
        <v>0.339275</v>
      </c>
      <c r="AM9" s="12" t="n">
        <f aca="false">Y9-(AVERAGE($P$4:$S$4))</f>
        <v>0.302675</v>
      </c>
      <c r="AN9" s="12" t="n">
        <f aca="false">Z9-(AVERAGE($P$4:$S$4))</f>
        <v>0.366675</v>
      </c>
      <c r="AO9" s="12" t="n">
        <f aca="false">AA9-(AVERAGE($P$4:$S$4))</f>
        <v>0.365775</v>
      </c>
      <c r="AX9" s="2" t="s">
        <v>20</v>
      </c>
      <c r="AY9" s="12" t="n">
        <f aca="false">(AD9-0.0073)/0.052</f>
        <v>2.93221153846154</v>
      </c>
      <c r="AZ9" s="12" t="n">
        <f aca="false">(AE9-0.0073)/0.052</f>
        <v>3.44182692307692</v>
      </c>
      <c r="BA9" s="12" t="n">
        <f aca="false">(AF9-0.0073)/0.052</f>
        <v>2.44182692307692</v>
      </c>
      <c r="BB9" s="12" t="n">
        <f aca="false">(AG9-0.0073)/0.052</f>
        <v>3.10913461538462</v>
      </c>
      <c r="BC9" s="12" t="n">
        <f aca="false">(AH9-0.0073)/0.052</f>
        <v>6.89375</v>
      </c>
      <c r="BD9" s="12" t="n">
        <f aca="false">(AI9-0.0073)/0.052</f>
        <v>6.95913461538462</v>
      </c>
      <c r="BE9" s="12" t="n">
        <f aca="false">(AJ9-0.0073)/0.052</f>
        <v>6.89951923076923</v>
      </c>
      <c r="BF9" s="12" t="n">
        <f aca="false">(AK9-0.0073)/0.052</f>
        <v>6.89182692307692</v>
      </c>
      <c r="BG9" s="12" t="n">
        <f aca="false">(AL9-0.0073)/0.052</f>
        <v>6.38413461538462</v>
      </c>
      <c r="BH9" s="12" t="n">
        <f aca="false">(AM9-0.0073)/0.052</f>
        <v>5.68028846153846</v>
      </c>
      <c r="BI9" s="12" t="n">
        <f aca="false">(AN9-0.0073)/0.052</f>
        <v>6.91105769230769</v>
      </c>
      <c r="BJ9" s="12" t="n">
        <f aca="false">(AO9-0.0073)/0.052</f>
        <v>6.89375</v>
      </c>
      <c r="BL9" s="2" t="s">
        <v>20</v>
      </c>
      <c r="BM9" s="12" t="n">
        <f aca="false">AY9/(0.025*5)</f>
        <v>23.4576923076923</v>
      </c>
      <c r="BN9" s="12" t="n">
        <f aca="false">AZ9/(0.025*5)</f>
        <v>27.5346153846154</v>
      </c>
      <c r="BO9" s="12" t="n">
        <f aca="false">BA9/(0.025*5)</f>
        <v>19.5346153846154</v>
      </c>
      <c r="BP9" s="12" t="n">
        <f aca="false">BB9/(0.025*5)</f>
        <v>24.8730769230769</v>
      </c>
      <c r="BQ9" s="12" t="n">
        <f aca="false">BC9/(0.025*5)</f>
        <v>55.15</v>
      </c>
      <c r="BR9" s="12" t="n">
        <f aca="false">BD9/(0.025*5)</f>
        <v>55.6730769230769</v>
      </c>
      <c r="BS9" s="12" t="n">
        <f aca="false">BE9/(0.025*5)</f>
        <v>55.1961538461539</v>
      </c>
      <c r="BT9" s="12" t="n">
        <f aca="false">BF9/(0.025*5)</f>
        <v>55.1346153846154</v>
      </c>
      <c r="BU9" s="12" t="n">
        <f aca="false">BG9/(0.025*5)</f>
        <v>51.0730769230769</v>
      </c>
      <c r="BV9" s="12" t="n">
        <f aca="false">BH9/(0.025*5)</f>
        <v>45.4423076923077</v>
      </c>
      <c r="BW9" s="12" t="n">
        <f aca="false">BI9/(0.025*5)</f>
        <v>55.2884615384615</v>
      </c>
      <c r="BX9" s="12" t="n">
        <f aca="false">BJ9/(0.025*5)</f>
        <v>55.15</v>
      </c>
      <c r="BZ9" s="2" t="s">
        <v>20</v>
      </c>
      <c r="CA9" s="12" t="n">
        <f aca="false">AVERAGE(BM9:BP9)</f>
        <v>23.85</v>
      </c>
      <c r="CB9" s="12"/>
      <c r="CC9" s="12"/>
      <c r="CD9" s="12"/>
      <c r="CE9" s="12" t="n">
        <f aca="false">AVERAGE(BQ9:BT9)</f>
        <v>55.2884615384615</v>
      </c>
      <c r="CF9" s="12"/>
      <c r="CG9" s="12"/>
      <c r="CH9" s="12"/>
      <c r="CI9" s="14" t="n">
        <f aca="false">AVERAGE(BU9:BX9)</f>
        <v>51.7384615384615</v>
      </c>
      <c r="CJ9" s="12"/>
      <c r="CK9" s="12"/>
      <c r="CL9" s="12"/>
      <c r="CN9" s="2" t="s">
        <v>20</v>
      </c>
      <c r="CO9" s="12" t="n">
        <f aca="false">(BM9/$CA$8)*100</f>
        <v>44.004329004329</v>
      </c>
      <c r="CP9" s="12" t="n">
        <f aca="false">(BN9/$CA$8)*100</f>
        <v>51.6522366522367</v>
      </c>
      <c r="CQ9" s="12" t="n">
        <f aca="false">(BO9/$CA$8)*100</f>
        <v>36.6450216450216</v>
      </c>
      <c r="CR9" s="12" t="n">
        <f aca="false">(BP9/$CA$8)*100</f>
        <v>46.6594516594517</v>
      </c>
      <c r="CS9" s="12" t="n">
        <f aca="false">(BQ9/$CA$8)*100</f>
        <v>103.455988455988</v>
      </c>
      <c r="CT9" s="12" t="n">
        <f aca="false">(BR9/$CA$8)*100</f>
        <v>104.437229437229</v>
      </c>
      <c r="CU9" s="12" t="n">
        <f aca="false">(BS9/$CA$8)*100</f>
        <v>103.542568542569</v>
      </c>
      <c r="CV9" s="12" t="n">
        <f aca="false">(BT9/$CA$8)*100</f>
        <v>103.427128427128</v>
      </c>
      <c r="CW9" s="12" t="n">
        <f aca="false">(BU9/$CA$8)*100</f>
        <v>95.8080808080808</v>
      </c>
      <c r="CX9" s="12" t="n">
        <f aca="false">(BV9/$CA$8)*100</f>
        <v>85.2453102453103</v>
      </c>
      <c r="CY9" s="12" t="n">
        <f aca="false">(BW9/$CA$8)*100</f>
        <v>103.715728715729</v>
      </c>
      <c r="CZ9" s="12" t="n">
        <f aca="false">(BX9/$CA$8)*100</f>
        <v>103.455988455988</v>
      </c>
      <c r="DB9" s="2" t="s">
        <v>20</v>
      </c>
      <c r="DC9" s="12" t="n">
        <f aca="false">AVERAGE(CO9:CR9)</f>
        <v>44.7402597402598</v>
      </c>
      <c r="DD9" s="12"/>
      <c r="DE9" s="12"/>
      <c r="DF9" s="12"/>
      <c r="DG9" s="12" t="n">
        <f aca="false">AVERAGE(CS9:CV9)</f>
        <v>103.715728715729</v>
      </c>
      <c r="DH9" s="12"/>
      <c r="DI9" s="12"/>
      <c r="DJ9" s="12"/>
      <c r="DK9" s="12" t="n">
        <f aca="false">AVERAGE(CW9:CZ9)</f>
        <v>97.0562770562771</v>
      </c>
      <c r="DL9" s="12"/>
      <c r="DM9" s="12"/>
      <c r="DN9" s="12"/>
      <c r="DP9" s="2" t="s">
        <v>20</v>
      </c>
      <c r="DQ9" s="12" t="n">
        <f aca="false">$DC$8-CO9</f>
        <v>55.995670995671</v>
      </c>
      <c r="DR9" s="12" t="n">
        <f aca="false">$DC$8-CP9</f>
        <v>48.3477633477634</v>
      </c>
      <c r="DS9" s="12" t="n">
        <f aca="false">$DC$8-CQ9</f>
        <v>63.3549783549784</v>
      </c>
      <c r="DT9" s="12" t="n">
        <f aca="false">$DC$8-CR9</f>
        <v>53.3405483405484</v>
      </c>
      <c r="DU9" s="12" t="n">
        <f aca="false">$DC$8-CS9</f>
        <v>-3.45598845598843</v>
      </c>
      <c r="DV9" s="12" t="n">
        <f aca="false">$DC$8-CT9</f>
        <v>-4.43722943722942</v>
      </c>
      <c r="DW9" s="12" t="n">
        <f aca="false">$DC$8-CU9</f>
        <v>-3.54256854256855</v>
      </c>
      <c r="DX9" s="12" t="n">
        <f aca="false">$DC$8-CV9</f>
        <v>-3.42712842712841</v>
      </c>
      <c r="DY9" s="12" t="n">
        <f aca="false">$DC$8-CW9</f>
        <v>4.19191919191918</v>
      </c>
      <c r="DZ9" s="12" t="n">
        <f aca="false">$DC$8-CX9</f>
        <v>14.7546897546898</v>
      </c>
      <c r="EA9" s="12" t="n">
        <f aca="false">$DC$8-CY9</f>
        <v>-3.7157287157287</v>
      </c>
      <c r="EB9" s="12" t="n">
        <f aca="false">$DC$8-CZ9</f>
        <v>-3.45598845598843</v>
      </c>
      <c r="ED9" s="2" t="s">
        <v>20</v>
      </c>
      <c r="EE9" s="12" t="n">
        <f aca="false">AVERAGE(DQ9:DT9)</f>
        <v>55.2597402597403</v>
      </c>
      <c r="EF9" s="12"/>
      <c r="EG9" s="12"/>
      <c r="EH9" s="12"/>
      <c r="EI9" s="12" t="n">
        <f aca="false">AVERAGE(DU9:DX9)</f>
        <v>-3.7157287157287</v>
      </c>
      <c r="EJ9" s="12"/>
      <c r="EK9" s="12"/>
      <c r="EL9" s="12"/>
      <c r="EM9" s="14" t="n">
        <f aca="false">AVERAGE(DY9:EB9)</f>
        <v>2.94372294372295</v>
      </c>
      <c r="EN9" s="12"/>
      <c r="EO9" s="12"/>
      <c r="EP9" s="12"/>
      <c r="ER9" s="2" t="s">
        <v>20</v>
      </c>
      <c r="ES9" s="12" t="n">
        <f aca="false">STDEV(DQ9:DT9)</f>
        <v>6.25921178001073</v>
      </c>
      <c r="ET9" s="12"/>
      <c r="EU9" s="12"/>
      <c r="EV9" s="12"/>
      <c r="EW9" s="12" t="n">
        <f aca="false">STDEV(DU9:DX9)</f>
        <v>0.483495213973219</v>
      </c>
      <c r="EX9" s="12"/>
      <c r="EY9" s="12"/>
      <c r="EZ9" s="12"/>
      <c r="FA9" s="14" t="n">
        <f aca="false">STDEV(DY9:EB9)</f>
        <v>8.68641723780946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88</v>
      </c>
      <c r="G10" s="4"/>
      <c r="H10" s="4"/>
      <c r="I10" s="4"/>
      <c r="J10" s="4" t="s">
        <v>89</v>
      </c>
      <c r="K10" s="4"/>
      <c r="L10" s="4"/>
      <c r="M10" s="4"/>
      <c r="O10" s="2" t="s">
        <v>24</v>
      </c>
      <c r="P10" s="0" t="n">
        <v>0.214</v>
      </c>
      <c r="Q10" s="0" t="n">
        <v>0.1452</v>
      </c>
      <c r="R10" s="0" t="n">
        <v>0.1761</v>
      </c>
      <c r="S10" s="0" t="n">
        <v>0.1261</v>
      </c>
      <c r="T10" s="0" t="n">
        <v>0.4436</v>
      </c>
      <c r="U10" s="0" t="n">
        <v>0.4106</v>
      </c>
      <c r="V10" s="0" t="n">
        <v>0.4138</v>
      </c>
      <c r="W10" s="0" t="n">
        <v>0.4286</v>
      </c>
      <c r="X10" s="0" t="n">
        <v>0.375</v>
      </c>
      <c r="Y10" s="0" t="n">
        <v>0.3953</v>
      </c>
      <c r="Z10" s="0" t="n">
        <v>0.4193</v>
      </c>
      <c r="AA10" s="0" t="n">
        <v>0.4248</v>
      </c>
      <c r="AC10" s="2" t="s">
        <v>24</v>
      </c>
      <c r="AD10" s="12" t="n">
        <f aca="false">P10-(AVERAGE($P$4:$S$4))</f>
        <v>0.155475</v>
      </c>
      <c r="AE10" s="12" t="n">
        <f aca="false">Q10-(AVERAGE($P$4:$S$4))</f>
        <v>0.086675</v>
      </c>
      <c r="AF10" s="12" t="n">
        <f aca="false">R10-(AVERAGE($P$4:$S$4))</f>
        <v>0.117575</v>
      </c>
      <c r="AG10" s="12" t="n">
        <f aca="false">S10-(AVERAGE($P$4:$S$4))</f>
        <v>0.067575</v>
      </c>
      <c r="AH10" s="12" t="n">
        <f aca="false">T10-(AVERAGE($P$4:$S$4))</f>
        <v>0.385075</v>
      </c>
      <c r="AI10" s="12" t="n">
        <f aca="false">U10-(AVERAGE($P$4:$S$4))</f>
        <v>0.352075</v>
      </c>
      <c r="AJ10" s="12" t="n">
        <f aca="false">V10-(AVERAGE($P$4:$S$4))</f>
        <v>0.355275</v>
      </c>
      <c r="AK10" s="12" t="n">
        <f aca="false">W10-(AVERAGE($P$4:$S$4))</f>
        <v>0.370075</v>
      </c>
      <c r="AL10" s="12" t="n">
        <f aca="false">X10-(AVERAGE($P$4:$S$4))</f>
        <v>0.316475</v>
      </c>
      <c r="AM10" s="12" t="n">
        <f aca="false">Y10-(AVERAGE($P$4:$S$4))</f>
        <v>0.336775</v>
      </c>
      <c r="AN10" s="12" t="n">
        <f aca="false">Z10-(AVERAGE($P$4:$S$4))</f>
        <v>0.360775</v>
      </c>
      <c r="AO10" s="12" t="n">
        <f aca="false">AA10-(AVERAGE($P$4:$S$4))</f>
        <v>0.366275</v>
      </c>
      <c r="AX10" s="2" t="s">
        <v>24</v>
      </c>
      <c r="AY10" s="12" t="n">
        <f aca="false">(AD10-0.0073)/0.052</f>
        <v>2.84951923076923</v>
      </c>
      <c r="AZ10" s="12" t="n">
        <f aca="false">(AE10-0.0073)/0.052</f>
        <v>1.52644230769231</v>
      </c>
      <c r="BA10" s="12" t="n">
        <f aca="false">(AF10-0.0073)/0.052</f>
        <v>2.12067307692308</v>
      </c>
      <c r="BB10" s="12" t="n">
        <f aca="false">(AG10-0.0073)/0.052</f>
        <v>1.15913461538462</v>
      </c>
      <c r="BC10" s="12" t="n">
        <f aca="false">(AH10-0.0073)/0.052</f>
        <v>7.26490384615385</v>
      </c>
      <c r="BD10" s="12" t="n">
        <f aca="false">(AI10-0.0073)/0.052</f>
        <v>6.63028846153846</v>
      </c>
      <c r="BE10" s="12" t="n">
        <f aca="false">(AJ10-0.0073)/0.052</f>
        <v>6.69182692307692</v>
      </c>
      <c r="BF10" s="12" t="n">
        <f aca="false">(AK10-0.0073)/0.052</f>
        <v>6.97644230769231</v>
      </c>
      <c r="BG10" s="12" t="n">
        <f aca="false">(AL10-0.0073)/0.052</f>
        <v>5.94567307692308</v>
      </c>
      <c r="BH10" s="12" t="n">
        <f aca="false">(AM10-0.0073)/0.052</f>
        <v>6.33605769230769</v>
      </c>
      <c r="BI10" s="12" t="n">
        <f aca="false">(AN10-0.0073)/0.052</f>
        <v>6.79759615384615</v>
      </c>
      <c r="BJ10" s="12" t="n">
        <f aca="false">(AO10-0.0073)/0.052</f>
        <v>6.90336538461539</v>
      </c>
      <c r="BL10" s="2" t="s">
        <v>24</v>
      </c>
      <c r="BM10" s="12" t="n">
        <f aca="false">AY10/(0.025*5)</f>
        <v>22.7961538461538</v>
      </c>
      <c r="BN10" s="12" t="n">
        <f aca="false">AZ10/(0.025*5)</f>
        <v>12.2115384615385</v>
      </c>
      <c r="BO10" s="12" t="n">
        <f aca="false">BA10/(0.025*5)</f>
        <v>16.9653846153846</v>
      </c>
      <c r="BP10" s="12" t="n">
        <f aca="false">BB10/(0.025*5)</f>
        <v>9.27307692307693</v>
      </c>
      <c r="BQ10" s="12" t="n">
        <f aca="false">BC10/(0.025*5)</f>
        <v>58.1192307692308</v>
      </c>
      <c r="BR10" s="12" t="n">
        <f aca="false">BD10/(0.025*5)</f>
        <v>53.0423076923077</v>
      </c>
      <c r="BS10" s="12" t="n">
        <f aca="false">BE10/(0.025*5)</f>
        <v>53.5346153846154</v>
      </c>
      <c r="BT10" s="12" t="n">
        <f aca="false">BF10/(0.025*5)</f>
        <v>55.8115384615385</v>
      </c>
      <c r="BU10" s="12" t="n">
        <f aca="false">BG10/(0.025*5)</f>
        <v>47.5653846153846</v>
      </c>
      <c r="BV10" s="12" t="n">
        <f aca="false">BH10/(0.025*5)</f>
        <v>50.6884615384615</v>
      </c>
      <c r="BW10" s="12" t="n">
        <f aca="false">BI10/(0.025*5)</f>
        <v>54.3807692307692</v>
      </c>
      <c r="BX10" s="12" t="n">
        <f aca="false">BJ10/(0.025*5)</f>
        <v>55.2269230769231</v>
      </c>
      <c r="BZ10" s="2" t="s">
        <v>24</v>
      </c>
      <c r="CA10" s="12" t="n">
        <f aca="false">AVERAGE(BM10:BP10)</f>
        <v>15.3115384615385</v>
      </c>
      <c r="CB10" s="12"/>
      <c r="CC10" s="12"/>
      <c r="CD10" s="12"/>
      <c r="CE10" s="14" t="n">
        <f aca="false">AVERAGE(BQ10:BS10)</f>
        <v>54.898717948718</v>
      </c>
      <c r="CF10" s="12"/>
      <c r="CG10" s="12"/>
      <c r="CH10" s="12"/>
      <c r="CI10" s="14" t="n">
        <f aca="false">AVERAGE(BU10:BX10)</f>
        <v>51.9653846153846</v>
      </c>
      <c r="CJ10" s="12"/>
      <c r="CK10" s="12"/>
      <c r="CL10" s="12"/>
      <c r="CN10" s="2" t="s">
        <v>24</v>
      </c>
      <c r="CO10" s="12" t="n">
        <f aca="false">(BM10/$CA$8)*100</f>
        <v>42.7633477633478</v>
      </c>
      <c r="CP10" s="12" t="n">
        <f aca="false">(BN10/$CA$8)*100</f>
        <v>22.9076479076479</v>
      </c>
      <c r="CQ10" s="12" t="n">
        <f aca="false">(BO10/$CA$8)*100</f>
        <v>31.8253968253968</v>
      </c>
      <c r="CR10" s="12" t="n">
        <f aca="false">(BP10/$CA$8)*100</f>
        <v>17.3953823953824</v>
      </c>
      <c r="CS10" s="12" t="n">
        <f aca="false">(BQ10/$CA$8)*100</f>
        <v>109.025974025974</v>
      </c>
      <c r="CT10" s="12" t="n">
        <f aca="false">(BR10/$CA$8)*100</f>
        <v>99.5021645021645</v>
      </c>
      <c r="CU10" s="12" t="n">
        <f aca="false">(BS10/$CA$8)*100</f>
        <v>100.425685425685</v>
      </c>
      <c r="CV10" s="12" t="n">
        <f aca="false">(BT10/$CA$8)*100</f>
        <v>104.69696969697</v>
      </c>
      <c r="CW10" s="12" t="n">
        <f aca="false">(BU10/$CA$8)*100</f>
        <v>89.2279942279942</v>
      </c>
      <c r="CX10" s="12" t="n">
        <f aca="false">(BV10/$CA$8)*100</f>
        <v>95.0865800865801</v>
      </c>
      <c r="CY10" s="12" t="n">
        <f aca="false">(BW10/$CA$8)*100</f>
        <v>102.012987012987</v>
      </c>
      <c r="CZ10" s="12" t="n">
        <f aca="false">(BX10/$CA$8)*100</f>
        <v>103.600288600289</v>
      </c>
      <c r="DB10" s="2" t="s">
        <v>24</v>
      </c>
      <c r="DC10" s="12" t="n">
        <f aca="false">AVERAGE(CO10:CR10)</f>
        <v>28.7229437229437</v>
      </c>
      <c r="DD10" s="12"/>
      <c r="DE10" s="12"/>
      <c r="DF10" s="12"/>
      <c r="DG10" s="12" t="n">
        <f aca="false">AVERAGE(CS10:CU10)</f>
        <v>102.984607984608</v>
      </c>
      <c r="DH10" s="12"/>
      <c r="DI10" s="12"/>
      <c r="DJ10" s="12"/>
      <c r="DK10" s="12" t="n">
        <f aca="false">AVERAGE(CW10:CZ10)</f>
        <v>97.4819624819625</v>
      </c>
      <c r="DL10" s="12"/>
      <c r="DM10" s="12"/>
      <c r="DN10" s="12"/>
      <c r="DP10" s="2" t="s">
        <v>24</v>
      </c>
      <c r="DQ10" s="12" t="n">
        <f aca="false">$DC$8-CO10</f>
        <v>57.2366522366522</v>
      </c>
      <c r="DR10" s="12" t="n">
        <f aca="false">$DC$8-CP10</f>
        <v>77.0923520923521</v>
      </c>
      <c r="DS10" s="12" t="n">
        <f aca="false">$DC$8-CQ10</f>
        <v>68.1746031746032</v>
      </c>
      <c r="DT10" s="12" t="n">
        <f aca="false">$DC$8-CR10</f>
        <v>82.6046176046176</v>
      </c>
      <c r="DU10" s="12" t="n">
        <f aca="false">$DC$8-CS10</f>
        <v>-9.02597402597404</v>
      </c>
      <c r="DV10" s="12" t="n">
        <f aca="false">$DC$8-CT10</f>
        <v>0.497835497835496</v>
      </c>
      <c r="DW10" s="12" t="n">
        <f aca="false">$DC$8-CU10</f>
        <v>-0.425685425685401</v>
      </c>
      <c r="DX10" s="12" t="n">
        <f aca="false">$DC$8-CV10</f>
        <v>-4.6969696969697</v>
      </c>
      <c r="DY10" s="12" t="n">
        <f aca="false">$DC$8-CW10</f>
        <v>10.7720057720058</v>
      </c>
      <c r="DZ10" s="12" t="n">
        <f aca="false">$DC$8-CX10</f>
        <v>4.91341991341992</v>
      </c>
      <c r="EA10" s="12" t="n">
        <f aca="false">$DC$8-CY10</f>
        <v>-2.01298701298701</v>
      </c>
      <c r="EB10" s="12" t="n">
        <f aca="false">$DC$8-CZ10</f>
        <v>-3.60028860028859</v>
      </c>
      <c r="ED10" s="2" t="s">
        <v>24</v>
      </c>
      <c r="EE10" s="12" t="n">
        <f aca="false">AVERAGE(DQ10:DT10)</f>
        <v>71.2770562770563</v>
      </c>
      <c r="EF10" s="12"/>
      <c r="EG10" s="12"/>
      <c r="EH10" s="12"/>
      <c r="EI10" s="14" t="n">
        <f aca="false">AVERAGE(DU10:DW10)</f>
        <v>-2.98460798460798</v>
      </c>
      <c r="EJ10" s="12"/>
      <c r="EK10" s="12"/>
      <c r="EL10" s="12"/>
      <c r="EM10" s="14" t="n">
        <f aca="false">AVERAGE(DY10:EB10)</f>
        <v>2.51803751803752</v>
      </c>
      <c r="EN10" s="12"/>
      <c r="EO10" s="12"/>
      <c r="EP10" s="12"/>
      <c r="ER10" s="2" t="s">
        <v>24</v>
      </c>
      <c r="ES10" s="12" t="n">
        <f aca="false">STDEV(DQ10:DT10)</f>
        <v>11.0888753851142</v>
      </c>
      <c r="ET10" s="12"/>
      <c r="EU10" s="12"/>
      <c r="EV10" s="12"/>
      <c r="EW10" s="14" t="n">
        <f aca="false">STDEV(DU10:DW10)</f>
        <v>5.25231381948694</v>
      </c>
      <c r="EX10" s="12"/>
      <c r="EY10" s="12"/>
      <c r="EZ10" s="12"/>
      <c r="FA10" s="14" t="n">
        <f aca="false">STDEV(DY10:EB10)</f>
        <v>6.62897544996111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77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0.11405</v>
      </c>
      <c r="Q11" s="0" t="n">
        <v>0.1155</v>
      </c>
      <c r="R11" s="0" t="n">
        <v>0.11035</v>
      </c>
      <c r="S11" s="0" t="n">
        <v>0.1132</v>
      </c>
      <c r="T11" s="0" t="n">
        <v>0.4268</v>
      </c>
      <c r="U11" s="0" t="n">
        <v>0.4272</v>
      </c>
      <c r="V11" s="0" t="n">
        <v>0.415</v>
      </c>
      <c r="W11" s="0" t="n">
        <v>0.436</v>
      </c>
      <c r="AC11" s="2" t="s">
        <v>28</v>
      </c>
      <c r="AD11" s="12" t="n">
        <f aca="false">P11-(AVERAGE($P$4:$S$4))</f>
        <v>0.055525</v>
      </c>
      <c r="AE11" s="12" t="n">
        <f aca="false">Q11-(AVERAGE($P$4:$S$4))</f>
        <v>0.056975</v>
      </c>
      <c r="AF11" s="12" t="n">
        <f aca="false">R11-(AVERAGE($P$4:$S$4))</f>
        <v>0.051825</v>
      </c>
      <c r="AG11" s="12" t="n">
        <f aca="false">S11-(AVERAGE($P$4:$S$4))</f>
        <v>0.054675</v>
      </c>
      <c r="AH11" s="12" t="n">
        <f aca="false">T11-(AVERAGE($P$4:$S$4))</f>
        <v>0.368275</v>
      </c>
      <c r="AI11" s="12" t="n">
        <f aca="false">U11-(AVERAGE($P$4:$S$4))</f>
        <v>0.368675</v>
      </c>
      <c r="AJ11" s="12" t="n">
        <f aca="false">V11-(AVERAGE($P$4:$S$4))</f>
        <v>0.356475</v>
      </c>
      <c r="AK11" s="12" t="n">
        <f aca="false">W11-(AVERAGE($P$4:$S$4))</f>
        <v>0.377475</v>
      </c>
      <c r="AL11" s="12"/>
      <c r="AM11" s="12"/>
      <c r="AN11" s="12"/>
      <c r="AO11" s="12"/>
      <c r="AX11" s="2" t="s">
        <v>28</v>
      </c>
      <c r="AY11" s="12" t="n">
        <f aca="false">(AD11-0.0073)/0.052</f>
        <v>0.927403846153846</v>
      </c>
      <c r="AZ11" s="12" t="n">
        <f aca="false">(AE11-0.0073)/0.052</f>
        <v>0.955288461538462</v>
      </c>
      <c r="BA11" s="12" t="n">
        <f aca="false">(AF11-0.0073)/0.052</f>
        <v>0.85625</v>
      </c>
      <c r="BB11" s="12" t="n">
        <f aca="false">(AG11-0.0073)/0.052</f>
        <v>0.911057692307693</v>
      </c>
      <c r="BC11" s="12" t="n">
        <f aca="false">(AH11-0.0073)/0.052</f>
        <v>6.94182692307692</v>
      </c>
      <c r="BD11" s="12" t="n">
        <f aca="false">(AI11-0.0073)/0.052</f>
        <v>6.94951923076923</v>
      </c>
      <c r="BE11" s="12" t="n">
        <f aca="false">(AJ11-0.0073)/0.052</f>
        <v>6.71490384615385</v>
      </c>
      <c r="BF11" s="12" t="n">
        <f aca="false">(AK11-0.0073)/0.052</f>
        <v>7.11875</v>
      </c>
      <c r="BG11" s="12"/>
      <c r="BH11" s="12"/>
      <c r="BI11" s="12"/>
      <c r="BJ11" s="12"/>
      <c r="BL11" s="2" t="s">
        <v>28</v>
      </c>
      <c r="BM11" s="12" t="n">
        <f aca="false">AY11/(0.025*5)</f>
        <v>7.41923076923077</v>
      </c>
      <c r="BN11" s="12" t="n">
        <f aca="false">AZ11/(0.025*5)</f>
        <v>7.64230769230769</v>
      </c>
      <c r="BO11" s="12" t="n">
        <f aca="false">BA11/(0.025*5)</f>
        <v>6.85</v>
      </c>
      <c r="BP11" s="12" t="n">
        <f aca="false">BB11/(0.025*5)</f>
        <v>7.28846153846154</v>
      </c>
      <c r="BQ11" s="12" t="n">
        <f aca="false">BC11/(0.025*5)</f>
        <v>55.5346153846154</v>
      </c>
      <c r="BR11" s="12" t="n">
        <f aca="false">BD11/(0.025*5)</f>
        <v>55.5961538461539</v>
      </c>
      <c r="BS11" s="12" t="n">
        <f aca="false">BE11/(0.025*5)</f>
        <v>53.7192307692308</v>
      </c>
      <c r="BT11" s="12" t="n">
        <f aca="false">BF11/(0.025*5)</f>
        <v>56.95</v>
      </c>
      <c r="BU11" s="12" t="n">
        <f aca="false">BG11/(0.025*5)</f>
        <v>0</v>
      </c>
      <c r="BV11" s="12" t="n">
        <f aca="false">BH11/(0.025*5)</f>
        <v>0</v>
      </c>
      <c r="BW11" s="12" t="n">
        <f aca="false">BI11/(0.025*5)</f>
        <v>0</v>
      </c>
      <c r="BX11" s="12" t="n">
        <f aca="false">BJ11/(0.025*5)</f>
        <v>0</v>
      </c>
      <c r="BZ11" s="2" t="s">
        <v>28</v>
      </c>
      <c r="CA11" s="12" t="n">
        <f aca="false">AVERAGE(BM11:BP11)</f>
        <v>7.3</v>
      </c>
      <c r="CB11" s="12"/>
      <c r="CC11" s="12"/>
      <c r="CD11" s="12"/>
      <c r="CE11" s="14" t="n">
        <f aca="false">AVERAGE(BQ11:BT11)</f>
        <v>55.45</v>
      </c>
      <c r="CF11" s="12"/>
      <c r="CG11" s="12"/>
      <c r="CH11" s="12"/>
      <c r="CI11" s="12" t="n">
        <f aca="false">AVERAGE(BU11:BX11)</f>
        <v>0</v>
      </c>
      <c r="CJ11" s="12"/>
      <c r="CK11" s="12"/>
      <c r="CL11" s="12"/>
      <c r="CN11" s="2" t="s">
        <v>28</v>
      </c>
      <c r="CO11" s="12" t="n">
        <f aca="false">(BM11/$CA$8)*100</f>
        <v>13.9177489177489</v>
      </c>
      <c r="CP11" s="12" t="n">
        <f aca="false">(BN11/$CA$8)*100</f>
        <v>14.3362193362193</v>
      </c>
      <c r="CQ11" s="12" t="n">
        <f aca="false">(BO11/$CA$8)*100</f>
        <v>12.8499278499279</v>
      </c>
      <c r="CR11" s="12" t="n">
        <f aca="false">(BP11/$CA$8)*100</f>
        <v>13.6724386724387</v>
      </c>
      <c r="CS11" s="12" t="n">
        <f aca="false">(BQ11/$CA$8)*100</f>
        <v>104.177489177489</v>
      </c>
      <c r="CT11" s="12" t="n">
        <f aca="false">(BR11/$CA$8)*100</f>
        <v>104.292929292929</v>
      </c>
      <c r="CU11" s="12" t="n">
        <f aca="false">(BS11/$CA$8)*100</f>
        <v>100.772005772006</v>
      </c>
      <c r="CV11" s="12" t="n">
        <f aca="false">(BT11/$CA$8)*100</f>
        <v>106.832611832612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13.6940836940837</v>
      </c>
      <c r="DD11" s="12"/>
      <c r="DE11" s="12"/>
      <c r="DF11" s="12"/>
      <c r="DG11" s="12" t="n">
        <f aca="false">AVERAGE(CS11:CV11)</f>
        <v>104.018759018759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86.0822510822511</v>
      </c>
      <c r="DR11" s="12" t="n">
        <f aca="false">$DC$8-CP11</f>
        <v>85.6637806637807</v>
      </c>
      <c r="DS11" s="12" t="n">
        <f aca="false">$DC$8-CQ11</f>
        <v>87.1500721500722</v>
      </c>
      <c r="DT11" s="12" t="n">
        <f aca="false">$DC$8-CR11</f>
        <v>86.3275613275613</v>
      </c>
      <c r="DU11" s="12" t="n">
        <f aca="false">$DC$8-CS11</f>
        <v>-4.17748917748918</v>
      </c>
      <c r="DV11" s="12" t="n">
        <f aca="false">$DC$8-CT11</f>
        <v>-4.29292929292929</v>
      </c>
      <c r="DW11" s="12" t="n">
        <f aca="false">$DC$8-CU11</f>
        <v>-0.77200577200577</v>
      </c>
      <c r="DX11" s="12" t="n">
        <f aca="false">$DC$8-CV11</f>
        <v>-6.83261183261182</v>
      </c>
      <c r="DY11" s="12"/>
      <c r="DZ11" s="12"/>
      <c r="EA11" s="12"/>
      <c r="EB11" s="12"/>
      <c r="ED11" s="2" t="s">
        <v>28</v>
      </c>
      <c r="EE11" s="12" t="n">
        <f aca="false">AVERAGE(DQ11:DT11)</f>
        <v>86.3059163059163</v>
      </c>
      <c r="EF11" s="12"/>
      <c r="EG11" s="12"/>
      <c r="EH11" s="12"/>
      <c r="EI11" s="14" t="n">
        <f aca="false">AVERAGE(DU11:DX11)</f>
        <v>-4.01875901875901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0.625947791050408</v>
      </c>
      <c r="ET11" s="12"/>
      <c r="EU11" s="12"/>
      <c r="EV11" s="12"/>
      <c r="EW11" s="14" t="n">
        <f aca="false">STDEV(DU11:DX11)</f>
        <v>2.48727018408128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24" hidden="false" customHeight="false" outlineLevel="0" collapsed="false"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7.105427357601E-015</v>
      </c>
      <c r="EH16" s="13" t="n">
        <f aca="false">ES8</f>
        <v>3.10137905500028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55.2597402597403</v>
      </c>
      <c r="EH17" s="13" t="n">
        <f aca="false">ES9</f>
        <v>6.25921178001073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EC18" s="18" t="s">
        <v>234</v>
      </c>
      <c r="ED18" s="19" t="n">
        <v>50</v>
      </c>
      <c r="EE18" s="19"/>
      <c r="EF18" s="19"/>
      <c r="EG18" s="13" t="n">
        <f aca="false">EE10</f>
        <v>71.2770562770563</v>
      </c>
      <c r="EH18" s="13" t="n">
        <f aca="false">ES10</f>
        <v>11.0888753851142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EC19" s="18" t="s">
        <v>235</v>
      </c>
      <c r="ED19" s="19" t="n">
        <v>5</v>
      </c>
      <c r="EE19" s="19"/>
      <c r="EF19" s="19"/>
      <c r="EG19" s="13" t="n">
        <f aca="false">EE11</f>
        <v>86.3059163059163</v>
      </c>
      <c r="EH19" s="13" t="n">
        <f aca="false">ES11</f>
        <v>0.625947791050408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EB20" s="26"/>
      <c r="EC20" s="30" t="s">
        <v>262</v>
      </c>
      <c r="ED20" s="19" t="n">
        <v>50</v>
      </c>
      <c r="EE20" s="19" t="n">
        <v>5</v>
      </c>
      <c r="EF20" s="19" t="n">
        <v>1</v>
      </c>
      <c r="EG20" s="13" t="n">
        <f aca="false">EI4</f>
        <v>4.10533910533911</v>
      </c>
      <c r="EH20" s="13" t="n">
        <f aca="false">EW4</f>
        <v>2.99764809858984</v>
      </c>
      <c r="EI20" s="13" t="n">
        <f aca="false">EI5</f>
        <v>-2.84271284271283</v>
      </c>
      <c r="EJ20" s="13" t="n">
        <f aca="false">EW5</f>
        <v>1.04863620773589</v>
      </c>
      <c r="EK20" s="13" t="n">
        <f aca="false">EI6</f>
        <v>-3.92496392496391</v>
      </c>
      <c r="EL20" s="20" t="n">
        <f aca="false">EW6</f>
        <v>1.61691300474476</v>
      </c>
      <c r="EM20" s="23"/>
    </row>
    <row r="21" customFormat="false" ht="16" hidden="false" customHeight="false" outlineLevel="0" collapsed="false">
      <c r="EC21" s="0" t="s">
        <v>263</v>
      </c>
      <c r="ED21" s="19" t="n">
        <v>50</v>
      </c>
      <c r="EE21" s="19" t="n">
        <v>5</v>
      </c>
      <c r="EF21" s="19" t="n">
        <v>1</v>
      </c>
      <c r="EG21" s="13" t="n">
        <f aca="false">EI7</f>
        <v>-1.55122655122655</v>
      </c>
      <c r="EH21" s="13" t="n">
        <f aca="false">EW7</f>
        <v>2.02088904692489</v>
      </c>
      <c r="EI21" s="13" t="n">
        <f aca="false">EI8</f>
        <v>-4.71861471861471</v>
      </c>
      <c r="EJ21" s="13" t="n">
        <f aca="false">EW8</f>
        <v>1.79804773897916</v>
      </c>
      <c r="EK21" s="13" t="n">
        <f aca="false">EI9</f>
        <v>-3.7157287157287</v>
      </c>
      <c r="EL21" s="20" t="n">
        <f aca="false">EW9</f>
        <v>0.483495213973219</v>
      </c>
      <c r="EM21" s="21"/>
    </row>
    <row r="22" customFormat="false" ht="16" hidden="false" customHeight="false" outlineLevel="0" collapsed="false">
      <c r="EC22" s="0" t="s">
        <v>264</v>
      </c>
      <c r="ED22" s="19" t="n">
        <v>50</v>
      </c>
      <c r="EE22" s="19" t="n">
        <v>5</v>
      </c>
      <c r="EF22" s="19" t="n">
        <v>1</v>
      </c>
      <c r="EG22" s="13" t="n">
        <f aca="false">EI10</f>
        <v>-2.98460798460798</v>
      </c>
      <c r="EH22" s="13" t="n">
        <f aca="false">EW10</f>
        <v>5.25231381948694</v>
      </c>
      <c r="EI22" s="13" t="n">
        <f aca="false">EI11</f>
        <v>-4.01875901875901</v>
      </c>
      <c r="EJ22" s="13" t="n">
        <f aca="false">EW11</f>
        <v>2.48727018408128</v>
      </c>
      <c r="EK22" s="13" t="n">
        <f aca="false">EM4</f>
        <v>0.14430014430015</v>
      </c>
      <c r="EL22" s="20" t="n">
        <f aca="false">FA4</f>
        <v>2.42371269321686</v>
      </c>
      <c r="EM22" s="24"/>
      <c r="EN22" s="24"/>
      <c r="EO22" s="24"/>
    </row>
    <row r="23" customFormat="false" ht="16" hidden="false" customHeight="false" outlineLevel="0" collapsed="false">
      <c r="EC23" s="0" t="s">
        <v>265</v>
      </c>
      <c r="ED23" s="19" t="n">
        <v>50</v>
      </c>
      <c r="EE23" s="19" t="n">
        <v>5</v>
      </c>
      <c r="EF23" s="19" t="n">
        <v>1</v>
      </c>
      <c r="EG23" s="13" t="n">
        <f aca="false">EM5</f>
        <v>-2.69841269841269</v>
      </c>
      <c r="EH23" s="13" t="n">
        <f aca="false">FA5</f>
        <v>2.69233547460813</v>
      </c>
      <c r="EI23" s="13" t="n">
        <f aca="false">EM6</f>
        <v>-2.25108225108224</v>
      </c>
      <c r="EJ23" s="13" t="n">
        <f aca="false">FA6</f>
        <v>2.1809699036334</v>
      </c>
      <c r="EK23" s="13" t="n">
        <f aca="false">EM7</f>
        <v>2.17893217893218</v>
      </c>
      <c r="EL23" s="20" t="n">
        <f aca="false">FA7</f>
        <v>6.0366633504505</v>
      </c>
      <c r="EM23" s="21"/>
    </row>
    <row r="24" customFormat="false" ht="16" hidden="false" customHeight="false" outlineLevel="0" collapsed="false">
      <c r="EC24" s="0" t="s">
        <v>266</v>
      </c>
      <c r="ED24" s="19" t="n">
        <v>50</v>
      </c>
      <c r="EE24" s="19" t="n">
        <v>5</v>
      </c>
      <c r="EF24" s="19" t="n">
        <v>1</v>
      </c>
      <c r="EG24" s="13" t="n">
        <f aca="false">EM8</f>
        <v>4.30014430014429</v>
      </c>
      <c r="EH24" s="13" t="n">
        <f aca="false">FA8</f>
        <v>7.21909936862205</v>
      </c>
      <c r="EI24" s="13" t="n">
        <f aca="false">EM9</f>
        <v>2.94372294372295</v>
      </c>
      <c r="EJ24" s="13" t="n">
        <f aca="false">FA9</f>
        <v>8.68641723780946</v>
      </c>
      <c r="EK24" s="13" t="n">
        <f aca="false">EM10</f>
        <v>2.51803751803752</v>
      </c>
      <c r="EL24" s="20" t="n">
        <f aca="false">FA10</f>
        <v>6.62897544996111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I1" colorId="64" zoomScale="100" zoomScaleNormal="100" zoomScalePageLayoutView="100" workbookViewId="0">
      <selection pane="topLeft" activeCell="EA26" activeCellId="0" sqref="EA26"/>
    </sheetView>
  </sheetViews>
  <sheetFormatPr defaultRowHeight="16" zeroHeight="false" outlineLevelRow="0" outlineLevelCol="0"/>
  <cols>
    <col collapsed="false" customWidth="true" hidden="false" outlineLevel="0" max="162" min="1" style="0" width="6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90</v>
      </c>
      <c r="G4" s="4"/>
      <c r="H4" s="4"/>
      <c r="I4" s="4"/>
      <c r="J4" s="4" t="s">
        <v>91</v>
      </c>
      <c r="K4" s="4"/>
      <c r="L4" s="4"/>
      <c r="M4" s="4"/>
      <c r="O4" s="2" t="s">
        <v>0</v>
      </c>
      <c r="P4" s="0" t="n">
        <v>0.0616</v>
      </c>
      <c r="Q4" s="0" t="n">
        <v>0.0634</v>
      </c>
      <c r="R4" s="0" t="n">
        <v>0.0662</v>
      </c>
      <c r="S4" s="0" t="n">
        <v>0.0724</v>
      </c>
      <c r="T4" s="0" t="n">
        <v>0.704</v>
      </c>
      <c r="U4" s="0" t="n">
        <v>0.6601</v>
      </c>
      <c r="V4" s="0" t="n">
        <v>0.7365</v>
      </c>
      <c r="W4" s="0" t="n">
        <v>0.7273</v>
      </c>
      <c r="X4" s="0" t="n">
        <v>0.6967</v>
      </c>
      <c r="Y4" s="0" t="n">
        <v>0.7305</v>
      </c>
      <c r="Z4" s="0" t="n">
        <v>0.6904</v>
      </c>
      <c r="AA4" s="0" t="n">
        <v>0.6158</v>
      </c>
      <c r="AC4" s="2" t="s">
        <v>0</v>
      </c>
      <c r="AD4" s="12" t="n">
        <f aca="false">P4-(AVERAGE($P$4:$S$4))</f>
        <v>-0.0043</v>
      </c>
      <c r="AE4" s="12" t="n">
        <f aca="false">Q4-(AVERAGE($P$4:$S$4))</f>
        <v>-0.0025</v>
      </c>
      <c r="AF4" s="12" t="n">
        <f aca="false">R4-(AVERAGE($P$4:$S$4))</f>
        <v>0.000299999999999995</v>
      </c>
      <c r="AG4" s="12" t="n">
        <f aca="false">S4-(AVERAGE($P$4:$S$4))</f>
        <v>0.00650000000000001</v>
      </c>
      <c r="AH4" s="12" t="n">
        <f aca="false">T4-(AVERAGE($P$4:$S$4))</f>
        <v>0.6381</v>
      </c>
      <c r="AI4" s="12" t="n">
        <f aca="false">U4-(AVERAGE($P$4:$S$4))</f>
        <v>0.5942</v>
      </c>
      <c r="AJ4" s="12" t="n">
        <f aca="false">V4-(AVERAGE($P$4:$S$4))</f>
        <v>0.6706</v>
      </c>
      <c r="AK4" s="12" t="n">
        <f aca="false">W4-(AVERAGE($P$4:$S$4))</f>
        <v>0.6614</v>
      </c>
      <c r="AL4" s="12" t="n">
        <f aca="false">X4-(AVERAGE($P$4:$S$4))</f>
        <v>0.6308</v>
      </c>
      <c r="AM4" s="12" t="n">
        <f aca="false">Y4-(AVERAGE($P$4:$S$4))</f>
        <v>0.6646</v>
      </c>
      <c r="AN4" s="12" t="n">
        <f aca="false">Z4-(AVERAGE($P$4:$S$4))</f>
        <v>0.6245</v>
      </c>
      <c r="AO4" s="12" t="n">
        <f aca="false">AA4-(AVERAGE($P$4:$S$4))</f>
        <v>0.5499</v>
      </c>
      <c r="AQ4" s="11" t="n">
        <v>0</v>
      </c>
      <c r="AR4" s="12" t="n">
        <f aca="false">AD4</f>
        <v>-0.0043</v>
      </c>
      <c r="AS4" s="12" t="n">
        <f aca="false">AE4</f>
        <v>-0.0025</v>
      </c>
      <c r="AT4" s="12" t="n">
        <f aca="false">AF4</f>
        <v>0.000299999999999995</v>
      </c>
      <c r="AU4" s="12" t="n">
        <f aca="false">AG4</f>
        <v>0.00650000000000001</v>
      </c>
      <c r="AV4" s="13" t="n">
        <f aca="false">AVERAGE(AR4:AU4)</f>
        <v>0</v>
      </c>
      <c r="AX4" s="2" t="s">
        <v>0</v>
      </c>
      <c r="AY4" s="12" t="n">
        <f aca="false">(AD4-0.0073)/0.052</f>
        <v>-0.223076923076923</v>
      </c>
      <c r="AZ4" s="12" t="n">
        <f aca="false">(AE4-0.0073)/0.052</f>
        <v>-0.188461538461539</v>
      </c>
      <c r="BA4" s="12" t="n">
        <f aca="false">(AF4-0.0073)/0.052</f>
        <v>-0.134615384615385</v>
      </c>
      <c r="BB4" s="12" t="n">
        <f aca="false">(AG4-0.0073)/0.052</f>
        <v>-0.0153846153846153</v>
      </c>
      <c r="BC4" s="12" t="n">
        <f aca="false">(AH4-0.0073)/0.052</f>
        <v>12.1307692307692</v>
      </c>
      <c r="BD4" s="12" t="n">
        <f aca="false">(AI4-0.0073)/0.052</f>
        <v>11.2865384615385</v>
      </c>
      <c r="BE4" s="12" t="n">
        <f aca="false">(AJ4-0.0073)/0.052</f>
        <v>12.7557692307692</v>
      </c>
      <c r="BF4" s="12" t="n">
        <f aca="false">(AK4-0.0073)/0.052</f>
        <v>12.5788461538462</v>
      </c>
      <c r="BG4" s="12" t="n">
        <f aca="false">(AL4-0.0073)/0.052</f>
        <v>11.9903846153846</v>
      </c>
      <c r="BH4" s="12" t="n">
        <f aca="false">(AM4-0.0073)/0.052</f>
        <v>12.6403846153846</v>
      </c>
      <c r="BI4" s="12" t="n">
        <f aca="false">(AN4-0.0073)/0.052</f>
        <v>11.8692307692308</v>
      </c>
      <c r="BJ4" s="12" t="n">
        <f aca="false">(AO4-0.0073)/0.052</f>
        <v>10.4346153846154</v>
      </c>
      <c r="BL4" s="2" t="s">
        <v>0</v>
      </c>
      <c r="BM4" s="12"/>
      <c r="BN4" s="12"/>
      <c r="BO4" s="12"/>
      <c r="BP4" s="12"/>
      <c r="BQ4" s="12" t="n">
        <f aca="false">BC4/(0.042*5)</f>
        <v>57.7655677655678</v>
      </c>
      <c r="BR4" s="12" t="n">
        <f aca="false">BD4/(0.042*5)</f>
        <v>53.7454212454213</v>
      </c>
      <c r="BS4" s="12" t="n">
        <f aca="false">BE4/(0.042*5)</f>
        <v>60.7417582417582</v>
      </c>
      <c r="BT4" s="12" t="n">
        <f aca="false">BF4/(0.042*5)</f>
        <v>59.8992673992674</v>
      </c>
      <c r="BU4" s="12" t="n">
        <f aca="false">BG4/(0.042*5)</f>
        <v>57.0970695970696</v>
      </c>
      <c r="BV4" s="12" t="n">
        <f aca="false">BH4/(0.042*5)</f>
        <v>60.1923076923077</v>
      </c>
      <c r="BW4" s="12" t="n">
        <f aca="false">BI4/(0.042*5)</f>
        <v>56.5201465201465</v>
      </c>
      <c r="BX4" s="12" t="n">
        <f aca="false">BJ4/(0.042*5)</f>
        <v>49.6886446886447</v>
      </c>
      <c r="BZ4" s="2" t="s">
        <v>0</v>
      </c>
      <c r="CA4" s="12"/>
      <c r="CB4" s="12"/>
      <c r="CC4" s="12"/>
      <c r="CD4" s="12"/>
      <c r="CE4" s="14" t="n">
        <f aca="false">AVERAGE(BQ4:BT4)</f>
        <v>58.0380036630037</v>
      </c>
      <c r="CF4" s="12"/>
      <c r="CG4" s="12"/>
      <c r="CH4" s="12"/>
      <c r="CI4" s="14" t="n">
        <f aca="false">AVERAGE(BU4:BX4)</f>
        <v>55.8745421245421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89.9921535059562</v>
      </c>
      <c r="CT4" s="12" t="n">
        <f aca="false">(BR4/$CA$8)*100</f>
        <v>83.729224623725</v>
      </c>
      <c r="CU4" s="12" t="n">
        <f aca="false">(BS4/$CA$8)*100</f>
        <v>94.6287181682003</v>
      </c>
      <c r="CV4" s="12" t="n">
        <f aca="false">(BT4/$CA$8)*100</f>
        <v>93.3162137099651</v>
      </c>
      <c r="CW4" s="12" t="n">
        <f aca="false">(BU4/$CA$8)*100</f>
        <v>88.9507097510522</v>
      </c>
      <c r="CX4" s="12" t="n">
        <f aca="false">(BV4/$CA$8)*100</f>
        <v>93.772736999786</v>
      </c>
      <c r="CY4" s="12" t="n">
        <f aca="false">(BW4/$CA$8)*100</f>
        <v>88.0519295242172</v>
      </c>
      <c r="CZ4" s="12" t="n">
        <f aca="false">(BX4/$CA$8)*100</f>
        <v>77.4092303302661</v>
      </c>
      <c r="DB4" s="2" t="s">
        <v>0</v>
      </c>
      <c r="DC4" s="12"/>
      <c r="DD4" s="12"/>
      <c r="DE4" s="12"/>
      <c r="DF4" s="12"/>
      <c r="DG4" s="12" t="n">
        <f aca="false">AVERAGE(CS4:CV4)</f>
        <v>90.4165775019617</v>
      </c>
      <c r="DH4" s="12"/>
      <c r="DI4" s="12"/>
      <c r="DJ4" s="12"/>
      <c r="DK4" s="12" t="n">
        <f aca="false">AVERAGE(CW4:CZ4)</f>
        <v>87.0461516513304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10.0078464940438</v>
      </c>
      <c r="DV4" s="12" t="n">
        <f aca="false">$DC$8-CT4</f>
        <v>16.270775376275</v>
      </c>
      <c r="DW4" s="12" t="n">
        <f aca="false">$DC$8-CU4</f>
        <v>5.37128183179968</v>
      </c>
      <c r="DX4" s="12" t="n">
        <f aca="false">$DC$8-CV4</f>
        <v>6.68378629003495</v>
      </c>
      <c r="DY4" s="12" t="n">
        <f aca="false">$DC$8-CW4</f>
        <v>11.0492902489478</v>
      </c>
      <c r="DZ4" s="12" t="n">
        <f aca="false">$DC$8-CX4</f>
        <v>6.22726300021397</v>
      </c>
      <c r="EA4" s="12" t="n">
        <f aca="false">$DC$8-CY4</f>
        <v>11.9480704757828</v>
      </c>
      <c r="EB4" s="12" t="n">
        <f aca="false">$DC$8-CZ4</f>
        <v>22.5907696697339</v>
      </c>
      <c r="ED4" s="2" t="s">
        <v>0</v>
      </c>
      <c r="EE4" s="12"/>
      <c r="EF4" s="12"/>
      <c r="EG4" s="12"/>
      <c r="EH4" s="12"/>
      <c r="EI4" s="14" t="n">
        <f aca="false">AVERAGE(DU4:DX4)</f>
        <v>9.58342249803836</v>
      </c>
      <c r="EJ4" s="12"/>
      <c r="EK4" s="12"/>
      <c r="EL4" s="12"/>
      <c r="EM4" s="14" t="n">
        <f aca="false">AVERAGE(DY4:EB4)</f>
        <v>12.9538483486696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4.86658139345583</v>
      </c>
      <c r="EX4" s="12"/>
      <c r="EY4" s="12"/>
      <c r="EZ4" s="12"/>
      <c r="FA4" s="14" t="n">
        <f aca="false">STDEV(DY4:EB4)</f>
        <v>6.89821555870904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92</v>
      </c>
      <c r="G5" s="4"/>
      <c r="H5" s="4"/>
      <c r="I5" s="4"/>
      <c r="J5" s="4" t="s">
        <v>93</v>
      </c>
      <c r="K5" s="4"/>
      <c r="L5" s="4"/>
      <c r="M5" s="4"/>
      <c r="O5" s="2" t="s">
        <v>4</v>
      </c>
      <c r="P5" s="0" t="n">
        <v>0.1608</v>
      </c>
      <c r="Q5" s="0" t="n">
        <v>0.1622</v>
      </c>
      <c r="R5" s="0" t="n">
        <v>0.1641</v>
      </c>
      <c r="S5" s="0" t="n">
        <v>0.1696</v>
      </c>
      <c r="T5" s="0" t="n">
        <v>0.7171</v>
      </c>
      <c r="U5" s="0" t="n">
        <v>0.6409</v>
      </c>
      <c r="V5" s="0" t="n">
        <v>0.76</v>
      </c>
      <c r="W5" s="0" t="n">
        <v>0.7779</v>
      </c>
      <c r="X5" s="0" t="n">
        <v>0.7142</v>
      </c>
      <c r="Y5" s="0" t="n">
        <v>0.7373</v>
      </c>
      <c r="Z5" s="0" t="n">
        <v>0.7077</v>
      </c>
      <c r="AA5" s="0" t="n">
        <v>0.6091</v>
      </c>
      <c r="AC5" s="2" t="s">
        <v>4</v>
      </c>
      <c r="AD5" s="12" t="n">
        <f aca="false">P5-(AVERAGE($P$4:$S$4))</f>
        <v>0.0949</v>
      </c>
      <c r="AE5" s="12" t="n">
        <f aca="false">Q5-(AVERAGE($P$4:$S$4))</f>
        <v>0.0963</v>
      </c>
      <c r="AF5" s="12" t="n">
        <f aca="false">R5-(AVERAGE($P$4:$S$4))</f>
        <v>0.0982</v>
      </c>
      <c r="AG5" s="12" t="n">
        <f aca="false">S5-(AVERAGE($P$4:$S$4))</f>
        <v>0.1037</v>
      </c>
      <c r="AH5" s="12" t="n">
        <f aca="false">T5-(AVERAGE($P$4:$S$4))</f>
        <v>0.6512</v>
      </c>
      <c r="AI5" s="12" t="n">
        <f aca="false">U5-(AVERAGE($P$4:$S$4))</f>
        <v>0.575</v>
      </c>
      <c r="AJ5" s="12" t="n">
        <f aca="false">V5-(AVERAGE($P$4:$S$4))</f>
        <v>0.6941</v>
      </c>
      <c r="AK5" s="12" t="n">
        <f aca="false">W5-(AVERAGE($P$4:$S$4))</f>
        <v>0.712</v>
      </c>
      <c r="AL5" s="12" t="n">
        <f aca="false">X5-(AVERAGE($P$4:$S$4))</f>
        <v>0.6483</v>
      </c>
      <c r="AM5" s="12" t="n">
        <f aca="false">Y5-(AVERAGE($P$4:$S$4))</f>
        <v>0.6714</v>
      </c>
      <c r="AN5" s="12" t="n">
        <f aca="false">Z5-(AVERAGE($P$4:$S$4))</f>
        <v>0.6418</v>
      </c>
      <c r="AO5" s="12" t="n">
        <f aca="false">AA5-(AVERAGE($P$4:$S$4))</f>
        <v>0.5432</v>
      </c>
      <c r="AQ5" s="11" t="n">
        <v>2.5</v>
      </c>
      <c r="AR5" s="12" t="n">
        <f aca="false">AD5</f>
        <v>0.0949</v>
      </c>
      <c r="AS5" s="12" t="n">
        <f aca="false">AE5</f>
        <v>0.0963</v>
      </c>
      <c r="AT5" s="12" t="n">
        <f aca="false">AF5</f>
        <v>0.0982</v>
      </c>
      <c r="AU5" s="12" t="n">
        <f aca="false">AG5</f>
        <v>0.1037</v>
      </c>
      <c r="AV5" s="13" t="n">
        <f aca="false">AVERAGE(AR5:AU5)</f>
        <v>0.098275</v>
      </c>
      <c r="AX5" s="2" t="s">
        <v>4</v>
      </c>
      <c r="AY5" s="12" t="n">
        <f aca="false">(AD5-0.0073)/0.052</f>
        <v>1.68461538461538</v>
      </c>
      <c r="AZ5" s="12" t="n">
        <f aca="false">(AE5-0.0073)/0.052</f>
        <v>1.71153846153846</v>
      </c>
      <c r="BA5" s="12" t="n">
        <f aca="false">(AF5-0.0073)/0.052</f>
        <v>1.74807692307692</v>
      </c>
      <c r="BB5" s="12" t="n">
        <f aca="false">(AG5-0.0073)/0.052</f>
        <v>1.85384615384615</v>
      </c>
      <c r="BC5" s="12" t="n">
        <f aca="false">(AH5-0.0073)/0.052</f>
        <v>12.3826923076923</v>
      </c>
      <c r="BD5" s="12" t="n">
        <f aca="false">(AI5-0.0073)/0.052</f>
        <v>10.9173076923077</v>
      </c>
      <c r="BE5" s="12" t="n">
        <f aca="false">(AJ5-0.0073)/0.052</f>
        <v>13.2076923076923</v>
      </c>
      <c r="BF5" s="12" t="n">
        <f aca="false">(AK5-0.0073)/0.052</f>
        <v>13.5519230769231</v>
      </c>
      <c r="BG5" s="12" t="n">
        <f aca="false">(AL5-0.0073)/0.052</f>
        <v>12.3269230769231</v>
      </c>
      <c r="BH5" s="12" t="n">
        <f aca="false">(AM5-0.0073)/0.052</f>
        <v>12.7711538461538</v>
      </c>
      <c r="BI5" s="12" t="n">
        <f aca="false">(AN5-0.0073)/0.052</f>
        <v>12.2019230769231</v>
      </c>
      <c r="BJ5" s="12" t="n">
        <f aca="false">(AO5-0.0073)/0.052</f>
        <v>10.3057692307692</v>
      </c>
      <c r="BL5" s="2" t="s">
        <v>4</v>
      </c>
      <c r="BM5" s="12"/>
      <c r="BN5" s="12"/>
      <c r="BO5" s="12"/>
      <c r="BP5" s="12"/>
      <c r="BQ5" s="12" t="n">
        <f aca="false">BC5/(0.042*5)</f>
        <v>58.9652014652015</v>
      </c>
      <c r="BR5" s="12" t="n">
        <f aca="false">BD5/(0.042*5)</f>
        <v>51.9871794871795</v>
      </c>
      <c r="BS5" s="12" t="n">
        <f aca="false">BE5/(0.042*5)</f>
        <v>62.8937728937729</v>
      </c>
      <c r="BT5" s="12" t="n">
        <f aca="false">BF5/(0.042*5)</f>
        <v>64.532967032967</v>
      </c>
      <c r="BU5" s="12" t="n">
        <f aca="false">BG5/(0.042*5)</f>
        <v>58.6996336996337</v>
      </c>
      <c r="BV5" s="12" t="n">
        <f aca="false">BH5/(0.042*5)</f>
        <v>60.8150183150183</v>
      </c>
      <c r="BW5" s="12" t="n">
        <f aca="false">BI5/(0.042*5)</f>
        <v>58.1043956043956</v>
      </c>
      <c r="BX5" s="12" t="n">
        <f aca="false">BJ5/(0.042*5)</f>
        <v>49.0750915750916</v>
      </c>
      <c r="BZ5" s="2" t="s">
        <v>4</v>
      </c>
      <c r="CA5" s="12"/>
      <c r="CB5" s="12"/>
      <c r="CC5" s="12"/>
      <c r="CD5" s="12"/>
      <c r="CE5" s="14" t="n">
        <f aca="false">AVERAGE(BQ5:BT5)</f>
        <v>59.5947802197802</v>
      </c>
      <c r="CF5" s="12"/>
      <c r="CG5" s="12"/>
      <c r="CH5" s="12"/>
      <c r="CI5" s="12" t="n">
        <f aca="false">AVERAGE(BU5:BX5)</f>
        <v>56.6735347985348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91.8610457236608</v>
      </c>
      <c r="CT5" s="12" t="n">
        <f aca="false">(BR5/$CA$8)*100</f>
        <v>80.9900848847992</v>
      </c>
      <c r="CU5" s="12" t="n">
        <f aca="false">(BS5/$CA$8)*100</f>
        <v>97.981311077823</v>
      </c>
      <c r="CV5" s="12" t="n">
        <f aca="false">(BT5/$CA$8)*100</f>
        <v>100.534988230259</v>
      </c>
      <c r="CW5" s="12" t="n">
        <f aca="false">(BU5/$CA$8)*100</f>
        <v>91.4473214922605</v>
      </c>
      <c r="CX5" s="12" t="n">
        <f aca="false">(BV5/$CA$8)*100</f>
        <v>94.7428489906555</v>
      </c>
      <c r="CY5" s="12" t="n">
        <f aca="false">(BW5/$CA$8)*100</f>
        <v>90.5200085598117</v>
      </c>
      <c r="CZ5" s="12" t="n">
        <f aca="false">(BX5/$CA$8)*100</f>
        <v>76.4533846922035</v>
      </c>
      <c r="DB5" s="2" t="s">
        <v>4</v>
      </c>
      <c r="DC5" s="12"/>
      <c r="DD5" s="12"/>
      <c r="DE5" s="12"/>
      <c r="DF5" s="12"/>
      <c r="DG5" s="12" t="n">
        <f aca="false">AVERAGE(CS5:CV5)</f>
        <v>92.8418574791355</v>
      </c>
      <c r="DH5" s="12"/>
      <c r="DI5" s="12"/>
      <c r="DJ5" s="12"/>
      <c r="DK5" s="12" t="n">
        <f aca="false">AVERAGE(CW5:CZ5)</f>
        <v>88.2908909337328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8.13895427633923</v>
      </c>
      <c r="DV5" s="12" t="n">
        <f aca="false">$DC$8-CT5</f>
        <v>19.0099151152008</v>
      </c>
      <c r="DW5" s="12" t="n">
        <f aca="false">$DC$8-CU5</f>
        <v>2.01868892217702</v>
      </c>
      <c r="DX5" s="12" t="n">
        <f aca="false">$DC$8-CV5</f>
        <v>-0.534988230258975</v>
      </c>
      <c r="DY5" s="12" t="n">
        <f aca="false">$DC$8-CW5</f>
        <v>8.55267850773947</v>
      </c>
      <c r="DZ5" s="12" t="n">
        <f aca="false">$DC$8-CX5</f>
        <v>5.25715100934447</v>
      </c>
      <c r="EA5" s="12" t="n">
        <f aca="false">$DC$8-CY5</f>
        <v>9.4799914401883</v>
      </c>
      <c r="EB5" s="12" t="n">
        <f aca="false">$DC$8-CZ5</f>
        <v>23.5466153077965</v>
      </c>
      <c r="ED5" s="2" t="s">
        <v>4</v>
      </c>
      <c r="EE5" s="12"/>
      <c r="EF5" s="12"/>
      <c r="EG5" s="12"/>
      <c r="EH5" s="12"/>
      <c r="EI5" s="14" t="n">
        <f aca="false">AVERAGE(DU5:DX5)</f>
        <v>7.15814252086452</v>
      </c>
      <c r="EJ5" s="12"/>
      <c r="EK5" s="12"/>
      <c r="EL5" s="12"/>
      <c r="EM5" s="12" t="n">
        <f aca="false">AVERAGE(DY5:EB5)</f>
        <v>11.7091090662672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8.69913308658745</v>
      </c>
      <c r="EX5" s="12"/>
      <c r="EY5" s="12"/>
      <c r="EZ5" s="12"/>
      <c r="FA5" s="12" t="n">
        <f aca="false">STDEV(DY5:EB5)</f>
        <v>8.0970434120165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94</v>
      </c>
      <c r="G6" s="4"/>
      <c r="H6" s="4"/>
      <c r="I6" s="4"/>
      <c r="J6" s="4" t="s">
        <v>95</v>
      </c>
      <c r="K6" s="4"/>
      <c r="L6" s="4"/>
      <c r="M6" s="4"/>
      <c r="O6" s="2" t="s">
        <v>8</v>
      </c>
      <c r="P6" s="0" t="n">
        <v>0.5765</v>
      </c>
      <c r="Q6" s="0" t="n">
        <v>0.5748</v>
      </c>
      <c r="R6" s="0" t="n">
        <v>0.609</v>
      </c>
      <c r="S6" s="0" t="n">
        <v>0.6281</v>
      </c>
      <c r="T6" s="0" t="n">
        <v>0.7266</v>
      </c>
      <c r="U6" s="0" t="n">
        <v>0.7547</v>
      </c>
      <c r="V6" s="0" t="n">
        <v>0.7777</v>
      </c>
      <c r="W6" s="0" t="n">
        <v>0.7495</v>
      </c>
      <c r="X6" s="0" t="n">
        <v>0.7166</v>
      </c>
      <c r="Y6" s="0" t="n">
        <v>0.7331</v>
      </c>
      <c r="Z6" s="0" t="n">
        <v>0.7189</v>
      </c>
      <c r="AA6" s="0" t="n">
        <v>0.621</v>
      </c>
      <c r="AC6" s="2" t="s">
        <v>8</v>
      </c>
      <c r="AD6" s="12" t="n">
        <f aca="false">P6-(AVERAGE($P$4:$S$4))</f>
        <v>0.5106</v>
      </c>
      <c r="AE6" s="12" t="n">
        <f aca="false">Q6-(AVERAGE($P$4:$S$4))</f>
        <v>0.5089</v>
      </c>
      <c r="AF6" s="12" t="n">
        <f aca="false">R6-(AVERAGE($P$4:$S$4))</f>
        <v>0.5431</v>
      </c>
      <c r="AG6" s="12" t="n">
        <f aca="false">S6-(AVERAGE($P$4:$S$4))</f>
        <v>0.5622</v>
      </c>
      <c r="AH6" s="12" t="n">
        <f aca="false">T6-(AVERAGE($P$4:$S$4))</f>
        <v>0.6607</v>
      </c>
      <c r="AI6" s="12" t="n">
        <f aca="false">U6-(AVERAGE($P$4:$S$4))</f>
        <v>0.6888</v>
      </c>
      <c r="AJ6" s="12" t="n">
        <f aca="false">V6-(AVERAGE($P$4:$S$4))</f>
        <v>0.7118</v>
      </c>
      <c r="AK6" s="12" t="n">
        <f aca="false">W6-(AVERAGE($P$4:$S$4))</f>
        <v>0.6836</v>
      </c>
      <c r="AL6" s="12" t="n">
        <f aca="false">X6-(AVERAGE($P$4:$S$4))</f>
        <v>0.6507</v>
      </c>
      <c r="AM6" s="12" t="n">
        <f aca="false">Y6-(AVERAGE($P$4:$S$4))</f>
        <v>0.6672</v>
      </c>
      <c r="AN6" s="12" t="n">
        <f aca="false">Z6-(AVERAGE($P$4:$S$4))</f>
        <v>0.653</v>
      </c>
      <c r="AO6" s="12" t="n">
        <f aca="false">AA6-(AVERAGE($P$4:$S$4))</f>
        <v>0.5551</v>
      </c>
      <c r="AQ6" s="11" t="n">
        <v>10</v>
      </c>
      <c r="AR6" s="12" t="n">
        <f aca="false">AD6</f>
        <v>0.5106</v>
      </c>
      <c r="AS6" s="12" t="n">
        <f aca="false">AE6</f>
        <v>0.5089</v>
      </c>
      <c r="AT6" s="12" t="n">
        <f aca="false">AF6</f>
        <v>0.5431</v>
      </c>
      <c r="AU6" s="12" t="n">
        <f aca="false">AG6</f>
        <v>0.5622</v>
      </c>
      <c r="AV6" s="13" t="n">
        <f aca="false">AVERAGE(AR6:AU6)</f>
        <v>0.5312</v>
      </c>
      <c r="AX6" s="2" t="s">
        <v>8</v>
      </c>
      <c r="AY6" s="12" t="n">
        <f aca="false">(AD6-0.0073)/0.052</f>
        <v>9.67884615384616</v>
      </c>
      <c r="AZ6" s="12" t="n">
        <f aca="false">(AE6-0.0073)/0.052</f>
        <v>9.64615384615385</v>
      </c>
      <c r="BA6" s="12" t="n">
        <f aca="false">(AF6-0.0073)/0.052</f>
        <v>10.3038461538462</v>
      </c>
      <c r="BB6" s="12" t="n">
        <f aca="false">(AG6-0.0073)/0.052</f>
        <v>10.6711538461538</v>
      </c>
      <c r="BC6" s="12" t="n">
        <f aca="false">(AH6-0.0073)/0.052</f>
        <v>12.5653846153846</v>
      </c>
      <c r="BD6" s="12" t="n">
        <f aca="false">(AI6-0.0073)/0.052</f>
        <v>13.1057692307692</v>
      </c>
      <c r="BE6" s="12" t="n">
        <f aca="false">(AJ6-0.0073)/0.052</f>
        <v>13.5480769230769</v>
      </c>
      <c r="BF6" s="12" t="n">
        <f aca="false">(AK6-0.0073)/0.052</f>
        <v>13.0057692307692</v>
      </c>
      <c r="BG6" s="12" t="n">
        <f aca="false">(AL6-0.0073)/0.052</f>
        <v>12.3730769230769</v>
      </c>
      <c r="BH6" s="12" t="n">
        <f aca="false">(AM6-0.0073)/0.052</f>
        <v>12.6903846153846</v>
      </c>
      <c r="BI6" s="12" t="n">
        <f aca="false">(AN6-0.0073)/0.052</f>
        <v>12.4173076923077</v>
      </c>
      <c r="BJ6" s="12" t="n">
        <f aca="false">(AO6-0.0073)/0.052</f>
        <v>10.5346153846154</v>
      </c>
      <c r="BL6" s="2" t="s">
        <v>8</v>
      </c>
      <c r="BM6" s="12"/>
      <c r="BN6" s="12"/>
      <c r="BO6" s="12"/>
      <c r="BP6" s="12"/>
      <c r="BQ6" s="12" t="n">
        <f aca="false">BC6/(0.042*5)</f>
        <v>59.8351648351648</v>
      </c>
      <c r="BR6" s="12" t="n">
        <f aca="false">BD6/(0.042*5)</f>
        <v>62.4084249084249</v>
      </c>
      <c r="BS6" s="12" t="n">
        <f aca="false">BE6/(0.042*5)</f>
        <v>64.514652014652</v>
      </c>
      <c r="BT6" s="12" t="n">
        <f aca="false">BF6/(0.042*5)</f>
        <v>61.9322344322344</v>
      </c>
      <c r="BU6" s="12" t="n">
        <f aca="false">BG6/(0.042*5)</f>
        <v>58.9194139194139</v>
      </c>
      <c r="BV6" s="12" t="n">
        <f aca="false">BH6/(0.042*5)</f>
        <v>60.4304029304029</v>
      </c>
      <c r="BW6" s="12" t="n">
        <f aca="false">BI6/(0.042*5)</f>
        <v>59.1300366300366</v>
      </c>
      <c r="BX6" s="12" t="n">
        <f aca="false">BJ6/(0.042*5)</f>
        <v>50.1648351648352</v>
      </c>
      <c r="BZ6" s="2" t="s">
        <v>8</v>
      </c>
      <c r="CA6" s="12"/>
      <c r="CB6" s="12"/>
      <c r="CC6" s="12"/>
      <c r="CD6" s="12"/>
      <c r="CE6" s="14" t="n">
        <f aca="false">AVERAGE(BQ6:BT6)</f>
        <v>62.172619047619</v>
      </c>
      <c r="CF6" s="12"/>
      <c r="CG6" s="12"/>
      <c r="CH6" s="12"/>
      <c r="CI6" s="12" t="n">
        <f aca="false">AVERAGE(BU6:BX6)</f>
        <v>57.1611721611722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93.2163492403167</v>
      </c>
      <c r="CT6" s="12" t="n">
        <f aca="false">(BR6/$CA$8)*100</f>
        <v>97.225194379057</v>
      </c>
      <c r="CU6" s="12" t="n">
        <f aca="false">(BS6/$CA$8)*100</f>
        <v>100.506455524645</v>
      </c>
      <c r="CV6" s="12" t="n">
        <f aca="false">(BT6/$CA$8)*100</f>
        <v>96.483344033098</v>
      </c>
      <c r="CW6" s="12" t="n">
        <f aca="false">(BU6/$CA$8)*100</f>
        <v>91.7897139596262</v>
      </c>
      <c r="CX6" s="12" t="n">
        <f aca="false">(BV6/$CA$8)*100</f>
        <v>94.1436621727655</v>
      </c>
      <c r="CY6" s="12" t="n">
        <f aca="false">(BW6/$CA$8)*100</f>
        <v>92.1178400741851</v>
      </c>
      <c r="CZ6" s="12" t="n">
        <f aca="false">(BX6/$CA$8)*100</f>
        <v>78.1510806762251</v>
      </c>
      <c r="DB6" s="2" t="s">
        <v>8</v>
      </c>
      <c r="DC6" s="12"/>
      <c r="DD6" s="12"/>
      <c r="DE6" s="12"/>
      <c r="DF6" s="12"/>
      <c r="DG6" s="12" t="n">
        <f aca="false">AVERAGE(CS6:CV6)</f>
        <v>96.8578357942792</v>
      </c>
      <c r="DH6" s="12"/>
      <c r="DI6" s="12"/>
      <c r="DJ6" s="12"/>
      <c r="DK6" s="12" t="n">
        <f aca="false">AVERAGE(CW6:CZ6)</f>
        <v>89.0505742207005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6.78365075968327</v>
      </c>
      <c r="DV6" s="12" t="n">
        <f aca="false">$DC$8-CT6</f>
        <v>2.77480562094298</v>
      </c>
      <c r="DW6" s="12" t="n">
        <f aca="false">$DC$8-CU6</f>
        <v>-0.506455524645119</v>
      </c>
      <c r="DX6" s="12" t="n">
        <f aca="false">$DC$8-CV6</f>
        <v>3.51665596690204</v>
      </c>
      <c r="DY6" s="12" t="n">
        <f aca="false">$DC$8-CW6</f>
        <v>8.21028604037376</v>
      </c>
      <c r="DZ6" s="12" t="n">
        <f aca="false">$DC$8-CX6</f>
        <v>5.85633782723447</v>
      </c>
      <c r="EA6" s="12" t="n">
        <f aca="false">$DC$8-CY6</f>
        <v>7.88215992581493</v>
      </c>
      <c r="EB6" s="12" t="n">
        <f aca="false">$DC$8-CZ6</f>
        <v>21.8489193237749</v>
      </c>
      <c r="ED6" s="2" t="s">
        <v>8</v>
      </c>
      <c r="EE6" s="12"/>
      <c r="EF6" s="12"/>
      <c r="EG6" s="12"/>
      <c r="EH6" s="12"/>
      <c r="EI6" s="14" t="n">
        <f aca="false">AVERAGE(DU6:DX6)</f>
        <v>3.14216420572079</v>
      </c>
      <c r="EJ6" s="12"/>
      <c r="EK6" s="12"/>
      <c r="EL6" s="12"/>
      <c r="EM6" s="12" t="n">
        <f aca="false">AVERAGE(DY6:EB6)</f>
        <v>10.9494257792995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2.99154623723293</v>
      </c>
      <c r="EX6" s="12"/>
      <c r="EY6" s="12"/>
      <c r="EZ6" s="12"/>
      <c r="FA6" s="12" t="n">
        <f aca="false">STDEV(DY6:EB6)</f>
        <v>7.34051566623773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96</v>
      </c>
      <c r="G7" s="4"/>
      <c r="H7" s="4"/>
      <c r="I7" s="4"/>
      <c r="J7" s="4" t="s">
        <v>97</v>
      </c>
      <c r="K7" s="4"/>
      <c r="L7" s="4"/>
      <c r="M7" s="4"/>
      <c r="O7" s="2" t="s">
        <v>12</v>
      </c>
      <c r="P7" s="0" t="n">
        <v>1.1341</v>
      </c>
      <c r="Q7" s="0" t="n">
        <v>1.1281</v>
      </c>
      <c r="R7" s="0" t="n">
        <v>1.1341</v>
      </c>
      <c r="S7" s="0" t="n">
        <v>1.1479</v>
      </c>
      <c r="T7" s="0" t="n">
        <v>0.7034</v>
      </c>
      <c r="U7" s="0" t="n">
        <v>0.7089</v>
      </c>
      <c r="V7" s="0" t="n">
        <v>0.727</v>
      </c>
      <c r="W7" s="0" t="n">
        <v>0.6994</v>
      </c>
      <c r="X7" s="0" t="n">
        <v>0.727</v>
      </c>
      <c r="Y7" s="0" t="n">
        <v>0.725</v>
      </c>
      <c r="Z7" s="0" t="n">
        <v>0.7155</v>
      </c>
      <c r="AA7" s="0" t="n">
        <v>0.642</v>
      </c>
      <c r="AC7" s="2" t="s">
        <v>12</v>
      </c>
      <c r="AD7" s="12" t="n">
        <f aca="false">P7-(AVERAGE($P$4:$S$4))</f>
        <v>1.0682</v>
      </c>
      <c r="AE7" s="12" t="n">
        <f aca="false">Q7-(AVERAGE($P$4:$S$4))</f>
        <v>1.0622</v>
      </c>
      <c r="AF7" s="12" t="n">
        <f aca="false">R7-(AVERAGE($P$4:$S$4))</f>
        <v>1.0682</v>
      </c>
      <c r="AG7" s="12" t="n">
        <f aca="false">S7-(AVERAGE($P$4:$S$4))</f>
        <v>1.082</v>
      </c>
      <c r="AH7" s="12" t="n">
        <f aca="false">T7-(AVERAGE($P$4:$S$4))</f>
        <v>0.6375</v>
      </c>
      <c r="AI7" s="12" t="n">
        <f aca="false">U7-(AVERAGE($P$4:$S$4))</f>
        <v>0.643</v>
      </c>
      <c r="AJ7" s="12" t="n">
        <f aca="false">V7-(AVERAGE($P$4:$S$4))</f>
        <v>0.6611</v>
      </c>
      <c r="AK7" s="12" t="n">
        <f aca="false">W7-(AVERAGE($P$4:$S$4))</f>
        <v>0.6335</v>
      </c>
      <c r="AL7" s="12" t="n">
        <f aca="false">X7-(AVERAGE($P$4:$S$4))</f>
        <v>0.6611</v>
      </c>
      <c r="AM7" s="12" t="n">
        <f aca="false">Y7-(AVERAGE($P$4:$S$4))</f>
        <v>0.6591</v>
      </c>
      <c r="AN7" s="12" t="n">
        <f aca="false">Z7-(AVERAGE($P$4:$S$4))</f>
        <v>0.6496</v>
      </c>
      <c r="AO7" s="12" t="n">
        <f aca="false">AA7-(AVERAGE($P$4:$S$4))</f>
        <v>0.5761</v>
      </c>
      <c r="AQ7" s="11" t="n">
        <v>20</v>
      </c>
      <c r="AR7" s="12" t="n">
        <f aca="false">AD7</f>
        <v>1.0682</v>
      </c>
      <c r="AS7" s="12" t="n">
        <f aca="false">AE7</f>
        <v>1.0622</v>
      </c>
      <c r="AT7" s="12" t="n">
        <f aca="false">AF7</f>
        <v>1.0682</v>
      </c>
      <c r="AU7" s="12" t="n">
        <f aca="false">AG7</f>
        <v>1.082</v>
      </c>
      <c r="AV7" s="13" t="n">
        <f aca="false">AVERAGE(AR7:AU7)</f>
        <v>1.07015</v>
      </c>
      <c r="AX7" s="2" t="s">
        <v>12</v>
      </c>
      <c r="AY7" s="12" t="n">
        <f aca="false">(AD7-0.0073)/0.052</f>
        <v>20.4019230769231</v>
      </c>
      <c r="AZ7" s="12" t="n">
        <f aca="false">(AE7-0.0073)/0.052</f>
        <v>20.2865384615385</v>
      </c>
      <c r="BA7" s="12" t="n">
        <f aca="false">(AF7-0.0073)/0.052</f>
        <v>20.4019230769231</v>
      </c>
      <c r="BB7" s="12" t="n">
        <f aca="false">(AG7-0.0073)/0.052</f>
        <v>20.6673076923077</v>
      </c>
      <c r="BC7" s="12" t="n">
        <f aca="false">(AH7-0.0073)/0.052</f>
        <v>12.1192307692308</v>
      </c>
      <c r="BD7" s="12" t="n">
        <f aca="false">(AI7-0.0073)/0.052</f>
        <v>12.225</v>
      </c>
      <c r="BE7" s="12" t="n">
        <f aca="false">(AJ7-0.0073)/0.052</f>
        <v>12.5730769230769</v>
      </c>
      <c r="BF7" s="12" t="n">
        <f aca="false">(AK7-0.0073)/0.052</f>
        <v>12.0423076923077</v>
      </c>
      <c r="BG7" s="12" t="n">
        <f aca="false">(AL7-0.0073)/0.052</f>
        <v>12.5730769230769</v>
      </c>
      <c r="BH7" s="12" t="n">
        <f aca="false">(AM7-0.0073)/0.052</f>
        <v>12.5346153846154</v>
      </c>
      <c r="BI7" s="12" t="n">
        <f aca="false">(AN7-0.0073)/0.052</f>
        <v>12.3519230769231</v>
      </c>
      <c r="BJ7" s="12" t="n">
        <f aca="false">(AO7-0.0073)/0.052</f>
        <v>10.9384615384615</v>
      </c>
      <c r="BL7" s="2" t="s">
        <v>12</v>
      </c>
      <c r="BM7" s="12"/>
      <c r="BN7" s="12"/>
      <c r="BO7" s="12"/>
      <c r="BP7" s="12"/>
      <c r="BQ7" s="12" t="n">
        <f aca="false">BC7/(0.042*5)</f>
        <v>57.7106227106227</v>
      </c>
      <c r="BR7" s="12" t="n">
        <f aca="false">BD7/(0.042*5)</f>
        <v>58.2142857142857</v>
      </c>
      <c r="BS7" s="12" t="n">
        <f aca="false">BE7/(0.042*5)</f>
        <v>59.8717948717949</v>
      </c>
      <c r="BT7" s="12" t="n">
        <f aca="false">BF7/(0.042*5)</f>
        <v>57.3443223443223</v>
      </c>
      <c r="BU7" s="12" t="n">
        <f aca="false">BG7/(0.042*5)</f>
        <v>59.8717948717949</v>
      </c>
      <c r="BV7" s="12" t="n">
        <f aca="false">BH7/(0.042*5)</f>
        <v>59.6886446886447</v>
      </c>
      <c r="BW7" s="12" t="n">
        <f aca="false">BI7/(0.042*5)</f>
        <v>58.8186813186813</v>
      </c>
      <c r="BX7" s="12" t="n">
        <f aca="false">BJ7/(0.042*5)</f>
        <v>52.0879120879121</v>
      </c>
      <c r="BZ7" s="2" t="s">
        <v>12</v>
      </c>
      <c r="CA7" s="12"/>
      <c r="CB7" s="12"/>
      <c r="CC7" s="12"/>
      <c r="CD7" s="12"/>
      <c r="CE7" s="12" t="n">
        <f aca="false">AVERAGE(BQ7:BT7)</f>
        <v>58.2852564102564</v>
      </c>
      <c r="CF7" s="12"/>
      <c r="CG7" s="12"/>
      <c r="CH7" s="12"/>
      <c r="CI7" s="12" t="n">
        <f aca="false">AVERAGE(BU7:BX7)</f>
        <v>57.6167582417583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89.9065553891148</v>
      </c>
      <c r="CT7" s="12" t="n">
        <f aca="false">(BR7/$CA$8)*100</f>
        <v>90.6912047934946</v>
      </c>
      <c r="CU7" s="12" t="n">
        <f aca="false">(BS7/$CA$8)*100</f>
        <v>93.2734146515444</v>
      </c>
      <c r="CV7" s="12" t="n">
        <f aca="false">(BT7/$CA$8)*100</f>
        <v>89.3359012768386</v>
      </c>
      <c r="CW7" s="12" t="n">
        <f aca="false">(BU7/$CA$8)*100</f>
        <v>93.2734146515444</v>
      </c>
      <c r="CX7" s="12" t="n">
        <f aca="false">(BV7/$CA$8)*100</f>
        <v>92.9880875954063</v>
      </c>
      <c r="CY7" s="12" t="n">
        <f aca="false">(BW7/$CA$8)*100</f>
        <v>91.6327840787503</v>
      </c>
      <c r="CZ7" s="12" t="n">
        <f aca="false">(BX7/$CA$8)*100</f>
        <v>81.1470147656752</v>
      </c>
      <c r="DB7" s="2" t="s">
        <v>12</v>
      </c>
      <c r="DC7" s="12"/>
      <c r="DD7" s="12"/>
      <c r="DE7" s="12"/>
      <c r="DF7" s="12"/>
      <c r="DG7" s="12" t="n">
        <f aca="false">AVERAGE(CS7:CV7)</f>
        <v>90.8017690277481</v>
      </c>
      <c r="DH7" s="12"/>
      <c r="DI7" s="12"/>
      <c r="DJ7" s="12"/>
      <c r="DK7" s="12" t="n">
        <f aca="false">AVERAGE(CW7:CZ7)</f>
        <v>89.760325272844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10.0934446108852</v>
      </c>
      <c r="DV7" s="12" t="n">
        <f aca="false">$DC$8-CT7</f>
        <v>9.30879520650544</v>
      </c>
      <c r="DW7" s="12" t="n">
        <f aca="false">$DC$8-CU7</f>
        <v>6.72658534845564</v>
      </c>
      <c r="DX7" s="12" t="n">
        <f aca="false">$DC$8-CV7</f>
        <v>10.6640987231614</v>
      </c>
      <c r="DY7" s="12" t="n">
        <f aca="false">$DC$8-CW7</f>
        <v>6.72658534845564</v>
      </c>
      <c r="DZ7" s="12" t="n">
        <f aca="false">$DC$8-CX7</f>
        <v>7.01191240459373</v>
      </c>
      <c r="EA7" s="12" t="n">
        <f aca="false">$DC$8-CY7</f>
        <v>8.36721592124971</v>
      </c>
      <c r="EB7" s="12" t="n">
        <f aca="false">$DC$8-CZ7</f>
        <v>18.8529852343248</v>
      </c>
      <c r="ED7" s="2" t="s">
        <v>12</v>
      </c>
      <c r="EE7" s="12"/>
      <c r="EF7" s="12"/>
      <c r="EG7" s="12"/>
      <c r="EH7" s="12"/>
      <c r="EI7" s="12" t="n">
        <f aca="false">AVERAGE(DU7:DX7)</f>
        <v>9.19823097225192</v>
      </c>
      <c r="EJ7" s="12"/>
      <c r="EK7" s="12"/>
      <c r="EL7" s="12"/>
      <c r="EM7" s="12" t="n">
        <f aca="false">AVERAGE(DY7:EB7)</f>
        <v>10.239674727156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1.73891079524692</v>
      </c>
      <c r="EX7" s="12"/>
      <c r="EY7" s="12"/>
      <c r="EZ7" s="12"/>
      <c r="FA7" s="12" t="n">
        <f aca="false">STDEV(DY7:EB7)</f>
        <v>5.78663593885114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98</v>
      </c>
      <c r="G8" s="4"/>
      <c r="H8" s="4"/>
      <c r="I8" s="4"/>
      <c r="J8" s="4" t="s">
        <v>99</v>
      </c>
      <c r="K8" s="4"/>
      <c r="L8" s="4"/>
      <c r="M8" s="4"/>
      <c r="O8" s="2" t="s">
        <v>16</v>
      </c>
      <c r="P8" s="0" t="n">
        <v>0.7679</v>
      </c>
      <c r="Q8" s="0" t="n">
        <v>0.7575</v>
      </c>
      <c r="R8" s="0" t="n">
        <v>0.7908</v>
      </c>
      <c r="S8" s="0" t="n">
        <v>0.7804</v>
      </c>
      <c r="T8" s="0" t="n">
        <v>0.7492</v>
      </c>
      <c r="U8" s="0" t="n">
        <v>0.7341</v>
      </c>
      <c r="V8" s="0" t="n">
        <v>0.7517</v>
      </c>
      <c r="W8" s="0" t="n">
        <v>0.7231</v>
      </c>
      <c r="X8" s="0" t="n">
        <v>0.6842</v>
      </c>
      <c r="Y8" s="0" t="n">
        <v>0.7237</v>
      </c>
      <c r="Z8" s="0" t="n">
        <v>0.7396</v>
      </c>
      <c r="AA8" s="0" t="n">
        <v>0.6605</v>
      </c>
      <c r="AC8" s="2" t="s">
        <v>16</v>
      </c>
      <c r="AD8" s="12" t="n">
        <f aca="false">P8-(AVERAGE($P$4:$S$4))</f>
        <v>0.702</v>
      </c>
      <c r="AE8" s="12" t="n">
        <f aca="false">Q8-(AVERAGE($P$4:$S$4))</f>
        <v>0.6916</v>
      </c>
      <c r="AF8" s="12" t="n">
        <f aca="false">R8-(AVERAGE($P$4:$S$4))</f>
        <v>0.7249</v>
      </c>
      <c r="AG8" s="12" t="n">
        <f aca="false">S8-(AVERAGE($P$4:$S$4))</f>
        <v>0.7145</v>
      </c>
      <c r="AH8" s="12" t="n">
        <f aca="false">T8-(AVERAGE($P$4:$S$4))</f>
        <v>0.6833</v>
      </c>
      <c r="AI8" s="12" t="n">
        <f aca="false">U8-(AVERAGE($P$4:$S$4))</f>
        <v>0.6682</v>
      </c>
      <c r="AJ8" s="12" t="n">
        <f aca="false">V8-(AVERAGE($P$4:$S$4))</f>
        <v>0.6858</v>
      </c>
      <c r="AK8" s="12" t="n">
        <f aca="false">W8-(AVERAGE($P$4:$S$4))</f>
        <v>0.6572</v>
      </c>
      <c r="AL8" s="12" t="n">
        <f aca="false">X8-(AVERAGE($P$4:$S$4))</f>
        <v>0.6183</v>
      </c>
      <c r="AM8" s="12" t="n">
        <f aca="false">Y8-(AVERAGE($P$4:$S$4))</f>
        <v>0.6578</v>
      </c>
      <c r="AN8" s="12" t="n">
        <f aca="false">Z8-(AVERAGE($P$4:$S$4))</f>
        <v>0.6737</v>
      </c>
      <c r="AO8" s="12" t="n">
        <f aca="false">AA8-(AVERAGE($P$4:$S$4))</f>
        <v>0.5946</v>
      </c>
      <c r="AX8" s="2" t="s">
        <v>16</v>
      </c>
      <c r="AY8" s="12" t="n">
        <f aca="false">(AD8-0.0073)/0.052</f>
        <v>13.3596153846154</v>
      </c>
      <c r="AZ8" s="12" t="n">
        <f aca="false">(AE8-0.0073)/0.052</f>
        <v>13.1596153846154</v>
      </c>
      <c r="BA8" s="12" t="n">
        <f aca="false">(AF8-0.0073)/0.052</f>
        <v>13.8</v>
      </c>
      <c r="BB8" s="12" t="n">
        <f aca="false">(AG8-0.0073)/0.052</f>
        <v>13.6</v>
      </c>
      <c r="BC8" s="12" t="n">
        <f aca="false">(AH8-0.0073)/0.052</f>
        <v>13</v>
      </c>
      <c r="BD8" s="12" t="n">
        <f aca="false">(AI8-0.0073)/0.052</f>
        <v>12.7096153846154</v>
      </c>
      <c r="BE8" s="12" t="n">
        <f aca="false">(AJ8-0.0073)/0.052</f>
        <v>13.0480769230769</v>
      </c>
      <c r="BF8" s="12" t="n">
        <f aca="false">(AK8-0.0073)/0.052</f>
        <v>12.4980769230769</v>
      </c>
      <c r="BG8" s="12" t="n">
        <f aca="false">(AL8-0.0073)/0.052</f>
        <v>11.75</v>
      </c>
      <c r="BH8" s="12" t="n">
        <f aca="false">(AM8-0.0073)/0.052</f>
        <v>12.5096153846154</v>
      </c>
      <c r="BI8" s="12" t="n">
        <f aca="false">(AN8-0.0073)/0.052</f>
        <v>12.8153846153846</v>
      </c>
      <c r="BJ8" s="12" t="n">
        <f aca="false">(AO8-0.0073)/0.052</f>
        <v>11.2942307692308</v>
      </c>
      <c r="BL8" s="2" t="s">
        <v>16</v>
      </c>
      <c r="BM8" s="12" t="n">
        <f aca="false">AY8/(0.042*5)</f>
        <v>63.6172161172161</v>
      </c>
      <c r="BN8" s="12" t="n">
        <f aca="false">AZ8/(0.042*5)</f>
        <v>62.6648351648351</v>
      </c>
      <c r="BO8" s="12" t="n">
        <f aca="false">BA8/(0.042*5)</f>
        <v>65.7142857142857</v>
      </c>
      <c r="BP8" s="12" t="n">
        <f aca="false">BB8/(0.042*5)</f>
        <v>64.7619047619048</v>
      </c>
      <c r="BQ8" s="12" t="n">
        <f aca="false">BC8/(0.042*5)</f>
        <v>61.9047619047619</v>
      </c>
      <c r="BR8" s="12" t="n">
        <f aca="false">BD8/(0.042*5)</f>
        <v>60.521978021978</v>
      </c>
      <c r="BS8" s="12" t="n">
        <f aca="false">BE8/(0.042*5)</f>
        <v>62.1336996336996</v>
      </c>
      <c r="BT8" s="12" t="n">
        <f aca="false">BF8/(0.042*5)</f>
        <v>59.514652014652</v>
      </c>
      <c r="BU8" s="12" t="n">
        <f aca="false">BG8/(0.042*5)</f>
        <v>55.952380952381</v>
      </c>
      <c r="BV8" s="12" t="n">
        <f aca="false">BH8/(0.042*5)</f>
        <v>59.5695970695971</v>
      </c>
      <c r="BW8" s="12" t="n">
        <f aca="false">BI8/(0.042*5)</f>
        <v>61.025641025641</v>
      </c>
      <c r="BX8" s="12" t="n">
        <f aca="false">BJ8/(0.042*5)</f>
        <v>53.7820512820513</v>
      </c>
      <c r="BZ8" s="2" t="s">
        <v>16</v>
      </c>
      <c r="CA8" s="12" t="n">
        <f aca="false">AVERAGE(BM8:BP8)</f>
        <v>64.1895604395604</v>
      </c>
      <c r="CB8" s="12"/>
      <c r="CC8" s="12"/>
      <c r="CD8" s="12"/>
      <c r="CE8" s="12" t="n">
        <f aca="false">AVERAGE(BQ8:BT8)</f>
        <v>61.0187728937729</v>
      </c>
      <c r="CF8" s="12"/>
      <c r="CG8" s="12"/>
      <c r="CH8" s="12"/>
      <c r="CI8" s="14" t="n">
        <f aca="false">AVERAGE(BU8:BX8)</f>
        <v>57.5824175824176</v>
      </c>
      <c r="CJ8" s="12"/>
      <c r="CK8" s="12"/>
      <c r="CL8" s="12"/>
      <c r="CN8" s="2" t="s">
        <v>16</v>
      </c>
      <c r="CO8" s="12" t="n">
        <f aca="false">(BM8/$CA$8)*100</f>
        <v>99.1083529495685</v>
      </c>
      <c r="CP8" s="12" t="n">
        <f aca="false">(BN8/$CA$8)*100</f>
        <v>97.6246522576503</v>
      </c>
      <c r="CQ8" s="12" t="n">
        <f aca="false">(BO8/$CA$8)*100</f>
        <v>102.37534774235</v>
      </c>
      <c r="CR8" s="12" t="n">
        <f aca="false">(BP8/$CA$8)*100</f>
        <v>100.891647050432</v>
      </c>
      <c r="CS8" s="12" t="n">
        <f aca="false">(BQ8/$CA$8)*100</f>
        <v>96.4405449746772</v>
      </c>
      <c r="CT8" s="12" t="n">
        <f aca="false">(BR8/$CA$8)*100</f>
        <v>94.2863257008346</v>
      </c>
      <c r="CU8" s="12" t="n">
        <f aca="false">(BS8/$CA$8)*100</f>
        <v>96.7972037948499</v>
      </c>
      <c r="CV8" s="12" t="n">
        <f aca="false">(BT8/$CA$8)*100</f>
        <v>92.7170268920751</v>
      </c>
      <c r="CW8" s="12" t="n">
        <f aca="false">(BU8/$CA$8)*100</f>
        <v>87.1674156501891</v>
      </c>
      <c r="CX8" s="12" t="n">
        <f aca="false">(BV8/$CA$8)*100</f>
        <v>92.8026250089165</v>
      </c>
      <c r="CY8" s="12" t="n">
        <f aca="false">(BW8/$CA$8)*100</f>
        <v>95.0709751052144</v>
      </c>
      <c r="CZ8" s="12" t="n">
        <f aca="false">(BX8/$CA$8)*100</f>
        <v>83.7862900349526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95.0602753406092</v>
      </c>
      <c r="DH8" s="12"/>
      <c r="DI8" s="12"/>
      <c r="DJ8" s="12"/>
      <c r="DK8" s="12" t="n">
        <f aca="false">AVERAGE(CW8:CZ8)</f>
        <v>89.7068264498181</v>
      </c>
      <c r="DL8" s="12"/>
      <c r="DM8" s="12"/>
      <c r="DN8" s="12"/>
      <c r="DP8" s="2" t="s">
        <v>16</v>
      </c>
      <c r="DQ8" s="12" t="n">
        <f aca="false">$DC$8-CO8</f>
        <v>0.891647050431544</v>
      </c>
      <c r="DR8" s="12" t="n">
        <f aca="false">$DC$8-CP8</f>
        <v>2.37534774234967</v>
      </c>
      <c r="DS8" s="12" t="n">
        <f aca="false">$DC$8-CQ8</f>
        <v>-2.37534774234969</v>
      </c>
      <c r="DT8" s="12" t="n">
        <f aca="false">$DC$8-CR8</f>
        <v>-0.891647050431587</v>
      </c>
      <c r="DU8" s="12" t="n">
        <f aca="false">$DC$8-CS8</f>
        <v>3.55945502532276</v>
      </c>
      <c r="DV8" s="12" t="n">
        <f aca="false">$DC$8-CT8</f>
        <v>5.71367429916542</v>
      </c>
      <c r="DW8" s="12" t="n">
        <f aca="false">$DC$8-CU8</f>
        <v>3.20279620515014</v>
      </c>
      <c r="DX8" s="12" t="n">
        <f aca="false">$DC$8-CV8</f>
        <v>7.28297310792496</v>
      </c>
      <c r="DY8" s="12" t="n">
        <f aca="false">$DC$8-CW8</f>
        <v>12.8325843498109</v>
      </c>
      <c r="DZ8" s="12" t="n">
        <f aca="false">$DC$8-CX8</f>
        <v>7.19737499108352</v>
      </c>
      <c r="EA8" s="12" t="n">
        <f aca="false">$DC$8-CY8</f>
        <v>4.92902489478563</v>
      </c>
      <c r="EB8" s="12" t="n">
        <f aca="false">$DC$8-CZ8</f>
        <v>16.2137099650474</v>
      </c>
      <c r="ED8" s="2" t="s">
        <v>16</v>
      </c>
      <c r="EE8" s="12" t="n">
        <f aca="false">AVERAGE(DQ8:DT8)</f>
        <v>-1.4210854715202E-014</v>
      </c>
      <c r="EF8" s="12"/>
      <c r="EG8" s="12"/>
      <c r="EH8" s="12"/>
      <c r="EI8" s="12" t="n">
        <f aca="false">AVERAGE(DU8:DX8)</f>
        <v>4.93972465939082</v>
      </c>
      <c r="EJ8" s="12"/>
      <c r="EK8" s="12"/>
      <c r="EL8" s="12"/>
      <c r="EM8" s="14" t="n">
        <f aca="false">AVERAGE(DY8:EB8)</f>
        <v>10.2931735501819</v>
      </c>
      <c r="EN8" s="12"/>
      <c r="EO8" s="12"/>
      <c r="EP8" s="12"/>
      <c r="ER8" s="2" t="s">
        <v>16</v>
      </c>
      <c r="ES8" s="12" t="n">
        <f aca="false">STDEV(DQ8:DT8)</f>
        <v>2.07160346263935</v>
      </c>
      <c r="ET8" s="12"/>
      <c r="EU8" s="12"/>
      <c r="EV8" s="12"/>
      <c r="EW8" s="12" t="n">
        <f aca="false">STDEV(DU8:DX8)</f>
        <v>1.91588761451415</v>
      </c>
      <c r="EX8" s="12"/>
      <c r="EY8" s="12"/>
      <c r="EZ8" s="12"/>
      <c r="FA8" s="14" t="n">
        <f aca="false">STDEV(DY8:EB8)</f>
        <v>5.15943854066591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100</v>
      </c>
      <c r="G9" s="4"/>
      <c r="H9" s="4"/>
      <c r="I9" s="4"/>
      <c r="J9" s="4" t="s">
        <v>101</v>
      </c>
      <c r="K9" s="4"/>
      <c r="L9" s="4"/>
      <c r="M9" s="4"/>
      <c r="O9" s="2" t="s">
        <v>20</v>
      </c>
      <c r="P9" s="0" t="n">
        <v>0.4655</v>
      </c>
      <c r="Q9" s="0" t="n">
        <v>0.4584</v>
      </c>
      <c r="R9" s="0" t="n">
        <v>0.4656</v>
      </c>
      <c r="S9" s="0" t="n">
        <v>0.4608</v>
      </c>
      <c r="T9" s="0" t="n">
        <v>0.7282</v>
      </c>
      <c r="U9" s="0" t="n">
        <v>0.7372</v>
      </c>
      <c r="V9" s="0" t="n">
        <v>0.7735</v>
      </c>
      <c r="W9" s="0" t="n">
        <v>0.7478</v>
      </c>
      <c r="X9" s="0" t="n">
        <v>0.7157</v>
      </c>
      <c r="Y9" s="0" t="n">
        <v>0.7571</v>
      </c>
      <c r="Z9" s="0" t="n">
        <v>0.7409</v>
      </c>
      <c r="AA9" s="0" t="n">
        <v>0.6704</v>
      </c>
      <c r="AC9" s="2" t="s">
        <v>20</v>
      </c>
      <c r="AD9" s="12" t="n">
        <f aca="false">P9-(AVERAGE($P$4:$S$4))</f>
        <v>0.3996</v>
      </c>
      <c r="AE9" s="12" t="n">
        <f aca="false">Q9-(AVERAGE($P$4:$S$4))</f>
        <v>0.3925</v>
      </c>
      <c r="AF9" s="12" t="n">
        <f aca="false">R9-(AVERAGE($P$4:$S$4))</f>
        <v>0.3997</v>
      </c>
      <c r="AG9" s="12" t="n">
        <f aca="false">S9-(AVERAGE($P$4:$S$4))</f>
        <v>0.3949</v>
      </c>
      <c r="AH9" s="12" t="n">
        <f aca="false">T9-(AVERAGE($P$4:$S$4))</f>
        <v>0.6623</v>
      </c>
      <c r="AI9" s="12" t="n">
        <f aca="false">U9-(AVERAGE($P$4:$S$4))</f>
        <v>0.6713</v>
      </c>
      <c r="AJ9" s="12" t="n">
        <f aca="false">V9-(AVERAGE($P$4:$S$4))</f>
        <v>0.7076</v>
      </c>
      <c r="AK9" s="12" t="n">
        <f aca="false">W9-(AVERAGE($P$4:$S$4))</f>
        <v>0.6819</v>
      </c>
      <c r="AL9" s="12" t="n">
        <f aca="false">X9-(AVERAGE($P$4:$S$4))</f>
        <v>0.6498</v>
      </c>
      <c r="AM9" s="12" t="n">
        <f aca="false">Y9-(AVERAGE($P$4:$S$4))</f>
        <v>0.6912</v>
      </c>
      <c r="AN9" s="12" t="n">
        <f aca="false">Z9-(AVERAGE($P$4:$S$4))</f>
        <v>0.675</v>
      </c>
      <c r="AO9" s="12" t="n">
        <f aca="false">AA9-(AVERAGE($P$4:$S$4))</f>
        <v>0.6045</v>
      </c>
      <c r="AX9" s="2" t="s">
        <v>20</v>
      </c>
      <c r="AY9" s="12" t="n">
        <f aca="false">(AD9-0.0073)/0.052</f>
        <v>7.54423076923077</v>
      </c>
      <c r="AZ9" s="12" t="n">
        <f aca="false">(AE9-0.0073)/0.052</f>
        <v>7.40769230769231</v>
      </c>
      <c r="BA9" s="12" t="n">
        <f aca="false">(AF9-0.0073)/0.052</f>
        <v>7.54615384615385</v>
      </c>
      <c r="BB9" s="12" t="n">
        <f aca="false">(AG9-0.0073)/0.052</f>
        <v>7.45384615384615</v>
      </c>
      <c r="BC9" s="12" t="n">
        <f aca="false">(AH9-0.0073)/0.052</f>
        <v>12.5961538461538</v>
      </c>
      <c r="BD9" s="12" t="n">
        <f aca="false">(AI9-0.0073)/0.052</f>
        <v>12.7692307692308</v>
      </c>
      <c r="BE9" s="12" t="n">
        <f aca="false">(AJ9-0.0073)/0.052</f>
        <v>13.4673076923077</v>
      </c>
      <c r="BF9" s="12" t="n">
        <f aca="false">(AK9-0.0073)/0.052</f>
        <v>12.9730769230769</v>
      </c>
      <c r="BG9" s="12" t="n">
        <f aca="false">(AL9-0.0073)/0.052</f>
        <v>12.3557692307692</v>
      </c>
      <c r="BH9" s="12" t="n">
        <f aca="false">(AM9-0.0073)/0.052</f>
        <v>13.1519230769231</v>
      </c>
      <c r="BI9" s="12" t="n">
        <f aca="false">(AN9-0.0073)/0.052</f>
        <v>12.8403846153846</v>
      </c>
      <c r="BJ9" s="12" t="n">
        <f aca="false">(AO9-0.0073)/0.052</f>
        <v>11.4846153846154</v>
      </c>
      <c r="BL9" s="2" t="s">
        <v>20</v>
      </c>
      <c r="BM9" s="12" t="n">
        <f aca="false">AY9/(0.042*5)</f>
        <v>35.9249084249084</v>
      </c>
      <c r="BN9" s="12" t="n">
        <f aca="false">AZ9/(0.042*5)</f>
        <v>35.2747252747253</v>
      </c>
      <c r="BO9" s="12" t="n">
        <f aca="false">BA9/(0.042*5)</f>
        <v>35.9340659340659</v>
      </c>
      <c r="BP9" s="12" t="n">
        <f aca="false">BB9/(0.042*5)</f>
        <v>35.4945054945055</v>
      </c>
      <c r="BQ9" s="12" t="n">
        <f aca="false">BC9/(0.042*5)</f>
        <v>59.981684981685</v>
      </c>
      <c r="BR9" s="12" t="n">
        <f aca="false">BD9/(0.042*5)</f>
        <v>60.8058608058608</v>
      </c>
      <c r="BS9" s="12" t="n">
        <f aca="false">BE9/(0.042*5)</f>
        <v>64.1300366300366</v>
      </c>
      <c r="BT9" s="12" t="n">
        <f aca="false">BF9/(0.042*5)</f>
        <v>61.7765567765568</v>
      </c>
      <c r="BU9" s="12" t="n">
        <f aca="false">BG9/(0.042*5)</f>
        <v>58.8369963369963</v>
      </c>
      <c r="BV9" s="12" t="n">
        <f aca="false">BH9/(0.042*5)</f>
        <v>62.6282051282051</v>
      </c>
      <c r="BW9" s="12" t="n">
        <f aca="false">BI9/(0.042*5)</f>
        <v>61.1446886446886</v>
      </c>
      <c r="BX9" s="12" t="n">
        <f aca="false">BJ9/(0.042*5)</f>
        <v>54.6886446886447</v>
      </c>
      <c r="BZ9" s="2" t="s">
        <v>20</v>
      </c>
      <c r="CA9" s="12" t="n">
        <f aca="false">AVERAGE(BM9:BP9)</f>
        <v>35.6570512820513</v>
      </c>
      <c r="CB9" s="12"/>
      <c r="CC9" s="12"/>
      <c r="CD9" s="12"/>
      <c r="CE9" s="12" t="n">
        <f aca="false">AVERAGE(BQ9:BT9)</f>
        <v>61.6735347985348</v>
      </c>
      <c r="CF9" s="12"/>
      <c r="CG9" s="12"/>
      <c r="CH9" s="12"/>
      <c r="CI9" s="14" t="n">
        <f aca="false">AVERAGE(BU9:BX9)</f>
        <v>59.3246336996337</v>
      </c>
      <c r="CJ9" s="12"/>
      <c r="CK9" s="12"/>
      <c r="CL9" s="12"/>
      <c r="CN9" s="2" t="s">
        <v>20</v>
      </c>
      <c r="CO9" s="12" t="n">
        <f aca="false">(BM9/$CA$8)*100</f>
        <v>55.966902061488</v>
      </c>
      <c r="CP9" s="12" t="n">
        <f aca="false">(BN9/$CA$8)*100</f>
        <v>54.9539910121977</v>
      </c>
      <c r="CQ9" s="12" t="n">
        <f aca="false">(BO9/$CA$8)*100</f>
        <v>55.9811684142949</v>
      </c>
      <c r="CR9" s="12" t="n">
        <f aca="false">(BP9/$CA$8)*100</f>
        <v>55.2963834795635</v>
      </c>
      <c r="CS9" s="12" t="n">
        <f aca="false">(BQ9/$CA$8)*100</f>
        <v>93.4446108852272</v>
      </c>
      <c r="CT9" s="12" t="n">
        <f aca="false">(BR9/$CA$8)*100</f>
        <v>94.7285826378486</v>
      </c>
      <c r="CU9" s="12" t="n">
        <f aca="false">(BS9/$CA$8)*100</f>
        <v>99.9072687067551</v>
      </c>
      <c r="CV9" s="12" t="n">
        <f aca="false">(BT9/$CA$8)*100</f>
        <v>96.2408160353806</v>
      </c>
      <c r="CW9" s="12" t="n">
        <f aca="false">(BU9/$CA$8)*100</f>
        <v>91.6613167843641</v>
      </c>
      <c r="CX9" s="12" t="n">
        <f aca="false">(BV9/$CA$8)*100</f>
        <v>97.5675868464227</v>
      </c>
      <c r="CY9" s="12" t="n">
        <f aca="false">(BW9/$CA$8)*100</f>
        <v>95.2564376917041</v>
      </c>
      <c r="CZ9" s="12" t="n">
        <f aca="false">(BX9/$CA$8)*100</f>
        <v>85.1986589628362</v>
      </c>
      <c r="DB9" s="2" t="s">
        <v>20</v>
      </c>
      <c r="DC9" s="12" t="n">
        <f aca="false">AVERAGE(CO9:CR9)</f>
        <v>55.549611241886</v>
      </c>
      <c r="DD9" s="12"/>
      <c r="DE9" s="12"/>
      <c r="DF9" s="12"/>
      <c r="DG9" s="12" t="n">
        <f aca="false">AVERAGE(CS9:CV9)</f>
        <v>96.0803195663029</v>
      </c>
      <c r="DH9" s="12"/>
      <c r="DI9" s="12"/>
      <c r="DJ9" s="12"/>
      <c r="DK9" s="12" t="n">
        <f aca="false">AVERAGE(CW9:CZ9)</f>
        <v>92.4210000713318</v>
      </c>
      <c r="DL9" s="12"/>
      <c r="DM9" s="12"/>
      <c r="DN9" s="12"/>
      <c r="DP9" s="2" t="s">
        <v>20</v>
      </c>
      <c r="DQ9" s="12" t="n">
        <f aca="false">$DC$8-CO9</f>
        <v>44.033097938512</v>
      </c>
      <c r="DR9" s="12" t="n">
        <f aca="false">$DC$8-CP9</f>
        <v>45.0460089878023</v>
      </c>
      <c r="DS9" s="12" t="n">
        <f aca="false">$DC$8-CQ9</f>
        <v>44.0188315857051</v>
      </c>
      <c r="DT9" s="12" t="n">
        <f aca="false">$DC$8-CR9</f>
        <v>44.7036165204365</v>
      </c>
      <c r="DU9" s="12" t="n">
        <f aca="false">$DC$8-CS9</f>
        <v>6.55538911477281</v>
      </c>
      <c r="DV9" s="12" t="n">
        <f aca="false">$DC$8-CT9</f>
        <v>5.27141736215137</v>
      </c>
      <c r="DW9" s="12" t="n">
        <f aca="false">$DC$8-CU9</f>
        <v>0.0927312932448814</v>
      </c>
      <c r="DX9" s="12" t="n">
        <f aca="false">$DC$8-CV9</f>
        <v>3.75918396461942</v>
      </c>
      <c r="DY9" s="12" t="n">
        <f aca="false">$DC$8-CW9</f>
        <v>8.3386832156359</v>
      </c>
      <c r="DZ9" s="12" t="n">
        <f aca="false">$DC$8-CX9</f>
        <v>2.43241315357727</v>
      </c>
      <c r="EA9" s="12" t="n">
        <f aca="false">$DC$8-CY9</f>
        <v>4.74356230829586</v>
      </c>
      <c r="EB9" s="12" t="n">
        <f aca="false">$DC$8-CZ9</f>
        <v>14.8013410371638</v>
      </c>
      <c r="ED9" s="2" t="s">
        <v>20</v>
      </c>
      <c r="EE9" s="12" t="n">
        <f aca="false">AVERAGE(DQ9:DT9)</f>
        <v>44.450388758114</v>
      </c>
      <c r="EF9" s="12"/>
      <c r="EG9" s="12"/>
      <c r="EH9" s="12"/>
      <c r="EI9" s="12" t="n">
        <f aca="false">AVERAGE(DU9:DX9)</f>
        <v>3.91968043369712</v>
      </c>
      <c r="EJ9" s="12"/>
      <c r="EK9" s="12"/>
      <c r="EL9" s="12"/>
      <c r="EM9" s="14" t="n">
        <f aca="false">AVERAGE(DY9:EB9)</f>
        <v>7.57899992866821</v>
      </c>
      <c r="EN9" s="12"/>
      <c r="EO9" s="12"/>
      <c r="EP9" s="12"/>
      <c r="ER9" s="2" t="s">
        <v>20</v>
      </c>
      <c r="ES9" s="12" t="n">
        <f aca="false">STDEV(DQ9:DT9)</f>
        <v>0.509660337481883</v>
      </c>
      <c r="ET9" s="12"/>
      <c r="EU9" s="12"/>
      <c r="EV9" s="12"/>
      <c r="EW9" s="12" t="n">
        <f aca="false">STDEV(DU9:DX9)</f>
        <v>2.79555908632717</v>
      </c>
      <c r="EX9" s="12"/>
      <c r="EY9" s="12"/>
      <c r="EZ9" s="12"/>
      <c r="FA9" s="14" t="n">
        <f aca="false">STDEV(DY9:EB9)</f>
        <v>5.39340312222649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102</v>
      </c>
      <c r="G10" s="4"/>
      <c r="H10" s="4"/>
      <c r="I10" s="4"/>
      <c r="J10" s="4" t="s">
        <v>103</v>
      </c>
      <c r="K10" s="4"/>
      <c r="L10" s="4"/>
      <c r="M10" s="4"/>
      <c r="O10" s="2" t="s">
        <v>24</v>
      </c>
      <c r="P10" s="0" t="n">
        <v>0.171</v>
      </c>
      <c r="Q10" s="0" t="n">
        <v>0.1705</v>
      </c>
      <c r="R10" s="0" t="n">
        <v>0.1865</v>
      </c>
      <c r="S10" s="0" t="n">
        <v>0.1833</v>
      </c>
      <c r="T10" s="0" t="n">
        <v>0.4862</v>
      </c>
      <c r="U10" s="0" t="n">
        <v>0.4873</v>
      </c>
      <c r="V10" s="0" t="n">
        <v>0.5122</v>
      </c>
      <c r="W10" s="0" t="n">
        <v>0.4987</v>
      </c>
      <c r="X10" s="0" t="n">
        <v>0.7459</v>
      </c>
      <c r="Y10" s="0" t="n">
        <v>0.7455</v>
      </c>
      <c r="Z10" s="0" t="n">
        <v>0.7671</v>
      </c>
      <c r="AA10" s="0" t="n">
        <v>0.6779</v>
      </c>
      <c r="AC10" s="2" t="s">
        <v>24</v>
      </c>
      <c r="AD10" s="12" t="n">
        <f aca="false">P10-(AVERAGE($P$4:$S$4))</f>
        <v>0.1051</v>
      </c>
      <c r="AE10" s="12" t="n">
        <f aca="false">Q10-(AVERAGE($P$4:$S$4))</f>
        <v>0.1046</v>
      </c>
      <c r="AF10" s="12" t="n">
        <f aca="false">R10-(AVERAGE($P$4:$S$4))</f>
        <v>0.1206</v>
      </c>
      <c r="AG10" s="12" t="n">
        <f aca="false">S10-(AVERAGE($P$4:$S$4))</f>
        <v>0.1174</v>
      </c>
      <c r="AH10" s="12" t="n">
        <f aca="false">T10-(AVERAGE($P$4:$S$4))</f>
        <v>0.4203</v>
      </c>
      <c r="AI10" s="12" t="n">
        <f aca="false">U10-(AVERAGE($P$4:$S$4))</f>
        <v>0.4214</v>
      </c>
      <c r="AJ10" s="12" t="n">
        <f aca="false">V10-(AVERAGE($P$4:$S$4))</f>
        <v>0.4463</v>
      </c>
      <c r="AK10" s="12" t="n">
        <f aca="false">W10-(AVERAGE($P$4:$S$4))</f>
        <v>0.4328</v>
      </c>
      <c r="AL10" s="12" t="n">
        <f aca="false">X10-(AVERAGE($P$4:$S$4))</f>
        <v>0.68</v>
      </c>
      <c r="AM10" s="12" t="n">
        <f aca="false">Y10-(AVERAGE($P$4:$S$4))</f>
        <v>0.6796</v>
      </c>
      <c r="AN10" s="12" t="n">
        <f aca="false">Z10-(AVERAGE($P$4:$S$4))</f>
        <v>0.7012</v>
      </c>
      <c r="AO10" s="12" t="n">
        <f aca="false">AA10-(AVERAGE($P$4:$S$4))</f>
        <v>0.612</v>
      </c>
      <c r="AX10" s="2" t="s">
        <v>24</v>
      </c>
      <c r="AY10" s="12" t="n">
        <f aca="false">(AD10-0.0073)/0.052</f>
        <v>1.88076923076923</v>
      </c>
      <c r="AZ10" s="12" t="n">
        <f aca="false">(AE10-0.0073)/0.052</f>
        <v>1.87115384615385</v>
      </c>
      <c r="BA10" s="12" t="n">
        <f aca="false">(AF10-0.0073)/0.052</f>
        <v>2.17884615384615</v>
      </c>
      <c r="BB10" s="12" t="n">
        <f aca="false">(AG10-0.0073)/0.052</f>
        <v>2.11730769230769</v>
      </c>
      <c r="BC10" s="12" t="n">
        <f aca="false">(AH10-0.0073)/0.052</f>
        <v>7.94230769230769</v>
      </c>
      <c r="BD10" s="12" t="n">
        <f aca="false">(AI10-0.0073)/0.052</f>
        <v>7.96346153846154</v>
      </c>
      <c r="BE10" s="12" t="n">
        <f aca="false">(AJ10-0.0073)/0.052</f>
        <v>8.44230769230769</v>
      </c>
      <c r="BF10" s="12" t="n">
        <f aca="false">(AK10-0.0073)/0.052</f>
        <v>8.18269230769231</v>
      </c>
      <c r="BG10" s="12" t="n">
        <f aca="false">(AL10-0.0073)/0.052</f>
        <v>12.9365384615385</v>
      </c>
      <c r="BH10" s="12" t="n">
        <f aca="false">(AM10-0.0073)/0.052</f>
        <v>12.9288461538462</v>
      </c>
      <c r="BI10" s="12" t="n">
        <f aca="false">(AN10-0.0073)/0.052</f>
        <v>13.3442307692308</v>
      </c>
      <c r="BJ10" s="12" t="n">
        <f aca="false">(AO10-0.0073)/0.052</f>
        <v>11.6288461538462</v>
      </c>
      <c r="BL10" s="2" t="s">
        <v>24</v>
      </c>
      <c r="BM10" s="12" t="n">
        <f aca="false">AY10/(0.042*5)</f>
        <v>8.95604395604395</v>
      </c>
      <c r="BN10" s="12" t="n">
        <f aca="false">AZ10/(0.042*5)</f>
        <v>8.91025641025641</v>
      </c>
      <c r="BO10" s="12" t="n">
        <f aca="false">BA10/(0.042*5)</f>
        <v>10.3754578754579</v>
      </c>
      <c r="BP10" s="12" t="n">
        <f aca="false">BB10/(0.042*5)</f>
        <v>10.0824175824176</v>
      </c>
      <c r="BQ10" s="12" t="n">
        <f aca="false">BC10/(0.042*5)</f>
        <v>37.8205128205128</v>
      </c>
      <c r="BR10" s="12" t="n">
        <f aca="false">BD10/(0.042*5)</f>
        <v>37.9212454212454</v>
      </c>
      <c r="BS10" s="12" t="n">
        <f aca="false">BE10/(0.042*5)</f>
        <v>40.2014652014652</v>
      </c>
      <c r="BT10" s="12" t="n">
        <f aca="false">BF10/(0.042*5)</f>
        <v>38.9652014652015</v>
      </c>
      <c r="BU10" s="12" t="n">
        <f aca="false">BG10/(0.042*5)</f>
        <v>61.6025641025641</v>
      </c>
      <c r="BV10" s="12" t="n">
        <f aca="false">BH10/(0.042*5)</f>
        <v>61.5659340659341</v>
      </c>
      <c r="BW10" s="12" t="n">
        <f aca="false">BI10/(0.042*5)</f>
        <v>63.543956043956</v>
      </c>
      <c r="BX10" s="12" t="n">
        <f aca="false">BJ10/(0.042*5)</f>
        <v>55.3754578754579</v>
      </c>
      <c r="BZ10" s="2" t="s">
        <v>24</v>
      </c>
      <c r="CA10" s="12" t="n">
        <f aca="false">AVERAGE(BM10:BP10)</f>
        <v>9.58104395604396</v>
      </c>
      <c r="CB10" s="12"/>
      <c r="CC10" s="12"/>
      <c r="CD10" s="12"/>
      <c r="CE10" s="14" t="n">
        <f aca="false">AVERAGE(BQ10:BS10)</f>
        <v>38.6477411477411</v>
      </c>
      <c r="CF10" s="12"/>
      <c r="CG10" s="12"/>
      <c r="CH10" s="12"/>
      <c r="CI10" s="14" t="n">
        <f aca="false">AVERAGE(BU10:BX10)</f>
        <v>60.521978021978</v>
      </c>
      <c r="CJ10" s="12"/>
      <c r="CK10" s="12"/>
      <c r="CL10" s="12"/>
      <c r="CN10" s="2" t="s">
        <v>24</v>
      </c>
      <c r="CO10" s="12" t="n">
        <f aca="false">(BM10/$CA$8)*100</f>
        <v>13.952493045153</v>
      </c>
      <c r="CP10" s="12" t="n">
        <f aca="false">(BN10/$CA$8)*100</f>
        <v>13.8811612811185</v>
      </c>
      <c r="CQ10" s="12" t="n">
        <f aca="false">(BO10/$CA$8)*100</f>
        <v>16.1637777302233</v>
      </c>
      <c r="CR10" s="12" t="n">
        <f aca="false">(BP10/$CA$8)*100</f>
        <v>15.7072544404023</v>
      </c>
      <c r="CS10" s="12" t="n">
        <f aca="false">(BQ10/$CA$8)*100</f>
        <v>58.9200370925173</v>
      </c>
      <c r="CT10" s="12" t="n">
        <f aca="false">(BR10/$CA$8)*100</f>
        <v>59.0769669733933</v>
      </c>
      <c r="CU10" s="12" t="n">
        <f aca="false">(BS10/$CA$8)*100</f>
        <v>62.6292888223126</v>
      </c>
      <c r="CV10" s="12" t="n">
        <f aca="false">(BT10/$CA$8)*100</f>
        <v>60.7033311933804</v>
      </c>
      <c r="CW10" s="12" t="n">
        <f aca="false">(BU10/$CA$8)*100</f>
        <v>95.9697553320494</v>
      </c>
      <c r="CX10" s="12" t="n">
        <f aca="false">(BV10/$CA$8)*100</f>
        <v>95.9126899208218</v>
      </c>
      <c r="CY10" s="12" t="n">
        <f aca="false">(BW10/$CA$8)*100</f>
        <v>98.9942221271132</v>
      </c>
      <c r="CZ10" s="12" t="n">
        <f aca="false">(BX10/$CA$8)*100</f>
        <v>86.268635423354</v>
      </c>
      <c r="DB10" s="2" t="s">
        <v>24</v>
      </c>
      <c r="DC10" s="12" t="n">
        <f aca="false">AVERAGE(CO10:CR10)</f>
        <v>14.9261716242243</v>
      </c>
      <c r="DD10" s="12"/>
      <c r="DE10" s="12"/>
      <c r="DF10" s="12"/>
      <c r="DG10" s="12" t="n">
        <f aca="false">AVERAGE(CS10:CU10)</f>
        <v>60.2087642960744</v>
      </c>
      <c r="DH10" s="12"/>
      <c r="DI10" s="12"/>
      <c r="DJ10" s="12"/>
      <c r="DK10" s="12" t="n">
        <f aca="false">AVERAGE(CW10:CZ10)</f>
        <v>94.2863257008346</v>
      </c>
      <c r="DL10" s="12"/>
      <c r="DM10" s="12"/>
      <c r="DN10" s="12"/>
      <c r="DP10" s="2" t="s">
        <v>24</v>
      </c>
      <c r="DQ10" s="12" t="n">
        <f aca="false">$DC$8-CO10</f>
        <v>86.047506954847</v>
      </c>
      <c r="DR10" s="12" t="n">
        <f aca="false">$DC$8-CP10</f>
        <v>86.1188387188815</v>
      </c>
      <c r="DS10" s="12" t="n">
        <f aca="false">$DC$8-CQ10</f>
        <v>83.8362222697767</v>
      </c>
      <c r="DT10" s="12" t="n">
        <f aca="false">$DC$8-CR10</f>
        <v>84.2927455595977</v>
      </c>
      <c r="DU10" s="12" t="n">
        <f aca="false">$DC$8-CS10</f>
        <v>41.0799629074827</v>
      </c>
      <c r="DV10" s="12" t="n">
        <f aca="false">$DC$8-CT10</f>
        <v>40.9230330266067</v>
      </c>
      <c r="DW10" s="12" t="n">
        <f aca="false">$DC$8-CU10</f>
        <v>37.3707111776874</v>
      </c>
      <c r="DX10" s="12" t="n">
        <f aca="false">$DC$8-CV10</f>
        <v>39.2966688066196</v>
      </c>
      <c r="DY10" s="12" t="n">
        <f aca="false">$DC$8-CW10</f>
        <v>4.03024466795063</v>
      </c>
      <c r="DZ10" s="12" t="n">
        <f aca="false">$DC$8-CX10</f>
        <v>4.08731007917822</v>
      </c>
      <c r="EA10" s="12" t="n">
        <f aca="false">$DC$8-CY10</f>
        <v>1.00577787288678</v>
      </c>
      <c r="EB10" s="12" t="n">
        <f aca="false">$DC$8-CZ10</f>
        <v>13.731364576646</v>
      </c>
      <c r="ED10" s="2" t="s">
        <v>24</v>
      </c>
      <c r="EE10" s="12" t="n">
        <f aca="false">AVERAGE(DQ10:DT10)</f>
        <v>85.0738283757757</v>
      </c>
      <c r="EF10" s="12"/>
      <c r="EG10" s="12"/>
      <c r="EH10" s="12"/>
      <c r="EI10" s="14" t="n">
        <f aca="false">AVERAGE(DU10:DW10)</f>
        <v>39.7912357039256</v>
      </c>
      <c r="EJ10" s="12"/>
      <c r="EK10" s="12"/>
      <c r="EL10" s="12"/>
      <c r="EM10" s="14" t="n">
        <f aca="false">AVERAGE(DY10:EB10)</f>
        <v>5.7136742991654</v>
      </c>
      <c r="EN10" s="12"/>
      <c r="EO10" s="12"/>
      <c r="EP10" s="12"/>
      <c r="ER10" s="2" t="s">
        <v>24</v>
      </c>
      <c r="ES10" s="12" t="n">
        <f aca="false">STDEV(DQ10:DT10)</f>
        <v>1.180657420236</v>
      </c>
      <c r="ET10" s="12"/>
      <c r="EU10" s="12"/>
      <c r="EV10" s="12"/>
      <c r="EW10" s="14" t="n">
        <f aca="false">STDEV(DU10:DW10)</f>
        <v>2.09770374063366</v>
      </c>
      <c r="EX10" s="12"/>
      <c r="EY10" s="12"/>
      <c r="EZ10" s="12"/>
      <c r="FA10" s="14" t="n">
        <f aca="false">STDEV(DY10:EB10)</f>
        <v>5.5355409866751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91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0.1555</v>
      </c>
      <c r="Q11" s="0" t="n">
        <v>0.1833</v>
      </c>
      <c r="R11" s="0" t="n">
        <v>0.1927</v>
      </c>
      <c r="S11" s="0" t="n">
        <v>0.2263</v>
      </c>
      <c r="T11" s="0" t="n">
        <v>0.6837</v>
      </c>
      <c r="U11" s="0" t="n">
        <v>0.6564</v>
      </c>
      <c r="V11" s="0" t="n">
        <v>0.7012</v>
      </c>
      <c r="W11" s="0" t="n">
        <v>0.6903</v>
      </c>
      <c r="AC11" s="2" t="s">
        <v>28</v>
      </c>
      <c r="AD11" s="12" t="n">
        <f aca="false">P11-(AVERAGE($P$4:$S$4))</f>
        <v>0.0896</v>
      </c>
      <c r="AE11" s="12" t="n">
        <f aca="false">Q11-(AVERAGE($P$4:$S$4))</f>
        <v>0.1174</v>
      </c>
      <c r="AF11" s="12" t="n">
        <f aca="false">R11-(AVERAGE($P$4:$S$4))</f>
        <v>0.1268</v>
      </c>
      <c r="AG11" s="12" t="n">
        <f aca="false">S11-(AVERAGE($P$4:$S$4))</f>
        <v>0.1604</v>
      </c>
      <c r="AH11" s="12" t="n">
        <f aca="false">T11-(AVERAGE($P$4:$S$4))</f>
        <v>0.6178</v>
      </c>
      <c r="AI11" s="12" t="n">
        <f aca="false">U11-(AVERAGE($P$4:$S$4))</f>
        <v>0.5905</v>
      </c>
      <c r="AJ11" s="12" t="n">
        <f aca="false">V11-(AVERAGE($P$4:$S$4))</f>
        <v>0.6353</v>
      </c>
      <c r="AK11" s="12" t="n">
        <f aca="false">W11-(AVERAGE($P$4:$S$4))</f>
        <v>0.6244</v>
      </c>
      <c r="AL11" s="12"/>
      <c r="AM11" s="12"/>
      <c r="AN11" s="12"/>
      <c r="AO11" s="12"/>
      <c r="AX11" s="2" t="s">
        <v>28</v>
      </c>
      <c r="AY11" s="12" t="n">
        <f aca="false">(AD11-0.0073)/0.052</f>
        <v>1.58269230769231</v>
      </c>
      <c r="AZ11" s="12" t="n">
        <f aca="false">(AE11-0.0073)/0.052</f>
        <v>2.11730769230769</v>
      </c>
      <c r="BA11" s="12" t="n">
        <f aca="false">(AF11-0.0073)/0.052</f>
        <v>2.29807692307692</v>
      </c>
      <c r="BB11" s="12" t="n">
        <f aca="false">(AG11-0.0073)/0.052</f>
        <v>2.94423076923077</v>
      </c>
      <c r="BC11" s="12" t="n">
        <f aca="false">(AH11-0.0073)/0.052</f>
        <v>11.7403846153846</v>
      </c>
      <c r="BD11" s="12" t="n">
        <f aca="false">(AI11-0.0073)/0.052</f>
        <v>11.2153846153846</v>
      </c>
      <c r="BE11" s="12" t="n">
        <f aca="false">(AJ11-0.0073)/0.052</f>
        <v>12.0769230769231</v>
      </c>
      <c r="BF11" s="12" t="n">
        <f aca="false">(AK11-0.0073)/0.052</f>
        <v>11.8673076923077</v>
      </c>
      <c r="BG11" s="12"/>
      <c r="BH11" s="12"/>
      <c r="BI11" s="12"/>
      <c r="BJ11" s="12"/>
      <c r="BL11" s="2" t="s">
        <v>28</v>
      </c>
      <c r="BM11" s="12" t="n">
        <f aca="false">AY11/(0.042*5)</f>
        <v>7.53663003663004</v>
      </c>
      <c r="BN11" s="12" t="n">
        <f aca="false">AZ11/(0.042*5)</f>
        <v>10.0824175824176</v>
      </c>
      <c r="BO11" s="12" t="n">
        <f aca="false">BA11/(0.042*5)</f>
        <v>10.9432234432234</v>
      </c>
      <c r="BP11" s="12" t="n">
        <f aca="false">BB11/(0.042*5)</f>
        <v>14.0201465201465</v>
      </c>
      <c r="BQ11" s="12" t="n">
        <f aca="false">BC11/(0.042*5)</f>
        <v>55.9065934065934</v>
      </c>
      <c r="BR11" s="12" t="n">
        <f aca="false">BD11/(0.042*5)</f>
        <v>53.4065934065934</v>
      </c>
      <c r="BS11" s="12" t="n">
        <f aca="false">BE11/(0.042*5)</f>
        <v>57.5091575091575</v>
      </c>
      <c r="BT11" s="12" t="n">
        <f aca="false">BF11/(0.042*5)</f>
        <v>56.510989010989</v>
      </c>
      <c r="BU11" s="12"/>
      <c r="BV11" s="12"/>
      <c r="BW11" s="12"/>
      <c r="BX11" s="12"/>
      <c r="BZ11" s="2" t="s">
        <v>28</v>
      </c>
      <c r="CA11" s="12" t="n">
        <f aca="false">AVERAGE(BM11:BP11)</f>
        <v>10.6456043956044</v>
      </c>
      <c r="CB11" s="12"/>
      <c r="CC11" s="12"/>
      <c r="CD11" s="12"/>
      <c r="CE11" s="14" t="n">
        <f aca="false">AVERAGE(BQ11:BT11)</f>
        <v>55.8333333333333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11.7412083600827</v>
      </c>
      <c r="CP11" s="12" t="n">
        <f aca="false">(BN11/$CA$8)*100</f>
        <v>15.7072544404023</v>
      </c>
      <c r="CQ11" s="12" t="n">
        <f aca="false">(BO11/$CA$8)*100</f>
        <v>17.0482916042514</v>
      </c>
      <c r="CR11" s="12" t="n">
        <f aca="false">(BP11/$CA$8)*100</f>
        <v>21.8417861473714</v>
      </c>
      <c r="CS11" s="12" t="n">
        <f aca="false">(BQ11/$CA$8)*100</f>
        <v>87.0960838861545</v>
      </c>
      <c r="CT11" s="12" t="n">
        <f aca="false">(BR11/$CA$8)*100</f>
        <v>83.2013695698695</v>
      </c>
      <c r="CU11" s="12" t="n">
        <f aca="false">(BS11/$CA$8)*100</f>
        <v>89.5926956273629</v>
      </c>
      <c r="CV11" s="12" t="n">
        <f aca="false">(BT11/$CA$8)*100</f>
        <v>88.0376631714102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16.584635138027</v>
      </c>
      <c r="DD11" s="12"/>
      <c r="DE11" s="12"/>
      <c r="DF11" s="12"/>
      <c r="DG11" s="12" t="n">
        <f aca="false">AVERAGE(CS11:CV11)</f>
        <v>86.9819530636993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88.2587916399173</v>
      </c>
      <c r="DR11" s="12" t="n">
        <f aca="false">$DC$8-CP11</f>
        <v>84.2927455595977</v>
      </c>
      <c r="DS11" s="12" t="n">
        <f aca="false">$DC$8-CQ11</f>
        <v>82.9517083957486</v>
      </c>
      <c r="DT11" s="12" t="n">
        <f aca="false">$DC$8-CR11</f>
        <v>78.1582138526286</v>
      </c>
      <c r="DU11" s="12" t="n">
        <f aca="false">$DC$8-CS11</f>
        <v>12.9039161138455</v>
      </c>
      <c r="DV11" s="12" t="n">
        <f aca="false">$DC$8-CT11</f>
        <v>16.7986304301305</v>
      </c>
      <c r="DW11" s="12" t="n">
        <f aca="false">$DC$8-CU11</f>
        <v>10.4073043726371</v>
      </c>
      <c r="DX11" s="12" t="n">
        <f aca="false">$DC$8-CV11</f>
        <v>11.9623368285898</v>
      </c>
      <c r="DY11" s="12"/>
      <c r="DZ11" s="12"/>
      <c r="EA11" s="12"/>
      <c r="EB11" s="12"/>
      <c r="ED11" s="2" t="s">
        <v>28</v>
      </c>
      <c r="EE11" s="12" t="n">
        <f aca="false">AVERAGE(DQ11:DT11)</f>
        <v>83.415364861973</v>
      </c>
      <c r="EF11" s="12"/>
      <c r="EG11" s="12"/>
      <c r="EH11" s="12"/>
      <c r="EI11" s="14" t="n">
        <f aca="false">AVERAGE(DU11:DX11)</f>
        <v>13.0180469363007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4.16658108827828</v>
      </c>
      <c r="ET11" s="12"/>
      <c r="EU11" s="12"/>
      <c r="EV11" s="12"/>
      <c r="EW11" s="14" t="n">
        <f aca="false">STDEV(DU11:DX11)</f>
        <v>2.72251954163176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24" hidden="false" customHeight="false" outlineLevel="0" collapsed="false"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-1.4210854715202E-014</v>
      </c>
      <c r="EH16" s="13" t="n">
        <f aca="false">ES8</f>
        <v>2.07160346263935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44.450388758114</v>
      </c>
      <c r="EH17" s="13" t="n">
        <f aca="false">ES9</f>
        <v>0.509660337481883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EC18" s="18" t="s">
        <v>234</v>
      </c>
      <c r="ED18" s="19" t="n">
        <v>50</v>
      </c>
      <c r="EE18" s="19"/>
      <c r="EF18" s="19"/>
      <c r="EG18" s="13" t="n">
        <f aca="false">EE10</f>
        <v>85.0738283757757</v>
      </c>
      <c r="EH18" s="13" t="n">
        <f aca="false">ES10</f>
        <v>1.180657420236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EC19" s="18" t="s">
        <v>235</v>
      </c>
      <c r="ED19" s="19" t="n">
        <v>5</v>
      </c>
      <c r="EE19" s="19"/>
      <c r="EF19" s="19"/>
      <c r="EG19" s="13" t="n">
        <f aca="false">EE11</f>
        <v>83.415364861973</v>
      </c>
      <c r="EH19" s="13" t="n">
        <f aca="false">ES11</f>
        <v>4.16658108827828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EB20" s="26"/>
      <c r="EC20" s="0" t="s">
        <v>267</v>
      </c>
      <c r="ED20" s="19" t="n">
        <v>50</v>
      </c>
      <c r="EE20" s="19" t="n">
        <v>5</v>
      </c>
      <c r="EF20" s="19" t="n">
        <v>1</v>
      </c>
      <c r="EG20" s="13" t="n">
        <f aca="false">EI4</f>
        <v>9.58342249803836</v>
      </c>
      <c r="EH20" s="13" t="n">
        <f aca="false">EW4</f>
        <v>4.86658139345583</v>
      </c>
      <c r="EI20" s="13" t="n">
        <f aca="false">EI5</f>
        <v>7.15814252086452</v>
      </c>
      <c r="EJ20" s="13" t="n">
        <f aca="false">EW5</f>
        <v>8.69913308658745</v>
      </c>
      <c r="EK20" s="13" t="n">
        <f aca="false">EI6</f>
        <v>3.14216420572079</v>
      </c>
      <c r="EL20" s="20" t="n">
        <f aca="false">EW6</f>
        <v>2.99154623723293</v>
      </c>
      <c r="EM20" s="23"/>
    </row>
    <row r="21" customFormat="false" ht="16" hidden="false" customHeight="false" outlineLevel="0" collapsed="false">
      <c r="EC21" s="0" t="s">
        <v>268</v>
      </c>
      <c r="ED21" s="19" t="n">
        <v>50</v>
      </c>
      <c r="EE21" s="19" t="n">
        <v>5</v>
      </c>
      <c r="EF21" s="19" t="n">
        <v>1</v>
      </c>
      <c r="EG21" s="13" t="n">
        <f aca="false">EI7</f>
        <v>9.19823097225192</v>
      </c>
      <c r="EH21" s="13" t="n">
        <f aca="false">EW7</f>
        <v>1.73891079524692</v>
      </c>
      <c r="EI21" s="13" t="n">
        <f aca="false">EI8</f>
        <v>4.93972465939082</v>
      </c>
      <c r="EJ21" s="13" t="n">
        <f aca="false">EW8</f>
        <v>1.91588761451415</v>
      </c>
      <c r="EK21" s="13" t="n">
        <f aca="false">EI9</f>
        <v>3.91968043369712</v>
      </c>
      <c r="EL21" s="20" t="n">
        <f aca="false">EW9</f>
        <v>2.79555908632717</v>
      </c>
      <c r="EM21" s="21"/>
    </row>
    <row r="22" customFormat="false" ht="16" hidden="false" customHeight="false" outlineLevel="0" collapsed="false">
      <c r="EC22" s="0" t="s">
        <v>269</v>
      </c>
      <c r="ED22" s="19" t="n">
        <v>50</v>
      </c>
      <c r="EE22" s="19" t="n">
        <v>5</v>
      </c>
      <c r="EF22" s="19" t="n">
        <v>1</v>
      </c>
      <c r="EG22" s="13" t="n">
        <f aca="false">EI10</f>
        <v>39.7912357039256</v>
      </c>
      <c r="EH22" s="13" t="n">
        <f aca="false">EW10</f>
        <v>2.09770374063366</v>
      </c>
      <c r="EI22" s="13" t="n">
        <f aca="false">EI11</f>
        <v>13.0180469363007</v>
      </c>
      <c r="EJ22" s="13" t="n">
        <f aca="false">EW11</f>
        <v>2.72251954163176</v>
      </c>
      <c r="EK22" s="13" t="n">
        <f aca="false">EM4</f>
        <v>12.9538483486696</v>
      </c>
      <c r="EL22" s="20" t="n">
        <f aca="false">FA4</f>
        <v>6.89821555870904</v>
      </c>
      <c r="EM22" s="24"/>
      <c r="EN22" s="24"/>
      <c r="EO22" s="24"/>
    </row>
    <row r="23" customFormat="false" ht="16" hidden="false" customHeight="false" outlineLevel="0" collapsed="false">
      <c r="EC23" s="0" t="s">
        <v>270</v>
      </c>
      <c r="ED23" s="19" t="n">
        <v>50</v>
      </c>
      <c r="EE23" s="19" t="n">
        <v>5</v>
      </c>
      <c r="EF23" s="19" t="n">
        <v>1</v>
      </c>
      <c r="EG23" s="13" t="n">
        <f aca="false">EM5</f>
        <v>11.7091090662672</v>
      </c>
      <c r="EH23" s="13" t="n">
        <f aca="false">FA5</f>
        <v>8.0970434120165</v>
      </c>
      <c r="EI23" s="13" t="n">
        <f aca="false">EM6</f>
        <v>10.9494257792995</v>
      </c>
      <c r="EJ23" s="13" t="n">
        <f aca="false">FA6</f>
        <v>7.34051566623773</v>
      </c>
      <c r="EK23" s="13" t="n">
        <f aca="false">EM7</f>
        <v>10.239674727156</v>
      </c>
      <c r="EL23" s="20" t="n">
        <f aca="false">FA7</f>
        <v>5.78663593885114</v>
      </c>
      <c r="EM23" s="21"/>
    </row>
    <row r="24" customFormat="false" ht="16" hidden="false" customHeight="false" outlineLevel="0" collapsed="false">
      <c r="EC24" s="0" t="s">
        <v>271</v>
      </c>
      <c r="ED24" s="19" t="n">
        <v>50</v>
      </c>
      <c r="EE24" s="19" t="n">
        <v>5</v>
      </c>
      <c r="EF24" s="19" t="n">
        <v>1</v>
      </c>
      <c r="EG24" s="13" t="n">
        <f aca="false">EM8</f>
        <v>10.2931735501819</v>
      </c>
      <c r="EH24" s="13" t="n">
        <f aca="false">FA8</f>
        <v>5.15943854066591</v>
      </c>
      <c r="EI24" s="13" t="n">
        <f aca="false">EM9</f>
        <v>7.57899992866821</v>
      </c>
      <c r="EJ24" s="13" t="n">
        <f aca="false">FA9</f>
        <v>5.39340312222649</v>
      </c>
      <c r="EK24" s="13" t="n">
        <f aca="false">EM10</f>
        <v>5.7136742991654</v>
      </c>
      <c r="EL24" s="20" t="n">
        <f aca="false">FA10</f>
        <v>5.5355409866751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M1" colorId="64" zoomScale="108" zoomScaleNormal="108" zoomScalePageLayoutView="100" workbookViewId="0">
      <selection pane="topLeft" activeCell="ED28" activeCellId="0" sqref="ED28"/>
    </sheetView>
  </sheetViews>
  <sheetFormatPr defaultRowHeight="16" zeroHeight="false" outlineLevelRow="0" outlineLevelCol="0"/>
  <cols>
    <col collapsed="false" customWidth="true" hidden="false" outlineLevel="0" max="162" min="1" style="0" width="6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104</v>
      </c>
      <c r="G4" s="4"/>
      <c r="H4" s="4"/>
      <c r="I4" s="4"/>
      <c r="J4" s="4" t="s">
        <v>105</v>
      </c>
      <c r="K4" s="4"/>
      <c r="L4" s="4"/>
      <c r="M4" s="4"/>
      <c r="O4" s="2" t="s">
        <v>0</v>
      </c>
      <c r="P4" s="0" t="n">
        <v>0.0661</v>
      </c>
      <c r="Q4" s="0" t="n">
        <v>0.0651</v>
      </c>
      <c r="R4" s="0" t="n">
        <v>0.066</v>
      </c>
      <c r="S4" s="0" t="n">
        <v>0.0633</v>
      </c>
      <c r="T4" s="0" t="n">
        <v>0.4096</v>
      </c>
      <c r="U4" s="0" t="n">
        <v>0.3641</v>
      </c>
      <c r="V4" s="0" t="n">
        <v>0.3868</v>
      </c>
      <c r="W4" s="0" t="n">
        <v>0.3858</v>
      </c>
      <c r="X4" s="0" t="n">
        <v>0.7606</v>
      </c>
      <c r="Y4" s="0" t="n">
        <v>0.6533</v>
      </c>
      <c r="Z4" s="0" t="n">
        <v>0.736</v>
      </c>
      <c r="AA4" s="0" t="n">
        <v>0.6447</v>
      </c>
      <c r="AC4" s="2" t="s">
        <v>0</v>
      </c>
      <c r="AD4" s="12" t="n">
        <f aca="false">P4-(AVERAGE($P$4:$S$4))</f>
        <v>0.000975000000000004</v>
      </c>
      <c r="AE4" s="12" t="n">
        <f aca="false">Q4-(AVERAGE($P$4:$S$4))</f>
        <v>-2.49999999999972E-005</v>
      </c>
      <c r="AF4" s="12" t="n">
        <f aca="false">R4-(AVERAGE($P$4:$S$4))</f>
        <v>0.000875000000000001</v>
      </c>
      <c r="AG4" s="12" t="n">
        <f aca="false">S4-(AVERAGE($P$4:$S$4))</f>
        <v>-0.00182500000000001</v>
      </c>
      <c r="AH4" s="12" t="n">
        <f aca="false">T4-(AVERAGE($P$4:$S$4))</f>
        <v>0.344475</v>
      </c>
      <c r="AI4" s="12" t="n">
        <f aca="false">U4-(AVERAGE($P$4:$S$4))</f>
        <v>0.298975</v>
      </c>
      <c r="AJ4" s="12" t="n">
        <f aca="false">V4-(AVERAGE($P$4:$S$4))</f>
        <v>0.321675</v>
      </c>
      <c r="AK4" s="12" t="n">
        <f aca="false">W4-(AVERAGE($P$4:$S$4))</f>
        <v>0.320675</v>
      </c>
      <c r="AL4" s="12" t="n">
        <f aca="false">X4-(AVERAGE($P$4:$S$4))</f>
        <v>0.695475</v>
      </c>
      <c r="AM4" s="12" t="n">
        <f aca="false">Y4-(AVERAGE($P$4:$S$4))</f>
        <v>0.588175</v>
      </c>
      <c r="AN4" s="12" t="n">
        <f aca="false">Z4-(AVERAGE($P$4:$S$4))</f>
        <v>0.670875</v>
      </c>
      <c r="AO4" s="12" t="n">
        <f aca="false">AA4-(AVERAGE($P$4:$S$4))</f>
        <v>0.579575</v>
      </c>
      <c r="AQ4" s="11" t="n">
        <v>0</v>
      </c>
      <c r="AR4" s="12" t="n">
        <f aca="false">AD4</f>
        <v>0.000975000000000004</v>
      </c>
      <c r="AS4" s="12" t="n">
        <f aca="false">AE4</f>
        <v>-2.49999999999972E-005</v>
      </c>
      <c r="AT4" s="12" t="n">
        <f aca="false">AF4</f>
        <v>0.000875000000000001</v>
      </c>
      <c r="AU4" s="12" t="n">
        <f aca="false">AG4</f>
        <v>-0.00182500000000001</v>
      </c>
      <c r="AV4" s="13" t="n">
        <f aca="false">AVERAGE(AR4:AU4)</f>
        <v>0</v>
      </c>
      <c r="AX4" s="2" t="s">
        <v>0</v>
      </c>
      <c r="AY4" s="12" t="n">
        <f aca="false">(AD4-0.0006)/0.0553</f>
        <v>0.00678119349005431</v>
      </c>
      <c r="AZ4" s="12" t="n">
        <f aca="false">(AE4-0.0006)/0.0553</f>
        <v>-0.0113019891500904</v>
      </c>
      <c r="BA4" s="12" t="n">
        <f aca="false">(AF4-0.0006)/0.0553</f>
        <v>0.0049728752260398</v>
      </c>
      <c r="BB4" s="12" t="n">
        <f aca="false">(AG4-0.0006)/0.0553</f>
        <v>-0.0438517179023509</v>
      </c>
      <c r="BC4" s="12" t="n">
        <f aca="false">(AH4-0.0006)/0.0553</f>
        <v>6.21835443037975</v>
      </c>
      <c r="BD4" s="12" t="n">
        <f aca="false">(AI4-0.0006)/0.0553</f>
        <v>5.39556962025317</v>
      </c>
      <c r="BE4" s="12" t="n">
        <f aca="false">(AJ4-0.0006)/0.0553</f>
        <v>5.80605786618445</v>
      </c>
      <c r="BF4" s="12" t="n">
        <f aca="false">(AK4-0.0006)/0.0553</f>
        <v>5.78797468354431</v>
      </c>
      <c r="BG4" s="12" t="n">
        <f aca="false">(AL4-0.0006)/0.0553</f>
        <v>12.5655515370705</v>
      </c>
      <c r="BH4" s="12" t="n">
        <f aca="false">(AM4-0.0006)/0.0553</f>
        <v>10.625226039783</v>
      </c>
      <c r="BI4" s="12" t="n">
        <f aca="false">(AN4-0.0006)/0.0553</f>
        <v>12.120705244123</v>
      </c>
      <c r="BJ4" s="12" t="n">
        <f aca="false">(AO4-0.0006)/0.0553</f>
        <v>10.4697106690778</v>
      </c>
      <c r="BL4" s="2" t="s">
        <v>0</v>
      </c>
      <c r="BM4" s="12"/>
      <c r="BN4" s="12"/>
      <c r="BO4" s="12"/>
      <c r="BP4" s="12"/>
      <c r="BQ4" s="12" t="n">
        <f aca="false">BC4/(0.042*5)</f>
        <v>29.6112115732369</v>
      </c>
      <c r="BR4" s="12" t="n">
        <f aca="false">BD4/(0.042*5)</f>
        <v>25.6931886678722</v>
      </c>
      <c r="BS4" s="12" t="n">
        <f aca="false">BE4/(0.042*5)</f>
        <v>27.6478946008783</v>
      </c>
      <c r="BT4" s="12" t="n">
        <f aca="false">BF4/(0.042*5)</f>
        <v>27.5617842073538</v>
      </c>
      <c r="BU4" s="12" t="n">
        <f aca="false">BG4/(0.042*5)</f>
        <v>59.8359597003358</v>
      </c>
      <c r="BV4" s="12" t="n">
        <f aca="false">BH4/(0.042*5)</f>
        <v>50.5963144751572</v>
      </c>
      <c r="BW4" s="12" t="n">
        <f aca="false">BI4/(0.042*5)</f>
        <v>57.7176440196332</v>
      </c>
      <c r="BX4" s="12" t="n">
        <f aca="false">BJ4/(0.042*5)</f>
        <v>49.8557650908465</v>
      </c>
      <c r="BZ4" s="2" t="s">
        <v>0</v>
      </c>
      <c r="CA4" s="12"/>
      <c r="CB4" s="12"/>
      <c r="CC4" s="12"/>
      <c r="CD4" s="12"/>
      <c r="CE4" s="14" t="n">
        <f aca="false">AVERAGE(BQ4:BT4)</f>
        <v>27.6285197623353</v>
      </c>
      <c r="CF4" s="12"/>
      <c r="CG4" s="12"/>
      <c r="CH4" s="12"/>
      <c r="CI4" s="14" t="n">
        <f aca="false">AVERAGE(BU4:BX4)</f>
        <v>54.5014208214931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48.3530776531796</v>
      </c>
      <c r="CT4" s="12" t="n">
        <f aca="false">(BR4/$CA$8)*100</f>
        <v>41.9552149611558</v>
      </c>
      <c r="CU4" s="12" t="n">
        <f aca="false">(BS4/$CA$8)*100</f>
        <v>45.1471156888248</v>
      </c>
      <c r="CV4" s="12" t="n">
        <f aca="false">(BT4/$CA$8)*100</f>
        <v>45.0065033219672</v>
      </c>
      <c r="CW4" s="12" t="n">
        <f aca="false">(BU4/$CA$8)*100</f>
        <v>97.7080184202201</v>
      </c>
      <c r="CX4" s="12" t="n">
        <f aca="false">(BV4/$CA$8)*100</f>
        <v>82.6203114563926</v>
      </c>
      <c r="CY4" s="12" t="n">
        <f aca="false">(BW4/$CA$8)*100</f>
        <v>94.2489541955215</v>
      </c>
      <c r="CZ4" s="12" t="n">
        <f aca="false">(BX4/$CA$8)*100</f>
        <v>81.4110451014167</v>
      </c>
      <c r="DB4" s="2" t="s">
        <v>0</v>
      </c>
      <c r="DC4" s="12"/>
      <c r="DD4" s="12"/>
      <c r="DE4" s="12"/>
      <c r="DF4" s="12"/>
      <c r="DG4" s="12" t="n">
        <f aca="false">AVERAGE(CS4:CV4)</f>
        <v>45.1154779062819</v>
      </c>
      <c r="DH4" s="12"/>
      <c r="DI4" s="12"/>
      <c r="DJ4" s="12"/>
      <c r="DK4" s="12" t="n">
        <f aca="false">AVERAGE(CW4:CZ4)</f>
        <v>88.9970822933877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51.6469223468204</v>
      </c>
      <c r="DV4" s="12" t="n">
        <f aca="false">$DC$8-CT4</f>
        <v>58.0447850388441</v>
      </c>
      <c r="DW4" s="12" t="n">
        <f aca="false">$DC$8-CU4</f>
        <v>54.8528843111752</v>
      </c>
      <c r="DX4" s="12" t="n">
        <f aca="false">$DC$8-CV4</f>
        <v>54.9934966780328</v>
      </c>
      <c r="DY4" s="12" t="n">
        <f aca="false">$DC$8-CW4</f>
        <v>2.29198157977993</v>
      </c>
      <c r="DZ4" s="12" t="n">
        <f aca="false">$DC$8-CX4</f>
        <v>17.3796885436074</v>
      </c>
      <c r="EA4" s="12" t="n">
        <f aca="false">$DC$8-CY4</f>
        <v>5.75104580447848</v>
      </c>
      <c r="EB4" s="12" t="n">
        <f aca="false">$DC$8-CZ4</f>
        <v>18.5889548985833</v>
      </c>
      <c r="ED4" s="2" t="s">
        <v>0</v>
      </c>
      <c r="EE4" s="12"/>
      <c r="EF4" s="12"/>
      <c r="EG4" s="12"/>
      <c r="EH4" s="12"/>
      <c r="EI4" s="14" t="n">
        <f aca="false">AVERAGE(DU4:DX4)</f>
        <v>54.8845220937181</v>
      </c>
      <c r="EJ4" s="12"/>
      <c r="EK4" s="12"/>
      <c r="EL4" s="12"/>
      <c r="EM4" s="14" t="n">
        <f aca="false">AVERAGE(DY4:EB4)</f>
        <v>11.0029177066123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2.61292877902427</v>
      </c>
      <c r="EX4" s="12"/>
      <c r="EY4" s="12"/>
      <c r="EZ4" s="12"/>
      <c r="FA4" s="14" t="n">
        <f aca="false">STDEV(DY4:EB4)</f>
        <v>8.19905956533419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106</v>
      </c>
      <c r="G5" s="4"/>
      <c r="H5" s="4"/>
      <c r="I5" s="4"/>
      <c r="J5" s="4" t="s">
        <v>107</v>
      </c>
      <c r="K5" s="4"/>
      <c r="L5" s="4"/>
      <c r="M5" s="4"/>
      <c r="O5" s="2" t="s">
        <v>4</v>
      </c>
      <c r="P5" s="0" t="n">
        <v>0.176</v>
      </c>
      <c r="Q5" s="0" t="n">
        <v>0.1756</v>
      </c>
      <c r="R5" s="0" t="n">
        <v>0.1763</v>
      </c>
      <c r="S5" s="0" t="n">
        <v>0.181</v>
      </c>
      <c r="T5" s="0" t="n">
        <v>0.7284</v>
      </c>
      <c r="U5" s="0" t="n">
        <v>0.7172</v>
      </c>
      <c r="V5" s="0" t="n">
        <v>0.7246</v>
      </c>
      <c r="W5" s="0" t="n">
        <v>0.7344</v>
      </c>
      <c r="X5" s="0" t="n">
        <v>0.0735</v>
      </c>
      <c r="Y5" s="0" t="n">
        <v>0.0711</v>
      </c>
      <c r="Z5" s="0" t="n">
        <v>0.0704</v>
      </c>
      <c r="AA5" s="0" t="n">
        <v>0.0739</v>
      </c>
      <c r="AC5" s="2" t="s">
        <v>4</v>
      </c>
      <c r="AD5" s="12" t="n">
        <f aca="false">P5-(AVERAGE($P$4:$S$4))</f>
        <v>0.110875</v>
      </c>
      <c r="AE5" s="12" t="n">
        <f aca="false">Q5-(AVERAGE($P$4:$S$4))</f>
        <v>0.110475</v>
      </c>
      <c r="AF5" s="12" t="n">
        <f aca="false">R5-(AVERAGE($P$4:$S$4))</f>
        <v>0.111175</v>
      </c>
      <c r="AG5" s="12" t="n">
        <f aca="false">S5-(AVERAGE($P$4:$S$4))</f>
        <v>0.115875</v>
      </c>
      <c r="AH5" s="12" t="n">
        <f aca="false">T5-(AVERAGE($P$4:$S$4))</f>
        <v>0.663275</v>
      </c>
      <c r="AI5" s="12" t="n">
        <f aca="false">U5-(AVERAGE($P$4:$S$4))</f>
        <v>0.652075</v>
      </c>
      <c r="AJ5" s="12" t="n">
        <f aca="false">V5-(AVERAGE($P$4:$S$4))</f>
        <v>0.659475</v>
      </c>
      <c r="AK5" s="12" t="n">
        <f aca="false">W5-(AVERAGE($P$4:$S$4))</f>
        <v>0.669275</v>
      </c>
      <c r="AL5" s="12" t="n">
        <f aca="false">X5-(AVERAGE($P$4:$S$4))</f>
        <v>0.00837499999999999</v>
      </c>
      <c r="AM5" s="12" t="n">
        <f aca="false">Y5-(AVERAGE($P$4:$S$4))</f>
        <v>0.00597499999999999</v>
      </c>
      <c r="AN5" s="12" t="n">
        <f aca="false">Z5-(AVERAGE($P$4:$S$4))</f>
        <v>0.005275</v>
      </c>
      <c r="AO5" s="12" t="n">
        <f aca="false">AA5-(AVERAGE($P$4:$S$4))</f>
        <v>0.00877499999999999</v>
      </c>
      <c r="AQ5" s="11" t="n">
        <v>2.5</v>
      </c>
      <c r="AR5" s="12" t="n">
        <f aca="false">AD5</f>
        <v>0.110875</v>
      </c>
      <c r="AS5" s="12" t="n">
        <f aca="false">AE5</f>
        <v>0.110475</v>
      </c>
      <c r="AT5" s="12" t="n">
        <f aca="false">AF5</f>
        <v>0.111175</v>
      </c>
      <c r="AU5" s="12" t="n">
        <f aca="false">AG5</f>
        <v>0.115875</v>
      </c>
      <c r="AV5" s="13" t="n">
        <f aca="false">AVERAGE(AR5:AU5)</f>
        <v>0.1121</v>
      </c>
      <c r="AX5" s="2" t="s">
        <v>4</v>
      </c>
      <c r="AY5" s="12" t="n">
        <f aca="false">(AD5-0.0006)/0.0553</f>
        <v>1.99412296564195</v>
      </c>
      <c r="AZ5" s="12" t="n">
        <f aca="false">(AE5-0.0006)/0.0553</f>
        <v>1.9868896925859</v>
      </c>
      <c r="BA5" s="12" t="n">
        <f aca="false">(AF5-0.0006)/0.0553</f>
        <v>1.999547920434</v>
      </c>
      <c r="BB5" s="12" t="n">
        <f aca="false">(AG5-0.0006)/0.0553</f>
        <v>2.08453887884268</v>
      </c>
      <c r="BC5" s="12" t="n">
        <f aca="false">(AH5-0.0006)/0.0553</f>
        <v>11.9832730560579</v>
      </c>
      <c r="BD5" s="12" t="n">
        <f aca="false">(AI5-0.0006)/0.0553</f>
        <v>11.7807414104882</v>
      </c>
      <c r="BE5" s="12" t="n">
        <f aca="false">(AJ5-0.0006)/0.0553</f>
        <v>11.9145569620253</v>
      </c>
      <c r="BF5" s="12" t="n">
        <f aca="false">(AK5-0.0006)/0.0553</f>
        <v>12.0917721518987</v>
      </c>
      <c r="BG5" s="12" t="n">
        <f aca="false">(AL5-0.0006)/0.0553</f>
        <v>0.140596745027125</v>
      </c>
      <c r="BH5" s="12" t="n">
        <f aca="false">(AM5-0.0006)/0.0553</f>
        <v>0.0971971066907775</v>
      </c>
      <c r="BI5" s="12" t="n">
        <f aca="false">(AN5-0.0006)/0.0553</f>
        <v>0.0845388788426763</v>
      </c>
      <c r="BJ5" s="12" t="n">
        <f aca="false">(AO5-0.0006)/0.0553</f>
        <v>0.147830018083182</v>
      </c>
      <c r="BL5" s="2" t="s">
        <v>4</v>
      </c>
      <c r="BM5" s="12"/>
      <c r="BN5" s="12"/>
      <c r="BO5" s="12"/>
      <c r="BP5" s="12"/>
      <c r="BQ5" s="12" t="n">
        <f aca="false">BC5/(0.042*5)</f>
        <v>57.063205028847</v>
      </c>
      <c r="BR5" s="12" t="n">
        <f aca="false">BD5/(0.042*5)</f>
        <v>56.0987686213726</v>
      </c>
      <c r="BS5" s="12" t="n">
        <f aca="false">BE5/(0.042*5)</f>
        <v>56.7359855334539</v>
      </c>
      <c r="BT5" s="12" t="n">
        <f aca="false">BF5/(0.042*5)</f>
        <v>57.579867389994</v>
      </c>
      <c r="BU5" s="12" t="n">
        <f aca="false">BG5/(0.042*5)</f>
        <v>0.669508309652974</v>
      </c>
      <c r="BV5" s="12" t="n">
        <f aca="false">BH5/(0.042*5)</f>
        <v>0.462843365194178</v>
      </c>
      <c r="BW5" s="12" t="n">
        <f aca="false">BI5/(0.042*5)</f>
        <v>0.40256608972703</v>
      </c>
      <c r="BX5" s="12" t="n">
        <f aca="false">BJ5/(0.042*5)</f>
        <v>0.703952467062774</v>
      </c>
      <c r="BZ5" s="2" t="s">
        <v>4</v>
      </c>
      <c r="CA5" s="12"/>
      <c r="CB5" s="12"/>
      <c r="CC5" s="12"/>
      <c r="CD5" s="12"/>
      <c r="CE5" s="14" t="n">
        <f aca="false">AVERAGE(BQ5:BT5)</f>
        <v>56.8694566434169</v>
      </c>
      <c r="CF5" s="12"/>
      <c r="CG5" s="12"/>
      <c r="CH5" s="12"/>
      <c r="CI5" s="12" t="n">
        <f aca="false">AVERAGE(BU5:BX5)</f>
        <v>0.559717557909239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93.1803002074033</v>
      </c>
      <c r="CT5" s="12" t="n">
        <f aca="false">(BR5/$CA$8)*100</f>
        <v>91.6054416985974</v>
      </c>
      <c r="CU5" s="12" t="n">
        <f aca="false">(BS5/$CA$8)*100</f>
        <v>92.6459732133441</v>
      </c>
      <c r="CV5" s="12" t="n">
        <f aca="false">(BT5/$CA$8)*100</f>
        <v>94.0239744085492</v>
      </c>
      <c r="CW5" s="12" t="n">
        <f aca="false">(BU5/$CA$8)*100</f>
        <v>1.09326115231835</v>
      </c>
      <c r="CX5" s="12" t="n">
        <f aca="false">(BV5/$CA$8)*100</f>
        <v>0.755791471859949</v>
      </c>
      <c r="CY5" s="12" t="n">
        <f aca="false">(BW5/$CA$8)*100</f>
        <v>0.657362815059585</v>
      </c>
      <c r="CZ5" s="12" t="n">
        <f aca="false">(BX5/$CA$8)*100</f>
        <v>1.14950609906141</v>
      </c>
      <c r="DB5" s="2" t="s">
        <v>4</v>
      </c>
      <c r="DC5" s="12"/>
      <c r="DD5" s="12"/>
      <c r="DE5" s="12"/>
      <c r="DF5" s="12"/>
      <c r="DG5" s="12" t="n">
        <f aca="false">AVERAGE(CS5:CV5)</f>
        <v>92.8639223819735</v>
      </c>
      <c r="DH5" s="12"/>
      <c r="DI5" s="12"/>
      <c r="DJ5" s="12"/>
      <c r="DK5" s="12" t="n">
        <f aca="false">AVERAGE(CW5:CZ5)</f>
        <v>0.913980384574823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6.81969979259674</v>
      </c>
      <c r="DV5" s="12" t="n">
        <f aca="false">$DC$8-CT5</f>
        <v>8.39455830140258</v>
      </c>
      <c r="DW5" s="12" t="n">
        <f aca="false">$DC$8-CU5</f>
        <v>7.35402678665588</v>
      </c>
      <c r="DX5" s="12" t="n">
        <f aca="false">$DC$8-CV5</f>
        <v>5.97602559145075</v>
      </c>
      <c r="DY5" s="12" t="n">
        <f aca="false">$DC$8-CW5</f>
        <v>98.9067388476816</v>
      </c>
      <c r="DZ5" s="12" t="n">
        <f aca="false">$DC$8-CX5</f>
        <v>99.24420852814</v>
      </c>
      <c r="EA5" s="12" t="n">
        <f aca="false">$DC$8-CY5</f>
        <v>99.3426371849404</v>
      </c>
      <c r="EB5" s="12" t="n">
        <f aca="false">$DC$8-CZ5</f>
        <v>98.8504939009386</v>
      </c>
      <c r="ED5" s="2" t="s">
        <v>4</v>
      </c>
      <c r="EE5" s="12"/>
      <c r="EF5" s="12"/>
      <c r="EG5" s="12"/>
      <c r="EH5" s="12"/>
      <c r="EI5" s="14" t="n">
        <f aca="false">AVERAGE(DU5:DX5)</f>
        <v>7.13607761802649</v>
      </c>
      <c r="EJ5" s="12"/>
      <c r="EK5" s="12"/>
      <c r="EL5" s="12"/>
      <c r="EM5" s="12" t="n">
        <f aca="false">AVERAGE(DY5:EB5)</f>
        <v>99.0860196154252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1.01276701883555</v>
      </c>
      <c r="EX5" s="12"/>
      <c r="EY5" s="12"/>
      <c r="EZ5" s="12"/>
      <c r="FA5" s="12" t="n">
        <f aca="false">STDEV(DY5:EB5)</f>
        <v>0.243919566631398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108</v>
      </c>
      <c r="G6" s="4"/>
      <c r="H6" s="4"/>
      <c r="I6" s="4"/>
      <c r="J6" s="4" t="s">
        <v>109</v>
      </c>
      <c r="K6" s="4"/>
      <c r="L6" s="4"/>
      <c r="M6" s="4"/>
      <c r="O6" s="2" t="s">
        <v>8</v>
      </c>
      <c r="P6" s="0" t="n">
        <v>0.6726</v>
      </c>
      <c r="Q6" s="0" t="n">
        <v>0.6643</v>
      </c>
      <c r="R6" s="0" t="n">
        <v>0.6564</v>
      </c>
      <c r="S6" s="0" t="n">
        <v>0.6727</v>
      </c>
      <c r="T6" s="0" t="n">
        <v>0.7777</v>
      </c>
      <c r="U6" s="0" t="n">
        <v>0.7475</v>
      </c>
      <c r="V6" s="0" t="n">
        <v>0.7577</v>
      </c>
      <c r="W6" s="0" t="n">
        <v>0.7552</v>
      </c>
      <c r="X6" s="0" t="n">
        <v>0.5627</v>
      </c>
      <c r="Y6" s="0" t="n">
        <v>0.5037</v>
      </c>
      <c r="Z6" s="0" t="n">
        <v>0.5379</v>
      </c>
      <c r="AA6" s="0" t="n">
        <v>0.4514</v>
      </c>
      <c r="AC6" s="2" t="s">
        <v>8</v>
      </c>
      <c r="AD6" s="12" t="n">
        <f aca="false">P6-(AVERAGE($P$4:$S$4))</f>
        <v>0.607475</v>
      </c>
      <c r="AE6" s="12" t="n">
        <f aca="false">Q6-(AVERAGE($P$4:$S$4))</f>
        <v>0.599175</v>
      </c>
      <c r="AF6" s="12" t="n">
        <f aca="false">R6-(AVERAGE($P$4:$S$4))</f>
        <v>0.591275</v>
      </c>
      <c r="AG6" s="12" t="n">
        <f aca="false">S6-(AVERAGE($P$4:$S$4))</f>
        <v>0.607575</v>
      </c>
      <c r="AH6" s="12" t="n">
        <f aca="false">T6-(AVERAGE($P$4:$S$4))</f>
        <v>0.712575</v>
      </c>
      <c r="AI6" s="12" t="n">
        <f aca="false">U6-(AVERAGE($P$4:$S$4))</f>
        <v>0.682375</v>
      </c>
      <c r="AJ6" s="12" t="n">
        <f aca="false">V6-(AVERAGE($P$4:$S$4))</f>
        <v>0.692575</v>
      </c>
      <c r="AK6" s="12" t="n">
        <f aca="false">W6-(AVERAGE($P$4:$S$4))</f>
        <v>0.690075</v>
      </c>
      <c r="AL6" s="12" t="n">
        <f aca="false">X6-(AVERAGE($P$4:$S$4))</f>
        <v>0.497575</v>
      </c>
      <c r="AM6" s="12" t="n">
        <f aca="false">Y6-(AVERAGE($P$4:$S$4))</f>
        <v>0.438575</v>
      </c>
      <c r="AN6" s="12" t="n">
        <f aca="false">Z6-(AVERAGE($P$4:$S$4))</f>
        <v>0.472775</v>
      </c>
      <c r="AO6" s="12" t="n">
        <f aca="false">AA6-(AVERAGE($P$4:$S$4))</f>
        <v>0.386275</v>
      </c>
      <c r="AQ6" s="11" t="n">
        <v>10</v>
      </c>
      <c r="AR6" s="12" t="n">
        <f aca="false">AD6</f>
        <v>0.607475</v>
      </c>
      <c r="AS6" s="12" t="n">
        <f aca="false">AE6</f>
        <v>0.599175</v>
      </c>
      <c r="AT6" s="12" t="n">
        <f aca="false">AF6</f>
        <v>0.591275</v>
      </c>
      <c r="AU6" s="12" t="n">
        <f aca="false">AG6</f>
        <v>0.607575</v>
      </c>
      <c r="AV6" s="13" t="n">
        <f aca="false">AVERAGE(AR6:AU6)</f>
        <v>0.601375</v>
      </c>
      <c r="AX6" s="2" t="s">
        <v>8</v>
      </c>
      <c r="AY6" s="12" t="n">
        <f aca="false">(AD6-0.0006)/0.0553</f>
        <v>10.9742314647378</v>
      </c>
      <c r="AZ6" s="12" t="n">
        <f aca="false">(AE6-0.0006)/0.0553</f>
        <v>10.8241410488246</v>
      </c>
      <c r="BA6" s="12" t="n">
        <f aca="false">(AF6-0.0006)/0.0553</f>
        <v>10.6812839059675</v>
      </c>
      <c r="BB6" s="12" t="n">
        <f aca="false">(AG6-0.0006)/0.0553</f>
        <v>10.9760397830018</v>
      </c>
      <c r="BC6" s="12" t="n">
        <f aca="false">(AH6-0.0006)/0.0553</f>
        <v>12.874773960217</v>
      </c>
      <c r="BD6" s="12" t="n">
        <f aca="false">(AI6-0.0006)/0.0553</f>
        <v>12.3286618444846</v>
      </c>
      <c r="BE6" s="12" t="n">
        <f aca="false">(AJ6-0.0006)/0.0553</f>
        <v>12.5131103074141</v>
      </c>
      <c r="BF6" s="12" t="n">
        <f aca="false">(AK6-0.0006)/0.0553</f>
        <v>12.4679023508137</v>
      </c>
      <c r="BG6" s="12" t="n">
        <f aca="false">(AL6-0.0006)/0.0553</f>
        <v>8.9868896925859</v>
      </c>
      <c r="BH6" s="12" t="n">
        <f aca="false">(AM6-0.0006)/0.0553</f>
        <v>7.91998191681736</v>
      </c>
      <c r="BI6" s="12" t="n">
        <f aca="false">(AN6-0.0006)/0.0553</f>
        <v>8.53842676311031</v>
      </c>
      <c r="BJ6" s="12" t="n">
        <f aca="false">(AO6-0.0006)/0.0553</f>
        <v>6.97423146473779</v>
      </c>
      <c r="BL6" s="2" t="s">
        <v>8</v>
      </c>
      <c r="BM6" s="12"/>
      <c r="BN6" s="12"/>
      <c r="BO6" s="12"/>
      <c r="BP6" s="12"/>
      <c r="BQ6" s="12" t="n">
        <f aca="false">BC6/(0.042*5)</f>
        <v>61.3084474296047</v>
      </c>
      <c r="BR6" s="12" t="n">
        <f aca="false">BD6/(0.042*5)</f>
        <v>58.7079135451649</v>
      </c>
      <c r="BS6" s="12" t="n">
        <f aca="false">BE6/(0.042*5)</f>
        <v>59.5862395591148</v>
      </c>
      <c r="BT6" s="12" t="n">
        <f aca="false">BF6/(0.042*5)</f>
        <v>59.3709635753035</v>
      </c>
      <c r="BU6" s="12" t="n">
        <f aca="false">BG6/(0.042*5)</f>
        <v>42.7947128218376</v>
      </c>
      <c r="BV6" s="12" t="n">
        <f aca="false">BH6/(0.042*5)</f>
        <v>37.7141996038922</v>
      </c>
      <c r="BW6" s="12" t="n">
        <f aca="false">BI6/(0.042*5)</f>
        <v>40.65917506243</v>
      </c>
      <c r="BX6" s="12" t="n">
        <f aca="false">BJ6/(0.042*5)</f>
        <v>33.2106260225609</v>
      </c>
      <c r="BZ6" s="2" t="s">
        <v>8</v>
      </c>
      <c r="CA6" s="12"/>
      <c r="CB6" s="12"/>
      <c r="CC6" s="12"/>
      <c r="CD6" s="12"/>
      <c r="CE6" s="14" t="n">
        <f aca="false">AVERAGE(BQ6:BT6)</f>
        <v>59.743391027297</v>
      </c>
      <c r="CF6" s="12"/>
      <c r="CG6" s="12"/>
      <c r="CH6" s="12"/>
      <c r="CI6" s="12" t="n">
        <f aca="false">AVERAGE(BU6:BX6)</f>
        <v>38.5946783776802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100.112489893486</v>
      </c>
      <c r="CT6" s="12" t="n">
        <f aca="false">(BR6/$CA$8)*100</f>
        <v>95.8659964143846</v>
      </c>
      <c r="CU6" s="12" t="n">
        <f aca="false">(BS6/$CA$8)*100</f>
        <v>97.3002425563328</v>
      </c>
      <c r="CV6" s="12" t="n">
        <f aca="false">(BT6/$CA$8)*100</f>
        <v>96.9487116391887</v>
      </c>
      <c r="CW6" s="12" t="n">
        <f aca="false">(BU6/$CA$8)*100</f>
        <v>69.8808310190882</v>
      </c>
      <c r="CX6" s="12" t="n">
        <f aca="false">(BV6/$CA$8)*100</f>
        <v>61.5847013744859</v>
      </c>
      <c r="CY6" s="12" t="n">
        <f aca="false">(BW6/$CA$8)*100</f>
        <v>66.3936443210181</v>
      </c>
      <c r="CZ6" s="12" t="n">
        <f aca="false">(BX6/$CA$8)*100</f>
        <v>54.23067458783</v>
      </c>
      <c r="DB6" s="2" t="s">
        <v>8</v>
      </c>
      <c r="DC6" s="12"/>
      <c r="DD6" s="12"/>
      <c r="DE6" s="12"/>
      <c r="DF6" s="12"/>
      <c r="DG6" s="12" t="n">
        <f aca="false">AVERAGE(CS6:CV6)</f>
        <v>97.5568601258481</v>
      </c>
      <c r="DH6" s="12"/>
      <c r="DI6" s="12"/>
      <c r="DJ6" s="12"/>
      <c r="DK6" s="12" t="n">
        <f aca="false">AVERAGE(CW6:CZ6)</f>
        <v>63.0224628256055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-0.112489893486142</v>
      </c>
      <c r="DV6" s="12" t="n">
        <f aca="false">$DC$8-CT6</f>
        <v>4.13400358561533</v>
      </c>
      <c r="DW6" s="12" t="n">
        <f aca="false">$DC$8-CU6</f>
        <v>2.69975744366715</v>
      </c>
      <c r="DX6" s="12" t="n">
        <f aca="false">$DC$8-CV6</f>
        <v>3.05128836081131</v>
      </c>
      <c r="DY6" s="12" t="n">
        <f aca="false">$DC$8-CW6</f>
        <v>30.1191689809118</v>
      </c>
      <c r="DZ6" s="12" t="n">
        <f aca="false">$DC$8-CX6</f>
        <v>38.4152986255141</v>
      </c>
      <c r="EA6" s="12" t="n">
        <f aca="false">$DC$8-CY6</f>
        <v>33.6063556789819</v>
      </c>
      <c r="EB6" s="12" t="n">
        <f aca="false">$DC$8-CZ6</f>
        <v>45.76932541217</v>
      </c>
      <c r="ED6" s="2" t="s">
        <v>8</v>
      </c>
      <c r="EE6" s="12"/>
      <c r="EF6" s="12"/>
      <c r="EG6" s="12"/>
      <c r="EH6" s="12"/>
      <c r="EI6" s="14" t="n">
        <f aca="false">AVERAGE(DU6:DX6)</f>
        <v>2.44313987415191</v>
      </c>
      <c r="EJ6" s="12"/>
      <c r="EK6" s="12"/>
      <c r="EL6" s="12"/>
      <c r="EM6" s="12" t="n">
        <f aca="false">AVERAGE(DY6:EB6)</f>
        <v>36.9775371743945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1.80978458743866</v>
      </c>
      <c r="EX6" s="12"/>
      <c r="EY6" s="12"/>
      <c r="EZ6" s="12"/>
      <c r="FA6" s="12" t="n">
        <f aca="false">STDEV(DY6:EB6)</f>
        <v>6.7765472368702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110</v>
      </c>
      <c r="G7" s="4"/>
      <c r="H7" s="4"/>
      <c r="I7" s="4"/>
      <c r="J7" s="4" t="s">
        <v>111</v>
      </c>
      <c r="K7" s="4"/>
      <c r="L7" s="4"/>
      <c r="M7" s="4"/>
      <c r="O7" s="2" t="s">
        <v>12</v>
      </c>
      <c r="P7" s="0" t="n">
        <v>1.1772</v>
      </c>
      <c r="Q7" s="0" t="n">
        <v>1.1456</v>
      </c>
      <c r="R7" s="0" t="n">
        <v>1.1313</v>
      </c>
      <c r="S7" s="0" t="n">
        <v>1.1483</v>
      </c>
      <c r="T7" s="0" t="n">
        <v>0.7633</v>
      </c>
      <c r="U7" s="0" t="n">
        <v>0.7442</v>
      </c>
      <c r="V7" s="0" t="n">
        <v>0.7469</v>
      </c>
      <c r="W7" s="0" t="n">
        <v>0.3673</v>
      </c>
      <c r="X7" s="0" t="n">
        <v>0.7101</v>
      </c>
      <c r="Y7" s="0" t="n">
        <v>0.6474</v>
      </c>
      <c r="Z7" s="0" t="n">
        <v>0.7024</v>
      </c>
      <c r="AA7" s="0" t="n">
        <v>0.6403</v>
      </c>
      <c r="AC7" s="2" t="s">
        <v>12</v>
      </c>
      <c r="AD7" s="12" t="n">
        <f aca="false">P7-(AVERAGE($P$4:$S$4))</f>
        <v>1.112075</v>
      </c>
      <c r="AE7" s="12" t="n">
        <f aca="false">Q7-(AVERAGE($P$4:$S$4))</f>
        <v>1.080475</v>
      </c>
      <c r="AF7" s="12" t="n">
        <f aca="false">R7-(AVERAGE($P$4:$S$4))</f>
        <v>1.066175</v>
      </c>
      <c r="AG7" s="12" t="n">
        <f aca="false">S7-(AVERAGE($P$4:$S$4))</f>
        <v>1.083175</v>
      </c>
      <c r="AH7" s="12" t="n">
        <f aca="false">T7-(AVERAGE($P$4:$S$4))</f>
        <v>0.698175</v>
      </c>
      <c r="AI7" s="12" t="n">
        <f aca="false">U7-(AVERAGE($P$4:$S$4))</f>
        <v>0.679075</v>
      </c>
      <c r="AJ7" s="12" t="n">
        <f aca="false">V7-(AVERAGE($P$4:$S$4))</f>
        <v>0.681775</v>
      </c>
      <c r="AK7" s="12" t="n">
        <f aca="false">W7-(AVERAGE($P$4:$S$4))</f>
        <v>0.302175</v>
      </c>
      <c r="AL7" s="12" t="n">
        <f aca="false">X7-(AVERAGE($P$4:$S$4))</f>
        <v>0.644975</v>
      </c>
      <c r="AM7" s="12" t="n">
        <f aca="false">Y7-(AVERAGE($P$4:$S$4))</f>
        <v>0.582275</v>
      </c>
      <c r="AN7" s="12" t="n">
        <f aca="false">Z7-(AVERAGE($P$4:$S$4))</f>
        <v>0.637275</v>
      </c>
      <c r="AO7" s="12" t="n">
        <f aca="false">AA7-(AVERAGE($P$4:$S$4))</f>
        <v>0.575175</v>
      </c>
      <c r="AQ7" s="11" t="n">
        <v>20</v>
      </c>
      <c r="AR7" s="12" t="n">
        <f aca="false">AD7</f>
        <v>1.112075</v>
      </c>
      <c r="AS7" s="12" t="n">
        <f aca="false">AE7</f>
        <v>1.080475</v>
      </c>
      <c r="AT7" s="12" t="n">
        <f aca="false">AF7</f>
        <v>1.066175</v>
      </c>
      <c r="AU7" s="12" t="n">
        <f aca="false">AG7</f>
        <v>1.083175</v>
      </c>
      <c r="AV7" s="13" t="n">
        <f aca="false">AVERAGE(AR7:AU7)</f>
        <v>1.085475</v>
      </c>
      <c r="AX7" s="2" t="s">
        <v>12</v>
      </c>
      <c r="AY7" s="12" t="n">
        <f aca="false">(AD7-0.0006)/0.0553</f>
        <v>20.0990054249548</v>
      </c>
      <c r="AZ7" s="12" t="n">
        <f aca="false">(AE7-0.0006)/0.0553</f>
        <v>19.5275768535262</v>
      </c>
      <c r="BA7" s="12" t="n">
        <f aca="false">(AF7-0.0006)/0.0553</f>
        <v>19.2689873417722</v>
      </c>
      <c r="BB7" s="12" t="n">
        <f aca="false">(AG7-0.0006)/0.0553</f>
        <v>19.5764014466546</v>
      </c>
      <c r="BC7" s="12" t="n">
        <f aca="false">(AH7-0.0006)/0.0553</f>
        <v>12.6143761301989</v>
      </c>
      <c r="BD7" s="12" t="n">
        <f aca="false">(AI7-0.0006)/0.0553</f>
        <v>12.2689873417721</v>
      </c>
      <c r="BE7" s="12" t="n">
        <f aca="false">(AJ7-0.0006)/0.0553</f>
        <v>12.3178119349005</v>
      </c>
      <c r="BF7" s="12" t="n">
        <f aca="false">(AK7-0.0006)/0.0553</f>
        <v>5.45343580470163</v>
      </c>
      <c r="BG7" s="12" t="n">
        <f aca="false">(AL7-0.0006)/0.0553</f>
        <v>11.6523508137432</v>
      </c>
      <c r="BH7" s="12" t="n">
        <f aca="false">(AM7-0.0006)/0.0553</f>
        <v>10.5185352622061</v>
      </c>
      <c r="BI7" s="12" t="n">
        <f aca="false">(AN7-0.0006)/0.0553</f>
        <v>11.5131103074141</v>
      </c>
      <c r="BJ7" s="12" t="n">
        <f aca="false">(AO7-0.0006)/0.0553</f>
        <v>10.3901446654611</v>
      </c>
      <c r="BL7" s="2" t="s">
        <v>12</v>
      </c>
      <c r="BM7" s="12"/>
      <c r="BN7" s="12"/>
      <c r="BO7" s="12"/>
      <c r="BP7" s="12"/>
      <c r="BQ7" s="12" t="n">
        <f aca="false">BC7/(0.042*5)</f>
        <v>60.068457762852</v>
      </c>
      <c r="BR7" s="12" t="n">
        <f aca="false">BD7/(0.042*5)</f>
        <v>58.423749246534</v>
      </c>
      <c r="BS7" s="12" t="n">
        <f aca="false">BE7/(0.042*5)</f>
        <v>58.6562473090502</v>
      </c>
      <c r="BT7" s="12" t="n">
        <f aca="false">BF7/(0.042*5)</f>
        <v>25.9687419271506</v>
      </c>
      <c r="BU7" s="12" t="n">
        <f aca="false">BG7/(0.042*5)</f>
        <v>55.4873848273487</v>
      </c>
      <c r="BV7" s="12" t="n">
        <f aca="false">BH7/(0.042*5)</f>
        <v>50.0882631533626</v>
      </c>
      <c r="BW7" s="12" t="n">
        <f aca="false">BI7/(0.042*5)</f>
        <v>54.82433479721</v>
      </c>
      <c r="BX7" s="12" t="n">
        <f aca="false">BJ7/(0.042*5)</f>
        <v>49.4768793593387</v>
      </c>
      <c r="BZ7" s="2" t="s">
        <v>12</v>
      </c>
      <c r="CA7" s="12"/>
      <c r="CB7" s="12"/>
      <c r="CC7" s="12"/>
      <c r="CD7" s="12"/>
      <c r="CE7" s="12" t="n">
        <f aca="false">AVERAGE(BQ7:BS7)</f>
        <v>59.0494847728121</v>
      </c>
      <c r="CF7" s="12"/>
      <c r="CG7" s="12"/>
      <c r="CH7" s="12"/>
      <c r="CI7" s="12" t="n">
        <f aca="false">AVERAGE(BU7:BX7)</f>
        <v>52.469215534315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98.0876718107358</v>
      </c>
      <c r="CT7" s="12" t="n">
        <f aca="false">(BR7/$CA$8)*100</f>
        <v>95.4019756037543</v>
      </c>
      <c r="CU7" s="12" t="n">
        <f aca="false">(BS7/$CA$8)*100</f>
        <v>95.7816289942701</v>
      </c>
      <c r="CV7" s="12" t="n">
        <f aca="false">(BT7/$CA$8)*100</f>
        <v>42.4051745351004</v>
      </c>
      <c r="CW7" s="12" t="n">
        <f aca="false">(BU7/$CA$8)*100</f>
        <v>90.607093893908</v>
      </c>
      <c r="CX7" s="12" t="n">
        <f aca="false">(BV7/$CA$8)*100</f>
        <v>81.7906984919324</v>
      </c>
      <c r="CY7" s="12" t="n">
        <f aca="false">(BW7/$CA$8)*100</f>
        <v>89.5243786691039</v>
      </c>
      <c r="CZ7" s="12" t="n">
        <f aca="false">(BX7/$CA$8)*100</f>
        <v>80.792350687243</v>
      </c>
      <c r="DB7" s="2" t="s">
        <v>12</v>
      </c>
      <c r="DC7" s="12"/>
      <c r="DD7" s="12"/>
      <c r="DE7" s="12"/>
      <c r="DF7" s="12"/>
      <c r="DG7" s="12" t="n">
        <f aca="false">AVERAGE(CS7:CU7)</f>
        <v>96.4237588029201</v>
      </c>
      <c r="DH7" s="12"/>
      <c r="DI7" s="12"/>
      <c r="DJ7" s="12"/>
      <c r="DK7" s="12" t="n">
        <f aca="false">AVERAGE(CW7:CZ7)</f>
        <v>85.6786304355468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1.91232818926422</v>
      </c>
      <c r="DV7" s="12" t="n">
        <f aca="false">$DC$8-CT7</f>
        <v>4.59802439624566</v>
      </c>
      <c r="DW7" s="12" t="n">
        <f aca="false">$DC$8-CU7</f>
        <v>4.21837100572994</v>
      </c>
      <c r="DX7" s="12" t="n">
        <f aca="false">$DC$8-CV7</f>
        <v>57.5948254648996</v>
      </c>
      <c r="DY7" s="12" t="n">
        <f aca="false">$DC$8-CW7</f>
        <v>9.39290610609201</v>
      </c>
      <c r="DZ7" s="12" t="n">
        <f aca="false">$DC$8-CX7</f>
        <v>18.2093015080676</v>
      </c>
      <c r="EA7" s="12" t="n">
        <f aca="false">$DC$8-CY7</f>
        <v>10.475621330896</v>
      </c>
      <c r="EB7" s="12" t="n">
        <f aca="false">$DC$8-CZ7</f>
        <v>19.207649312757</v>
      </c>
      <c r="ED7" s="2" t="s">
        <v>12</v>
      </c>
      <c r="EE7" s="12"/>
      <c r="EF7" s="12"/>
      <c r="EG7" s="12"/>
      <c r="EH7" s="12"/>
      <c r="EI7" s="12" t="n">
        <f aca="false">AVERAGE(DU7:DW7)</f>
        <v>3.57624119707994</v>
      </c>
      <c r="EJ7" s="12"/>
      <c r="EK7" s="12"/>
      <c r="EL7" s="12"/>
      <c r="EM7" s="12" t="n">
        <f aca="false">AVERAGE(DY7:EB7)</f>
        <v>14.3213695644532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STDEV(DU7:DW7)</f>
        <v>1.45344041756664</v>
      </c>
      <c r="EX7" s="12"/>
      <c r="EY7" s="12"/>
      <c r="EZ7" s="12"/>
      <c r="FA7" s="12" t="n">
        <f aca="false">STDEV(DY7:EB7)</f>
        <v>5.101348714251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112</v>
      </c>
      <c r="G8" s="4"/>
      <c r="H8" s="4"/>
      <c r="I8" s="4"/>
      <c r="J8" s="4" t="s">
        <v>113</v>
      </c>
      <c r="K8" s="4"/>
      <c r="L8" s="4"/>
      <c r="M8" s="4"/>
      <c r="O8" s="2" t="s">
        <v>16</v>
      </c>
      <c r="P8" s="0" t="n">
        <v>0.7684</v>
      </c>
      <c r="Q8" s="0" t="n">
        <v>0.7929</v>
      </c>
      <c r="R8" s="0" t="n">
        <v>0.7476</v>
      </c>
      <c r="S8" s="0" t="n">
        <v>0.7987</v>
      </c>
      <c r="T8" s="0" t="n">
        <v>0.7641</v>
      </c>
      <c r="U8" s="0" t="n">
        <v>0.7618</v>
      </c>
      <c r="V8" s="0" t="n">
        <v>0.7507</v>
      </c>
      <c r="W8" s="0" t="n">
        <v>0.7787</v>
      </c>
      <c r="X8" s="0" t="n">
        <v>0.7219</v>
      </c>
      <c r="Y8" s="0" t="n">
        <v>0.6947</v>
      </c>
      <c r="Z8" s="0" t="n">
        <v>0.6823</v>
      </c>
      <c r="AA8" s="0" t="n">
        <v>0.646</v>
      </c>
      <c r="AC8" s="2" t="s">
        <v>16</v>
      </c>
      <c r="AD8" s="12" t="n">
        <f aca="false">P8-(AVERAGE($P$4:$S$4))</f>
        <v>0.703275</v>
      </c>
      <c r="AE8" s="12" t="n">
        <f aca="false">Q8-(AVERAGE($P$4:$S$4))</f>
        <v>0.727775</v>
      </c>
      <c r="AF8" s="12" t="n">
        <f aca="false">R8-(AVERAGE($P$4:$S$4))</f>
        <v>0.682475</v>
      </c>
      <c r="AG8" s="12" t="n">
        <f aca="false">S8-(AVERAGE($P$4:$S$4))</f>
        <v>0.733575</v>
      </c>
      <c r="AH8" s="12" t="n">
        <f aca="false">T8-(AVERAGE($P$4:$S$4))</f>
        <v>0.698975</v>
      </c>
      <c r="AI8" s="12" t="n">
        <f aca="false">U8-(AVERAGE($P$4:$S$4))</f>
        <v>0.696675</v>
      </c>
      <c r="AJ8" s="12" t="n">
        <f aca="false">V8-(AVERAGE($P$4:$S$4))</f>
        <v>0.685575</v>
      </c>
      <c r="AK8" s="12" t="n">
        <f aca="false">W8-(AVERAGE($P$4:$S$4))</f>
        <v>0.713575</v>
      </c>
      <c r="AL8" s="12" t="n">
        <f aca="false">X8-(AVERAGE($P$4:$S$4))</f>
        <v>0.656775</v>
      </c>
      <c r="AM8" s="12" t="n">
        <f aca="false">Y8-(AVERAGE($P$4:$S$4))</f>
        <v>0.629575</v>
      </c>
      <c r="AN8" s="12" t="n">
        <f aca="false">Z8-(AVERAGE($P$4:$S$4))</f>
        <v>0.617175</v>
      </c>
      <c r="AO8" s="12" t="n">
        <f aca="false">AA8-(AVERAGE($P$4:$S$4))</f>
        <v>0.580875</v>
      </c>
      <c r="AX8" s="2" t="s">
        <v>16</v>
      </c>
      <c r="AY8" s="12" t="n">
        <f aca="false">(AD8-0.0006)/0.0553</f>
        <v>12.7066003616637</v>
      </c>
      <c r="AZ8" s="12" t="n">
        <f aca="false">(AE8-0.0006)/0.0553</f>
        <v>13.1496383363472</v>
      </c>
      <c r="BA8" s="12" t="n">
        <f aca="false">(AF8-0.0006)/0.0553</f>
        <v>12.3304701627486</v>
      </c>
      <c r="BB8" s="12" t="n">
        <f aca="false">(AG8-0.0006)/0.0553</f>
        <v>13.25452079566</v>
      </c>
      <c r="BC8" s="12" t="n">
        <f aca="false">(AH8-0.0006)/0.0553</f>
        <v>12.628842676311</v>
      </c>
      <c r="BD8" s="12" t="n">
        <f aca="false">(AI8-0.0006)/0.0553</f>
        <v>12.5872513562387</v>
      </c>
      <c r="BE8" s="12" t="n">
        <f aca="false">(AJ8-0.0006)/0.0553</f>
        <v>12.3865280289331</v>
      </c>
      <c r="BF8" s="12" t="n">
        <f aca="false">(AK8-0.0006)/0.0553</f>
        <v>12.8928571428571</v>
      </c>
      <c r="BG8" s="12" t="n">
        <f aca="false">(AL8-0.0006)/0.0553</f>
        <v>11.8657323688969</v>
      </c>
      <c r="BH8" s="12" t="n">
        <f aca="false">(AM8-0.0006)/0.0553</f>
        <v>11.373869801085</v>
      </c>
      <c r="BI8" s="12" t="n">
        <f aca="false">(AN8-0.0006)/0.0553</f>
        <v>11.1496383363472</v>
      </c>
      <c r="BJ8" s="12" t="n">
        <f aca="false">(AO8-0.0006)/0.0553</f>
        <v>10.4932188065099</v>
      </c>
      <c r="BL8" s="2" t="s">
        <v>16</v>
      </c>
      <c r="BM8" s="12" t="n">
        <f aca="false">AY8/(0.042*5)</f>
        <v>60.5076207698269</v>
      </c>
      <c r="BN8" s="12" t="n">
        <f aca="false">AZ8/(0.042*5)</f>
        <v>62.6173254111771</v>
      </c>
      <c r="BO8" s="12" t="n">
        <f aca="false">BA8/(0.042*5)</f>
        <v>58.7165245845173</v>
      </c>
      <c r="BP8" s="12" t="n">
        <f aca="false">BB8/(0.042*5)</f>
        <v>63.1167656936192</v>
      </c>
      <c r="BQ8" s="12" t="n">
        <f aca="false">BC8/(0.042*5)</f>
        <v>60.1373460776716</v>
      </c>
      <c r="BR8" s="12" t="n">
        <f aca="false">BD8/(0.042*5)</f>
        <v>59.9392921725652</v>
      </c>
      <c r="BS8" s="12" t="n">
        <f aca="false">BE8/(0.042*5)</f>
        <v>58.9834668044433</v>
      </c>
      <c r="BT8" s="12" t="n">
        <f aca="false">BF8/(0.042*5)</f>
        <v>61.3945578231292</v>
      </c>
      <c r="BU8" s="12" t="n">
        <f aca="false">BG8/(0.042*5)</f>
        <v>56.5034874709377</v>
      </c>
      <c r="BV8" s="12" t="n">
        <f aca="false">BH8/(0.042*5)</f>
        <v>54.1612847670714</v>
      </c>
      <c r="BW8" s="12" t="n">
        <f aca="false">BI8/(0.042*5)</f>
        <v>53.0935158873676</v>
      </c>
      <c r="BX8" s="12" t="n">
        <f aca="false">BJ8/(0.042*5)</f>
        <v>49.9677086024283</v>
      </c>
      <c r="BZ8" s="2" t="s">
        <v>16</v>
      </c>
      <c r="CA8" s="12" t="n">
        <f aca="false">AVERAGE(BM8:BP8)</f>
        <v>61.2395591147851</v>
      </c>
      <c r="CB8" s="12"/>
      <c r="CC8" s="12"/>
      <c r="CD8" s="12"/>
      <c r="CE8" s="12" t="n">
        <f aca="false">AVERAGE(BQ8:BT8)</f>
        <v>60.1136657194523</v>
      </c>
      <c r="CF8" s="12"/>
      <c r="CG8" s="12"/>
      <c r="CH8" s="12"/>
      <c r="CI8" s="14" t="n">
        <f aca="false">AVERAGE(BU8:BX8)</f>
        <v>53.4314991819513</v>
      </c>
      <c r="CJ8" s="12"/>
      <c r="CK8" s="12"/>
      <c r="CL8" s="12"/>
      <c r="CN8" s="2" t="s">
        <v>16</v>
      </c>
      <c r="CO8" s="12" t="n">
        <f aca="false">(BM8/$CA$8)*100</f>
        <v>98.8047948817098</v>
      </c>
      <c r="CP8" s="12" t="n">
        <f aca="false">(BN8/$CA$8)*100</f>
        <v>102.249797869723</v>
      </c>
      <c r="CQ8" s="12" t="n">
        <f aca="false">(BO8/$CA$8)*100</f>
        <v>95.8800576510704</v>
      </c>
      <c r="CR8" s="12" t="n">
        <f aca="false">(BP8/$CA$8)*100</f>
        <v>103.065349597497</v>
      </c>
      <c r="CS8" s="12" t="n">
        <f aca="false">(BQ8/$CA$8)*100</f>
        <v>98.2001617042219</v>
      </c>
      <c r="CT8" s="12" t="n">
        <f aca="false">(BR8/$CA$8)*100</f>
        <v>97.8767532604493</v>
      </c>
      <c r="CU8" s="12" t="n">
        <f aca="false">(BS8/$CA$8)*100</f>
        <v>96.3159559883292</v>
      </c>
      <c r="CV8" s="12" t="n">
        <f aca="false">(BT8/$CA$8)*100</f>
        <v>100.253102260344</v>
      </c>
      <c r="CW8" s="12" t="n">
        <f aca="false">(BU8/$CA$8)*100</f>
        <v>92.2663198228284</v>
      </c>
      <c r="CX8" s="12" t="n">
        <f aca="false">(BV8/$CA$8)*100</f>
        <v>88.4416634442999</v>
      </c>
      <c r="CY8" s="12" t="n">
        <f aca="false">(BW8/$CA$8)*100</f>
        <v>86.6980700952649</v>
      </c>
      <c r="CZ8" s="12" t="n">
        <f aca="false">(BX8/$CA$8)*100</f>
        <v>81.5938411783317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98.161493303336</v>
      </c>
      <c r="DH8" s="12"/>
      <c r="DI8" s="12"/>
      <c r="DJ8" s="12"/>
      <c r="DK8" s="12" t="n">
        <f aca="false">AVERAGE(CW8:CZ8)</f>
        <v>87.2499736351812</v>
      </c>
      <c r="DL8" s="12"/>
      <c r="DM8" s="12"/>
      <c r="DN8" s="12"/>
      <c r="DP8" s="2" t="s">
        <v>16</v>
      </c>
      <c r="DQ8" s="12" t="n">
        <f aca="false">$DC$8-CO8</f>
        <v>1.19520511829015</v>
      </c>
      <c r="DR8" s="12" t="n">
        <f aca="false">$DC$8-CP8</f>
        <v>-2.24979786972266</v>
      </c>
      <c r="DS8" s="12" t="n">
        <f aca="false">$DC$8-CQ8</f>
        <v>4.11994234892957</v>
      </c>
      <c r="DT8" s="12" t="n">
        <f aca="false">$DC$8-CR8</f>
        <v>-3.0653495974971</v>
      </c>
      <c r="DU8" s="12" t="n">
        <f aca="false">$DC$8-CS8</f>
        <v>1.7998382957781</v>
      </c>
      <c r="DV8" s="12" t="n">
        <f aca="false">$DC$8-CT8</f>
        <v>2.12324673955072</v>
      </c>
      <c r="DW8" s="12" t="n">
        <f aca="false">$DC$8-CU8</f>
        <v>3.68404401167082</v>
      </c>
      <c r="DX8" s="12" t="n">
        <f aca="false">$DC$8-CV8</f>
        <v>-0.253102260343795</v>
      </c>
      <c r="DY8" s="12" t="n">
        <f aca="false">$DC$8-CW8</f>
        <v>7.73368017717155</v>
      </c>
      <c r="DZ8" s="12" t="n">
        <f aca="false">$DC$8-CX8</f>
        <v>11.5583365557001</v>
      </c>
      <c r="EA8" s="12" t="n">
        <f aca="false">$DC$8-CY8</f>
        <v>13.3019299047351</v>
      </c>
      <c r="EB8" s="12" t="n">
        <f aca="false">$DC$8-CZ8</f>
        <v>18.4061588216683</v>
      </c>
      <c r="ED8" s="2" t="s">
        <v>16</v>
      </c>
      <c r="EE8" s="12" t="n">
        <f aca="false">AVERAGE(DQ8:DT8)</f>
        <v>-1.06581410364015E-014</v>
      </c>
      <c r="EF8" s="12"/>
      <c r="EG8" s="12"/>
      <c r="EH8" s="12"/>
      <c r="EI8" s="12" t="n">
        <f aca="false">AVERAGE(DU8:DX8)</f>
        <v>1.83850669666396</v>
      </c>
      <c r="EJ8" s="12"/>
      <c r="EK8" s="12"/>
      <c r="EL8" s="12"/>
      <c r="EM8" s="14" t="n">
        <f aca="false">AVERAGE(DY8:EB8)</f>
        <v>12.7500263648188</v>
      </c>
      <c r="EN8" s="12"/>
      <c r="EO8" s="12"/>
      <c r="EP8" s="12"/>
      <c r="ER8" s="2" t="s">
        <v>16</v>
      </c>
      <c r="ES8" s="12" t="n">
        <f aca="false">STDEV(DQ8:DT8)</f>
        <v>3.30960213332733</v>
      </c>
      <c r="ET8" s="12"/>
      <c r="EU8" s="12"/>
      <c r="EV8" s="12"/>
      <c r="EW8" s="12" t="n">
        <f aca="false">STDEV(DU8:DX8)</f>
        <v>1.61899229433703</v>
      </c>
      <c r="EX8" s="12"/>
      <c r="EY8" s="12"/>
      <c r="EZ8" s="12"/>
      <c r="FA8" s="14" t="n">
        <f aca="false">STDEV(DY8:EB8)</f>
        <v>4.4302101365616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114</v>
      </c>
      <c r="G9" s="4"/>
      <c r="H9" s="4"/>
      <c r="I9" s="4"/>
      <c r="J9" s="4" t="s">
        <v>115</v>
      </c>
      <c r="K9" s="4"/>
      <c r="L9" s="4"/>
      <c r="M9" s="4"/>
      <c r="O9" s="2" t="s">
        <v>20</v>
      </c>
      <c r="P9" s="0" t="n">
        <v>0.4968</v>
      </c>
      <c r="Q9" s="0" t="n">
        <v>0.4912</v>
      </c>
      <c r="R9" s="0" t="n">
        <v>0.4762</v>
      </c>
      <c r="S9" s="0" t="n">
        <v>0.5045</v>
      </c>
      <c r="T9" s="0" t="n">
        <v>0.7656</v>
      </c>
      <c r="U9" s="0" t="n">
        <v>0.7708</v>
      </c>
      <c r="V9" s="0" t="n">
        <v>0.7534</v>
      </c>
      <c r="W9" s="0" t="n">
        <v>0.7681</v>
      </c>
      <c r="X9" s="0" t="n">
        <v>0.7701</v>
      </c>
      <c r="Y9" s="0" t="n">
        <v>0.7395</v>
      </c>
      <c r="Z9" s="0" t="n">
        <v>0.7581</v>
      </c>
      <c r="AA9" s="0" t="n">
        <v>0.6938</v>
      </c>
      <c r="AC9" s="2" t="s">
        <v>20</v>
      </c>
      <c r="AD9" s="12" t="n">
        <f aca="false">P9-(AVERAGE($P$4:$S$4))</f>
        <v>0.431675</v>
      </c>
      <c r="AE9" s="12" t="n">
        <f aca="false">Q9-(AVERAGE($P$4:$S$4))</f>
        <v>0.426075</v>
      </c>
      <c r="AF9" s="12" t="n">
        <f aca="false">R9-(AVERAGE($P$4:$S$4))</f>
        <v>0.411075</v>
      </c>
      <c r="AG9" s="12" t="n">
        <f aca="false">S9-(AVERAGE($P$4:$S$4))</f>
        <v>0.439375</v>
      </c>
      <c r="AH9" s="12" t="n">
        <f aca="false">T9-(AVERAGE($P$4:$S$4))</f>
        <v>0.700475</v>
      </c>
      <c r="AI9" s="12" t="n">
        <f aca="false">U9-(AVERAGE($P$4:$S$4))</f>
        <v>0.705675</v>
      </c>
      <c r="AJ9" s="12" t="n">
        <f aca="false">V9-(AVERAGE($P$4:$S$4))</f>
        <v>0.688275</v>
      </c>
      <c r="AK9" s="12" t="n">
        <f aca="false">W9-(AVERAGE($P$4:$S$4))</f>
        <v>0.702975</v>
      </c>
      <c r="AL9" s="12" t="n">
        <f aca="false">X9-(AVERAGE($P$4:$S$4))</f>
        <v>0.704975</v>
      </c>
      <c r="AM9" s="12" t="n">
        <f aca="false">Y9-(AVERAGE($P$4:$S$4))</f>
        <v>0.674375</v>
      </c>
      <c r="AN9" s="12" t="n">
        <f aca="false">Z9-(AVERAGE($P$4:$S$4))</f>
        <v>0.692975</v>
      </c>
      <c r="AO9" s="12" t="n">
        <f aca="false">AA9-(AVERAGE($P$4:$S$4))</f>
        <v>0.628675</v>
      </c>
      <c r="AX9" s="2" t="s">
        <v>20</v>
      </c>
      <c r="AY9" s="12" t="n">
        <f aca="false">(AD9-0.0006)/0.0553</f>
        <v>7.79520795660036</v>
      </c>
      <c r="AZ9" s="12" t="n">
        <f aca="false">(AE9-0.0006)/0.0553</f>
        <v>7.69394213381555</v>
      </c>
      <c r="BA9" s="12" t="n">
        <f aca="false">(AF9-0.0006)/0.0553</f>
        <v>7.42269439421338</v>
      </c>
      <c r="BB9" s="12" t="n">
        <f aca="false">(AG9-0.0006)/0.0553</f>
        <v>7.93444846292948</v>
      </c>
      <c r="BC9" s="12" t="n">
        <f aca="false">(AH9-0.0006)/0.0553</f>
        <v>12.6559674502712</v>
      </c>
      <c r="BD9" s="12" t="n">
        <f aca="false">(AI9-0.0006)/0.0553</f>
        <v>12.75</v>
      </c>
      <c r="BE9" s="12" t="n">
        <f aca="false">(AJ9-0.0006)/0.0553</f>
        <v>12.4353526220615</v>
      </c>
      <c r="BF9" s="12" t="n">
        <f aca="false">(AK9-0.0006)/0.0553</f>
        <v>12.7011754068716</v>
      </c>
      <c r="BG9" s="12" t="n">
        <f aca="false">(AL9-0.0006)/0.0553</f>
        <v>12.7373417721519</v>
      </c>
      <c r="BH9" s="12" t="n">
        <f aca="false">(AM9-0.0006)/0.0553</f>
        <v>12.1839963833635</v>
      </c>
      <c r="BI9" s="12" t="n">
        <f aca="false">(AN9-0.0006)/0.0553</f>
        <v>12.5203435804702</v>
      </c>
      <c r="BJ9" s="12" t="n">
        <f aca="false">(AO9-0.0006)/0.0553</f>
        <v>11.3575949367089</v>
      </c>
      <c r="BL9" s="2" t="s">
        <v>20</v>
      </c>
      <c r="BM9" s="12" t="n">
        <f aca="false">AY9/(0.042*5)</f>
        <v>37.1200378885732</v>
      </c>
      <c r="BN9" s="12" t="n">
        <f aca="false">AZ9/(0.042*5)</f>
        <v>36.637819684836</v>
      </c>
      <c r="BO9" s="12" t="n">
        <f aca="false">BA9/(0.042*5)</f>
        <v>35.3461637819685</v>
      </c>
      <c r="BP9" s="12" t="n">
        <f aca="false">BB9/(0.042*5)</f>
        <v>37.7830879187118</v>
      </c>
      <c r="BQ9" s="12" t="n">
        <f aca="false">BC9/(0.042*5)</f>
        <v>60.2665116679583</v>
      </c>
      <c r="BR9" s="12" t="n">
        <f aca="false">BD9/(0.042*5)</f>
        <v>60.7142857142857</v>
      </c>
      <c r="BS9" s="12" t="n">
        <f aca="false">BE9/(0.042*5)</f>
        <v>59.2159648669594</v>
      </c>
      <c r="BT9" s="12" t="n">
        <f aca="false">BF9/(0.042*5)</f>
        <v>60.4817876517696</v>
      </c>
      <c r="BU9" s="12" t="n">
        <f aca="false">BG9/(0.042*5)</f>
        <v>60.6540084388186</v>
      </c>
      <c r="BV9" s="12" t="n">
        <f aca="false">BH9/(0.042*5)</f>
        <v>58.0190303969689</v>
      </c>
      <c r="BW9" s="12" t="n">
        <f aca="false">BI9/(0.042*5)</f>
        <v>59.6206837165246</v>
      </c>
      <c r="BX9" s="12" t="n">
        <f aca="false">BJ9/(0.042*5)</f>
        <v>54.0837854128993</v>
      </c>
      <c r="BZ9" s="2" t="s">
        <v>20</v>
      </c>
      <c r="CA9" s="12" t="n">
        <f aca="false">AVERAGE(BM9:BP9)</f>
        <v>36.7217773185223</v>
      </c>
      <c r="CB9" s="12"/>
      <c r="CC9" s="12"/>
      <c r="CD9" s="12"/>
      <c r="CE9" s="12" t="n">
        <f aca="false">AVERAGE(BQ9:BT9)</f>
        <v>60.1696374752433</v>
      </c>
      <c r="CF9" s="12"/>
      <c r="CG9" s="12"/>
      <c r="CH9" s="12"/>
      <c r="CI9" s="14" t="n">
        <f aca="false">AVERAGE(BU9:BX9)</f>
        <v>58.0943769913028</v>
      </c>
      <c r="CJ9" s="12"/>
      <c r="CK9" s="12"/>
      <c r="CL9" s="12"/>
      <c r="CN9" s="2" t="s">
        <v>20</v>
      </c>
      <c r="CO9" s="12" t="n">
        <f aca="false">(BM9/$CA$8)*100</f>
        <v>60.614476043168</v>
      </c>
      <c r="CP9" s="12" t="n">
        <f aca="false">(BN9/$CA$8)*100</f>
        <v>59.8270467887651</v>
      </c>
      <c r="CQ9" s="12" t="n">
        <f aca="false">(BO9/$CA$8)*100</f>
        <v>57.7178612859001</v>
      </c>
      <c r="CR9" s="12" t="n">
        <f aca="false">(BP9/$CA$8)*100</f>
        <v>61.697191267972</v>
      </c>
      <c r="CS9" s="12" t="n">
        <f aca="false">(BQ9/$CA$8)*100</f>
        <v>98.4110802545084</v>
      </c>
      <c r="CT9" s="12" t="n">
        <f aca="false">(BR9/$CA$8)*100</f>
        <v>99.1422645621683</v>
      </c>
      <c r="CU9" s="12" t="n">
        <f aca="false">(BS9/$CA$8)*100</f>
        <v>96.6956093788449</v>
      </c>
      <c r="CV9" s="12" t="n">
        <f aca="false">(BT9/$CA$8)*100</f>
        <v>98.7626111716525</v>
      </c>
      <c r="CW9" s="12" t="n">
        <f aca="false">(BU9/$CA$8)*100</f>
        <v>99.0438359053679</v>
      </c>
      <c r="CX9" s="12" t="n">
        <f aca="false">(BV9/$CA$8)*100</f>
        <v>94.7410974795233</v>
      </c>
      <c r="CY9" s="12" t="n">
        <f aca="false">(BW9/$CA$8)*100</f>
        <v>97.3564875030759</v>
      </c>
      <c r="CZ9" s="12" t="n">
        <f aca="false">(BX9/$CA$8)*100</f>
        <v>88.315112314128</v>
      </c>
      <c r="DB9" s="2" t="s">
        <v>20</v>
      </c>
      <c r="DC9" s="12" t="n">
        <f aca="false">AVERAGE(CO9:CR9)</f>
        <v>59.9641438464513</v>
      </c>
      <c r="DD9" s="12"/>
      <c r="DE9" s="12"/>
      <c r="DF9" s="12"/>
      <c r="DG9" s="12" t="n">
        <f aca="false">AVERAGE(CS9:CV9)</f>
        <v>98.2528913417935</v>
      </c>
      <c r="DH9" s="12"/>
      <c r="DI9" s="12"/>
      <c r="DJ9" s="12"/>
      <c r="DK9" s="12" t="n">
        <f aca="false">AVERAGE(CW9:CZ9)</f>
        <v>94.8641333005238</v>
      </c>
      <c r="DL9" s="12"/>
      <c r="DM9" s="12"/>
      <c r="DN9" s="12"/>
      <c r="DP9" s="2" t="s">
        <v>20</v>
      </c>
      <c r="DQ9" s="12" t="n">
        <f aca="false">$DC$8-CO9</f>
        <v>39.385523956832</v>
      </c>
      <c r="DR9" s="12" t="n">
        <f aca="false">$DC$8-CP9</f>
        <v>40.1729532112349</v>
      </c>
      <c r="DS9" s="12" t="n">
        <f aca="false">$DC$8-CQ9</f>
        <v>42.2821387140999</v>
      </c>
      <c r="DT9" s="12" t="n">
        <f aca="false">$DC$8-CR9</f>
        <v>38.3028087320279</v>
      </c>
      <c r="DU9" s="12" t="n">
        <f aca="false">$DC$8-CS9</f>
        <v>1.58891974549159</v>
      </c>
      <c r="DV9" s="12" t="n">
        <f aca="false">$DC$8-CT9</f>
        <v>0.857735437831735</v>
      </c>
      <c r="DW9" s="12" t="n">
        <f aca="false">$DC$8-CU9</f>
        <v>3.30439062115514</v>
      </c>
      <c r="DX9" s="12" t="n">
        <f aca="false">$DC$8-CV9</f>
        <v>1.23738882834745</v>
      </c>
      <c r="DY9" s="12" t="n">
        <f aca="false">$DC$8-CW9</f>
        <v>0.956164094632101</v>
      </c>
      <c r="DZ9" s="12" t="n">
        <f aca="false">$DC$8-CX9</f>
        <v>5.25890252047665</v>
      </c>
      <c r="EA9" s="12" t="n">
        <f aca="false">$DC$8-CY9</f>
        <v>2.64351249692409</v>
      </c>
      <c r="EB9" s="12" t="n">
        <f aca="false">$DC$8-CZ9</f>
        <v>11.684887685872</v>
      </c>
      <c r="ED9" s="2" t="s">
        <v>20</v>
      </c>
      <c r="EE9" s="12" t="n">
        <f aca="false">AVERAGE(DQ9:DT9)</f>
        <v>40.0358561535487</v>
      </c>
      <c r="EF9" s="12"/>
      <c r="EG9" s="12"/>
      <c r="EH9" s="12"/>
      <c r="EI9" s="12" t="n">
        <f aca="false">AVERAGE(DU9:DX9)</f>
        <v>1.74710865820648</v>
      </c>
      <c r="EJ9" s="12"/>
      <c r="EK9" s="12"/>
      <c r="EL9" s="12"/>
      <c r="EM9" s="14" t="n">
        <f aca="false">AVERAGE(DY9:EB9)</f>
        <v>5.1358666994762</v>
      </c>
      <c r="EN9" s="12"/>
      <c r="EO9" s="12"/>
      <c r="EP9" s="12"/>
      <c r="ER9" s="2" t="s">
        <v>20</v>
      </c>
      <c r="ES9" s="12" t="n">
        <f aca="false">STDEV(DQ9:DT9)</f>
        <v>1.68235611335103</v>
      </c>
      <c r="ET9" s="12"/>
      <c r="EU9" s="12"/>
      <c r="EV9" s="12"/>
      <c r="EW9" s="12" t="n">
        <f aca="false">STDEV(DU9:DX9)</f>
        <v>1.08027000857847</v>
      </c>
      <c r="EX9" s="12"/>
      <c r="EY9" s="12"/>
      <c r="EZ9" s="12"/>
      <c r="FA9" s="14" t="n">
        <f aca="false">STDEV(DY9:EB9)</f>
        <v>4.71121205315649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116</v>
      </c>
      <c r="G10" s="4"/>
      <c r="H10" s="4"/>
      <c r="I10" s="4"/>
      <c r="J10" s="4" t="s">
        <v>117</v>
      </c>
      <c r="K10" s="4"/>
      <c r="L10" s="4"/>
      <c r="M10" s="4"/>
      <c r="O10" s="2" t="s">
        <v>24</v>
      </c>
      <c r="P10" s="0" t="n">
        <v>0.2108</v>
      </c>
      <c r="Q10" s="0" t="n">
        <v>0.2169</v>
      </c>
      <c r="R10" s="0" t="n">
        <v>0.2056</v>
      </c>
      <c r="S10" s="0" t="n">
        <v>0.2205</v>
      </c>
      <c r="T10" s="0" t="n">
        <v>0.7235</v>
      </c>
      <c r="U10" s="0" t="n">
        <v>0.7104</v>
      </c>
      <c r="V10" s="0" t="n">
        <v>0.7154</v>
      </c>
      <c r="W10" s="0" t="n">
        <v>0.7268</v>
      </c>
      <c r="X10" s="0" t="n">
        <v>0.7672</v>
      </c>
      <c r="Y10" s="0" t="n">
        <v>0.6274</v>
      </c>
      <c r="Z10" s="0" t="n">
        <v>0.7728</v>
      </c>
      <c r="AA10" s="0" t="n">
        <v>0.7061</v>
      </c>
      <c r="AC10" s="2" t="s">
        <v>24</v>
      </c>
      <c r="AD10" s="12" t="n">
        <f aca="false">P10-(AVERAGE($P$4:$S$4))</f>
        <v>0.145675</v>
      </c>
      <c r="AE10" s="12" t="n">
        <f aca="false">Q10-(AVERAGE($P$4:$S$4))</f>
        <v>0.151775</v>
      </c>
      <c r="AF10" s="12" t="n">
        <f aca="false">R10-(AVERAGE($P$4:$S$4))</f>
        <v>0.140475</v>
      </c>
      <c r="AG10" s="12" t="n">
        <f aca="false">S10-(AVERAGE($P$4:$S$4))</f>
        <v>0.155375</v>
      </c>
      <c r="AH10" s="12" t="n">
        <f aca="false">T10-(AVERAGE($P$4:$S$4))</f>
        <v>0.658375</v>
      </c>
      <c r="AI10" s="12" t="n">
        <f aca="false">U10-(AVERAGE($P$4:$S$4))</f>
        <v>0.645275</v>
      </c>
      <c r="AJ10" s="12" t="n">
        <f aca="false">V10-(AVERAGE($P$4:$S$4))</f>
        <v>0.650275</v>
      </c>
      <c r="AK10" s="12" t="n">
        <f aca="false">W10-(AVERAGE($P$4:$S$4))</f>
        <v>0.661675</v>
      </c>
      <c r="AL10" s="12" t="n">
        <f aca="false">X10-(AVERAGE($P$4:$S$4))</f>
        <v>0.702075</v>
      </c>
      <c r="AM10" s="12" t="n">
        <f aca="false">Y10-(AVERAGE($P$4:$S$4))</f>
        <v>0.562275</v>
      </c>
      <c r="AN10" s="12" t="n">
        <f aca="false">Z10-(AVERAGE($P$4:$S$4))</f>
        <v>0.707675</v>
      </c>
      <c r="AO10" s="12" t="n">
        <f aca="false">AA10-(AVERAGE($P$4:$S$4))</f>
        <v>0.640975</v>
      </c>
      <c r="AX10" s="2" t="s">
        <v>24</v>
      </c>
      <c r="AY10" s="12" t="n">
        <f aca="false">(AD10-0.0006)/0.0553</f>
        <v>2.62341772151899</v>
      </c>
      <c r="AZ10" s="12" t="n">
        <f aca="false">(AE10-0.0006)/0.0553</f>
        <v>2.73372513562387</v>
      </c>
      <c r="BA10" s="12" t="n">
        <f aca="false">(AF10-0.0006)/0.0553</f>
        <v>2.52938517179024</v>
      </c>
      <c r="BB10" s="12" t="n">
        <f aca="false">(AG10-0.0006)/0.0553</f>
        <v>2.79882459312839</v>
      </c>
      <c r="BC10" s="12" t="n">
        <f aca="false">(AH10-0.0006)/0.0553</f>
        <v>11.8946654611212</v>
      </c>
      <c r="BD10" s="12" t="n">
        <f aca="false">(AI10-0.0006)/0.0553</f>
        <v>11.6577757685353</v>
      </c>
      <c r="BE10" s="12" t="n">
        <f aca="false">(AJ10-0.0006)/0.0553</f>
        <v>11.748191681736</v>
      </c>
      <c r="BF10" s="12" t="n">
        <f aca="false">(AK10-0.0006)/0.0553</f>
        <v>11.9543399638336</v>
      </c>
      <c r="BG10" s="12" t="n">
        <f aca="false">(AL10-0.0006)/0.0553</f>
        <v>12.6849005424955</v>
      </c>
      <c r="BH10" s="12" t="n">
        <f aca="false">(AM10-0.0006)/0.0553</f>
        <v>10.1568716094033</v>
      </c>
      <c r="BI10" s="12" t="n">
        <f aca="false">(AN10-0.0006)/0.0553</f>
        <v>12.7861663652803</v>
      </c>
      <c r="BJ10" s="12" t="n">
        <f aca="false">(AO10-0.0006)/0.0553</f>
        <v>11.5800180831826</v>
      </c>
      <c r="BL10" s="2" t="s">
        <v>24</v>
      </c>
      <c r="BM10" s="12" t="n">
        <f aca="false">AY10/(0.042*5)</f>
        <v>12.4924653405666</v>
      </c>
      <c r="BN10" s="12" t="n">
        <f aca="false">AZ10/(0.042*5)</f>
        <v>13.017738741066</v>
      </c>
      <c r="BO10" s="12" t="n">
        <f aca="false">BA10/(0.042*5)</f>
        <v>12.0446912942392</v>
      </c>
      <c r="BP10" s="12" t="n">
        <f aca="false">BB10/(0.042*5)</f>
        <v>13.3277361577542</v>
      </c>
      <c r="BQ10" s="12" t="n">
        <f aca="false">BC10/(0.042*5)</f>
        <v>56.6412641005769</v>
      </c>
      <c r="BR10" s="12" t="n">
        <f aca="false">BD10/(0.042*5)</f>
        <v>55.513217945406</v>
      </c>
      <c r="BS10" s="12" t="n">
        <f aca="false">BE10/(0.042*5)</f>
        <v>55.9437699130285</v>
      </c>
      <c r="BT10" s="12" t="n">
        <f aca="false">BF10/(0.042*5)</f>
        <v>56.9254283992078</v>
      </c>
      <c r="BU10" s="12" t="n">
        <f aca="false">BG10/(0.042*5)</f>
        <v>60.4042882975975</v>
      </c>
      <c r="BV10" s="12" t="n">
        <f aca="false">BH10/(0.042*5)</f>
        <v>48.3660552828726</v>
      </c>
      <c r="BW10" s="12" t="n">
        <f aca="false">BI10/(0.042*5)</f>
        <v>60.8865065013347</v>
      </c>
      <c r="BX10" s="12" t="n">
        <f aca="false">BJ10/(0.042*5)</f>
        <v>55.1429432532507</v>
      </c>
      <c r="BZ10" s="2" t="s">
        <v>24</v>
      </c>
      <c r="CA10" s="12" t="n">
        <f aca="false">AVERAGE(BM10:BP10)</f>
        <v>12.7206578834065</v>
      </c>
      <c r="CB10" s="12"/>
      <c r="CC10" s="12"/>
      <c r="CD10" s="12"/>
      <c r="CE10" s="14" t="n">
        <f aca="false">AVERAGE(BQ10:BS10)</f>
        <v>56.0327506530038</v>
      </c>
      <c r="CF10" s="12"/>
      <c r="CG10" s="12"/>
      <c r="CH10" s="12"/>
      <c r="CI10" s="14" t="n">
        <f aca="false">AVERAGE(BU10:BX10)</f>
        <v>56.1999483337639</v>
      </c>
      <c r="CJ10" s="12"/>
      <c r="CK10" s="12"/>
      <c r="CL10" s="12"/>
      <c r="CN10" s="2" t="s">
        <v>24</v>
      </c>
      <c r="CO10" s="12" t="n">
        <f aca="false">(BM10/$CA$8)*100</f>
        <v>20.3993391218758</v>
      </c>
      <c r="CP10" s="12" t="n">
        <f aca="false">(BN10/$CA$8)*100</f>
        <v>21.2570745597075</v>
      </c>
      <c r="CQ10" s="12" t="n">
        <f aca="false">(BO10/$CA$8)*100</f>
        <v>19.6681548142159</v>
      </c>
      <c r="CR10" s="12" t="n">
        <f aca="false">(BP10/$CA$8)*100</f>
        <v>21.7632790803951</v>
      </c>
      <c r="CS10" s="12" t="n">
        <f aca="false">(BQ10/$CA$8)*100</f>
        <v>92.4912996098007</v>
      </c>
      <c r="CT10" s="12" t="n">
        <f aca="false">(BR10/$CA$8)*100</f>
        <v>90.6492776039653</v>
      </c>
      <c r="CU10" s="12" t="n">
        <f aca="false">(BS10/$CA$8)*100</f>
        <v>91.3523394382536</v>
      </c>
      <c r="CV10" s="12" t="n">
        <f aca="false">(BT10/$CA$8)*100</f>
        <v>92.955320420431</v>
      </c>
      <c r="CW10" s="12" t="n">
        <f aca="false">(BU10/$CA$8)*100</f>
        <v>98.6360600414807</v>
      </c>
      <c r="CX10" s="12" t="n">
        <f aca="false">(BV10/$CA$8)*100</f>
        <v>78.9784511547791</v>
      </c>
      <c r="CY10" s="12" t="n">
        <f aca="false">(BW10/$CA$8)*100</f>
        <v>99.4234892958836</v>
      </c>
      <c r="CZ10" s="12" t="n">
        <f aca="false">(BX10/$CA$8)*100</f>
        <v>90.0446444264773</v>
      </c>
      <c r="DB10" s="2" t="s">
        <v>24</v>
      </c>
      <c r="DC10" s="12" t="n">
        <f aca="false">AVERAGE(CO10:CR10)</f>
        <v>20.7719618940486</v>
      </c>
      <c r="DD10" s="12"/>
      <c r="DE10" s="12"/>
      <c r="DF10" s="12"/>
      <c r="DG10" s="12" t="n">
        <f aca="false">AVERAGE(CS10:CU10)</f>
        <v>91.4976388840065</v>
      </c>
      <c r="DH10" s="12"/>
      <c r="DI10" s="12"/>
      <c r="DJ10" s="12"/>
      <c r="DK10" s="12" t="n">
        <f aca="false">AVERAGE(CW10:CZ10)</f>
        <v>91.7706612296552</v>
      </c>
      <c r="DL10" s="12"/>
      <c r="DM10" s="12"/>
      <c r="DN10" s="12"/>
      <c r="DP10" s="2" t="s">
        <v>24</v>
      </c>
      <c r="DQ10" s="12" t="n">
        <f aca="false">$DC$8-CO10</f>
        <v>79.6006608781242</v>
      </c>
      <c r="DR10" s="12" t="n">
        <f aca="false">$DC$8-CP10</f>
        <v>78.7429254402925</v>
      </c>
      <c r="DS10" s="12" t="n">
        <f aca="false">$DC$8-CQ10</f>
        <v>80.3318451857841</v>
      </c>
      <c r="DT10" s="12" t="n">
        <f aca="false">$DC$8-CR10</f>
        <v>78.2367209196049</v>
      </c>
      <c r="DU10" s="12" t="n">
        <f aca="false">$DC$8-CS10</f>
        <v>7.50870039019931</v>
      </c>
      <c r="DV10" s="12" t="n">
        <f aca="false">$DC$8-CT10</f>
        <v>9.35072239603473</v>
      </c>
      <c r="DW10" s="12" t="n">
        <f aca="false">$DC$8-CU10</f>
        <v>8.64766056174638</v>
      </c>
      <c r="DX10" s="12" t="n">
        <f aca="false">$DC$8-CV10</f>
        <v>7.04467957956901</v>
      </c>
      <c r="DY10" s="12" t="n">
        <f aca="false">$DC$8-CW10</f>
        <v>1.36393995851932</v>
      </c>
      <c r="DZ10" s="12" t="n">
        <f aca="false">$DC$8-CX10</f>
        <v>21.0215488452209</v>
      </c>
      <c r="EA10" s="12" t="n">
        <f aca="false">$DC$8-CY10</f>
        <v>0.576510704116402</v>
      </c>
      <c r="EB10" s="12" t="n">
        <f aca="false">$DC$8-CZ10</f>
        <v>9.95535557352267</v>
      </c>
      <c r="ED10" s="2" t="s">
        <v>24</v>
      </c>
      <c r="EE10" s="12" t="n">
        <f aca="false">AVERAGE(DQ10:DT10)</f>
        <v>79.2280381059514</v>
      </c>
      <c r="EF10" s="12"/>
      <c r="EG10" s="12"/>
      <c r="EH10" s="12"/>
      <c r="EI10" s="14" t="n">
        <f aca="false">AVERAGE(DU10:DW10)</f>
        <v>8.50236111599347</v>
      </c>
      <c r="EJ10" s="12"/>
      <c r="EK10" s="12"/>
      <c r="EL10" s="12"/>
      <c r="EM10" s="14" t="n">
        <f aca="false">AVERAGE(DY10:EB10)</f>
        <v>8.22933877034483</v>
      </c>
      <c r="EN10" s="12"/>
      <c r="EO10" s="12"/>
      <c r="EP10" s="12"/>
      <c r="ER10" s="2" t="s">
        <v>24</v>
      </c>
      <c r="ES10" s="12" t="n">
        <f aca="false">STDEV(DQ10:DT10)</f>
        <v>0.926513511712815</v>
      </c>
      <c r="ET10" s="12"/>
      <c r="EU10" s="12"/>
      <c r="EV10" s="12"/>
      <c r="EW10" s="14" t="n">
        <f aca="false">STDEV(DU10:DW10)</f>
        <v>0.929567218762344</v>
      </c>
      <c r="EX10" s="12"/>
      <c r="EY10" s="12"/>
      <c r="EZ10" s="12"/>
      <c r="FA10" s="14" t="n">
        <f aca="false">STDEV(DY10:EB10)</f>
        <v>9.5274909404537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105</v>
      </c>
      <c r="G11" s="4"/>
      <c r="H11" s="4"/>
      <c r="I11" s="4"/>
      <c r="J11" s="9"/>
      <c r="K11" s="9"/>
      <c r="L11" s="9"/>
      <c r="M11" s="9"/>
      <c r="O11" s="2" t="s">
        <v>28</v>
      </c>
      <c r="P11" s="0" t="n">
        <v>0.1809</v>
      </c>
      <c r="Q11" s="0" t="n">
        <v>0.1804</v>
      </c>
      <c r="R11" s="0" t="n">
        <v>0.2681</v>
      </c>
      <c r="S11" s="0" t="n">
        <v>0.2081</v>
      </c>
      <c r="T11" s="0" t="n">
        <v>0.7748</v>
      </c>
      <c r="U11" s="0" t="n">
        <v>0.7533</v>
      </c>
      <c r="V11" s="0" t="n">
        <v>0.7107</v>
      </c>
      <c r="W11" s="0" t="n">
        <v>0.7056</v>
      </c>
      <c r="AC11" s="2" t="s">
        <v>28</v>
      </c>
      <c r="AD11" s="12" t="n">
        <f aca="false">P11-(AVERAGE($P$4:$S$4))</f>
        <v>0.115775</v>
      </c>
      <c r="AE11" s="12" t="n">
        <f aca="false">Q11-(AVERAGE($P$4:$S$4))</f>
        <v>0.115275</v>
      </c>
      <c r="AF11" s="12" t="n">
        <f aca="false">R11-(AVERAGE($P$4:$S$4))</f>
        <v>0.202975</v>
      </c>
      <c r="AG11" s="12" t="n">
        <f aca="false">S11-(AVERAGE($P$4:$S$4))</f>
        <v>0.142975</v>
      </c>
      <c r="AH11" s="12" t="n">
        <f aca="false">T11-(AVERAGE($P$4:$S$4))</f>
        <v>0.709675</v>
      </c>
      <c r="AI11" s="12" t="n">
        <f aca="false">U11-(AVERAGE($P$4:$S$4))</f>
        <v>0.688175</v>
      </c>
      <c r="AJ11" s="12" t="n">
        <f aca="false">V11-(AVERAGE($P$4:$S$4))</f>
        <v>0.645575</v>
      </c>
      <c r="AK11" s="12" t="n">
        <f aca="false">W11-(AVERAGE($P$4:$S$4))</f>
        <v>0.640475</v>
      </c>
      <c r="AL11" s="12"/>
      <c r="AM11" s="12"/>
      <c r="AN11" s="12"/>
      <c r="AO11" s="12"/>
      <c r="AX11" s="2" t="s">
        <v>28</v>
      </c>
      <c r="AY11" s="12" t="n">
        <f aca="false">(AD11-0.0006)/0.0553</f>
        <v>2.08273056057866</v>
      </c>
      <c r="AZ11" s="12" t="n">
        <f aca="false">(AE11-0.0006)/0.0553</f>
        <v>2.07368896925859</v>
      </c>
      <c r="BA11" s="12" t="n">
        <f aca="false">(AF11-0.0006)/0.0553</f>
        <v>3.65958408679928</v>
      </c>
      <c r="BB11" s="12" t="n">
        <f aca="false">(AG11-0.0006)/0.0553</f>
        <v>2.5745931283906</v>
      </c>
      <c r="BC11" s="12" t="n">
        <f aca="false">(AH11-0.0006)/0.0553</f>
        <v>12.8223327305606</v>
      </c>
      <c r="BD11" s="12" t="n">
        <f aca="false">(AI11-0.0006)/0.0553</f>
        <v>12.4335443037975</v>
      </c>
      <c r="BE11" s="12" t="n">
        <f aca="false">(AJ11-0.0006)/0.0553</f>
        <v>11.6632007233273</v>
      </c>
      <c r="BF11" s="12" t="n">
        <f aca="false">(AK11-0.0006)/0.0553</f>
        <v>11.5709764918626</v>
      </c>
      <c r="BG11" s="12"/>
      <c r="BH11" s="12"/>
      <c r="BI11" s="12"/>
      <c r="BJ11" s="12"/>
      <c r="BL11" s="2" t="s">
        <v>28</v>
      </c>
      <c r="BM11" s="12" t="n">
        <f aca="false">AY11/(0.042*5)</f>
        <v>9.9177645741841</v>
      </c>
      <c r="BN11" s="12" t="n">
        <f aca="false">AZ11/(0.042*5)</f>
        <v>9.87470937742186</v>
      </c>
      <c r="BO11" s="12" t="n">
        <f aca="false">BA11/(0.042*5)</f>
        <v>17.4265908895204</v>
      </c>
      <c r="BP11" s="12" t="n">
        <f aca="false">BB11/(0.042*5)</f>
        <v>12.2599672780505</v>
      </c>
      <c r="BQ11" s="12" t="n">
        <f aca="false">BC11/(0.042*5)</f>
        <v>61.0587272883837</v>
      </c>
      <c r="BR11" s="12" t="n">
        <f aca="false">BD11/(0.042*5)</f>
        <v>59.207353827607</v>
      </c>
      <c r="BS11" s="12" t="n">
        <f aca="false">BE11/(0.042*5)</f>
        <v>55.5390510634634</v>
      </c>
      <c r="BT11" s="12" t="n">
        <f aca="false">BF11/(0.042*5)</f>
        <v>55.0998880564884</v>
      </c>
      <c r="BU11" s="12" t="n">
        <f aca="false">BG11/(0.042*5)</f>
        <v>0</v>
      </c>
      <c r="BV11" s="12" t="n">
        <f aca="false">BH11/(0.042*5)</f>
        <v>0</v>
      </c>
      <c r="BW11" s="12" t="n">
        <f aca="false">BI11/(0.042*5)</f>
        <v>0</v>
      </c>
      <c r="BX11" s="12" t="n">
        <f aca="false">BJ11/(0.042*5)</f>
        <v>0</v>
      </c>
      <c r="BZ11" s="2" t="s">
        <v>28</v>
      </c>
      <c r="CA11" s="12" t="n">
        <f aca="false">AVERAGE(BM11:BP11)</f>
        <v>12.3697580297942</v>
      </c>
      <c r="CB11" s="12"/>
      <c r="CC11" s="12"/>
      <c r="CD11" s="12"/>
      <c r="CE11" s="14" t="n">
        <f aca="false">AVERAGE(BQ11:BT11)</f>
        <v>57.7262550589856</v>
      </c>
      <c r="CF11" s="12"/>
      <c r="CG11" s="12"/>
      <c r="CH11" s="12"/>
      <c r="CI11" s="12" t="n">
        <f aca="false">AVERAGE(BU11:BX11)</f>
        <v>0</v>
      </c>
      <c r="CJ11" s="12"/>
      <c r="CK11" s="12"/>
      <c r="CL11" s="12"/>
      <c r="CN11" s="2" t="s">
        <v>28</v>
      </c>
      <c r="CO11" s="12" t="n">
        <f aca="false">(BM11/$CA$8)*100</f>
        <v>16.1950293528316</v>
      </c>
      <c r="CP11" s="12" t="n">
        <f aca="false">(BN11/$CA$8)*100</f>
        <v>16.1247231694028</v>
      </c>
      <c r="CQ11" s="12" t="n">
        <f aca="false">(BO11/$CA$8)*100</f>
        <v>28.45642774282</v>
      </c>
      <c r="CR11" s="12" t="n">
        <f aca="false">(BP11/$CA$8)*100</f>
        <v>20.0196857313601</v>
      </c>
      <c r="CS11" s="12" t="n">
        <f aca="false">(BQ11/$CA$8)*100</f>
        <v>99.7047140295989</v>
      </c>
      <c r="CT11" s="12" t="n">
        <f aca="false">(BR11/$CA$8)*100</f>
        <v>96.6815481421591</v>
      </c>
      <c r="CU11" s="12" t="n">
        <f aca="false">(BS11/$CA$8)*100</f>
        <v>90.6914613140226</v>
      </c>
      <c r="CV11" s="12" t="n">
        <f aca="false">(BT11/$CA$8)*100</f>
        <v>89.9743382430485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20.1989664991036</v>
      </c>
      <c r="DD11" s="12"/>
      <c r="DE11" s="12"/>
      <c r="DF11" s="12"/>
      <c r="DG11" s="12" t="n">
        <f aca="false">AVERAGE(CS11:CV11)</f>
        <v>94.2630154322073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83.8049706471684</v>
      </c>
      <c r="DR11" s="12" t="n">
        <f aca="false">$DC$8-CP11</f>
        <v>83.8752768305972</v>
      </c>
      <c r="DS11" s="12" t="n">
        <f aca="false">$DC$8-CQ11</f>
        <v>71.54357225718</v>
      </c>
      <c r="DT11" s="12" t="n">
        <f aca="false">$DC$8-CR11</f>
        <v>79.9803142686399</v>
      </c>
      <c r="DU11" s="12" t="n">
        <f aca="false">$DC$8-CS11</f>
        <v>0.295285970401082</v>
      </c>
      <c r="DV11" s="12" t="n">
        <f aca="false">$DC$8-CT11</f>
        <v>3.3184518578409</v>
      </c>
      <c r="DW11" s="12" t="n">
        <f aca="false">$DC$8-CU11</f>
        <v>9.30853868597741</v>
      </c>
      <c r="DX11" s="12" t="n">
        <f aca="false">$DC$8-CV11</f>
        <v>10.0256617569515</v>
      </c>
      <c r="DY11" s="12"/>
      <c r="DZ11" s="12"/>
      <c r="EA11" s="12"/>
      <c r="EB11" s="12"/>
      <c r="ED11" s="2" t="s">
        <v>28</v>
      </c>
      <c r="EE11" s="12" t="n">
        <f aca="false">AVERAGE(DQ11:DT11)</f>
        <v>79.8010335008964</v>
      </c>
      <c r="EF11" s="12"/>
      <c r="EG11" s="12"/>
      <c r="EH11" s="12"/>
      <c r="EI11" s="14" t="n">
        <f aca="false">AVERAGE(DU11:DX11)</f>
        <v>5.73698456779272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5.7979530631097</v>
      </c>
      <c r="ET11" s="12"/>
      <c r="EU11" s="12"/>
      <c r="EV11" s="12"/>
      <c r="EW11" s="14" t="n">
        <f aca="false">STDEV(DU11:DX11)</f>
        <v>4.71204608586312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24" hidden="false" customHeight="false" outlineLevel="0" collapsed="false"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-1.06581410364015E-014</v>
      </c>
      <c r="EH16" s="13" t="n">
        <f aca="false">ES8</f>
        <v>3.30960213332733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40.0358561535487</v>
      </c>
      <c r="EH17" s="13" t="n">
        <f aca="false">ES9</f>
        <v>1.68235611335103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EC18" s="18" t="s">
        <v>234</v>
      </c>
      <c r="ED18" s="19" t="n">
        <v>50</v>
      </c>
      <c r="EE18" s="19"/>
      <c r="EF18" s="19"/>
      <c r="EG18" s="13" t="n">
        <f aca="false">EE10</f>
        <v>79.2280381059514</v>
      </c>
      <c r="EH18" s="13" t="n">
        <f aca="false">ES10</f>
        <v>0.926513511712815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EC19" s="18" t="s">
        <v>235</v>
      </c>
      <c r="ED19" s="19" t="n">
        <v>5</v>
      </c>
      <c r="EE19" s="19"/>
      <c r="EF19" s="19"/>
      <c r="EG19" s="13" t="n">
        <f aca="false">EE11</f>
        <v>79.8010335008964</v>
      </c>
      <c r="EH19" s="13" t="n">
        <f aca="false">ES11</f>
        <v>5.7979530631097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EB20" s="26"/>
      <c r="EC20" s="0" t="s">
        <v>272</v>
      </c>
      <c r="ED20" s="19" t="n">
        <v>50</v>
      </c>
      <c r="EE20" s="19" t="n">
        <v>5</v>
      </c>
      <c r="EF20" s="19" t="n">
        <v>1</v>
      </c>
      <c r="EG20" s="13" t="n">
        <f aca="false">EI4</f>
        <v>54.8845220937181</v>
      </c>
      <c r="EH20" s="13" t="n">
        <f aca="false">EW4</f>
        <v>2.61292877902427</v>
      </c>
      <c r="EI20" s="13" t="n">
        <f aca="false">EI5</f>
        <v>7.13607761802649</v>
      </c>
      <c r="EJ20" s="13" t="n">
        <f aca="false">EW5</f>
        <v>1.01276701883555</v>
      </c>
      <c r="EK20" s="13" t="n">
        <f aca="false">EI6</f>
        <v>2.44313987415191</v>
      </c>
      <c r="EL20" s="20" t="n">
        <f aca="false">EW6</f>
        <v>1.80978458743866</v>
      </c>
      <c r="EM20" s="23"/>
    </row>
    <row r="21" customFormat="false" ht="16" hidden="false" customHeight="false" outlineLevel="0" collapsed="false">
      <c r="EC21" s="0" t="s">
        <v>273</v>
      </c>
      <c r="ED21" s="19" t="n">
        <v>50</v>
      </c>
      <c r="EE21" s="19" t="n">
        <v>5</v>
      </c>
      <c r="EF21" s="19" t="n">
        <v>1</v>
      </c>
      <c r="EG21" s="13" t="n">
        <f aca="false">EI7</f>
        <v>3.57624119707994</v>
      </c>
      <c r="EH21" s="13" t="n">
        <f aca="false">EW7</f>
        <v>1.45344041756664</v>
      </c>
      <c r="EI21" s="13" t="n">
        <f aca="false">EI8</f>
        <v>1.83850669666396</v>
      </c>
      <c r="EJ21" s="13" t="n">
        <f aca="false">EW8</f>
        <v>1.61899229433703</v>
      </c>
      <c r="EK21" s="13" t="n">
        <f aca="false">EI9</f>
        <v>1.74710865820648</v>
      </c>
      <c r="EL21" s="20" t="n">
        <f aca="false">EW9</f>
        <v>1.08027000857847</v>
      </c>
      <c r="EM21" s="21"/>
    </row>
    <row r="22" customFormat="false" ht="16" hidden="false" customHeight="false" outlineLevel="0" collapsed="false">
      <c r="EC22" s="0" t="s">
        <v>274</v>
      </c>
      <c r="ED22" s="19" t="n">
        <v>50</v>
      </c>
      <c r="EE22" s="19" t="n">
        <v>5</v>
      </c>
      <c r="EF22" s="19" t="n">
        <v>1</v>
      </c>
      <c r="EG22" s="13" t="n">
        <f aca="false">EI10</f>
        <v>8.50236111599347</v>
      </c>
      <c r="EH22" s="13" t="n">
        <f aca="false">EW10</f>
        <v>0.929567218762344</v>
      </c>
      <c r="EI22" s="13" t="n">
        <f aca="false">EI11</f>
        <v>5.73698456779272</v>
      </c>
      <c r="EJ22" s="13" t="n">
        <f aca="false">EW11</f>
        <v>4.71204608586312</v>
      </c>
      <c r="EK22" s="13" t="n">
        <f aca="false">EM4</f>
        <v>11.0029177066123</v>
      </c>
      <c r="EL22" s="20" t="n">
        <f aca="false">FA4</f>
        <v>8.19905956533419</v>
      </c>
      <c r="EM22" s="24"/>
      <c r="EN22" s="24"/>
      <c r="EO22" s="24"/>
    </row>
    <row r="23" customFormat="false" ht="16" hidden="false" customHeight="false" outlineLevel="0" collapsed="false">
      <c r="EC23" s="0" t="s">
        <v>275</v>
      </c>
      <c r="ED23" s="19" t="n">
        <v>50</v>
      </c>
      <c r="EE23" s="19" t="n">
        <v>5</v>
      </c>
      <c r="EF23" s="19" t="n">
        <v>1</v>
      </c>
      <c r="EG23" s="13" t="n">
        <f aca="false">EM5</f>
        <v>99.0860196154252</v>
      </c>
      <c r="EH23" s="13" t="n">
        <f aca="false">FA5</f>
        <v>0.243919566631398</v>
      </c>
      <c r="EI23" s="13" t="n">
        <f aca="false">EM6</f>
        <v>36.9775371743945</v>
      </c>
      <c r="EJ23" s="13" t="n">
        <f aca="false">FA6</f>
        <v>6.7765472368702</v>
      </c>
      <c r="EK23" s="13" t="n">
        <f aca="false">EM7</f>
        <v>14.3213695644532</v>
      </c>
      <c r="EL23" s="20" t="n">
        <f aca="false">FA7</f>
        <v>5.101348714251</v>
      </c>
      <c r="EM23" s="21"/>
    </row>
    <row r="24" customFormat="false" ht="16" hidden="false" customHeight="false" outlineLevel="0" collapsed="false">
      <c r="EC24" s="0" t="s">
        <v>276</v>
      </c>
      <c r="ED24" s="19" t="n">
        <v>50</v>
      </c>
      <c r="EE24" s="19" t="n">
        <v>5</v>
      </c>
      <c r="EF24" s="19" t="n">
        <v>1</v>
      </c>
      <c r="EG24" s="13" t="n">
        <f aca="false">EM8</f>
        <v>12.7500263648188</v>
      </c>
      <c r="EH24" s="13" t="n">
        <f aca="false">FA8</f>
        <v>4.4302101365616</v>
      </c>
      <c r="EI24" s="13" t="n">
        <f aca="false">EM9</f>
        <v>5.1358666994762</v>
      </c>
      <c r="EJ24" s="13" t="n">
        <f aca="false">FA9</f>
        <v>4.71121205315649</v>
      </c>
      <c r="EK24" s="13" t="n">
        <f aca="false">EM10</f>
        <v>8.22933877034483</v>
      </c>
      <c r="EL24" s="20" t="n">
        <f aca="false">FA10</f>
        <v>9.5274909404537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D24"/>
  <sheetViews>
    <sheetView showFormulas="false" showGridLines="true" showRowColHeaders="true" showZeros="true" rightToLeft="false" tabSelected="false" showOutlineSymbols="true" defaultGridColor="true" view="normal" topLeftCell="EJ1" colorId="64" zoomScale="100" zoomScaleNormal="100" zoomScalePageLayoutView="100" workbookViewId="0">
      <selection pane="topLeft" activeCell="FG29" activeCellId="0" sqref="FG29"/>
    </sheetView>
  </sheetViews>
  <sheetFormatPr defaultRowHeight="16" zeroHeight="false" outlineLevelRow="0" outlineLevelCol="0"/>
  <cols>
    <col collapsed="false" customWidth="true" hidden="false" outlineLevel="0" max="162" min="1" style="0" width="6.83"/>
    <col collapsed="false" customWidth="true" hidden="false" outlineLevel="0" max="1025" min="163" style="0" width="10.49"/>
  </cols>
  <sheetData>
    <row r="2" customFormat="false" ht="16" hidden="false" customHeight="false" outlineLevel="0" collapsed="false">
      <c r="O2" s="0" t="s">
        <v>205</v>
      </c>
      <c r="AC2" s="0" t="s">
        <v>206</v>
      </c>
      <c r="AX2" s="0" t="s">
        <v>207</v>
      </c>
      <c r="BL2" s="0" t="s">
        <v>208</v>
      </c>
      <c r="BZ2" s="0" t="s">
        <v>209</v>
      </c>
      <c r="CN2" s="0" t="s">
        <v>210</v>
      </c>
      <c r="DB2" s="0" t="s">
        <v>211</v>
      </c>
      <c r="DP2" s="0" t="s">
        <v>212</v>
      </c>
      <c r="ED2" s="0" t="s">
        <v>213</v>
      </c>
      <c r="ER2" s="0" t="s">
        <v>214</v>
      </c>
    </row>
    <row r="3" customFormat="false" ht="16" hidden="false" customHeight="false" outlineLevel="0" collapsed="false">
      <c r="A3" s="2"/>
      <c r="B3" s="2" t="n">
        <v>1</v>
      </c>
      <c r="C3" s="2" t="n">
        <v>2</v>
      </c>
      <c r="D3" s="2" t="n">
        <v>3</v>
      </c>
      <c r="E3" s="2" t="n">
        <v>4</v>
      </c>
      <c r="F3" s="2" t="n">
        <v>5</v>
      </c>
      <c r="G3" s="2" t="n">
        <v>6</v>
      </c>
      <c r="H3" s="2" t="n">
        <v>7</v>
      </c>
      <c r="I3" s="2" t="n">
        <v>8</v>
      </c>
      <c r="J3" s="2" t="n">
        <v>9</v>
      </c>
      <c r="K3" s="2" t="n">
        <v>10</v>
      </c>
      <c r="L3" s="2" t="n">
        <v>11</v>
      </c>
      <c r="M3" s="2" t="n">
        <v>12</v>
      </c>
      <c r="O3" s="2"/>
      <c r="P3" s="2" t="n">
        <v>1</v>
      </c>
      <c r="Q3" s="2" t="n">
        <v>2</v>
      </c>
      <c r="R3" s="2" t="n">
        <v>3</v>
      </c>
      <c r="S3" s="2" t="n">
        <v>4</v>
      </c>
      <c r="T3" s="2" t="n">
        <v>5</v>
      </c>
      <c r="U3" s="2" t="n">
        <v>6</v>
      </c>
      <c r="V3" s="2" t="n">
        <v>7</v>
      </c>
      <c r="W3" s="2" t="n">
        <v>8</v>
      </c>
      <c r="X3" s="2" t="n">
        <v>9</v>
      </c>
      <c r="Y3" s="2" t="n">
        <v>10</v>
      </c>
      <c r="Z3" s="2" t="n">
        <v>11</v>
      </c>
      <c r="AA3" s="2" t="n">
        <v>12</v>
      </c>
      <c r="AC3" s="2"/>
      <c r="AD3" s="2" t="n">
        <v>1</v>
      </c>
      <c r="AE3" s="2" t="n">
        <v>2</v>
      </c>
      <c r="AF3" s="2" t="n">
        <v>3</v>
      </c>
      <c r="AG3" s="2" t="n">
        <v>4</v>
      </c>
      <c r="AH3" s="2" t="n">
        <v>5</v>
      </c>
      <c r="AI3" s="2" t="n">
        <v>6</v>
      </c>
      <c r="AJ3" s="2" t="n">
        <v>7</v>
      </c>
      <c r="AK3" s="2" t="n">
        <v>8</v>
      </c>
      <c r="AL3" s="2" t="n">
        <v>9</v>
      </c>
      <c r="AM3" s="2" t="n">
        <v>10</v>
      </c>
      <c r="AN3" s="2" t="n">
        <v>11</v>
      </c>
      <c r="AO3" s="2" t="n">
        <v>12</v>
      </c>
      <c r="AQ3" s="11" t="s">
        <v>215</v>
      </c>
      <c r="AR3" s="11" t="s">
        <v>216</v>
      </c>
      <c r="AS3" s="11" t="s">
        <v>217</v>
      </c>
      <c r="AT3" s="11" t="s">
        <v>218</v>
      </c>
      <c r="AU3" s="11" t="s">
        <v>219</v>
      </c>
      <c r="AV3" s="11" t="s">
        <v>220</v>
      </c>
      <c r="AX3" s="2"/>
      <c r="AY3" s="2" t="n">
        <v>1</v>
      </c>
      <c r="AZ3" s="2" t="n">
        <v>2</v>
      </c>
      <c r="BA3" s="2" t="n">
        <v>3</v>
      </c>
      <c r="BB3" s="2" t="n">
        <v>4</v>
      </c>
      <c r="BC3" s="2" t="n">
        <v>5</v>
      </c>
      <c r="BD3" s="2" t="n">
        <v>6</v>
      </c>
      <c r="BE3" s="2" t="n">
        <v>7</v>
      </c>
      <c r="BF3" s="2" t="n">
        <v>8</v>
      </c>
      <c r="BG3" s="2" t="n">
        <v>9</v>
      </c>
      <c r="BH3" s="2" t="n">
        <v>10</v>
      </c>
      <c r="BI3" s="2" t="n">
        <v>11</v>
      </c>
      <c r="BJ3" s="2" t="n">
        <v>12</v>
      </c>
      <c r="BL3" s="2"/>
      <c r="BM3" s="2" t="n">
        <v>1</v>
      </c>
      <c r="BN3" s="2" t="n">
        <v>2</v>
      </c>
      <c r="BO3" s="2" t="n">
        <v>3</v>
      </c>
      <c r="BP3" s="2" t="n">
        <v>4</v>
      </c>
      <c r="BQ3" s="2" t="n">
        <v>5</v>
      </c>
      <c r="BR3" s="2" t="n">
        <v>6</v>
      </c>
      <c r="BS3" s="2" t="n">
        <v>7</v>
      </c>
      <c r="BT3" s="2" t="n">
        <v>8</v>
      </c>
      <c r="BU3" s="2" t="n">
        <v>9</v>
      </c>
      <c r="BV3" s="2" t="n">
        <v>10</v>
      </c>
      <c r="BW3" s="2" t="n">
        <v>11</v>
      </c>
      <c r="BX3" s="2" t="n">
        <v>12</v>
      </c>
      <c r="BZ3" s="2"/>
      <c r="CA3" s="2" t="n">
        <v>1</v>
      </c>
      <c r="CB3" s="2" t="n">
        <v>2</v>
      </c>
      <c r="CC3" s="2" t="n">
        <v>3</v>
      </c>
      <c r="CD3" s="2" t="n">
        <v>4</v>
      </c>
      <c r="CE3" s="2" t="n">
        <v>5</v>
      </c>
      <c r="CF3" s="2" t="n">
        <v>6</v>
      </c>
      <c r="CG3" s="2" t="n">
        <v>7</v>
      </c>
      <c r="CH3" s="2" t="n">
        <v>8</v>
      </c>
      <c r="CI3" s="2" t="n">
        <v>9</v>
      </c>
      <c r="CJ3" s="2" t="n">
        <v>10</v>
      </c>
      <c r="CK3" s="2" t="n">
        <v>11</v>
      </c>
      <c r="CL3" s="2" t="n">
        <v>12</v>
      </c>
      <c r="CN3" s="2"/>
      <c r="CO3" s="2" t="n">
        <v>1</v>
      </c>
      <c r="CP3" s="2" t="n">
        <v>2</v>
      </c>
      <c r="CQ3" s="2" t="n">
        <v>3</v>
      </c>
      <c r="CR3" s="2" t="n">
        <v>4</v>
      </c>
      <c r="CS3" s="2" t="n">
        <v>5</v>
      </c>
      <c r="CT3" s="2" t="n">
        <v>6</v>
      </c>
      <c r="CU3" s="2" t="n">
        <v>7</v>
      </c>
      <c r="CV3" s="2" t="n">
        <v>8</v>
      </c>
      <c r="CW3" s="2" t="n">
        <v>9</v>
      </c>
      <c r="CX3" s="2" t="n">
        <v>10</v>
      </c>
      <c r="CY3" s="2" t="n">
        <v>11</v>
      </c>
      <c r="CZ3" s="2" t="n">
        <v>12</v>
      </c>
      <c r="DB3" s="2"/>
      <c r="DC3" s="2" t="n">
        <v>1</v>
      </c>
      <c r="DD3" s="2" t="n">
        <v>2</v>
      </c>
      <c r="DE3" s="2" t="n">
        <v>3</v>
      </c>
      <c r="DF3" s="2" t="n">
        <v>4</v>
      </c>
      <c r="DG3" s="2" t="n">
        <v>5</v>
      </c>
      <c r="DH3" s="2" t="n">
        <v>6</v>
      </c>
      <c r="DI3" s="2" t="n">
        <v>7</v>
      </c>
      <c r="DJ3" s="2" t="n">
        <v>8</v>
      </c>
      <c r="DK3" s="2" t="n">
        <v>9</v>
      </c>
      <c r="DL3" s="2" t="n">
        <v>10</v>
      </c>
      <c r="DM3" s="2" t="n">
        <v>11</v>
      </c>
      <c r="DN3" s="2" t="n">
        <v>12</v>
      </c>
      <c r="DP3" s="2"/>
      <c r="DQ3" s="2" t="n">
        <v>1</v>
      </c>
      <c r="DR3" s="2" t="n">
        <v>2</v>
      </c>
      <c r="DS3" s="2" t="n">
        <v>3</v>
      </c>
      <c r="DT3" s="2" t="n">
        <v>4</v>
      </c>
      <c r="DU3" s="2" t="n">
        <v>5</v>
      </c>
      <c r="DV3" s="2" t="n">
        <v>6</v>
      </c>
      <c r="DW3" s="2" t="n">
        <v>7</v>
      </c>
      <c r="DX3" s="2" t="n">
        <v>8</v>
      </c>
      <c r="DY3" s="2" t="n">
        <v>9</v>
      </c>
      <c r="DZ3" s="2" t="n">
        <v>10</v>
      </c>
      <c r="EA3" s="2" t="n">
        <v>11</v>
      </c>
      <c r="EB3" s="2" t="n">
        <v>12</v>
      </c>
      <c r="ED3" s="2"/>
      <c r="EE3" s="2" t="n">
        <v>1</v>
      </c>
      <c r="EF3" s="2" t="n">
        <v>2</v>
      </c>
      <c r="EG3" s="2" t="n">
        <v>3</v>
      </c>
      <c r="EH3" s="2" t="n">
        <v>4</v>
      </c>
      <c r="EI3" s="2" t="n">
        <v>5</v>
      </c>
      <c r="EJ3" s="2" t="n">
        <v>6</v>
      </c>
      <c r="EK3" s="2" t="n">
        <v>7</v>
      </c>
      <c r="EL3" s="2" t="n">
        <v>8</v>
      </c>
      <c r="EM3" s="2" t="n">
        <v>9</v>
      </c>
      <c r="EN3" s="2" t="n">
        <v>10</v>
      </c>
      <c r="EO3" s="2" t="n">
        <v>11</v>
      </c>
      <c r="EP3" s="2" t="n">
        <v>12</v>
      </c>
      <c r="ER3" s="2"/>
      <c r="ES3" s="2" t="n">
        <v>1</v>
      </c>
      <c r="ET3" s="2" t="n">
        <v>2</v>
      </c>
      <c r="EU3" s="2" t="n">
        <v>3</v>
      </c>
      <c r="EV3" s="2" t="n">
        <v>4</v>
      </c>
      <c r="EW3" s="2" t="n">
        <v>5</v>
      </c>
      <c r="EX3" s="2" t="n">
        <v>6</v>
      </c>
      <c r="EY3" s="2" t="n">
        <v>7</v>
      </c>
      <c r="EZ3" s="2" t="n">
        <v>8</v>
      </c>
      <c r="FA3" s="2" t="n">
        <v>9</v>
      </c>
      <c r="FB3" s="2" t="n">
        <v>10</v>
      </c>
      <c r="FC3" s="2" t="n">
        <v>11</v>
      </c>
      <c r="FD3" s="2" t="n">
        <v>12</v>
      </c>
    </row>
    <row r="4" customFormat="false" ht="16" hidden="false" customHeight="false" outlineLevel="0" collapsed="false">
      <c r="A4" s="2" t="s">
        <v>0</v>
      </c>
      <c r="B4" s="3" t="s">
        <v>1</v>
      </c>
      <c r="C4" s="3"/>
      <c r="D4" s="3"/>
      <c r="E4" s="3"/>
      <c r="F4" s="4" t="s">
        <v>118</v>
      </c>
      <c r="G4" s="4"/>
      <c r="H4" s="4"/>
      <c r="I4" s="4"/>
      <c r="J4" s="4" t="s">
        <v>119</v>
      </c>
      <c r="K4" s="4"/>
      <c r="L4" s="4"/>
      <c r="M4" s="4"/>
      <c r="O4" s="2" t="s">
        <v>0</v>
      </c>
      <c r="P4" s="28" t="n">
        <v>0.0567</v>
      </c>
      <c r="Q4" s="28" t="n">
        <v>0.0624</v>
      </c>
      <c r="R4" s="28" t="n">
        <v>0.0612</v>
      </c>
      <c r="S4" s="28" t="n">
        <v>0.0576</v>
      </c>
      <c r="T4" s="28" t="n">
        <v>0.802</v>
      </c>
      <c r="U4" s="28" t="n">
        <v>0.7553</v>
      </c>
      <c r="V4" s="28" t="n">
        <v>0.8293</v>
      </c>
      <c r="W4" s="28" t="n">
        <v>0.7101</v>
      </c>
      <c r="X4" s="28" t="n">
        <v>0.8228</v>
      </c>
      <c r="Y4" s="28" t="n">
        <v>0.8435</v>
      </c>
      <c r="Z4" s="28" t="n">
        <v>0.8207</v>
      </c>
      <c r="AA4" s="28" t="n">
        <v>0.8668</v>
      </c>
      <c r="AC4" s="2" t="s">
        <v>0</v>
      </c>
      <c r="AD4" s="12" t="n">
        <f aca="false">P4-(AVERAGE($P$4:$S$4))</f>
        <v>-0.002775</v>
      </c>
      <c r="AE4" s="12" t="n">
        <f aca="false">Q4-(AVERAGE($P$4:$S$4))</f>
        <v>0.002925</v>
      </c>
      <c r="AF4" s="12" t="n">
        <f aca="false">R4-(AVERAGE($P$4:$S$4))</f>
        <v>0.001725</v>
      </c>
      <c r="AG4" s="12" t="n">
        <f aca="false">S4-(AVERAGE($P$4:$S$4))</f>
        <v>-0.001875</v>
      </c>
      <c r="AH4" s="12" t="n">
        <f aca="false">T4-(AVERAGE($P$4:$S$4))</f>
        <v>0.742525</v>
      </c>
      <c r="AI4" s="12" t="n">
        <f aca="false">U4-(AVERAGE($P$4:$S$4))</f>
        <v>0.695825</v>
      </c>
      <c r="AJ4" s="12" t="n">
        <f aca="false">V4-(AVERAGE($P$4:$S$4))</f>
        <v>0.769825</v>
      </c>
      <c r="AK4" s="12" t="n">
        <f aca="false">W4-(AVERAGE($P$4:$S$4))</f>
        <v>0.650625</v>
      </c>
      <c r="AL4" s="12" t="n">
        <f aca="false">X4-(AVERAGE($P$4:$S$4))</f>
        <v>0.763325</v>
      </c>
      <c r="AM4" s="12" t="n">
        <f aca="false">Y4-(AVERAGE($P$4:$S$4))</f>
        <v>0.784025</v>
      </c>
      <c r="AN4" s="12" t="n">
        <f aca="false">Z4-(AVERAGE($P$4:$S$4))</f>
        <v>0.761225</v>
      </c>
      <c r="AO4" s="12" t="n">
        <f aca="false">AA4-(AVERAGE($P$4:$S$4))</f>
        <v>0.807325</v>
      </c>
      <c r="AQ4" s="11" t="n">
        <v>0</v>
      </c>
      <c r="AR4" s="12" t="n">
        <f aca="false">AD4</f>
        <v>-0.002775</v>
      </c>
      <c r="AS4" s="12" t="n">
        <f aca="false">AE4</f>
        <v>0.002925</v>
      </c>
      <c r="AT4" s="12" t="n">
        <f aca="false">AF4</f>
        <v>0.001725</v>
      </c>
      <c r="AU4" s="12" t="n">
        <f aca="false">AG4</f>
        <v>-0.001875</v>
      </c>
      <c r="AV4" s="13" t="n">
        <f aca="false">AVERAGE(AR4:AU4)</f>
        <v>0</v>
      </c>
      <c r="AX4" s="2" t="s">
        <v>0</v>
      </c>
      <c r="AY4" s="12" t="n">
        <f aca="false">(AD4+0.0162)/0.0547</f>
        <v>0.245429616087751</v>
      </c>
      <c r="AZ4" s="12" t="n">
        <f aca="false">(AE4+0.0162)/0.0547</f>
        <v>0.34963436928702</v>
      </c>
      <c r="BA4" s="12" t="n">
        <f aca="false">(AF4+0.0162)/0.0547</f>
        <v>0.327696526508227</v>
      </c>
      <c r="BB4" s="12" t="n">
        <f aca="false">(AG4+0.0162)/0.0547</f>
        <v>0.261882998171846</v>
      </c>
      <c r="BC4" s="12" t="n">
        <f aca="false">(AH4+0.0162)/0.0547</f>
        <v>13.8706581352834</v>
      </c>
      <c r="BD4" s="12" t="n">
        <f aca="false">(AI4+0.0162)/0.0547</f>
        <v>13.0169104204753</v>
      </c>
      <c r="BE4" s="12" t="n">
        <f aca="false">(AJ4+0.0162)/0.0547</f>
        <v>14.3697440585009</v>
      </c>
      <c r="BF4" s="12" t="n">
        <f aca="false">(AK4+0.0162)/0.0547</f>
        <v>12.1905850091408</v>
      </c>
      <c r="BG4" s="12" t="n">
        <f aca="false">(AL4+0.0162)/0.0547</f>
        <v>14.2509140767824</v>
      </c>
      <c r="BH4" s="12" t="n">
        <f aca="false">(AM4+0.0162)/0.0547</f>
        <v>14.6293418647166</v>
      </c>
      <c r="BI4" s="12" t="n">
        <f aca="false">(AN4+0.0162)/0.0547</f>
        <v>14.2125228519196</v>
      </c>
      <c r="BJ4" s="12" t="n">
        <f aca="false">(AO4+0.0162)/0.0547</f>
        <v>15.0553016453382</v>
      </c>
      <c r="BL4" s="2" t="s">
        <v>0</v>
      </c>
      <c r="BM4" s="12"/>
      <c r="BN4" s="12"/>
      <c r="BO4" s="12"/>
      <c r="BP4" s="12"/>
      <c r="BQ4" s="12" t="n">
        <f aca="false">BC4/(0.042*5)</f>
        <v>66.0507530251589</v>
      </c>
      <c r="BR4" s="12" t="n">
        <f aca="false">BD4/(0.042*5)</f>
        <v>61.9852877165491</v>
      </c>
      <c r="BS4" s="12" t="n">
        <f aca="false">BE4/(0.042*5)</f>
        <v>68.4273526595281</v>
      </c>
      <c r="BT4" s="12" t="n">
        <f aca="false">BF4/(0.042*5)</f>
        <v>58.0504048054322</v>
      </c>
      <c r="BU4" s="12" t="n">
        <f aca="false">BG4/(0.042*5)</f>
        <v>67.8614956037259</v>
      </c>
      <c r="BV4" s="12" t="n">
        <f aca="false">BH4/(0.042*5)</f>
        <v>69.6635326891268</v>
      </c>
      <c r="BW4" s="12" t="n">
        <f aca="false">BI4/(0.042*5)</f>
        <v>67.678680247236</v>
      </c>
      <c r="BX4" s="12" t="n">
        <f aca="false">BJ4/(0.042*5)</f>
        <v>71.6919125968486</v>
      </c>
      <c r="BZ4" s="2" t="s">
        <v>0</v>
      </c>
      <c r="CA4" s="12"/>
      <c r="CB4" s="12"/>
      <c r="CC4" s="12"/>
      <c r="CD4" s="12"/>
      <c r="CE4" s="14" t="n">
        <f aca="false">AVERAGE(BQ4:BT4)</f>
        <v>63.6284495516671</v>
      </c>
      <c r="CF4" s="12"/>
      <c r="CG4" s="12"/>
      <c r="CH4" s="12"/>
      <c r="CI4" s="14" t="n">
        <f aca="false">AVERAGE(BU4:BX4)</f>
        <v>69.2239052842344</v>
      </c>
      <c r="CJ4" s="12"/>
      <c r="CK4" s="12"/>
      <c r="CL4" s="12"/>
      <c r="CN4" s="2" t="s">
        <v>0</v>
      </c>
      <c r="CO4" s="12"/>
      <c r="CP4" s="12"/>
      <c r="CQ4" s="12"/>
      <c r="CR4" s="12"/>
      <c r="CS4" s="12" t="n">
        <f aca="false">(BQ4/$CA$8)*100</f>
        <v>90.8543886959646</v>
      </c>
      <c r="CT4" s="12" t="n">
        <f aca="false">(BR4/$CA$8)*100</f>
        <v>85.2622440426296</v>
      </c>
      <c r="CU4" s="12" t="n">
        <f aca="false">(BS4/$CA$8)*100</f>
        <v>94.1234582684708</v>
      </c>
      <c r="CV4" s="12" t="n">
        <f aca="false">(BT4/$CA$8)*100</f>
        <v>79.8497185965753</v>
      </c>
      <c r="CW4" s="12" t="n">
        <f aca="false">(BU4/$CA$8)*100</f>
        <v>93.3451083702551</v>
      </c>
      <c r="CX4" s="12" t="n">
        <f aca="false">(BV4/$CA$8)*100</f>
        <v>95.8238534307269</v>
      </c>
      <c r="CY4" s="12" t="n">
        <f aca="false">(BW4/$CA$8)*100</f>
        <v>93.0936414800623</v>
      </c>
      <c r="CZ4" s="12" t="n">
        <f aca="false">(BX4/$CA$8)*100</f>
        <v>98.613938450485</v>
      </c>
      <c r="DB4" s="2" t="s">
        <v>0</v>
      </c>
      <c r="DC4" s="12"/>
      <c r="DD4" s="12"/>
      <c r="DE4" s="12"/>
      <c r="DF4" s="12"/>
      <c r="DG4" s="12" t="n">
        <f aca="false">AVERAGE(CS4:CV4)</f>
        <v>87.5224524009101</v>
      </c>
      <c r="DH4" s="12"/>
      <c r="DI4" s="12"/>
      <c r="DJ4" s="12"/>
      <c r="DK4" s="12" t="n">
        <f aca="false">AVERAGE(CW4:CZ4)</f>
        <v>95.2191354328823</v>
      </c>
      <c r="DL4" s="12"/>
      <c r="DM4" s="12"/>
      <c r="DN4" s="12"/>
      <c r="DP4" s="2" t="s">
        <v>0</v>
      </c>
      <c r="DQ4" s="12"/>
      <c r="DR4" s="12"/>
      <c r="DS4" s="12"/>
      <c r="DT4" s="12"/>
      <c r="DU4" s="12" t="n">
        <f aca="false">$DC$8-CS4</f>
        <v>9.14561130403544</v>
      </c>
      <c r="DV4" s="12" t="n">
        <f aca="false">$DC$8-CT4</f>
        <v>14.7377559573704</v>
      </c>
      <c r="DW4" s="12" t="n">
        <f aca="false">$DC$8-CU4</f>
        <v>5.87654173152917</v>
      </c>
      <c r="DX4" s="12" t="n">
        <f aca="false">$DC$8-CV4</f>
        <v>20.1502814034247</v>
      </c>
      <c r="DY4" s="12" t="n">
        <f aca="false">$DC$8-CW4</f>
        <v>6.65489162974494</v>
      </c>
      <c r="DZ4" s="12" t="n">
        <f aca="false">$DC$8-CX4</f>
        <v>4.17614656927314</v>
      </c>
      <c r="EA4" s="12" t="n">
        <f aca="false">$DC$8-CY4</f>
        <v>6.90635851993773</v>
      </c>
      <c r="EB4" s="12" t="n">
        <f aca="false">$DC$8-CZ4</f>
        <v>1.38606154951503</v>
      </c>
      <c r="ED4" s="2" t="s">
        <v>0</v>
      </c>
      <c r="EE4" s="12"/>
      <c r="EF4" s="12"/>
      <c r="EG4" s="12"/>
      <c r="EH4" s="12"/>
      <c r="EI4" s="14" t="n">
        <f aca="false">AVERAGE(DU4:DX4)</f>
        <v>12.4775475990899</v>
      </c>
      <c r="EJ4" s="12"/>
      <c r="EK4" s="12"/>
      <c r="EL4" s="12"/>
      <c r="EM4" s="14" t="n">
        <f aca="false">AVERAGE(DY4:EB4)</f>
        <v>4.78086456711771</v>
      </c>
      <c r="EN4" s="12"/>
      <c r="EO4" s="12"/>
      <c r="EP4" s="12"/>
      <c r="ER4" s="2" t="s">
        <v>0</v>
      </c>
      <c r="ES4" s="12"/>
      <c r="ET4" s="12"/>
      <c r="EU4" s="12"/>
      <c r="EV4" s="12"/>
      <c r="EW4" s="14" t="n">
        <f aca="false">STDEV(DU4:DX4)</f>
        <v>6.28899737088237</v>
      </c>
      <c r="EX4" s="12"/>
      <c r="EY4" s="12"/>
      <c r="EZ4" s="12"/>
      <c r="FA4" s="14" t="n">
        <f aca="false">STDEV(DY4:EB4)</f>
        <v>2.57682449021886</v>
      </c>
      <c r="FB4" s="12"/>
      <c r="FC4" s="12"/>
      <c r="FD4" s="12"/>
    </row>
    <row r="5" customFormat="false" ht="16" hidden="false" customHeight="false" outlineLevel="0" collapsed="false">
      <c r="A5" s="2" t="s">
        <v>4</v>
      </c>
      <c r="B5" s="6" t="s">
        <v>5</v>
      </c>
      <c r="C5" s="6"/>
      <c r="D5" s="6"/>
      <c r="E5" s="6"/>
      <c r="F5" s="4" t="s">
        <v>120</v>
      </c>
      <c r="G5" s="4"/>
      <c r="H5" s="4"/>
      <c r="I5" s="4"/>
      <c r="J5" s="4" t="s">
        <v>121</v>
      </c>
      <c r="K5" s="4"/>
      <c r="L5" s="4"/>
      <c r="M5" s="4"/>
      <c r="O5" s="2" t="s">
        <v>4</v>
      </c>
      <c r="P5" s="28" t="n">
        <v>0.1513</v>
      </c>
      <c r="Q5" s="28" t="n">
        <v>0.1533</v>
      </c>
      <c r="R5" s="28" t="n">
        <v>0.1509</v>
      </c>
      <c r="S5" s="28" t="n">
        <v>0.1556</v>
      </c>
      <c r="T5" s="28" t="n">
        <v>0.7723</v>
      </c>
      <c r="U5" s="28" t="n">
        <v>0.8212</v>
      </c>
      <c r="V5" s="28" t="n">
        <v>0.8554</v>
      </c>
      <c r="W5" s="28" t="n">
        <v>0.7684</v>
      </c>
      <c r="X5" s="28" t="n">
        <v>0.7993</v>
      </c>
      <c r="Y5" s="28" t="n">
        <v>0.7753</v>
      </c>
      <c r="Z5" s="28" t="n">
        <v>0.7923</v>
      </c>
      <c r="AA5" s="28" t="n">
        <v>0.8116</v>
      </c>
      <c r="AC5" s="2" t="s">
        <v>4</v>
      </c>
      <c r="AD5" s="12" t="n">
        <f aca="false">P5-(AVERAGE($P$4:$S$4))</f>
        <v>0.091825</v>
      </c>
      <c r="AE5" s="12" t="n">
        <f aca="false">Q5-(AVERAGE($P$4:$S$4))</f>
        <v>0.093825</v>
      </c>
      <c r="AF5" s="12" t="n">
        <f aca="false">R5-(AVERAGE($P$4:$S$4))</f>
        <v>0.091425</v>
      </c>
      <c r="AG5" s="12" t="n">
        <f aca="false">S5-(AVERAGE($P$4:$S$4))</f>
        <v>0.096125</v>
      </c>
      <c r="AH5" s="12" t="n">
        <f aca="false">T5-(AVERAGE($P$4:$S$4))</f>
        <v>0.712825</v>
      </c>
      <c r="AI5" s="12" t="n">
        <f aca="false">U5-(AVERAGE($P$4:$S$4))</f>
        <v>0.761725</v>
      </c>
      <c r="AJ5" s="12" t="n">
        <f aca="false">V5-(AVERAGE($P$4:$S$4))</f>
        <v>0.795925</v>
      </c>
      <c r="AK5" s="12" t="n">
        <f aca="false">W5-(AVERAGE($P$4:$S$4))</f>
        <v>0.708925</v>
      </c>
      <c r="AL5" s="12" t="n">
        <f aca="false">X5-(AVERAGE($P$4:$S$4))</f>
        <v>0.739825</v>
      </c>
      <c r="AM5" s="12" t="n">
        <f aca="false">Y5-(AVERAGE($P$4:$S$4))</f>
        <v>0.715825</v>
      </c>
      <c r="AN5" s="12" t="n">
        <f aca="false">Z5-(AVERAGE($P$4:$S$4))</f>
        <v>0.732825</v>
      </c>
      <c r="AO5" s="12" t="n">
        <f aca="false">AA5-(AVERAGE($P$4:$S$4))</f>
        <v>0.752125</v>
      </c>
      <c r="AQ5" s="11" t="n">
        <v>2.5</v>
      </c>
      <c r="AR5" s="12" t="n">
        <f aca="false">AD5</f>
        <v>0.091825</v>
      </c>
      <c r="AS5" s="12" t="n">
        <f aca="false">AE5</f>
        <v>0.093825</v>
      </c>
      <c r="AT5" s="12" t="n">
        <f aca="false">AF5</f>
        <v>0.091425</v>
      </c>
      <c r="AU5" s="12" t="n">
        <f aca="false">AG5</f>
        <v>0.096125</v>
      </c>
      <c r="AV5" s="13" t="n">
        <f aca="false">AVERAGE(AR5:AU5)</f>
        <v>0.0933</v>
      </c>
      <c r="AX5" s="2" t="s">
        <v>4</v>
      </c>
      <c r="AY5" s="12" t="n">
        <f aca="false">(AD5+0.0162)/0.0547</f>
        <v>1.97486288848263</v>
      </c>
      <c r="AZ5" s="12" t="n">
        <f aca="false">(AE5+0.0162)/0.0547</f>
        <v>2.01142595978062</v>
      </c>
      <c r="BA5" s="12" t="n">
        <f aca="false">(AF5+0.0162)/0.0547</f>
        <v>1.96755027422303</v>
      </c>
      <c r="BB5" s="12" t="n">
        <f aca="false">(AG5+0.0162)/0.0547</f>
        <v>2.05347349177331</v>
      </c>
      <c r="BC5" s="12" t="n">
        <f aca="false">(AH5+0.0162)/0.0547</f>
        <v>13.3276965265082</v>
      </c>
      <c r="BD5" s="12" t="n">
        <f aca="false">(AI5+0.0162)/0.0547</f>
        <v>14.2216636197441</v>
      </c>
      <c r="BE5" s="12" t="n">
        <f aca="false">(AJ5+0.0162)/0.0547</f>
        <v>14.8468921389397</v>
      </c>
      <c r="BF5" s="12" t="n">
        <f aca="false">(AK5+0.0162)/0.0547</f>
        <v>13.2563985374771</v>
      </c>
      <c r="BG5" s="12" t="n">
        <f aca="false">(AL5+0.0162)/0.0547</f>
        <v>13.8212979890311</v>
      </c>
      <c r="BH5" s="12" t="n">
        <f aca="false">(AM5+0.0162)/0.0547</f>
        <v>13.3825411334552</v>
      </c>
      <c r="BI5" s="12" t="n">
        <f aca="false">(AN5+0.0162)/0.0547</f>
        <v>13.6933272394881</v>
      </c>
      <c r="BJ5" s="12" t="n">
        <f aca="false">(AO5+0.0162)/0.0547</f>
        <v>14.0461608775137</v>
      </c>
      <c r="BL5" s="2" t="s">
        <v>4</v>
      </c>
      <c r="BM5" s="12"/>
      <c r="BN5" s="12"/>
      <c r="BO5" s="12"/>
      <c r="BP5" s="12"/>
      <c r="BQ5" s="12" t="n">
        <f aca="false">BC5/(0.042*5)</f>
        <v>63.4652215548011</v>
      </c>
      <c r="BR5" s="12" t="n">
        <f aca="false">BD5/(0.042*5)</f>
        <v>67.7222077130669</v>
      </c>
      <c r="BS5" s="12" t="n">
        <f aca="false">BE5/(0.042*5)</f>
        <v>70.6994863759032</v>
      </c>
      <c r="BT5" s="12" t="n">
        <f aca="false">BF5/(0.042*5)</f>
        <v>63.1257073213197</v>
      </c>
      <c r="BU5" s="12" t="n">
        <f aca="false">BG5/(0.042*5)</f>
        <v>65.8157047096718</v>
      </c>
      <c r="BV5" s="12" t="n">
        <f aca="false">BH5/(0.042*5)</f>
        <v>63.7263863497867</v>
      </c>
      <c r="BW5" s="12" t="n">
        <f aca="false">BI5/(0.042*5)</f>
        <v>65.2063201880386</v>
      </c>
      <c r="BX5" s="12" t="n">
        <f aca="false">BJ5/(0.042*5)</f>
        <v>66.8864803691129</v>
      </c>
      <c r="BZ5" s="2" t="s">
        <v>4</v>
      </c>
      <c r="CA5" s="12"/>
      <c r="CB5" s="12"/>
      <c r="CC5" s="12"/>
      <c r="CD5" s="12"/>
      <c r="CE5" s="14" t="n">
        <f aca="false">AVERAGE(BQ5:BT5)</f>
        <v>66.2531557412727</v>
      </c>
      <c r="CF5" s="12"/>
      <c r="CG5" s="12"/>
      <c r="CH5" s="12"/>
      <c r="CI5" s="12" t="n">
        <f aca="false">AVERAGE(BU5:BX5)</f>
        <v>65.4087229041525</v>
      </c>
      <c r="CJ5" s="12"/>
      <c r="CK5" s="12"/>
      <c r="CL5" s="12"/>
      <c r="CN5" s="2" t="s">
        <v>4</v>
      </c>
      <c r="CO5" s="12"/>
      <c r="CP5" s="12"/>
      <c r="CQ5" s="12"/>
      <c r="CR5" s="12"/>
      <c r="CS5" s="12" t="n">
        <f aca="false">(BQ5/$CA$8)*100</f>
        <v>87.2979283918094</v>
      </c>
      <c r="CT5" s="12" t="n">
        <f aca="false">(BR5/$CA$8)*100</f>
        <v>93.1535145491558</v>
      </c>
      <c r="CU5" s="12" t="n">
        <f aca="false">(BS5/$CA$8)*100</f>
        <v>97.2488324751527</v>
      </c>
      <c r="CV5" s="12" t="n">
        <f aca="false">(BT5/$CA$8)*100</f>
        <v>86.8309184528799</v>
      </c>
      <c r="CW5" s="12" t="n">
        <f aca="false">(BU5/$CA$8)*100</f>
        <v>90.5310741228595</v>
      </c>
      <c r="CX5" s="12" t="n">
        <f aca="false">(BV5/$CA$8)*100</f>
        <v>87.6571668063705</v>
      </c>
      <c r="CY5" s="12" t="n">
        <f aca="false">(BW5/$CA$8)*100</f>
        <v>89.6928511555502</v>
      </c>
      <c r="CZ5" s="12" t="n">
        <f aca="false">(BX5/$CA$8)*100</f>
        <v>92.0039516225602</v>
      </c>
      <c r="DB5" s="2" t="s">
        <v>4</v>
      </c>
      <c r="DC5" s="12"/>
      <c r="DD5" s="12"/>
      <c r="DE5" s="12"/>
      <c r="DF5" s="12"/>
      <c r="DG5" s="12" t="n">
        <f aca="false">AVERAGE(CS5:CV5)</f>
        <v>91.1327984672494</v>
      </c>
      <c r="DH5" s="12"/>
      <c r="DI5" s="12"/>
      <c r="DJ5" s="12"/>
      <c r="DK5" s="12" t="n">
        <f aca="false">AVERAGE(CW5:CZ5)</f>
        <v>89.9712609268351</v>
      </c>
      <c r="DL5" s="12"/>
      <c r="DM5" s="12"/>
      <c r="DN5" s="12"/>
      <c r="DP5" s="2" t="s">
        <v>4</v>
      </c>
      <c r="DQ5" s="12"/>
      <c r="DR5" s="12"/>
      <c r="DS5" s="12"/>
      <c r="DT5" s="12"/>
      <c r="DU5" s="12" t="n">
        <f aca="false">$DC$8-CS5</f>
        <v>12.7020716081906</v>
      </c>
      <c r="DV5" s="12" t="n">
        <f aca="false">$DC$8-CT5</f>
        <v>6.84648545084423</v>
      </c>
      <c r="DW5" s="12" t="n">
        <f aca="false">$DC$8-CU5</f>
        <v>2.75116752484733</v>
      </c>
      <c r="DX5" s="12" t="n">
        <f aca="false">$DC$8-CV5</f>
        <v>13.1690815471201</v>
      </c>
      <c r="DY5" s="12" t="n">
        <f aca="false">$DC$8-CW5</f>
        <v>9.46892587714046</v>
      </c>
      <c r="DZ5" s="12" t="n">
        <f aca="false">$DC$8-CX5</f>
        <v>12.3428331936295</v>
      </c>
      <c r="EA5" s="12" t="n">
        <f aca="false">$DC$8-CY5</f>
        <v>10.3071488444498</v>
      </c>
      <c r="EB5" s="12" t="n">
        <f aca="false">$DC$8-CZ5</f>
        <v>7.99604837743982</v>
      </c>
      <c r="ED5" s="2" t="s">
        <v>4</v>
      </c>
      <c r="EE5" s="12"/>
      <c r="EF5" s="12"/>
      <c r="EG5" s="12"/>
      <c r="EH5" s="12"/>
      <c r="EI5" s="14" t="n">
        <f aca="false">AVERAGE(DU5:DX5)</f>
        <v>8.86720153275058</v>
      </c>
      <c r="EJ5" s="12"/>
      <c r="EK5" s="12"/>
      <c r="EL5" s="12"/>
      <c r="EM5" s="12" t="n">
        <f aca="false">AVERAGE(DY5:EB5)</f>
        <v>10.0287390731649</v>
      </c>
      <c r="EN5" s="12"/>
      <c r="EO5" s="12"/>
      <c r="EP5" s="12"/>
      <c r="ER5" s="2" t="s">
        <v>4</v>
      </c>
      <c r="ES5" s="12"/>
      <c r="ET5" s="12"/>
      <c r="EU5" s="12"/>
      <c r="EV5" s="12"/>
      <c r="EW5" s="14" t="n">
        <f aca="false">STDEV(DU5:DX5)</f>
        <v>4.99004227179963</v>
      </c>
      <c r="EX5" s="12"/>
      <c r="EY5" s="12"/>
      <c r="EZ5" s="12"/>
      <c r="FA5" s="12" t="n">
        <f aca="false">STDEV(DY5:EB5)</f>
        <v>1.81454915227319</v>
      </c>
      <c r="FB5" s="12"/>
      <c r="FC5" s="12"/>
      <c r="FD5" s="12"/>
    </row>
    <row r="6" customFormat="false" ht="16" hidden="false" customHeight="false" outlineLevel="0" collapsed="false">
      <c r="A6" s="2" t="s">
        <v>8</v>
      </c>
      <c r="B6" s="6" t="s">
        <v>9</v>
      </c>
      <c r="C6" s="6"/>
      <c r="D6" s="6"/>
      <c r="E6" s="6"/>
      <c r="F6" s="4" t="s">
        <v>122</v>
      </c>
      <c r="G6" s="4"/>
      <c r="H6" s="4"/>
      <c r="I6" s="4"/>
      <c r="J6" s="4" t="s">
        <v>123</v>
      </c>
      <c r="K6" s="4"/>
      <c r="L6" s="4"/>
      <c r="M6" s="4"/>
      <c r="O6" s="2" t="s">
        <v>8</v>
      </c>
      <c r="P6" s="28" t="n">
        <v>0.6008</v>
      </c>
      <c r="Q6" s="28" t="n">
        <v>0.5949</v>
      </c>
      <c r="R6" s="28" t="n">
        <v>0.609</v>
      </c>
      <c r="S6" s="28" t="n">
        <v>0.6158</v>
      </c>
      <c r="T6" s="28" t="n">
        <v>0.8896</v>
      </c>
      <c r="U6" s="28" t="n">
        <v>0.8465</v>
      </c>
      <c r="V6" s="28" t="n">
        <v>0.8655</v>
      </c>
      <c r="W6" s="28" t="n">
        <v>0.7647</v>
      </c>
      <c r="X6" s="28" t="n">
        <v>0.8013</v>
      </c>
      <c r="Y6" s="28" t="n">
        <v>0.7262</v>
      </c>
      <c r="Z6" s="28" t="n">
        <v>0.822</v>
      </c>
      <c r="AA6" s="28" t="n">
        <v>0.8466</v>
      </c>
      <c r="AC6" s="2" t="s">
        <v>8</v>
      </c>
      <c r="AD6" s="12" t="n">
        <f aca="false">P6-(AVERAGE($P$4:$S$4))</f>
        <v>0.541325</v>
      </c>
      <c r="AE6" s="12" t="n">
        <f aca="false">Q6-(AVERAGE($P$4:$S$4))</f>
        <v>0.535425</v>
      </c>
      <c r="AF6" s="12" t="n">
        <f aca="false">R6-(AVERAGE($P$4:$S$4))</f>
        <v>0.549525</v>
      </c>
      <c r="AG6" s="12" t="n">
        <f aca="false">S6-(AVERAGE($P$4:$S$4))</f>
        <v>0.556325</v>
      </c>
      <c r="AH6" s="12" t="n">
        <f aca="false">T6-(AVERAGE($P$4:$S$4))</f>
        <v>0.830125</v>
      </c>
      <c r="AI6" s="12" t="n">
        <f aca="false">U6-(AVERAGE($P$4:$S$4))</f>
        <v>0.787025</v>
      </c>
      <c r="AJ6" s="12" t="n">
        <f aca="false">V6-(AVERAGE($P$4:$S$4))</f>
        <v>0.806025</v>
      </c>
      <c r="AK6" s="12" t="n">
        <f aca="false">W6-(AVERAGE($P$4:$S$4))</f>
        <v>0.705225</v>
      </c>
      <c r="AL6" s="12" t="n">
        <f aca="false">X6-(AVERAGE($P$4:$S$4))</f>
        <v>0.741825</v>
      </c>
      <c r="AM6" s="12" t="n">
        <f aca="false">Y6-(AVERAGE($P$4:$S$4))</f>
        <v>0.666725</v>
      </c>
      <c r="AN6" s="12" t="n">
        <f aca="false">Z6-(AVERAGE($P$4:$S$4))</f>
        <v>0.762525</v>
      </c>
      <c r="AO6" s="12" t="n">
        <f aca="false">AA6-(AVERAGE($P$4:$S$4))</f>
        <v>0.787125</v>
      </c>
      <c r="AQ6" s="11" t="n">
        <v>10</v>
      </c>
      <c r="AR6" s="12" t="n">
        <f aca="false">AD6</f>
        <v>0.541325</v>
      </c>
      <c r="AS6" s="12" t="n">
        <f aca="false">AE6</f>
        <v>0.535425</v>
      </c>
      <c r="AT6" s="12" t="n">
        <f aca="false">AF6</f>
        <v>0.549525</v>
      </c>
      <c r="AU6" s="12" t="n">
        <f aca="false">AG6</f>
        <v>0.556325</v>
      </c>
      <c r="AV6" s="13" t="n">
        <f aca="false">AVERAGE(AR6:AU6)</f>
        <v>0.54565</v>
      </c>
      <c r="AX6" s="2" t="s">
        <v>8</v>
      </c>
      <c r="AY6" s="12" t="n">
        <f aca="false">(AD6+0.0162)/0.0547</f>
        <v>10.1924131627057</v>
      </c>
      <c r="AZ6" s="12" t="n">
        <f aca="false">(AE6+0.0162)/0.0547</f>
        <v>10.0845521023766</v>
      </c>
      <c r="BA6" s="12" t="n">
        <f aca="false">(AF6+0.0162)/0.0547</f>
        <v>10.3423217550274</v>
      </c>
      <c r="BB6" s="12" t="n">
        <f aca="false">(AG6+0.0162)/0.0547</f>
        <v>10.4666361974406</v>
      </c>
      <c r="BC6" s="12" t="n">
        <f aca="false">(AH6+0.0162)/0.0547</f>
        <v>15.4721206581353</v>
      </c>
      <c r="BD6" s="12" t="n">
        <f aca="false">(AI6+0.0162)/0.0547</f>
        <v>14.6841864716636</v>
      </c>
      <c r="BE6" s="12" t="n">
        <f aca="false">(AJ6+0.0162)/0.0547</f>
        <v>15.0315356489945</v>
      </c>
      <c r="BF6" s="12" t="n">
        <f aca="false">(AK6+0.0162)/0.0547</f>
        <v>13.1887568555759</v>
      </c>
      <c r="BG6" s="12" t="n">
        <f aca="false">(AL6+0.0162)/0.0547</f>
        <v>13.8578610603291</v>
      </c>
      <c r="BH6" s="12" t="n">
        <f aca="false">(AM6+0.0162)/0.0547</f>
        <v>12.4849177330896</v>
      </c>
      <c r="BI6" s="12" t="n">
        <f aca="false">(AN6+0.0162)/0.0547</f>
        <v>14.2362888482633</v>
      </c>
      <c r="BJ6" s="12" t="n">
        <f aca="false">(AO6+0.0162)/0.0547</f>
        <v>14.6860146252285</v>
      </c>
      <c r="BL6" s="2" t="s">
        <v>8</v>
      </c>
      <c r="BM6" s="12"/>
      <c r="BN6" s="12"/>
      <c r="BO6" s="12"/>
      <c r="BP6" s="12"/>
      <c r="BQ6" s="12" t="n">
        <f aca="false">BC6/(0.042*5)</f>
        <v>73.6767650387394</v>
      </c>
      <c r="BR6" s="12" t="n">
        <f aca="false">BD6/(0.042*5)</f>
        <v>69.9246974841125</v>
      </c>
      <c r="BS6" s="12" t="n">
        <f aca="false">BE6/(0.042*5)</f>
        <v>71.5787411856882</v>
      </c>
      <c r="BT6" s="12" t="n">
        <f aca="false">BF6/(0.042*5)</f>
        <v>62.8036040741708</v>
      </c>
      <c r="BU6" s="12" t="n">
        <f aca="false">BG6/(0.042*5)</f>
        <v>65.9898145729955</v>
      </c>
      <c r="BV6" s="12" t="n">
        <f aca="false">BH6/(0.042*5)</f>
        <v>59.4519892051884</v>
      </c>
      <c r="BW6" s="12" t="n">
        <f aca="false">BI6/(0.042*5)</f>
        <v>67.7918516583964</v>
      </c>
      <c r="BX6" s="12" t="n">
        <f aca="false">BJ6/(0.042*5)</f>
        <v>69.9334029772787</v>
      </c>
      <c r="BZ6" s="2" t="s">
        <v>8</v>
      </c>
      <c r="CA6" s="12"/>
      <c r="CB6" s="12"/>
      <c r="CC6" s="12"/>
      <c r="CD6" s="12"/>
      <c r="CE6" s="14" t="n">
        <f aca="false">AVERAGE(BQ6:BT6)</f>
        <v>69.4959519456777</v>
      </c>
      <c r="CF6" s="12"/>
      <c r="CG6" s="12"/>
      <c r="CH6" s="12"/>
      <c r="CI6" s="12" t="n">
        <f aca="false">AVERAGE(BU6:BX6)</f>
        <v>65.7917646034648</v>
      </c>
      <c r="CJ6" s="12"/>
      <c r="CK6" s="12"/>
      <c r="CL6" s="12"/>
      <c r="CN6" s="2" t="s">
        <v>8</v>
      </c>
      <c r="CO6" s="12"/>
      <c r="CP6" s="12"/>
      <c r="CQ6" s="12"/>
      <c r="CR6" s="12"/>
      <c r="CS6" s="12" t="n">
        <f aca="false">(BQ6/$CA$8)*100</f>
        <v>101.34415040115</v>
      </c>
      <c r="CT6" s="12" t="n">
        <f aca="false">(BR6/$CA$8)*100</f>
        <v>96.183091845288</v>
      </c>
      <c r="CU6" s="12" t="n">
        <f aca="false">(BS6/$CA$8)*100</f>
        <v>98.4582684708418</v>
      </c>
      <c r="CV6" s="12" t="n">
        <f aca="false">(BT6/$CA$8)*100</f>
        <v>86.3878577415878</v>
      </c>
      <c r="CW6" s="12" t="n">
        <f aca="false">(BU6/$CA$8)*100</f>
        <v>90.7705663992336</v>
      </c>
      <c r="CX6" s="12" t="n">
        <f aca="false">(BV6/$CA$8)*100</f>
        <v>81.7776314213866</v>
      </c>
      <c r="CY6" s="12" t="n">
        <f aca="false">(BW6/$CA$8)*100</f>
        <v>93.2493114597054</v>
      </c>
      <c r="CZ6" s="12" t="n">
        <f aca="false">(BX6/$CA$8)*100</f>
        <v>96.1950664591067</v>
      </c>
      <c r="DB6" s="2" t="s">
        <v>8</v>
      </c>
      <c r="DC6" s="12"/>
      <c r="DD6" s="12"/>
      <c r="DE6" s="12"/>
      <c r="DF6" s="12"/>
      <c r="DG6" s="12" t="n">
        <f aca="false">AVERAGE(CS6:CV6)</f>
        <v>95.5933421147168</v>
      </c>
      <c r="DH6" s="12"/>
      <c r="DI6" s="12"/>
      <c r="DJ6" s="12"/>
      <c r="DK6" s="12" t="n">
        <f aca="false">AVERAGE(CW6:CZ6)</f>
        <v>90.4981439348581</v>
      </c>
      <c r="DL6" s="12"/>
      <c r="DM6" s="12"/>
      <c r="DN6" s="12"/>
      <c r="DP6" s="2" t="s">
        <v>8</v>
      </c>
      <c r="DQ6" s="12"/>
      <c r="DR6" s="12"/>
      <c r="DS6" s="12"/>
      <c r="DT6" s="12"/>
      <c r="DU6" s="12" t="n">
        <f aca="false">$DC$8-CS6</f>
        <v>-1.34415040114956</v>
      </c>
      <c r="DV6" s="12" t="n">
        <f aca="false">$DC$8-CT6</f>
        <v>3.81690815471202</v>
      </c>
      <c r="DW6" s="12" t="n">
        <f aca="false">$DC$8-CU6</f>
        <v>1.54173152915821</v>
      </c>
      <c r="DX6" s="12" t="n">
        <f aca="false">$DC$8-CV6</f>
        <v>13.6121422584122</v>
      </c>
      <c r="DY6" s="12" t="n">
        <f aca="false">$DC$8-CW6</f>
        <v>9.22943360076638</v>
      </c>
      <c r="DZ6" s="12" t="n">
        <f aca="false">$DC$8-CX6</f>
        <v>18.2223685786134</v>
      </c>
      <c r="EA6" s="12" t="n">
        <f aca="false">$DC$8-CY6</f>
        <v>6.75068854029459</v>
      </c>
      <c r="EB6" s="12" t="n">
        <f aca="false">$DC$8-CZ6</f>
        <v>3.8049335408933</v>
      </c>
      <c r="ED6" s="2" t="s">
        <v>8</v>
      </c>
      <c r="EE6" s="12"/>
      <c r="EF6" s="12"/>
      <c r="EG6" s="12"/>
      <c r="EH6" s="12"/>
      <c r="EI6" s="14" t="n">
        <f aca="false">AVERAGE(DU6:DX6)</f>
        <v>4.40665788528321</v>
      </c>
      <c r="EJ6" s="12"/>
      <c r="EK6" s="12"/>
      <c r="EL6" s="12"/>
      <c r="EM6" s="12" t="n">
        <f aca="false">AVERAGE(DY6:EB6)</f>
        <v>9.50185606514192</v>
      </c>
      <c r="EN6" s="12"/>
      <c r="EO6" s="12"/>
      <c r="EP6" s="12"/>
      <c r="ER6" s="2" t="s">
        <v>8</v>
      </c>
      <c r="ES6" s="12"/>
      <c r="ET6" s="12"/>
      <c r="EU6" s="12"/>
      <c r="EV6" s="12"/>
      <c r="EW6" s="14" t="n">
        <f aca="false">STDEV(DU6:DX6)</f>
        <v>6.49020662901559</v>
      </c>
      <c r="EX6" s="12"/>
      <c r="EY6" s="12"/>
      <c r="EZ6" s="12"/>
      <c r="FA6" s="12" t="n">
        <f aca="false">STDEV(DY6:EB6)</f>
        <v>6.22214865068798</v>
      </c>
      <c r="FB6" s="12"/>
      <c r="FC6" s="12"/>
      <c r="FD6" s="12"/>
    </row>
    <row r="7" customFormat="false" ht="16" hidden="false" customHeight="false" outlineLevel="0" collapsed="false">
      <c r="A7" s="2" t="s">
        <v>12</v>
      </c>
      <c r="B7" s="6" t="s">
        <v>13</v>
      </c>
      <c r="C7" s="6"/>
      <c r="D7" s="6"/>
      <c r="E7" s="6"/>
      <c r="F7" s="4" t="s">
        <v>124</v>
      </c>
      <c r="G7" s="4"/>
      <c r="H7" s="4"/>
      <c r="I7" s="4"/>
      <c r="J7" s="4" t="s">
        <v>125</v>
      </c>
      <c r="K7" s="4"/>
      <c r="L7" s="4"/>
      <c r="M7" s="4"/>
      <c r="O7" s="2" t="s">
        <v>12</v>
      </c>
      <c r="P7" s="28" t="n">
        <v>1.14</v>
      </c>
      <c r="Q7" s="28" t="n">
        <v>1.1219</v>
      </c>
      <c r="R7" s="28" t="n">
        <v>1.0992</v>
      </c>
      <c r="S7" s="28" t="n">
        <v>1.1695</v>
      </c>
      <c r="T7" s="28" t="n">
        <v>0.8477</v>
      </c>
      <c r="U7" s="28" t="n">
        <v>0.7208</v>
      </c>
      <c r="V7" s="28" t="n">
        <v>0.8556</v>
      </c>
      <c r="W7" s="28" t="n">
        <v>0.7495</v>
      </c>
      <c r="X7" s="28" t="n">
        <v>0.806</v>
      </c>
      <c r="Y7" s="28" t="n">
        <v>0.839</v>
      </c>
      <c r="Z7" s="28" t="n">
        <v>0.8296</v>
      </c>
      <c r="AA7" s="28" t="n">
        <v>0.8553</v>
      </c>
      <c r="AC7" s="2" t="s">
        <v>12</v>
      </c>
      <c r="AD7" s="12" t="n">
        <f aca="false">P7-(AVERAGE($P$4:$S$4))</f>
        <v>1.080525</v>
      </c>
      <c r="AE7" s="12" t="n">
        <f aca="false">Q7-(AVERAGE($P$4:$S$4))</f>
        <v>1.062425</v>
      </c>
      <c r="AF7" s="12" t="n">
        <f aca="false">R7-(AVERAGE($P$4:$S$4))</f>
        <v>1.039725</v>
      </c>
      <c r="AG7" s="12" t="n">
        <f aca="false">S7-(AVERAGE($P$4:$S$4))</f>
        <v>1.110025</v>
      </c>
      <c r="AH7" s="12" t="n">
        <f aca="false">T7-(AVERAGE($P$4:$S$4))</f>
        <v>0.788225</v>
      </c>
      <c r="AI7" s="12" t="n">
        <f aca="false">U7-(AVERAGE($P$4:$S$4))</f>
        <v>0.661325</v>
      </c>
      <c r="AJ7" s="12" t="n">
        <f aca="false">V7-(AVERAGE($P$4:$S$4))</f>
        <v>0.796125</v>
      </c>
      <c r="AK7" s="12" t="n">
        <f aca="false">W7-(AVERAGE($P$4:$S$4))</f>
        <v>0.690025</v>
      </c>
      <c r="AL7" s="12" t="n">
        <f aca="false">X7-(AVERAGE($P$4:$S$4))</f>
        <v>0.746525</v>
      </c>
      <c r="AM7" s="12" t="n">
        <f aca="false">Y7-(AVERAGE($P$4:$S$4))</f>
        <v>0.779525</v>
      </c>
      <c r="AN7" s="12" t="n">
        <f aca="false">Z7-(AVERAGE($P$4:$S$4))</f>
        <v>0.770125</v>
      </c>
      <c r="AO7" s="12" t="n">
        <f aca="false">AA7-(AVERAGE($P$4:$S$4))</f>
        <v>0.795825</v>
      </c>
      <c r="AQ7" s="11" t="n">
        <v>20</v>
      </c>
      <c r="AR7" s="12" t="n">
        <f aca="false">AD7</f>
        <v>1.080525</v>
      </c>
      <c r="AS7" s="12" t="n">
        <f aca="false">AE7</f>
        <v>1.062425</v>
      </c>
      <c r="AT7" s="12" t="n">
        <f aca="false">AF7</f>
        <v>1.039725</v>
      </c>
      <c r="AU7" s="12" t="n">
        <f aca="false">AG7</f>
        <v>1.110025</v>
      </c>
      <c r="AV7" s="13" t="n">
        <f aca="false">AVERAGE(AR7:AU7)</f>
        <v>1.073175</v>
      </c>
      <c r="AX7" s="2" t="s">
        <v>12</v>
      </c>
      <c r="AY7" s="12" t="n">
        <f aca="false">(AD7+0.0162)/0.0547</f>
        <v>20.0498171846435</v>
      </c>
      <c r="AZ7" s="12" t="n">
        <f aca="false">(AE7+0.0162)/0.0547</f>
        <v>19.7189213893967</v>
      </c>
      <c r="BA7" s="12" t="n">
        <f aca="false">(AF7+0.0162)/0.0547</f>
        <v>19.3039305301645</v>
      </c>
      <c r="BB7" s="12" t="n">
        <f aca="false">(AG7+0.0162)/0.0547</f>
        <v>20.5891224862888</v>
      </c>
      <c r="BC7" s="12" t="n">
        <f aca="false">(AH7+0.0162)/0.0547</f>
        <v>14.7061243144424</v>
      </c>
      <c r="BD7" s="12" t="n">
        <f aca="false">(AI7+0.0162)/0.0547</f>
        <v>12.386197440585</v>
      </c>
      <c r="BE7" s="12" t="n">
        <f aca="false">(AJ7+0.0162)/0.0547</f>
        <v>14.8505484460695</v>
      </c>
      <c r="BF7" s="12" t="n">
        <f aca="false">(AK7+0.0162)/0.0547</f>
        <v>12.9108775137112</v>
      </c>
      <c r="BG7" s="12" t="n">
        <f aca="false">(AL7+0.0162)/0.0547</f>
        <v>13.9437842778793</v>
      </c>
      <c r="BH7" s="12" t="n">
        <f aca="false">(AM7+0.0162)/0.0547</f>
        <v>14.5470749542962</v>
      </c>
      <c r="BI7" s="12" t="n">
        <f aca="false">(AN7+0.0162)/0.0547</f>
        <v>14.3752285191956</v>
      </c>
      <c r="BJ7" s="12" t="n">
        <f aca="false">(AO7+0.0162)/0.0547</f>
        <v>14.8450639853748</v>
      </c>
      <c r="BL7" s="2" t="s">
        <v>12</v>
      </c>
      <c r="BM7" s="12"/>
      <c r="BN7" s="12"/>
      <c r="BO7" s="12"/>
      <c r="BP7" s="12"/>
      <c r="BQ7" s="12" t="n">
        <f aca="false">BC7/(0.042*5)</f>
        <v>70.0291634021067</v>
      </c>
      <c r="BR7" s="12" t="n">
        <f aca="false">BD7/(0.042*5)</f>
        <v>58.9818925742143</v>
      </c>
      <c r="BS7" s="12" t="n">
        <f aca="false">BE7/(0.042*5)</f>
        <v>70.7168973622356</v>
      </c>
      <c r="BT7" s="12" t="n">
        <f aca="false">BF7/(0.042*5)</f>
        <v>61.4803691129102</v>
      </c>
      <c r="BU7" s="12" t="n">
        <f aca="false">BG7/(0.042*5)</f>
        <v>66.3989727518064</v>
      </c>
      <c r="BV7" s="12" t="n">
        <f aca="false">BH7/(0.042*5)</f>
        <v>69.2717854966484</v>
      </c>
      <c r="BW7" s="12" t="n">
        <f aca="false">BI7/(0.042*5)</f>
        <v>68.4534691390267</v>
      </c>
      <c r="BX7" s="12" t="n">
        <f aca="false">BJ7/(0.042*5)</f>
        <v>70.690780882737</v>
      </c>
      <c r="BZ7" s="2" t="s">
        <v>12</v>
      </c>
      <c r="CA7" s="12"/>
      <c r="CB7" s="12"/>
      <c r="CC7" s="12"/>
      <c r="CD7" s="12"/>
      <c r="CE7" s="12" t="n">
        <f aca="false">AVERAGE(BQ7:BT7)</f>
        <v>65.3020806128667</v>
      </c>
      <c r="CF7" s="12"/>
      <c r="CG7" s="12"/>
      <c r="CH7" s="12"/>
      <c r="CI7" s="12" t="n">
        <f aca="false">AVERAGE(BU7:BX7)</f>
        <v>68.7037520675546</v>
      </c>
      <c r="CJ7" s="12"/>
      <c r="CK7" s="12"/>
      <c r="CL7" s="12"/>
      <c r="CN7" s="2" t="s">
        <v>12</v>
      </c>
      <c r="CO7" s="12"/>
      <c r="CP7" s="12"/>
      <c r="CQ7" s="12"/>
      <c r="CR7" s="12"/>
      <c r="CS7" s="12" t="n">
        <f aca="false">(BQ7/$CA$8)*100</f>
        <v>96.3267872111124</v>
      </c>
      <c r="CT7" s="12" t="n">
        <f aca="false">(BR7/$CA$8)*100</f>
        <v>81.1310022751766</v>
      </c>
      <c r="CU7" s="12" t="n">
        <f aca="false">(BS7/$CA$8)*100</f>
        <v>97.2727817027901</v>
      </c>
      <c r="CV7" s="12" t="n">
        <f aca="false">(BT7/$CA$8)*100</f>
        <v>84.5677164411448</v>
      </c>
      <c r="CW7" s="12" t="n">
        <f aca="false">(BU7/$CA$8)*100</f>
        <v>91.3333732487127</v>
      </c>
      <c r="CX7" s="12" t="n">
        <f aca="false">(BV7/$CA$8)*100</f>
        <v>95.2849958088851</v>
      </c>
      <c r="CY7" s="12" t="n">
        <f aca="false">(BW7/$CA$8)*100</f>
        <v>94.159382109927</v>
      </c>
      <c r="CZ7" s="12" t="n">
        <f aca="false">(BX7/$CA$8)*100</f>
        <v>97.236857861334</v>
      </c>
      <c r="DB7" s="2" t="s">
        <v>12</v>
      </c>
      <c r="DC7" s="12"/>
      <c r="DD7" s="12"/>
      <c r="DE7" s="12"/>
      <c r="DF7" s="12"/>
      <c r="DG7" s="12" t="n">
        <f aca="false">AVERAGE(CS7:CV7)</f>
        <v>89.824571907556</v>
      </c>
      <c r="DH7" s="12"/>
      <c r="DI7" s="12"/>
      <c r="DJ7" s="12"/>
      <c r="DK7" s="12" t="n">
        <f aca="false">AVERAGE(CW7:CZ7)</f>
        <v>94.5036522572147</v>
      </c>
      <c r="DL7" s="12"/>
      <c r="DM7" s="12"/>
      <c r="DN7" s="12"/>
      <c r="DP7" s="2" t="s">
        <v>12</v>
      </c>
      <c r="DQ7" s="12"/>
      <c r="DR7" s="12"/>
      <c r="DS7" s="12"/>
      <c r="DT7" s="12"/>
      <c r="DU7" s="12" t="n">
        <f aca="false">$DC$8-CS7</f>
        <v>3.67321278888755</v>
      </c>
      <c r="DV7" s="12" t="n">
        <f aca="false">$DC$8-CT7</f>
        <v>18.8689977248234</v>
      </c>
      <c r="DW7" s="12" t="n">
        <f aca="false">$DC$8-CU7</f>
        <v>2.72721829720992</v>
      </c>
      <c r="DX7" s="12" t="n">
        <f aca="false">$DC$8-CV7</f>
        <v>15.4322835588552</v>
      </c>
      <c r="DY7" s="12" t="n">
        <f aca="false">$DC$8-CW7</f>
        <v>8.66662675128727</v>
      </c>
      <c r="DZ7" s="12" t="n">
        <f aca="false">$DC$8-CX7</f>
        <v>4.71500419111487</v>
      </c>
      <c r="EA7" s="12" t="n">
        <f aca="false">$DC$8-CY7</f>
        <v>5.84061789007305</v>
      </c>
      <c r="EB7" s="12" t="n">
        <f aca="false">$DC$8-CZ7</f>
        <v>2.76314213866604</v>
      </c>
      <c r="ED7" s="2" t="s">
        <v>12</v>
      </c>
      <c r="EE7" s="12"/>
      <c r="EF7" s="12"/>
      <c r="EG7" s="12"/>
      <c r="EH7" s="12"/>
      <c r="EI7" s="12" t="n">
        <f aca="false">AVERAGE(DU7:DX7)</f>
        <v>10.175428092444</v>
      </c>
      <c r="EJ7" s="12"/>
      <c r="EK7" s="12"/>
      <c r="EL7" s="12"/>
      <c r="EM7" s="12" t="n">
        <f aca="false">AVERAGE(DY7:EB7)</f>
        <v>5.49634774278531</v>
      </c>
      <c r="EN7" s="12"/>
      <c r="EO7" s="12"/>
      <c r="EP7" s="12"/>
      <c r="ER7" s="2" t="s">
        <v>12</v>
      </c>
      <c r="ES7" s="12"/>
      <c r="ET7" s="12"/>
      <c r="EU7" s="12"/>
      <c r="EV7" s="12"/>
      <c r="EW7" s="12" t="n">
        <f aca="false">STDEV(DU7:DX7)</f>
        <v>8.18468723400374</v>
      </c>
      <c r="EX7" s="12"/>
      <c r="EY7" s="12"/>
      <c r="EZ7" s="12"/>
      <c r="FA7" s="12" t="n">
        <f aca="false">STDEV(DY7:EB7)</f>
        <v>2.46644829300404</v>
      </c>
      <c r="FB7" s="12"/>
      <c r="FC7" s="12"/>
      <c r="FD7" s="12"/>
    </row>
    <row r="8" customFormat="false" ht="16" hidden="false" customHeight="false" outlineLevel="0" collapsed="false">
      <c r="A8" s="2" t="s">
        <v>16</v>
      </c>
      <c r="B8" s="7" t="s">
        <v>17</v>
      </c>
      <c r="C8" s="7"/>
      <c r="D8" s="7"/>
      <c r="E8" s="7"/>
      <c r="F8" s="4" t="s">
        <v>126</v>
      </c>
      <c r="G8" s="4"/>
      <c r="H8" s="4"/>
      <c r="I8" s="4"/>
      <c r="J8" s="4" t="s">
        <v>127</v>
      </c>
      <c r="K8" s="4"/>
      <c r="L8" s="4"/>
      <c r="M8" s="4"/>
      <c r="O8" s="2" t="s">
        <v>16</v>
      </c>
      <c r="P8" s="28" t="n">
        <v>0.8924</v>
      </c>
      <c r="Q8" s="28" t="n">
        <v>0.8525</v>
      </c>
      <c r="R8" s="28" t="n">
        <v>0.8677</v>
      </c>
      <c r="S8" s="28" t="n">
        <v>0.9009</v>
      </c>
      <c r="T8" s="28" t="n">
        <v>0.8508</v>
      </c>
      <c r="U8" s="28" t="n">
        <v>0.8118</v>
      </c>
      <c r="V8" s="28" t="n">
        <v>0.7147</v>
      </c>
      <c r="W8" s="28" t="n">
        <v>0.7722</v>
      </c>
      <c r="X8" s="28" t="n">
        <v>0.7164</v>
      </c>
      <c r="Y8" s="28" t="n">
        <v>0.7002</v>
      </c>
      <c r="Z8" s="28" t="n">
        <v>0.6857</v>
      </c>
      <c r="AA8" s="28" t="n">
        <v>0.71</v>
      </c>
      <c r="AC8" s="2" t="s">
        <v>16</v>
      </c>
      <c r="AD8" s="12" t="n">
        <f aca="false">P8-(AVERAGE($P$4:$S$4))</f>
        <v>0.832925</v>
      </c>
      <c r="AE8" s="12" t="n">
        <f aca="false">Q8-(AVERAGE($P$4:$S$4))</f>
        <v>0.793025</v>
      </c>
      <c r="AF8" s="12" t="n">
        <f aca="false">R8-(AVERAGE($P$4:$S$4))</f>
        <v>0.808225</v>
      </c>
      <c r="AG8" s="12" t="n">
        <f aca="false">S8-(AVERAGE($P$4:$S$4))</f>
        <v>0.841425</v>
      </c>
      <c r="AH8" s="12" t="n">
        <f aca="false">T8-(AVERAGE($P$4:$S$4))</f>
        <v>0.791325</v>
      </c>
      <c r="AI8" s="12" t="n">
        <f aca="false">U8-(AVERAGE($P$4:$S$4))</f>
        <v>0.752325</v>
      </c>
      <c r="AJ8" s="12" t="n">
        <f aca="false">V8-(AVERAGE($P$4:$S$4))</f>
        <v>0.655225</v>
      </c>
      <c r="AK8" s="12" t="n">
        <f aca="false">W8-(AVERAGE($P$4:$S$4))</f>
        <v>0.712725</v>
      </c>
      <c r="AL8" s="12" t="n">
        <f aca="false">X8-(AVERAGE($P$4:$S$4))</f>
        <v>0.656925</v>
      </c>
      <c r="AM8" s="12" t="n">
        <f aca="false">Y8-(AVERAGE($P$4:$S$4))</f>
        <v>0.640725</v>
      </c>
      <c r="AN8" s="12" t="n">
        <f aca="false">Z8-(AVERAGE($P$4:$S$4))</f>
        <v>0.626225</v>
      </c>
      <c r="AO8" s="12" t="n">
        <f aca="false">AA8-(AVERAGE($P$4:$S$4))</f>
        <v>0.650525</v>
      </c>
      <c r="AX8" s="2" t="s">
        <v>16</v>
      </c>
      <c r="AY8" s="12" t="n">
        <f aca="false">(AD8+0.0162)/0.0547</f>
        <v>15.5233089579525</v>
      </c>
      <c r="AZ8" s="12" t="n">
        <f aca="false">(AE8+0.0162)/0.0547</f>
        <v>14.7938756855576</v>
      </c>
      <c r="BA8" s="12" t="n">
        <f aca="false">(AF8+0.0162)/0.0547</f>
        <v>15.0717550274223</v>
      </c>
      <c r="BB8" s="12" t="n">
        <f aca="false">(AG8+0.0162)/0.0547</f>
        <v>15.6787020109689</v>
      </c>
      <c r="BC8" s="12" t="n">
        <f aca="false">(AH8+0.0162)/0.0547</f>
        <v>14.7627970749543</v>
      </c>
      <c r="BD8" s="12" t="n">
        <f aca="false">(AI8+0.0162)/0.0547</f>
        <v>14.0498171846435</v>
      </c>
      <c r="BE8" s="12" t="n">
        <f aca="false">(AJ8+0.0162)/0.0547</f>
        <v>12.2746800731261</v>
      </c>
      <c r="BF8" s="12" t="n">
        <f aca="false">(AK8+0.0162)/0.0547</f>
        <v>13.3258683729433</v>
      </c>
      <c r="BG8" s="12" t="n">
        <f aca="false">(AL8+0.0162)/0.0547</f>
        <v>12.3057586837294</v>
      </c>
      <c r="BH8" s="12" t="n">
        <f aca="false">(AM8+0.0162)/0.0547</f>
        <v>12.0095978062157</v>
      </c>
      <c r="BI8" s="12" t="n">
        <f aca="false">(AN8+0.0162)/0.0547</f>
        <v>11.7445155393053</v>
      </c>
      <c r="BJ8" s="12" t="n">
        <f aca="false">(AO8+0.0162)/0.0547</f>
        <v>12.1887568555759</v>
      </c>
      <c r="BL8" s="2" t="s">
        <v>16</v>
      </c>
      <c r="BM8" s="12" t="n">
        <f aca="false">AY8/(0.042*5)</f>
        <v>73.9205188473927</v>
      </c>
      <c r="BN8" s="12" t="n">
        <f aca="false">AZ8/(0.042*5)</f>
        <v>70.4470270740837</v>
      </c>
      <c r="BO8" s="12" t="n">
        <f aca="false">BA8/(0.042*5)</f>
        <v>71.7702620353443</v>
      </c>
      <c r="BP8" s="12" t="n">
        <f aca="false">BB8/(0.042*5)</f>
        <v>74.6604857665187</v>
      </c>
      <c r="BQ8" s="12" t="n">
        <f aca="false">BC8/(0.042*5)</f>
        <v>70.2990336902585</v>
      </c>
      <c r="BR8" s="12" t="n">
        <f aca="false">BD8/(0.042*5)</f>
        <v>66.9038913554453</v>
      </c>
      <c r="BS8" s="12" t="n">
        <f aca="false">BE8/(0.042*5)</f>
        <v>58.4508574910769</v>
      </c>
      <c r="BT8" s="12" t="n">
        <f aca="false">BF8/(0.042*5)</f>
        <v>63.4565160616349</v>
      </c>
      <c r="BU8" s="12" t="n">
        <f aca="false">BG8/(0.042*5)</f>
        <v>58.598850874902</v>
      </c>
      <c r="BV8" s="12" t="n">
        <f aca="false">BH8/(0.042*5)</f>
        <v>57.1885609819796</v>
      </c>
      <c r="BW8" s="12" t="n">
        <f aca="false">BI8/(0.042*5)</f>
        <v>55.9262644728824</v>
      </c>
      <c r="BX8" s="12" t="n">
        <f aca="false">BJ8/(0.042*5)</f>
        <v>58.041699312266</v>
      </c>
      <c r="BZ8" s="2" t="s">
        <v>16</v>
      </c>
      <c r="CA8" s="12" t="n">
        <f aca="false">AVERAGE(BM8:BP8)</f>
        <v>72.6995734308349</v>
      </c>
      <c r="CB8" s="12"/>
      <c r="CC8" s="12"/>
      <c r="CD8" s="12"/>
      <c r="CE8" s="12" t="n">
        <f aca="false">AVERAGE(BQ8:BT8)</f>
        <v>64.7775746496039</v>
      </c>
      <c r="CF8" s="12"/>
      <c r="CG8" s="12"/>
      <c r="CH8" s="12"/>
      <c r="CI8" s="14" t="n">
        <f aca="false">AVERAGE(BU8:BX8)</f>
        <v>57.4388439105075</v>
      </c>
      <c r="CJ8" s="12"/>
      <c r="CK8" s="12"/>
      <c r="CL8" s="12"/>
      <c r="CN8" s="2" t="s">
        <v>16</v>
      </c>
      <c r="CO8" s="12" t="n">
        <f aca="false">(BM8/$CA$8)*100</f>
        <v>101.679439588073</v>
      </c>
      <c r="CP8" s="12" t="n">
        <f aca="false">(BN8/$CA$8)*100</f>
        <v>96.9015686744103</v>
      </c>
      <c r="CQ8" s="12" t="n">
        <f aca="false">(BO8/$CA$8)*100</f>
        <v>98.7217099748533</v>
      </c>
      <c r="CR8" s="12" t="n">
        <f aca="false">(BP8/$CA$8)*100</f>
        <v>102.697281762663</v>
      </c>
      <c r="CS8" s="12" t="n">
        <f aca="false">(BQ8/$CA$8)*100</f>
        <v>96.6980002394923</v>
      </c>
      <c r="CT8" s="12" t="n">
        <f aca="false">(BR8/$CA$8)*100</f>
        <v>92.0279008501976</v>
      </c>
      <c r="CU8" s="12" t="n">
        <f aca="false">(BS8/$CA$8)*100</f>
        <v>80.4005508322357</v>
      </c>
      <c r="CV8" s="12" t="n">
        <f aca="false">(BT8/$CA$8)*100</f>
        <v>87.2859537779907</v>
      </c>
      <c r="CW8" s="12" t="n">
        <f aca="false">(BU8/$CA$8)*100</f>
        <v>80.6041192671536</v>
      </c>
      <c r="CX8" s="12" t="n">
        <f aca="false">(BV8/$CA$8)*100</f>
        <v>78.6642318285235</v>
      </c>
      <c r="CY8" s="12" t="n">
        <f aca="false">(BW8/$CA$8)*100</f>
        <v>76.9279128248114</v>
      </c>
      <c r="CZ8" s="12" t="n">
        <f aca="false">(BX8/$CA$8)*100</f>
        <v>79.8377439827566</v>
      </c>
      <c r="DB8" s="2" t="s">
        <v>16</v>
      </c>
      <c r="DC8" s="12" t="n">
        <f aca="false">AVERAGE(CO8:CR8)</f>
        <v>100</v>
      </c>
      <c r="DD8" s="12"/>
      <c r="DE8" s="12"/>
      <c r="DF8" s="12"/>
      <c r="DG8" s="12" t="n">
        <f aca="false">AVERAGE(CS8:CV8)</f>
        <v>89.103101424979</v>
      </c>
      <c r="DH8" s="12"/>
      <c r="DI8" s="12"/>
      <c r="DJ8" s="12"/>
      <c r="DK8" s="12" t="n">
        <f aca="false">AVERAGE(CW8:CZ8)</f>
        <v>79.0085019758113</v>
      </c>
      <c r="DL8" s="12"/>
      <c r="DM8" s="12"/>
      <c r="DN8" s="12"/>
      <c r="DP8" s="2" t="s">
        <v>16</v>
      </c>
      <c r="DQ8" s="12" t="n">
        <f aca="false">$DC$8-CO8</f>
        <v>-1.67943958807328</v>
      </c>
      <c r="DR8" s="12" t="n">
        <f aca="false">$DC$8-CP8</f>
        <v>3.09843132558973</v>
      </c>
      <c r="DS8" s="12" t="n">
        <f aca="false">$DC$8-CQ8</f>
        <v>1.27829002514672</v>
      </c>
      <c r="DT8" s="12" t="n">
        <f aca="false">$DC$8-CR8</f>
        <v>-2.69728176266315</v>
      </c>
      <c r="DU8" s="12" t="n">
        <f aca="false">$DC$8-CS8</f>
        <v>3.30199976050773</v>
      </c>
      <c r="DV8" s="12" t="n">
        <f aca="false">$DC$8-CT8</f>
        <v>7.97209914980243</v>
      </c>
      <c r="DW8" s="12" t="n">
        <f aca="false">$DC$8-CU8</f>
        <v>19.5994491677643</v>
      </c>
      <c r="DX8" s="12" t="n">
        <f aca="false">$DC$8-CV8</f>
        <v>12.7140462220093</v>
      </c>
      <c r="DY8" s="12" t="n">
        <f aca="false">$DC$8-CW8</f>
        <v>19.3958807328464</v>
      </c>
      <c r="DZ8" s="12" t="n">
        <f aca="false">$DC$8-CX8</f>
        <v>21.3357681714765</v>
      </c>
      <c r="EA8" s="12" t="n">
        <f aca="false">$DC$8-CY8</f>
        <v>23.0720871751886</v>
      </c>
      <c r="EB8" s="12" t="n">
        <f aca="false">$DC$8-CZ8</f>
        <v>20.1622560172434</v>
      </c>
      <c r="ED8" s="2" t="s">
        <v>16</v>
      </c>
      <c r="EE8" s="12" t="n">
        <f aca="false">AVERAGE(DQ8:DT8)</f>
        <v>3.5527136788005E-015</v>
      </c>
      <c r="EF8" s="12"/>
      <c r="EG8" s="12"/>
      <c r="EH8" s="12"/>
      <c r="EI8" s="12" t="n">
        <f aca="false">AVERAGE(DU8:DX8)</f>
        <v>10.896898575021</v>
      </c>
      <c r="EJ8" s="12"/>
      <c r="EK8" s="12"/>
      <c r="EL8" s="12"/>
      <c r="EM8" s="14" t="n">
        <f aca="false">AVERAGE(DY8:EB8)</f>
        <v>20.9914980241887</v>
      </c>
      <c r="EN8" s="12"/>
      <c r="EO8" s="12"/>
      <c r="EP8" s="12"/>
      <c r="ER8" s="2" t="s">
        <v>16</v>
      </c>
      <c r="ES8" s="12" t="n">
        <f aca="false">STDEV(DQ8:DT8)</f>
        <v>2.66646759496331</v>
      </c>
      <c r="ET8" s="12"/>
      <c r="EU8" s="12"/>
      <c r="EV8" s="12"/>
      <c r="EW8" s="12" t="n">
        <f aca="false">STDEV(DU8:DX8)</f>
        <v>6.95876790029832</v>
      </c>
      <c r="EX8" s="12"/>
      <c r="EY8" s="12"/>
      <c r="EZ8" s="12"/>
      <c r="FA8" s="14" t="n">
        <f aca="false">STDEV(DY8:EB8)</f>
        <v>1.60010520446681</v>
      </c>
      <c r="FB8" s="12"/>
      <c r="FC8" s="12"/>
      <c r="FD8" s="12"/>
    </row>
    <row r="9" customFormat="false" ht="16" hidden="false" customHeight="false" outlineLevel="0" collapsed="false">
      <c r="A9" s="2" t="s">
        <v>20</v>
      </c>
      <c r="B9" s="8" t="s">
        <v>21</v>
      </c>
      <c r="C9" s="8"/>
      <c r="D9" s="8"/>
      <c r="E9" s="8"/>
      <c r="F9" s="4" t="s">
        <v>128</v>
      </c>
      <c r="G9" s="4"/>
      <c r="H9" s="4"/>
      <c r="I9" s="4"/>
      <c r="J9" s="4" t="s">
        <v>129</v>
      </c>
      <c r="K9" s="4"/>
      <c r="L9" s="4"/>
      <c r="M9" s="4"/>
      <c r="O9" s="2" t="s">
        <v>20</v>
      </c>
      <c r="P9" s="28" t="n">
        <v>0.5323</v>
      </c>
      <c r="Q9" s="28" t="n">
        <v>0.5164</v>
      </c>
      <c r="R9" s="28" t="n">
        <v>0.5097</v>
      </c>
      <c r="S9" s="28" t="n">
        <v>0.5022</v>
      </c>
      <c r="T9" s="28" t="n">
        <v>0.8918</v>
      </c>
      <c r="U9" s="28" t="n">
        <v>0.8774</v>
      </c>
      <c r="V9" s="28" t="n">
        <v>0.8639</v>
      </c>
      <c r="W9" s="28" t="n">
        <v>0.8026</v>
      </c>
      <c r="X9" s="28" t="n">
        <v>0.8398</v>
      </c>
      <c r="Y9" s="28" t="n">
        <v>0.8179</v>
      </c>
      <c r="Z9" s="28" t="n">
        <v>0.8169</v>
      </c>
      <c r="AA9" s="28" t="n">
        <v>0.8191</v>
      </c>
      <c r="AC9" s="2" t="s">
        <v>20</v>
      </c>
      <c r="AD9" s="12" t="n">
        <f aca="false">P9-(AVERAGE($P$4:$S$4))</f>
        <v>0.472825</v>
      </c>
      <c r="AE9" s="12" t="n">
        <f aca="false">Q9-(AVERAGE($P$4:$S$4))</f>
        <v>0.456925</v>
      </c>
      <c r="AF9" s="12" t="n">
        <f aca="false">R9-(AVERAGE($P$4:$S$4))</f>
        <v>0.450225</v>
      </c>
      <c r="AG9" s="12" t="n">
        <f aca="false">S9-(AVERAGE($P$4:$S$4))</f>
        <v>0.442725</v>
      </c>
      <c r="AH9" s="12" t="n">
        <f aca="false">T9-(AVERAGE($P$4:$S$4))</f>
        <v>0.832325</v>
      </c>
      <c r="AI9" s="12" t="n">
        <f aca="false">U9-(AVERAGE($P$4:$S$4))</f>
        <v>0.817925</v>
      </c>
      <c r="AJ9" s="12" t="n">
        <f aca="false">V9-(AVERAGE($P$4:$S$4))</f>
        <v>0.804425</v>
      </c>
      <c r="AK9" s="12" t="n">
        <f aca="false">W9-(AVERAGE($P$4:$S$4))</f>
        <v>0.743125</v>
      </c>
      <c r="AL9" s="12" t="n">
        <f aca="false">X9-(AVERAGE($P$4:$S$4))</f>
        <v>0.780325</v>
      </c>
      <c r="AM9" s="12" t="n">
        <f aca="false">Y9-(AVERAGE($P$4:$S$4))</f>
        <v>0.758425</v>
      </c>
      <c r="AN9" s="12" t="n">
        <f aca="false">Z9-(AVERAGE($P$4:$S$4))</f>
        <v>0.757425</v>
      </c>
      <c r="AO9" s="12" t="n">
        <f aca="false">AA9-(AVERAGE($P$4:$S$4))</f>
        <v>0.759625</v>
      </c>
      <c r="AX9" s="2" t="s">
        <v>20</v>
      </c>
      <c r="AY9" s="12" t="n">
        <f aca="false">(AD9+0.0162)/0.0547</f>
        <v>8.94012797074954</v>
      </c>
      <c r="AZ9" s="12" t="n">
        <f aca="false">(AE9+0.0162)/0.0547</f>
        <v>8.64945155393053</v>
      </c>
      <c r="BA9" s="12" t="n">
        <f aca="false">(AF9+0.0162)/0.0547</f>
        <v>8.52696526508227</v>
      </c>
      <c r="BB9" s="12" t="n">
        <f aca="false">(AG9+0.0162)/0.0547</f>
        <v>8.38985374771481</v>
      </c>
      <c r="BC9" s="12" t="n">
        <f aca="false">(AH9+0.0162)/0.0547</f>
        <v>15.5123400365631</v>
      </c>
      <c r="BD9" s="12" t="n">
        <f aca="false">(AI9+0.0162)/0.0547</f>
        <v>15.2490859232176</v>
      </c>
      <c r="BE9" s="12" t="n">
        <f aca="false">(AJ9+0.0162)/0.0547</f>
        <v>15.0022851919561</v>
      </c>
      <c r="BF9" s="12" t="n">
        <f aca="false">(AK9+0.0162)/0.0547</f>
        <v>13.8816270566728</v>
      </c>
      <c r="BG9" s="12" t="n">
        <f aca="false">(AL9+0.0162)/0.0547</f>
        <v>14.5617001828154</v>
      </c>
      <c r="BH9" s="12" t="n">
        <f aca="false">(AM9+0.0162)/0.0547</f>
        <v>14.1613345521024</v>
      </c>
      <c r="BI9" s="12" t="n">
        <f aca="false">(AN9+0.0162)/0.0547</f>
        <v>14.1430530164534</v>
      </c>
      <c r="BJ9" s="12" t="n">
        <f aca="false">(AO9+0.0162)/0.0547</f>
        <v>14.1832723948812</v>
      </c>
      <c r="BL9" s="2" t="s">
        <v>20</v>
      </c>
      <c r="BM9" s="12" t="n">
        <f aca="false">AY9/(0.042*5)</f>
        <v>42.5720379559502</v>
      </c>
      <c r="BN9" s="12" t="n">
        <f aca="false">AZ9/(0.042*5)</f>
        <v>41.1878645425263</v>
      </c>
      <c r="BO9" s="12" t="n">
        <f aca="false">BA9/(0.042*5)</f>
        <v>40.6045965003917</v>
      </c>
      <c r="BP9" s="12" t="n">
        <f aca="false">BB9/(0.042*5)</f>
        <v>39.9516845129277</v>
      </c>
      <c r="BQ9" s="12" t="n">
        <f aca="false">BC9/(0.042*5)</f>
        <v>73.8682858883956</v>
      </c>
      <c r="BR9" s="12" t="n">
        <f aca="false">BD9/(0.042*5)</f>
        <v>72.6146948724645</v>
      </c>
      <c r="BS9" s="12" t="n">
        <f aca="false">BE9/(0.042*5)</f>
        <v>71.4394532950291</v>
      </c>
      <c r="BT9" s="12" t="n">
        <f aca="false">BF9/(0.042*5)</f>
        <v>66.102985984156</v>
      </c>
      <c r="BU9" s="12" t="n">
        <f aca="false">BG9/(0.042*5)</f>
        <v>69.3414294419779</v>
      </c>
      <c r="BV9" s="12" t="n">
        <f aca="false">BH9/(0.042*5)</f>
        <v>67.4349264385827</v>
      </c>
      <c r="BW9" s="12" t="n">
        <f aca="false">BI9/(0.042*5)</f>
        <v>67.3478715069208</v>
      </c>
      <c r="BX9" s="12" t="n">
        <f aca="false">BJ9/(0.042*5)</f>
        <v>67.539392356577</v>
      </c>
      <c r="BZ9" s="2" t="s">
        <v>20</v>
      </c>
      <c r="CA9" s="12" t="n">
        <f aca="false">AVERAGE(BM9:BP9)</f>
        <v>41.079045877949</v>
      </c>
      <c r="CB9" s="12"/>
      <c r="CC9" s="12"/>
      <c r="CD9" s="12"/>
      <c r="CE9" s="12" t="n">
        <f aca="false">AVERAGE(BQ9:BT9)</f>
        <v>71.0063550100113</v>
      </c>
      <c r="CF9" s="12"/>
      <c r="CG9" s="12"/>
      <c r="CH9" s="12"/>
      <c r="CI9" s="14" t="n">
        <f aca="false">AVERAGE(BU9:BX9)</f>
        <v>67.9159049360146</v>
      </c>
      <c r="CJ9" s="12"/>
      <c r="CK9" s="12"/>
      <c r="CL9" s="12"/>
      <c r="CN9" s="2" t="s">
        <v>20</v>
      </c>
      <c r="CO9" s="12" t="n">
        <f aca="false">(BM9/$CA$8)*100</f>
        <v>58.5588552269189</v>
      </c>
      <c r="CP9" s="12" t="n">
        <f aca="false">(BN9/$CA$8)*100</f>
        <v>56.654891629745</v>
      </c>
      <c r="CQ9" s="12" t="n">
        <f aca="false">(BO9/$CA$8)*100</f>
        <v>55.8525925038917</v>
      </c>
      <c r="CR9" s="12" t="n">
        <f aca="false">(BP9/$CA$8)*100</f>
        <v>54.9544964674889</v>
      </c>
      <c r="CS9" s="12" t="n">
        <f aca="false">(BQ9/$CA$8)*100</f>
        <v>101.607591905161</v>
      </c>
      <c r="CT9" s="12" t="n">
        <f aca="false">(BR9/$CA$8)*100</f>
        <v>99.8832475152676</v>
      </c>
      <c r="CU9" s="12" t="n">
        <f aca="false">(BS9/$CA$8)*100</f>
        <v>98.2666746497425</v>
      </c>
      <c r="CV9" s="12" t="n">
        <f aca="false">(BT9/$CA$8)*100</f>
        <v>90.9262363788768</v>
      </c>
      <c r="CW9" s="12" t="n">
        <f aca="false">(BU9/$CA$8)*100</f>
        <v>95.3807927194348</v>
      </c>
      <c r="CX9" s="12" t="n">
        <f aca="false">(BV9/$CA$8)*100</f>
        <v>92.7583522931385</v>
      </c>
      <c r="CY9" s="12" t="n">
        <f aca="false">(BW9/$CA$8)*100</f>
        <v>92.6386061549515</v>
      </c>
      <c r="CZ9" s="12" t="n">
        <f aca="false">(BX9/$CA$8)*100</f>
        <v>92.902047658963</v>
      </c>
      <c r="DB9" s="2" t="s">
        <v>20</v>
      </c>
      <c r="DC9" s="12" t="n">
        <f aca="false">AVERAGE(CO9:CR9)</f>
        <v>56.5052089570111</v>
      </c>
      <c r="DD9" s="12"/>
      <c r="DE9" s="12"/>
      <c r="DF9" s="12"/>
      <c r="DG9" s="12" t="n">
        <f aca="false">AVERAGE(CS9:CV9)</f>
        <v>97.670937612262</v>
      </c>
      <c r="DH9" s="12"/>
      <c r="DI9" s="12"/>
      <c r="DJ9" s="12"/>
      <c r="DK9" s="12" t="n">
        <f aca="false">AVERAGE(CW9:CZ9)</f>
        <v>93.419949706622</v>
      </c>
      <c r="DL9" s="12"/>
      <c r="DM9" s="12"/>
      <c r="DN9" s="12"/>
      <c r="DP9" s="2" t="s">
        <v>20</v>
      </c>
      <c r="DQ9" s="12" t="n">
        <f aca="false">$DC$8-CO9</f>
        <v>41.4411447730811</v>
      </c>
      <c r="DR9" s="12" t="n">
        <f aca="false">$DC$8-CP9</f>
        <v>43.3451083702551</v>
      </c>
      <c r="DS9" s="12" t="n">
        <f aca="false">$DC$8-CQ9</f>
        <v>44.1474074961083</v>
      </c>
      <c r="DT9" s="12" t="n">
        <f aca="false">$DC$8-CR9</f>
        <v>45.0455035325111</v>
      </c>
      <c r="DU9" s="12" t="n">
        <f aca="false">$DC$8-CS9</f>
        <v>-1.60759190516104</v>
      </c>
      <c r="DV9" s="12" t="n">
        <f aca="false">$DC$8-CT9</f>
        <v>0.116752484732373</v>
      </c>
      <c r="DW9" s="12" t="n">
        <f aca="false">$DC$8-CU9</f>
        <v>1.73332535025747</v>
      </c>
      <c r="DX9" s="12" t="n">
        <f aca="false">$DC$8-CV9</f>
        <v>9.07376362112322</v>
      </c>
      <c r="DY9" s="12" t="n">
        <f aca="false">$DC$8-CW9</f>
        <v>4.61920728056519</v>
      </c>
      <c r="DZ9" s="12" t="n">
        <f aca="false">$DC$8-CX9</f>
        <v>7.24164770686147</v>
      </c>
      <c r="EA9" s="12" t="n">
        <f aca="false">$DC$8-CY9</f>
        <v>7.36139384504853</v>
      </c>
      <c r="EB9" s="12" t="n">
        <f aca="false">$DC$8-CZ9</f>
        <v>7.09795234103702</v>
      </c>
      <c r="ED9" s="2" t="s">
        <v>20</v>
      </c>
      <c r="EE9" s="12" t="n">
        <f aca="false">AVERAGE(DQ9:DT9)</f>
        <v>43.4947910429889</v>
      </c>
      <c r="EF9" s="12"/>
      <c r="EG9" s="12"/>
      <c r="EH9" s="12"/>
      <c r="EI9" s="12" t="n">
        <f aca="false">AVERAGE(DU9:DX9)</f>
        <v>2.32906238773801</v>
      </c>
      <c r="EJ9" s="12"/>
      <c r="EK9" s="12"/>
      <c r="EL9" s="12"/>
      <c r="EM9" s="14" t="n">
        <f aca="false">AVERAGE(DY9:EB9)</f>
        <v>6.58005029337805</v>
      </c>
      <c r="EN9" s="12"/>
      <c r="EO9" s="12"/>
      <c r="EP9" s="12"/>
      <c r="ER9" s="2" t="s">
        <v>20</v>
      </c>
      <c r="ES9" s="12" t="n">
        <f aca="false">STDEV(DQ9:DT9)</f>
        <v>1.53519655250451</v>
      </c>
      <c r="ET9" s="12"/>
      <c r="EU9" s="12"/>
      <c r="EV9" s="12"/>
      <c r="EW9" s="12" t="n">
        <f aca="false">STDEV(DU9:DX9)</f>
        <v>4.69884593895818</v>
      </c>
      <c r="EX9" s="12"/>
      <c r="EY9" s="12"/>
      <c r="EZ9" s="12"/>
      <c r="FA9" s="14" t="n">
        <f aca="false">STDEV(DY9:EB9)</f>
        <v>1.31165756902368</v>
      </c>
      <c r="FB9" s="12"/>
      <c r="FC9" s="12"/>
      <c r="FD9" s="12"/>
    </row>
    <row r="10" customFormat="false" ht="16" hidden="false" customHeight="false" outlineLevel="0" collapsed="false">
      <c r="A10" s="2" t="s">
        <v>24</v>
      </c>
      <c r="B10" s="8" t="s">
        <v>25</v>
      </c>
      <c r="C10" s="8"/>
      <c r="D10" s="8"/>
      <c r="E10" s="8"/>
      <c r="F10" s="4" t="s">
        <v>130</v>
      </c>
      <c r="G10" s="4"/>
      <c r="H10" s="4"/>
      <c r="I10" s="4"/>
      <c r="J10" s="4" t="s">
        <v>131</v>
      </c>
      <c r="K10" s="4"/>
      <c r="L10" s="4"/>
      <c r="M10" s="4"/>
      <c r="O10" s="2" t="s">
        <v>24</v>
      </c>
      <c r="P10" s="28" t="n">
        <v>0.2304</v>
      </c>
      <c r="Q10" s="28" t="n">
        <v>0.2626</v>
      </c>
      <c r="R10" s="28" t="n">
        <v>0.2024</v>
      </c>
      <c r="S10" s="28" t="n">
        <v>0.2357</v>
      </c>
      <c r="T10" s="28" t="n">
        <v>0.8264</v>
      </c>
      <c r="U10" s="28" t="n">
        <v>0.8933</v>
      </c>
      <c r="V10" s="28" t="n">
        <v>0.8472</v>
      </c>
      <c r="W10" s="28" t="n">
        <v>0.7993</v>
      </c>
      <c r="X10" s="28" t="n">
        <v>0.8449</v>
      </c>
      <c r="Y10" s="28" t="n">
        <v>0.7934</v>
      </c>
      <c r="Z10" s="28" t="n">
        <v>0.8119</v>
      </c>
      <c r="AA10" s="28" t="n">
        <v>0.7791</v>
      </c>
      <c r="AC10" s="2" t="s">
        <v>24</v>
      </c>
      <c r="AD10" s="12" t="n">
        <f aca="false">P10-(AVERAGE($P$4:$S$4))</f>
        <v>0.170925</v>
      </c>
      <c r="AE10" s="12" t="n">
        <f aca="false">Q10-(AVERAGE($P$4:$S$4))</f>
        <v>0.203125</v>
      </c>
      <c r="AF10" s="12" t="n">
        <f aca="false">R10-(AVERAGE($P$4:$S$4))</f>
        <v>0.142925</v>
      </c>
      <c r="AG10" s="12" t="n">
        <f aca="false">S10-(AVERAGE($P$4:$S$4))</f>
        <v>0.176225</v>
      </c>
      <c r="AH10" s="12" t="n">
        <f aca="false">T10-(AVERAGE($P$4:$S$4))</f>
        <v>0.766925</v>
      </c>
      <c r="AI10" s="12" t="n">
        <f aca="false">U10-(AVERAGE($P$4:$S$4))</f>
        <v>0.833825</v>
      </c>
      <c r="AJ10" s="12" t="n">
        <f aca="false">V10-(AVERAGE($P$4:$S$4))</f>
        <v>0.787725</v>
      </c>
      <c r="AK10" s="12" t="n">
        <f aca="false">W10-(AVERAGE($P$4:$S$4))</f>
        <v>0.739825</v>
      </c>
      <c r="AL10" s="12" t="n">
        <f aca="false">X10-(AVERAGE($P$4:$S$4))</f>
        <v>0.785425</v>
      </c>
      <c r="AM10" s="12" t="n">
        <f aca="false">Y10-(AVERAGE($P$4:$S$4))</f>
        <v>0.733925</v>
      </c>
      <c r="AN10" s="12" t="n">
        <f aca="false">Z10-(AVERAGE($P$4:$S$4))</f>
        <v>0.752425</v>
      </c>
      <c r="AO10" s="12" t="n">
        <f aca="false">AA10-(AVERAGE($P$4:$S$4))</f>
        <v>0.719625</v>
      </c>
      <c r="AX10" s="2" t="s">
        <v>24</v>
      </c>
      <c r="AY10" s="12" t="n">
        <f aca="false">(AD10+0.0162)/0.0547</f>
        <v>3.4209323583181</v>
      </c>
      <c r="AZ10" s="12" t="n">
        <f aca="false">(AE10+0.0162)/0.0547</f>
        <v>4.00959780621572</v>
      </c>
      <c r="BA10" s="12" t="n">
        <f aca="false">(AF10+0.0162)/0.0547</f>
        <v>2.90904936014625</v>
      </c>
      <c r="BB10" s="12" t="n">
        <f aca="false">(AG10+0.0162)/0.0547</f>
        <v>3.51782449725777</v>
      </c>
      <c r="BC10" s="12" t="n">
        <f aca="false">(AH10+0.0162)/0.0547</f>
        <v>14.3167276051188</v>
      </c>
      <c r="BD10" s="12" t="n">
        <f aca="false">(AI10+0.0162)/0.0547</f>
        <v>15.5397623400366</v>
      </c>
      <c r="BE10" s="12" t="n">
        <f aca="false">(AJ10+0.0162)/0.0547</f>
        <v>14.6969835466179</v>
      </c>
      <c r="BF10" s="12" t="n">
        <f aca="false">(AK10+0.0162)/0.0547</f>
        <v>13.8212979890311</v>
      </c>
      <c r="BG10" s="12" t="n">
        <f aca="false">(AL10+0.0162)/0.0547</f>
        <v>14.6549360146252</v>
      </c>
      <c r="BH10" s="12" t="n">
        <f aca="false">(AM10+0.0162)/0.0547</f>
        <v>13.713436928702</v>
      </c>
      <c r="BI10" s="12" t="n">
        <f aca="false">(AN10+0.0162)/0.0547</f>
        <v>14.0516453382084</v>
      </c>
      <c r="BJ10" s="12" t="n">
        <f aca="false">(AO10+0.0162)/0.0547</f>
        <v>13.4520109689214</v>
      </c>
      <c r="BL10" s="2" t="s">
        <v>24</v>
      </c>
      <c r="BM10" s="12" t="n">
        <f aca="false">AY10/(0.042*5)</f>
        <v>16.290154087229</v>
      </c>
      <c r="BN10" s="12" t="n">
        <f aca="false">AZ10/(0.042*5)</f>
        <v>19.0933228867415</v>
      </c>
      <c r="BO10" s="12" t="n">
        <f aca="false">BA10/(0.042*5)</f>
        <v>13.8526160006964</v>
      </c>
      <c r="BP10" s="12" t="n">
        <f aca="false">BB10/(0.042*5)</f>
        <v>16.751545225037</v>
      </c>
      <c r="BQ10" s="12" t="n">
        <f aca="false">BC10/(0.042*5)</f>
        <v>68.1748933577087</v>
      </c>
      <c r="BR10" s="12" t="n">
        <f aca="false">BD10/(0.042*5)</f>
        <v>73.9988682858884</v>
      </c>
      <c r="BS10" s="12" t="n">
        <f aca="false">BE10/(0.042*5)</f>
        <v>69.9856359362758</v>
      </c>
      <c r="BT10" s="12" t="n">
        <f aca="false">BF10/(0.042*5)</f>
        <v>65.8157047096718</v>
      </c>
      <c r="BU10" s="12" t="n">
        <f aca="false">BG10/(0.042*5)</f>
        <v>69.7854095934535</v>
      </c>
      <c r="BV10" s="12" t="n">
        <f aca="false">BH10/(0.042*5)</f>
        <v>65.3020806128667</v>
      </c>
      <c r="BW10" s="12" t="n">
        <f aca="false">BI10/(0.042*5)</f>
        <v>66.9125968486115</v>
      </c>
      <c r="BX10" s="12" t="n">
        <f aca="false">BJ10/(0.042*5)</f>
        <v>64.0571950901018</v>
      </c>
      <c r="BZ10" s="2" t="s">
        <v>24</v>
      </c>
      <c r="CA10" s="12" t="n">
        <f aca="false">AVERAGE(BM10:BP10)</f>
        <v>16.496909549926</v>
      </c>
      <c r="CB10" s="12"/>
      <c r="CC10" s="12"/>
      <c r="CD10" s="12"/>
      <c r="CE10" s="14" t="n">
        <f aca="false">AVERAGE(BQ10:BS10)</f>
        <v>70.719799193291</v>
      </c>
      <c r="CF10" s="12"/>
      <c r="CG10" s="12"/>
      <c r="CH10" s="12"/>
      <c r="CI10" s="14" t="n">
        <f aca="false">AVERAGE(BU10:BX10)</f>
        <v>66.5143205362584</v>
      </c>
      <c r="CJ10" s="12"/>
      <c r="CK10" s="12"/>
      <c r="CL10" s="12"/>
      <c r="CN10" s="2" t="s">
        <v>24</v>
      </c>
      <c r="CO10" s="12" t="n">
        <f aca="false">(BM10/$CA$8)*100</f>
        <v>22.4074961082505</v>
      </c>
      <c r="CP10" s="12" t="n">
        <f aca="false">(BN10/$CA$8)*100</f>
        <v>26.2633217578733</v>
      </c>
      <c r="CQ10" s="12" t="n">
        <f aca="false">(BO10/$CA$8)*100</f>
        <v>19.0546042390133</v>
      </c>
      <c r="CR10" s="12" t="n">
        <f aca="false">(BP10/$CA$8)*100</f>
        <v>23.0421506406418</v>
      </c>
      <c r="CS10" s="12" t="n">
        <f aca="false">(BQ10/$CA$8)*100</f>
        <v>93.7761944677284</v>
      </c>
      <c r="CT10" s="12" t="n">
        <f aca="false">(BR10/$CA$8)*100</f>
        <v>101.787211112442</v>
      </c>
      <c r="CU10" s="12" t="n">
        <f aca="false">(BS10/$CA$8)*100</f>
        <v>96.2669141420189</v>
      </c>
      <c r="CV10" s="12" t="n">
        <f aca="false">(BT10/$CA$8)*100</f>
        <v>90.5310741228595</v>
      </c>
      <c r="CW10" s="12" t="n">
        <f aca="false">(BU10/$CA$8)*100</f>
        <v>95.9914980241887</v>
      </c>
      <c r="CX10" s="12" t="n">
        <f aca="false">(BV10/$CA$8)*100</f>
        <v>89.824571907556</v>
      </c>
      <c r="CY10" s="12" t="n">
        <f aca="false">(BW10/$CA$8)*100</f>
        <v>92.0398754640163</v>
      </c>
      <c r="CZ10" s="12" t="n">
        <f aca="false">(BX10/$CA$8)*100</f>
        <v>88.1122021314813</v>
      </c>
      <c r="DB10" s="2" t="s">
        <v>24</v>
      </c>
      <c r="DC10" s="12" t="n">
        <f aca="false">AVERAGE(CO10:CR10)</f>
        <v>22.6918931864447</v>
      </c>
      <c r="DD10" s="12"/>
      <c r="DE10" s="12"/>
      <c r="DF10" s="12"/>
      <c r="DG10" s="12" t="n">
        <f aca="false">AVERAGE(CS10:CU10)</f>
        <v>97.2767732407297</v>
      </c>
      <c r="DH10" s="12"/>
      <c r="DI10" s="12"/>
      <c r="DJ10" s="12"/>
      <c r="DK10" s="12" t="n">
        <f aca="false">AVERAGE(CW10:CZ10)</f>
        <v>91.4920368818106</v>
      </c>
      <c r="DL10" s="12"/>
      <c r="DM10" s="12"/>
      <c r="DN10" s="12"/>
      <c r="DP10" s="2" t="s">
        <v>24</v>
      </c>
      <c r="DQ10" s="12" t="n">
        <f aca="false">$DC$8-CO10</f>
        <v>77.5925038917495</v>
      </c>
      <c r="DR10" s="12" t="n">
        <f aca="false">$DC$8-CP10</f>
        <v>73.7366782421267</v>
      </c>
      <c r="DS10" s="12" t="n">
        <f aca="false">$DC$8-CQ10</f>
        <v>80.9453957609867</v>
      </c>
      <c r="DT10" s="12" t="n">
        <f aca="false">$DC$8-CR10</f>
        <v>76.9578493593582</v>
      </c>
      <c r="DU10" s="12" t="n">
        <f aca="false">$DC$8-CS10</f>
        <v>6.22380553227157</v>
      </c>
      <c r="DV10" s="12" t="n">
        <f aca="false">$DC$8-CT10</f>
        <v>-1.78721111244163</v>
      </c>
      <c r="DW10" s="12" t="n">
        <f aca="false">$DC$8-CU10</f>
        <v>3.73308585798108</v>
      </c>
      <c r="DX10" s="12" t="n">
        <f aca="false">$DC$8-CV10</f>
        <v>9.46892587714046</v>
      </c>
      <c r="DY10" s="12" t="n">
        <f aca="false">$DC$8-CW10</f>
        <v>4.00850197581127</v>
      </c>
      <c r="DZ10" s="12" t="n">
        <f aca="false">$DC$8-CX10</f>
        <v>10.175428092444</v>
      </c>
      <c r="EA10" s="12" t="n">
        <f aca="false">$DC$8-CY10</f>
        <v>7.96012453598372</v>
      </c>
      <c r="EB10" s="12" t="n">
        <f aca="false">$DC$8-CZ10</f>
        <v>11.8877978685187</v>
      </c>
      <c r="ED10" s="2" t="s">
        <v>24</v>
      </c>
      <c r="EE10" s="12" t="n">
        <f aca="false">AVERAGE(DQ10:DT10)</f>
        <v>77.3081068135553</v>
      </c>
      <c r="EF10" s="12"/>
      <c r="EG10" s="12"/>
      <c r="EH10" s="12"/>
      <c r="EI10" s="14" t="n">
        <f aca="false">AVERAGE(DU10:DW10)</f>
        <v>2.72322675927034</v>
      </c>
      <c r="EJ10" s="12"/>
      <c r="EK10" s="12"/>
      <c r="EL10" s="12"/>
      <c r="EM10" s="14" t="n">
        <f aca="false">AVERAGE(DY10:EB10)</f>
        <v>8.50796311818944</v>
      </c>
      <c r="EN10" s="12"/>
      <c r="EO10" s="12"/>
      <c r="EP10" s="12"/>
      <c r="ER10" s="2" t="s">
        <v>24</v>
      </c>
      <c r="ES10" s="12" t="n">
        <f aca="false">STDEV(DQ10:DT10)</f>
        <v>2.95457469642301</v>
      </c>
      <c r="ET10" s="12"/>
      <c r="EU10" s="12"/>
      <c r="EV10" s="12"/>
      <c r="EW10" s="14" t="n">
        <f aca="false">STDEV(DU10:DW10)</f>
        <v>4.09987298216721</v>
      </c>
      <c r="EX10" s="12"/>
      <c r="EY10" s="12"/>
      <c r="EZ10" s="12"/>
      <c r="FA10" s="14" t="n">
        <f aca="false">STDEV(DY10:EB10)</f>
        <v>3.40338067533953</v>
      </c>
      <c r="FB10" s="12"/>
      <c r="FC10" s="12"/>
      <c r="FD10" s="12"/>
    </row>
    <row r="11" customFormat="false" ht="16" hidden="false" customHeight="false" outlineLevel="0" collapsed="false">
      <c r="A11" s="2" t="s">
        <v>28</v>
      </c>
      <c r="B11" s="8" t="s">
        <v>29</v>
      </c>
      <c r="C11" s="8"/>
      <c r="D11" s="8"/>
      <c r="E11" s="8"/>
      <c r="F11" s="4" t="s">
        <v>132</v>
      </c>
      <c r="G11" s="4"/>
      <c r="H11" s="4"/>
      <c r="I11" s="4"/>
      <c r="J11" s="9"/>
      <c r="K11" s="9"/>
      <c r="L11" s="9"/>
      <c r="M11" s="9"/>
      <c r="O11" s="2" t="s">
        <v>28</v>
      </c>
      <c r="P11" s="28" t="n">
        <v>0.3142</v>
      </c>
      <c r="Q11" s="28" t="n">
        <v>0.2698</v>
      </c>
      <c r="R11" s="28" t="n">
        <v>0.2765</v>
      </c>
      <c r="S11" s="28" t="n">
        <v>0.3481</v>
      </c>
      <c r="T11" s="28" t="n">
        <v>0.8553</v>
      </c>
      <c r="U11" s="28" t="n">
        <v>0.897</v>
      </c>
      <c r="V11" s="28" t="n">
        <v>0.8585</v>
      </c>
      <c r="W11" s="28" t="n">
        <v>0.8263</v>
      </c>
      <c r="AC11" s="2" t="s">
        <v>28</v>
      </c>
      <c r="AD11" s="12" t="n">
        <f aca="false">P11-(AVERAGE($P$4:$S$4))</f>
        <v>0.254725</v>
      </c>
      <c r="AE11" s="12" t="n">
        <f aca="false">Q11-(AVERAGE($P$4:$S$4))</f>
        <v>0.210325</v>
      </c>
      <c r="AF11" s="12" t="n">
        <f aca="false">R11-(AVERAGE($P$4:$S$4))</f>
        <v>0.217025</v>
      </c>
      <c r="AG11" s="12" t="n">
        <f aca="false">S11-(AVERAGE($P$4:$S$4))</f>
        <v>0.288625</v>
      </c>
      <c r="AH11" s="12" t="n">
        <f aca="false">T11-(AVERAGE($P$4:$S$4))</f>
        <v>0.795825</v>
      </c>
      <c r="AI11" s="12" t="n">
        <f aca="false">U11-(AVERAGE($P$4:$S$4))</f>
        <v>0.837525</v>
      </c>
      <c r="AJ11" s="12" t="n">
        <f aca="false">V11-(AVERAGE($P$4:$S$4))</f>
        <v>0.799025</v>
      </c>
      <c r="AK11" s="12" t="n">
        <f aca="false">W11-(AVERAGE($P$4:$S$4))</f>
        <v>0.766825</v>
      </c>
      <c r="AL11" s="12"/>
      <c r="AM11" s="12"/>
      <c r="AN11" s="12"/>
      <c r="AO11" s="12"/>
      <c r="AX11" s="2" t="s">
        <v>28</v>
      </c>
      <c r="AY11" s="12" t="n">
        <f aca="false">(AD11+0.0162)/0.0547</f>
        <v>4.95292504570384</v>
      </c>
      <c r="AZ11" s="12" t="n">
        <f aca="false">(AE11+0.0162)/0.0547</f>
        <v>4.14122486288848</v>
      </c>
      <c r="BA11" s="12" t="n">
        <f aca="false">(AF11+0.0162)/0.0547</f>
        <v>4.26371115173675</v>
      </c>
      <c r="BB11" s="12" t="n">
        <f aca="false">(AG11+0.0162)/0.0547</f>
        <v>5.57266910420475</v>
      </c>
      <c r="BC11" s="12" t="n">
        <f aca="false">(AH11+0.0162)/0.0547</f>
        <v>14.8450639853748</v>
      </c>
      <c r="BD11" s="12" t="n">
        <f aca="false">(AI11+0.0162)/0.0547</f>
        <v>15.6074040219378</v>
      </c>
      <c r="BE11" s="12" t="n">
        <f aca="false">(AJ11+0.0162)/0.0547</f>
        <v>14.9035648994516</v>
      </c>
      <c r="BF11" s="12" t="n">
        <f aca="false">(AK11+0.0162)/0.0547</f>
        <v>14.3148994515539</v>
      </c>
      <c r="BG11" s="12"/>
      <c r="BH11" s="12"/>
      <c r="BI11" s="12"/>
      <c r="BJ11" s="12"/>
      <c r="BL11" s="2" t="s">
        <v>28</v>
      </c>
      <c r="BM11" s="12" t="n">
        <f aca="false">AY11/(0.042*5)</f>
        <v>23.5853573604945</v>
      </c>
      <c r="BN11" s="12" t="n">
        <f aca="false">AZ11/(0.042*5)</f>
        <v>19.7201183947071</v>
      </c>
      <c r="BO11" s="12" t="n">
        <f aca="false">BA11/(0.042*5)</f>
        <v>20.3033864368416</v>
      </c>
      <c r="BP11" s="12" t="n">
        <f aca="false">BB11/(0.042*5)</f>
        <v>26.5365195438321</v>
      </c>
      <c r="BQ11" s="12" t="n">
        <f aca="false">BC11/(0.042*5)</f>
        <v>70.690780882737</v>
      </c>
      <c r="BR11" s="12" t="n">
        <f aca="false">BD11/(0.042*5)</f>
        <v>74.3209715330373</v>
      </c>
      <c r="BS11" s="12" t="n">
        <f aca="false">BE11/(0.042*5)</f>
        <v>70.969356664055</v>
      </c>
      <c r="BT11" s="12" t="n">
        <f aca="false">BF11/(0.042*5)</f>
        <v>68.1661878645425</v>
      </c>
      <c r="BU11" s="12"/>
      <c r="BV11" s="12"/>
      <c r="BW11" s="12"/>
      <c r="BX11" s="12"/>
      <c r="BZ11" s="2" t="s">
        <v>28</v>
      </c>
      <c r="CA11" s="12" t="n">
        <f aca="false">AVERAGE(BM11:BP11)</f>
        <v>22.5363454339688</v>
      </c>
      <c r="CB11" s="12"/>
      <c r="CC11" s="12"/>
      <c r="CD11" s="12"/>
      <c r="CE11" s="14" t="n">
        <f aca="false">AVERAGE(BQ11:BT11)</f>
        <v>71.036824236093</v>
      </c>
      <c r="CF11" s="12"/>
      <c r="CG11" s="12"/>
      <c r="CH11" s="12"/>
      <c r="CI11" s="12" t="e">
        <f aca="false">AVERAGE(BU11:BX11)</f>
        <v>#DIV/0!</v>
      </c>
      <c r="CJ11" s="12"/>
      <c r="CK11" s="12"/>
      <c r="CL11" s="12"/>
      <c r="CN11" s="2" t="s">
        <v>28</v>
      </c>
      <c r="CO11" s="12" t="n">
        <f aca="false">(BM11/$CA$8)*100</f>
        <v>32.4422224883248</v>
      </c>
      <c r="CP11" s="12" t="n">
        <f aca="false">(BN11/$CA$8)*100</f>
        <v>27.12549395282</v>
      </c>
      <c r="CQ11" s="12" t="n">
        <f aca="false">(BO11/$CA$8)*100</f>
        <v>27.9277930786732</v>
      </c>
      <c r="CR11" s="12" t="n">
        <f aca="false">(BP11/$CA$8)*100</f>
        <v>36.5016165728655</v>
      </c>
      <c r="CS11" s="12" t="n">
        <f aca="false">(BQ11/$CA$8)*100</f>
        <v>97.236857861334</v>
      </c>
      <c r="CT11" s="12" t="n">
        <f aca="false">(BR11/$CA$8)*100</f>
        <v>102.230271823734</v>
      </c>
      <c r="CU11" s="12" t="n">
        <f aca="false">(BS11/$CA$8)*100</f>
        <v>97.6200455035325</v>
      </c>
      <c r="CV11" s="12" t="n">
        <f aca="false">(BT11/$CA$8)*100</f>
        <v>93.7642198539097</v>
      </c>
      <c r="CW11" s="12" t="n">
        <f aca="false">(BU11/$CA$8)*100</f>
        <v>0</v>
      </c>
      <c r="CX11" s="12" t="n">
        <f aca="false">(BV11/$CA$8)*100</f>
        <v>0</v>
      </c>
      <c r="CY11" s="12" t="n">
        <f aca="false">(BW11/$CA$8)*100</f>
        <v>0</v>
      </c>
      <c r="CZ11" s="12" t="n">
        <f aca="false">(BX11/$CA$8)*100</f>
        <v>0</v>
      </c>
      <c r="DB11" s="2" t="s">
        <v>28</v>
      </c>
      <c r="DC11" s="12" t="n">
        <f aca="false">AVERAGE(CO11:CR11)</f>
        <v>30.9992815231709</v>
      </c>
      <c r="DD11" s="12"/>
      <c r="DE11" s="12"/>
      <c r="DF11" s="12"/>
      <c r="DG11" s="12" t="n">
        <f aca="false">AVERAGE(CS11:CV11)</f>
        <v>97.7128487606275</v>
      </c>
      <c r="DH11" s="12"/>
      <c r="DI11" s="12"/>
      <c r="DJ11" s="12"/>
      <c r="DK11" s="12" t="n">
        <f aca="false">AVERAGE(CW11:CZ11)</f>
        <v>0</v>
      </c>
      <c r="DL11" s="12"/>
      <c r="DM11" s="12"/>
      <c r="DN11" s="12"/>
      <c r="DP11" s="2" t="s">
        <v>28</v>
      </c>
      <c r="DQ11" s="12" t="n">
        <f aca="false">$DC$8-CO11</f>
        <v>67.5577775116753</v>
      </c>
      <c r="DR11" s="12" t="n">
        <f aca="false">$DC$8-CP11</f>
        <v>72.87450604718</v>
      </c>
      <c r="DS11" s="12" t="n">
        <f aca="false">$DC$8-CQ11</f>
        <v>72.0722069213268</v>
      </c>
      <c r="DT11" s="12" t="n">
        <f aca="false">$DC$8-CR11</f>
        <v>63.4983834271345</v>
      </c>
      <c r="DU11" s="12" t="n">
        <f aca="false">$DC$8-CS11</f>
        <v>2.76314213866604</v>
      </c>
      <c r="DV11" s="12" t="n">
        <f aca="false">$DC$8-CT11</f>
        <v>-2.23027182373367</v>
      </c>
      <c r="DW11" s="12" t="n">
        <f aca="false">$DC$8-CU11</f>
        <v>2.37995449646749</v>
      </c>
      <c r="DX11" s="12" t="n">
        <f aca="false">$DC$8-CV11</f>
        <v>6.23578014609029</v>
      </c>
      <c r="DY11" s="12"/>
      <c r="DZ11" s="12"/>
      <c r="EA11" s="12"/>
      <c r="EB11" s="12"/>
      <c r="ED11" s="2" t="s">
        <v>28</v>
      </c>
      <c r="EE11" s="12" t="n">
        <f aca="false">AVERAGE(DQ11:DT11)</f>
        <v>69.0007184768291</v>
      </c>
      <c r="EF11" s="12"/>
      <c r="EG11" s="12"/>
      <c r="EH11" s="12"/>
      <c r="EI11" s="14" t="n">
        <f aca="false">AVERAGE(DU11:DX11)</f>
        <v>2.28715123937254</v>
      </c>
      <c r="EJ11" s="12"/>
      <c r="EK11" s="12"/>
      <c r="EL11" s="12"/>
      <c r="EM11" s="12" t="e">
        <f aca="false">AVERAGE(DY11:EB11)</f>
        <v>#DIV/0!</v>
      </c>
      <c r="EN11" s="12"/>
      <c r="EO11" s="12"/>
      <c r="EP11" s="12"/>
      <c r="ER11" s="2" t="s">
        <v>28</v>
      </c>
      <c r="ES11" s="12" t="n">
        <f aca="false">STDEV(DQ11:DT11)</f>
        <v>4.35116999717336</v>
      </c>
      <c r="ET11" s="12"/>
      <c r="EU11" s="12"/>
      <c r="EV11" s="12"/>
      <c r="EW11" s="14" t="n">
        <f aca="false">STDEV(DU11:DX11)</f>
        <v>3.4753398469209</v>
      </c>
      <c r="EX11" s="12"/>
      <c r="EY11" s="12"/>
      <c r="EZ11" s="12"/>
      <c r="FA11" s="12" t="e">
        <f aca="false">STDEV(DY11:EB11)</f>
        <v>#DIV/0!</v>
      </c>
      <c r="FB11" s="12"/>
      <c r="FC11" s="12"/>
      <c r="FD11" s="12"/>
    </row>
    <row r="14" customFormat="false" ht="16" hidden="false" customHeight="false" outlineLevel="0" collapsed="false">
      <c r="EC14" s="10" t="s">
        <v>221</v>
      </c>
    </row>
    <row r="15" customFormat="false" ht="24" hidden="false" customHeight="false" outlineLevel="0" collapsed="false">
      <c r="BN15" s="0" t="n">
        <f aca="false">1*21/100</f>
        <v>0.21</v>
      </c>
      <c r="BO15" s="0" t="n">
        <f aca="false">BN15*0.2</f>
        <v>0.042</v>
      </c>
      <c r="EC15" s="15" t="s">
        <v>222</v>
      </c>
      <c r="ED15" s="15" t="s">
        <v>223</v>
      </c>
      <c r="EE15" s="15" t="s">
        <v>224</v>
      </c>
      <c r="EF15" s="15" t="s">
        <v>225</v>
      </c>
      <c r="EG15" s="15" t="s">
        <v>226</v>
      </c>
      <c r="EH15" s="15" t="s">
        <v>227</v>
      </c>
      <c r="EI15" s="15" t="s">
        <v>228</v>
      </c>
      <c r="EJ15" s="15" t="s">
        <v>229</v>
      </c>
      <c r="EK15" s="15" t="s">
        <v>230</v>
      </c>
      <c r="EL15" s="16" t="s">
        <v>231</v>
      </c>
      <c r="EM15" s="17"/>
    </row>
    <row r="16" customFormat="false" ht="16" hidden="false" customHeight="false" outlineLevel="0" collapsed="false">
      <c r="EC16" s="18" t="s">
        <v>232</v>
      </c>
      <c r="ED16" s="19"/>
      <c r="EE16" s="19"/>
      <c r="EF16" s="19"/>
      <c r="EG16" s="13" t="n">
        <f aca="false">EE8</f>
        <v>3.5527136788005E-015</v>
      </c>
      <c r="EH16" s="13" t="n">
        <f aca="false">ES8</f>
        <v>2.66646759496331</v>
      </c>
      <c r="EI16" s="13"/>
      <c r="EJ16" s="13"/>
      <c r="EK16" s="13"/>
      <c r="EL16" s="20"/>
      <c r="EM16" s="21"/>
    </row>
    <row r="17" customFormat="false" ht="16" hidden="false" customHeight="false" outlineLevel="0" collapsed="false">
      <c r="EC17" s="18" t="s">
        <v>233</v>
      </c>
      <c r="ED17" s="19" t="n">
        <v>50</v>
      </c>
      <c r="EE17" s="19"/>
      <c r="EF17" s="19"/>
      <c r="EG17" s="13" t="n">
        <f aca="false">EE9</f>
        <v>43.4947910429889</v>
      </c>
      <c r="EH17" s="13" t="n">
        <f aca="false">ES9</f>
        <v>1.53519655250451</v>
      </c>
      <c r="EI17" s="13"/>
      <c r="EJ17" s="13"/>
      <c r="EK17" s="13"/>
      <c r="EL17" s="20"/>
      <c r="EM17" s="21"/>
    </row>
    <row r="18" customFormat="false" ht="16" hidden="false" customHeight="false" outlineLevel="0" collapsed="false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EC18" s="18" t="s">
        <v>234</v>
      </c>
      <c r="ED18" s="19" t="n">
        <v>50</v>
      </c>
      <c r="EE18" s="19"/>
      <c r="EF18" s="19"/>
      <c r="EG18" s="13" t="n">
        <f aca="false">EE10</f>
        <v>77.3081068135553</v>
      </c>
      <c r="EH18" s="13" t="n">
        <f aca="false">ES10</f>
        <v>2.95457469642301</v>
      </c>
      <c r="EI18" s="13"/>
      <c r="EJ18" s="13"/>
      <c r="EK18" s="13"/>
      <c r="EL18" s="20"/>
      <c r="EM18" s="21"/>
    </row>
    <row r="19" customFormat="false" ht="16" hidden="false" customHeight="false" outlineLevel="0" collapsed="false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EC19" s="18" t="s">
        <v>235</v>
      </c>
      <c r="ED19" s="19" t="n">
        <v>5</v>
      </c>
      <c r="EE19" s="19"/>
      <c r="EF19" s="19"/>
      <c r="EG19" s="13" t="n">
        <f aca="false">EE11</f>
        <v>69.0007184768291</v>
      </c>
      <c r="EH19" s="13" t="n">
        <f aca="false">ES11</f>
        <v>4.35116999717336</v>
      </c>
      <c r="EI19" s="13"/>
      <c r="EJ19" s="13"/>
      <c r="EK19" s="13"/>
      <c r="EL19" s="20"/>
      <c r="EM19" s="22"/>
    </row>
    <row r="20" customFormat="false" ht="16" hidden="false" customHeight="false" outlineLevel="0" collapsed="false"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EB20" s="26"/>
      <c r="EC20" s="12" t="s">
        <v>277</v>
      </c>
      <c r="ED20" s="19" t="n">
        <v>50</v>
      </c>
      <c r="EE20" s="19" t="n">
        <v>5</v>
      </c>
      <c r="EF20" s="19" t="n">
        <v>1</v>
      </c>
      <c r="EG20" s="13" t="n">
        <f aca="false">EI4</f>
        <v>12.4775475990899</v>
      </c>
      <c r="EH20" s="13" t="n">
        <f aca="false">EW4</f>
        <v>6.28899737088237</v>
      </c>
      <c r="EI20" s="13" t="n">
        <f aca="false">EI5</f>
        <v>8.86720153275058</v>
      </c>
      <c r="EJ20" s="13" t="n">
        <f aca="false">EW5</f>
        <v>4.99004227179963</v>
      </c>
      <c r="EK20" s="13" t="n">
        <f aca="false">EI6</f>
        <v>4.40665788528321</v>
      </c>
      <c r="EL20" s="20" t="n">
        <f aca="false">EW6</f>
        <v>6.49020662901559</v>
      </c>
      <c r="EM20" s="23"/>
    </row>
    <row r="21" customFormat="false" ht="16" hidden="false" customHeight="false" outlineLevel="0" collapsed="false"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EC21" s="12" t="s">
        <v>278</v>
      </c>
      <c r="ED21" s="19" t="n">
        <v>50</v>
      </c>
      <c r="EE21" s="19" t="n">
        <v>5</v>
      </c>
      <c r="EF21" s="19" t="n">
        <v>1</v>
      </c>
      <c r="EG21" s="13" t="n">
        <f aca="false">EI7</f>
        <v>10.175428092444</v>
      </c>
      <c r="EH21" s="13" t="n">
        <f aca="false">EW7</f>
        <v>8.18468723400374</v>
      </c>
      <c r="EI21" s="13" t="n">
        <f aca="false">EI8</f>
        <v>10.896898575021</v>
      </c>
      <c r="EJ21" s="13" t="n">
        <f aca="false">EW8</f>
        <v>6.95876790029832</v>
      </c>
      <c r="EK21" s="13" t="n">
        <f aca="false">EI9</f>
        <v>2.32906238773801</v>
      </c>
      <c r="EL21" s="20" t="n">
        <f aca="false">EW9</f>
        <v>4.69884593895818</v>
      </c>
      <c r="EM21" s="21"/>
    </row>
    <row r="22" customFormat="false" ht="16" hidden="false" customHeight="false" outlineLevel="0" collapsed="false"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EC22" s="12" t="s">
        <v>279</v>
      </c>
      <c r="ED22" s="19" t="n">
        <v>50</v>
      </c>
      <c r="EE22" s="19" t="n">
        <v>5</v>
      </c>
      <c r="EF22" s="19" t="n">
        <v>1</v>
      </c>
      <c r="EG22" s="13" t="n">
        <f aca="false">EI10</f>
        <v>2.72322675927034</v>
      </c>
      <c r="EH22" s="13" t="n">
        <f aca="false">EW10</f>
        <v>4.09987298216721</v>
      </c>
      <c r="EI22" s="13" t="n">
        <f aca="false">EI11</f>
        <v>2.28715123937254</v>
      </c>
      <c r="EJ22" s="13" t="n">
        <f aca="false">EW11</f>
        <v>3.4753398469209</v>
      </c>
      <c r="EK22" s="13" t="n">
        <f aca="false">EM4</f>
        <v>4.78086456711771</v>
      </c>
      <c r="EL22" s="20" t="n">
        <f aca="false">FA4</f>
        <v>2.57682449021886</v>
      </c>
      <c r="EM22" s="24"/>
      <c r="EN22" s="24"/>
      <c r="EO22" s="24"/>
    </row>
    <row r="23" customFormat="false" ht="16" hidden="false" customHeight="false" outlineLevel="0" collapsed="false"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EC23" s="12" t="s">
        <v>280</v>
      </c>
      <c r="ED23" s="19" t="n">
        <v>50</v>
      </c>
      <c r="EE23" s="19" t="n">
        <v>5</v>
      </c>
      <c r="EF23" s="19" t="n">
        <v>1</v>
      </c>
      <c r="EG23" s="13" t="n">
        <f aca="false">EM5</f>
        <v>10.0287390731649</v>
      </c>
      <c r="EH23" s="13" t="n">
        <f aca="false">FA5</f>
        <v>1.81454915227319</v>
      </c>
      <c r="EI23" s="13" t="n">
        <f aca="false">EM6</f>
        <v>9.50185606514192</v>
      </c>
      <c r="EJ23" s="13" t="n">
        <f aca="false">FA6</f>
        <v>6.22214865068798</v>
      </c>
      <c r="EK23" s="13" t="n">
        <f aca="false">EM7</f>
        <v>5.49634774278531</v>
      </c>
      <c r="EL23" s="20" t="n">
        <f aca="false">FA7</f>
        <v>2.46644829300404</v>
      </c>
      <c r="EM23" s="21"/>
    </row>
    <row r="24" customFormat="false" ht="16" hidden="false" customHeight="false" outlineLevel="0" collapsed="false"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EC24" s="12" t="s">
        <v>281</v>
      </c>
      <c r="ED24" s="19" t="n">
        <v>50</v>
      </c>
      <c r="EE24" s="19" t="n">
        <v>5</v>
      </c>
      <c r="EF24" s="19" t="n">
        <v>1</v>
      </c>
      <c r="EG24" s="13" t="n">
        <f aca="false">EM8</f>
        <v>20.9914980241887</v>
      </c>
      <c r="EH24" s="13" t="n">
        <f aca="false">FA8</f>
        <v>1.60010520446681</v>
      </c>
      <c r="EI24" s="13" t="n">
        <f aca="false">EM9</f>
        <v>6.58005029337805</v>
      </c>
      <c r="EJ24" s="13" t="n">
        <f aca="false">FA9</f>
        <v>1.31165756902368</v>
      </c>
      <c r="EK24" s="13" t="n">
        <f aca="false">EM10</f>
        <v>8.50796311818944</v>
      </c>
      <c r="EL24" s="20" t="n">
        <f aca="false">FA10</f>
        <v>3.40338067533953</v>
      </c>
      <c r="EM24" s="21"/>
    </row>
  </sheetData>
  <mergeCells count="24">
    <mergeCell ref="B4:E4"/>
    <mergeCell ref="F4:I4"/>
    <mergeCell ref="J4:M4"/>
    <mergeCell ref="B5:E5"/>
    <mergeCell ref="F5:I5"/>
    <mergeCell ref="J5:M5"/>
    <mergeCell ref="B6:E6"/>
    <mergeCell ref="F6:I6"/>
    <mergeCell ref="J6:M6"/>
    <mergeCell ref="B7:E7"/>
    <mergeCell ref="F7:I7"/>
    <mergeCell ref="J7:M7"/>
    <mergeCell ref="B8:E8"/>
    <mergeCell ref="F8:I8"/>
    <mergeCell ref="J8:M8"/>
    <mergeCell ref="B9:E9"/>
    <mergeCell ref="F9:I9"/>
    <mergeCell ref="J9:M9"/>
    <mergeCell ref="B10:E10"/>
    <mergeCell ref="F10:I10"/>
    <mergeCell ref="J10:M10"/>
    <mergeCell ref="B11:E11"/>
    <mergeCell ref="F11:I11"/>
    <mergeCell ref="J11:M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2019-01-17T12:58:15Z</dcterms:created>
  <dc:creator>Keni Vidilaseris</dc:creator>
  <dc:description/>
  <dc:language>en-US</dc:language>
  <cp:lastModifiedBy/>
  <cp:lastPrinted>2020-12-16T11:26:41Z</cp:lastPrinted>
  <dcterms:modified xsi:type="dcterms:W3CDTF">2021-01-21T23:58:54Z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