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Alexi cpds/300118/"/>
    </mc:Choice>
  </mc:AlternateContent>
  <xr:revisionPtr revIDLastSave="26" documentId="11_0F2CF6D8F239B86045C20DAA1FBE5FA0D9950F14" xr6:coauthVersionLast="36" xr6:coauthVersionMax="36" xr10:uidLastSave="{C6B011E6-CFDF-864D-A5B6-8FE8BC0EEC05}"/>
  <bookViews>
    <workbookView xWindow="6440" yWindow="460" windowWidth="27140" windowHeight="16300" tabRatio="500" xr2:uid="{00000000-000D-0000-FFFF-FFFF00000000}"/>
  </bookViews>
  <sheets>
    <sheet name="Result1" sheetId="1" r:id="rId1"/>
    <sheet name="Result2" sheetId="3" r:id="rId2"/>
    <sheet name="Result3" sheetId="4" r:id="rId3"/>
  </sheets>
  <definedNames>
    <definedName name="_xlnm.Print_Area" localSheetId="0">Result1!$A$2:$M$33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33" i="4" l="1"/>
  <c r="CQ32" i="4"/>
  <c r="CQ31" i="4"/>
  <c r="CQ30" i="4"/>
  <c r="CQ28" i="4"/>
  <c r="CQ27" i="4"/>
  <c r="CQ26" i="4"/>
  <c r="CQ25" i="4"/>
  <c r="CQ22" i="4"/>
  <c r="CQ21" i="4"/>
  <c r="CQ20" i="4"/>
  <c r="CQ19" i="4"/>
  <c r="CQ15" i="4"/>
  <c r="CQ16" i="4"/>
  <c r="CQ17" i="4"/>
  <c r="CQ14" i="4"/>
  <c r="AL11" i="4"/>
  <c r="BG11" i="4" s="1"/>
  <c r="AM11" i="4"/>
  <c r="BH11" i="4" s="1"/>
  <c r="AN11" i="4"/>
  <c r="BI11" i="4" s="1"/>
  <c r="AO11" i="4"/>
  <c r="BJ11" i="4" s="1"/>
  <c r="AL11" i="3"/>
  <c r="BG11" i="3" s="1"/>
  <c r="AM11" i="3"/>
  <c r="BH11" i="3" s="1"/>
  <c r="AN11" i="3"/>
  <c r="BI11" i="3" s="1"/>
  <c r="AO11" i="3"/>
  <c r="BJ11" i="3" s="1"/>
  <c r="BH11" i="1"/>
  <c r="BI11" i="1"/>
  <c r="AL11" i="1"/>
  <c r="BG11" i="1" s="1"/>
  <c r="AM11" i="1"/>
  <c r="AN11" i="1"/>
  <c r="AO11" i="1"/>
  <c r="BJ11" i="1" s="1"/>
  <c r="AD8" i="4"/>
  <c r="AY8" i="4"/>
  <c r="BM8" i="4"/>
  <c r="AE8" i="4"/>
  <c r="AZ8" i="4"/>
  <c r="BN8" i="4"/>
  <c r="AF8" i="4"/>
  <c r="BA8" i="4" s="1"/>
  <c r="BO8" i="4" s="1"/>
  <c r="AG8" i="4"/>
  <c r="BB8" i="4" s="1"/>
  <c r="BP8" i="4" s="1"/>
  <c r="AL10" i="4"/>
  <c r="BG10" i="4" s="1"/>
  <c r="BU10" i="4" s="1"/>
  <c r="AM10" i="4"/>
  <c r="BH10" i="4" s="1"/>
  <c r="BV10" i="4" s="1"/>
  <c r="AN10" i="4"/>
  <c r="BI10" i="4"/>
  <c r="BW10" i="4" s="1"/>
  <c r="AO10" i="4"/>
  <c r="BJ10" i="4"/>
  <c r="BX10" i="4" s="1"/>
  <c r="AL9" i="4"/>
  <c r="BG9" i="4" s="1"/>
  <c r="BU9" i="4" s="1"/>
  <c r="AM9" i="4"/>
  <c r="BH9" i="4" s="1"/>
  <c r="BV9" i="4"/>
  <c r="AN9" i="4"/>
  <c r="BI9" i="4"/>
  <c r="BW9" i="4"/>
  <c r="AO9" i="4"/>
  <c r="BJ9" i="4"/>
  <c r="BX9" i="4" s="1"/>
  <c r="AL8" i="4"/>
  <c r="BG8" i="4" s="1"/>
  <c r="BU8" i="4" s="1"/>
  <c r="AM8" i="4"/>
  <c r="BH8" i="4" s="1"/>
  <c r="BV8" i="4"/>
  <c r="AN8" i="4"/>
  <c r="BI8" i="4"/>
  <c r="BW8" i="4"/>
  <c r="AO8" i="4"/>
  <c r="BJ8" i="4"/>
  <c r="BX8" i="4" s="1"/>
  <c r="AL7" i="4"/>
  <c r="BG7" i="4" s="1"/>
  <c r="BU7" i="4" s="1"/>
  <c r="AM7" i="4"/>
  <c r="BH7" i="4" s="1"/>
  <c r="BV7" i="4"/>
  <c r="AN7" i="4"/>
  <c r="BI7" i="4"/>
  <c r="BW7" i="4"/>
  <c r="AO7" i="4"/>
  <c r="BJ7" i="4"/>
  <c r="BX7" i="4" s="1"/>
  <c r="AL6" i="4"/>
  <c r="BG6" i="4" s="1"/>
  <c r="BU6" i="4" s="1"/>
  <c r="AM6" i="4"/>
  <c r="BH6" i="4" s="1"/>
  <c r="BV6" i="4"/>
  <c r="AN6" i="4"/>
  <c r="BI6" i="4"/>
  <c r="BW6" i="4"/>
  <c r="AO6" i="4"/>
  <c r="BJ6" i="4"/>
  <c r="BX6" i="4" s="1"/>
  <c r="AL5" i="4"/>
  <c r="BG5" i="4" s="1"/>
  <c r="BU5" i="4" s="1"/>
  <c r="AM5" i="4"/>
  <c r="BH5" i="4" s="1"/>
  <c r="BV5" i="4"/>
  <c r="AN5" i="4"/>
  <c r="BI5" i="4"/>
  <c r="BW5" i="4"/>
  <c r="AO5" i="4"/>
  <c r="BJ5" i="4"/>
  <c r="BX5" i="4" s="1"/>
  <c r="AL4" i="4"/>
  <c r="BG4" i="4" s="1"/>
  <c r="BU4" i="4" s="1"/>
  <c r="AM4" i="4"/>
  <c r="BH4" i="4" s="1"/>
  <c r="BV4" i="4"/>
  <c r="AN4" i="4"/>
  <c r="BI4" i="4"/>
  <c r="BW4" i="4"/>
  <c r="AO4" i="4"/>
  <c r="BJ4" i="4"/>
  <c r="BX4" i="4" s="1"/>
  <c r="AH11" i="4"/>
  <c r="BC11" i="4" s="1"/>
  <c r="BQ11" i="4" s="1"/>
  <c r="AI11" i="4"/>
  <c r="BD11" i="4" s="1"/>
  <c r="BR11" i="4"/>
  <c r="AJ11" i="4"/>
  <c r="BE11" i="4"/>
  <c r="BS11" i="4"/>
  <c r="AK11" i="4"/>
  <c r="BF11" i="4"/>
  <c r="BT11" i="4" s="1"/>
  <c r="AH10" i="4"/>
  <c r="BC10" i="4" s="1"/>
  <c r="BQ10" i="4" s="1"/>
  <c r="AI10" i="4"/>
  <c r="BD10" i="4" s="1"/>
  <c r="BR10" i="4"/>
  <c r="AJ10" i="4"/>
  <c r="BE10" i="4"/>
  <c r="BS10" i="4"/>
  <c r="AH9" i="4"/>
  <c r="BC9" i="4"/>
  <c r="BQ9" i="4" s="1"/>
  <c r="AI9" i="4"/>
  <c r="BD9" i="4" s="1"/>
  <c r="BR9" i="4" s="1"/>
  <c r="AJ9" i="4"/>
  <c r="BE9" i="4" s="1"/>
  <c r="BS9" i="4" s="1"/>
  <c r="AK9" i="4"/>
  <c r="BF9" i="4"/>
  <c r="BT9" i="4" s="1"/>
  <c r="AH8" i="4"/>
  <c r="BC8" i="4" s="1"/>
  <c r="BQ8" i="4" s="1"/>
  <c r="AI8" i="4"/>
  <c r="BD8" i="4" s="1"/>
  <c r="BR8" i="4" s="1"/>
  <c r="AJ8" i="4"/>
  <c r="BE8" i="4" s="1"/>
  <c r="BS8" i="4" s="1"/>
  <c r="AK8" i="4"/>
  <c r="BF8" i="4"/>
  <c r="BT8" i="4" s="1"/>
  <c r="AH7" i="4"/>
  <c r="BC7" i="4" s="1"/>
  <c r="BQ7" i="4" s="1"/>
  <c r="AI7" i="4"/>
  <c r="BD7" i="4" s="1"/>
  <c r="BR7" i="4" s="1"/>
  <c r="AJ7" i="4"/>
  <c r="BE7" i="4" s="1"/>
  <c r="BS7" i="4" s="1"/>
  <c r="AK7" i="4"/>
  <c r="BF7" i="4"/>
  <c r="BT7" i="4" s="1"/>
  <c r="AH6" i="4"/>
  <c r="BC6" i="4" s="1"/>
  <c r="BQ6" i="4" s="1"/>
  <c r="AI6" i="4"/>
  <c r="BD6" i="4" s="1"/>
  <c r="BR6" i="4" s="1"/>
  <c r="AJ6" i="4"/>
  <c r="BE6" i="4" s="1"/>
  <c r="BS6" i="4" s="1"/>
  <c r="AK6" i="4"/>
  <c r="BF6" i="4"/>
  <c r="BT6" i="4" s="1"/>
  <c r="AH5" i="4"/>
  <c r="BC5" i="4" s="1"/>
  <c r="BQ5" i="4" s="1"/>
  <c r="AI5" i="4"/>
  <c r="BD5" i="4" s="1"/>
  <c r="BR5" i="4" s="1"/>
  <c r="AJ5" i="4"/>
  <c r="BE5" i="4" s="1"/>
  <c r="BS5" i="4" s="1"/>
  <c r="AK5" i="4"/>
  <c r="BF5" i="4"/>
  <c r="BT5" i="4" s="1"/>
  <c r="AH4" i="4"/>
  <c r="BC4" i="4" s="1"/>
  <c r="BQ4" i="4" s="1"/>
  <c r="AI4" i="4"/>
  <c r="BD4" i="4" s="1"/>
  <c r="BR4" i="4" s="1"/>
  <c r="AJ4" i="4"/>
  <c r="BE4" i="4" s="1"/>
  <c r="BS4" i="4" s="1"/>
  <c r="AK4" i="4"/>
  <c r="BF4" i="4"/>
  <c r="BT4" i="4" s="1"/>
  <c r="AD11" i="4"/>
  <c r="AY11" i="4" s="1"/>
  <c r="BM11" i="4" s="1"/>
  <c r="AE11" i="4"/>
  <c r="AZ11" i="4" s="1"/>
  <c r="BN11" i="4" s="1"/>
  <c r="AF11" i="4"/>
  <c r="BA11" i="4" s="1"/>
  <c r="BO11" i="4" s="1"/>
  <c r="AG11" i="4"/>
  <c r="BB11" i="4"/>
  <c r="BP11" i="4" s="1"/>
  <c r="AD10" i="4"/>
  <c r="AY10" i="4" s="1"/>
  <c r="BM10" i="4"/>
  <c r="CA10" i="4" s="1"/>
  <c r="AE10" i="4"/>
  <c r="AZ10" i="4"/>
  <c r="BN10" i="4" s="1"/>
  <c r="AF10" i="4"/>
  <c r="BA10" i="4" s="1"/>
  <c r="BO10" i="4" s="1"/>
  <c r="AG10" i="4"/>
  <c r="BB10" i="4"/>
  <c r="BP10" i="4" s="1"/>
  <c r="AD9" i="4"/>
  <c r="AY9" i="4" s="1"/>
  <c r="BM9" i="4" s="1"/>
  <c r="AE9" i="4"/>
  <c r="AZ9" i="4"/>
  <c r="BN9" i="4" s="1"/>
  <c r="AF9" i="4"/>
  <c r="BA9" i="4" s="1"/>
  <c r="BO9" i="4"/>
  <c r="AG9" i="4"/>
  <c r="BB9" i="4"/>
  <c r="BP9" i="4" s="1"/>
  <c r="BU11" i="4"/>
  <c r="BV11" i="4"/>
  <c r="BW11" i="4"/>
  <c r="BX11" i="4"/>
  <c r="CE11" i="4"/>
  <c r="AK10" i="4"/>
  <c r="BF10" i="4" s="1"/>
  <c r="BT10" i="4"/>
  <c r="CI10" i="4"/>
  <c r="CE10" i="4"/>
  <c r="CI9" i="4"/>
  <c r="CI8" i="4"/>
  <c r="CE8" i="4"/>
  <c r="CI7" i="4"/>
  <c r="AG7" i="4"/>
  <c r="BB7" i="4"/>
  <c r="AF7" i="4"/>
  <c r="BA7" i="4"/>
  <c r="AE7" i="4"/>
  <c r="AZ7" i="4"/>
  <c r="AD7" i="4"/>
  <c r="AR7" i="4" s="1"/>
  <c r="AY7" i="4"/>
  <c r="AS7" i="4"/>
  <c r="AT7" i="4"/>
  <c r="AU7" i="4"/>
  <c r="CI6" i="4"/>
  <c r="AG6" i="4"/>
  <c r="AF6" i="4"/>
  <c r="BA6" i="4" s="1"/>
  <c r="AE6" i="4"/>
  <c r="AD6" i="4"/>
  <c r="AY6" i="4" s="1"/>
  <c r="AR6" i="4"/>
  <c r="AT6" i="4"/>
  <c r="CI5" i="4"/>
  <c r="CE5" i="4"/>
  <c r="AG5" i="4"/>
  <c r="BB5" i="4"/>
  <c r="AF5" i="4"/>
  <c r="BA5" i="4"/>
  <c r="AE5" i="4"/>
  <c r="AZ5" i="4"/>
  <c r="AD5" i="4"/>
  <c r="AY5" i="4"/>
  <c r="AR5" i="4"/>
  <c r="AS5" i="4"/>
  <c r="AV5" i="4" s="1"/>
  <c r="AT5" i="4"/>
  <c r="AU5" i="4"/>
  <c r="CI4" i="4"/>
  <c r="AG4" i="4"/>
  <c r="AF4" i="4"/>
  <c r="BA4" i="4" s="1"/>
  <c r="AE4" i="4"/>
  <c r="AD4" i="4"/>
  <c r="AY4" i="4" s="1"/>
  <c r="AR4" i="4"/>
  <c r="AT4" i="4"/>
  <c r="AD8" i="3"/>
  <c r="AY8" i="3"/>
  <c r="BM8" i="3" s="1"/>
  <c r="AE8" i="3"/>
  <c r="AZ8" i="3" s="1"/>
  <c r="BN8" i="3" s="1"/>
  <c r="AF8" i="3"/>
  <c r="BA8" i="3"/>
  <c r="BO8" i="3" s="1"/>
  <c r="AG8" i="3"/>
  <c r="BB8" i="3" s="1"/>
  <c r="BP8" i="3" s="1"/>
  <c r="AI6" i="3"/>
  <c r="BD6" i="3"/>
  <c r="BR6" i="3" s="1"/>
  <c r="AH5" i="3"/>
  <c r="BC5" i="3" s="1"/>
  <c r="BQ5" i="3" s="1"/>
  <c r="AH4" i="3"/>
  <c r="BC4" i="3"/>
  <c r="BQ4" i="3" s="1"/>
  <c r="AL4" i="3"/>
  <c r="BG4" i="3" s="1"/>
  <c r="AM4" i="3"/>
  <c r="BH4" i="3" s="1"/>
  <c r="BV4" i="3" s="1"/>
  <c r="AN4" i="3"/>
  <c r="BI4" i="3" s="1"/>
  <c r="AO4" i="3"/>
  <c r="BJ4" i="3" s="1"/>
  <c r="AL5" i="3"/>
  <c r="BG5" i="3" s="1"/>
  <c r="AM5" i="3"/>
  <c r="BH5" i="3" s="1"/>
  <c r="BV5" i="3" s="1"/>
  <c r="AN5" i="3"/>
  <c r="BI5" i="3" s="1"/>
  <c r="AO5" i="3"/>
  <c r="BJ5" i="3" s="1"/>
  <c r="AL6" i="3"/>
  <c r="BG6" i="3" s="1"/>
  <c r="AM6" i="3"/>
  <c r="BH6" i="3" s="1"/>
  <c r="BV6" i="3" s="1"/>
  <c r="AN6" i="3"/>
  <c r="BI6" i="3" s="1"/>
  <c r="AO6" i="3"/>
  <c r="BJ6" i="3" s="1"/>
  <c r="AL7" i="3"/>
  <c r="BG7" i="3" s="1"/>
  <c r="AM7" i="3"/>
  <c r="BH7" i="3" s="1"/>
  <c r="BV7" i="3" s="1"/>
  <c r="AN7" i="3"/>
  <c r="BI7" i="3" s="1"/>
  <c r="AO7" i="3"/>
  <c r="BJ7" i="3" s="1"/>
  <c r="AL8" i="3"/>
  <c r="BG8" i="3" s="1"/>
  <c r="BU8" i="3" s="1"/>
  <c r="AM8" i="3"/>
  <c r="BH8" i="3"/>
  <c r="AN8" i="3"/>
  <c r="BI8" i="3" s="1"/>
  <c r="AO8" i="3"/>
  <c r="BJ8" i="3"/>
  <c r="AL9" i="3"/>
  <c r="BG9" i="3" s="1"/>
  <c r="BU9" i="3" s="1"/>
  <c r="AM9" i="3"/>
  <c r="BH9" i="3"/>
  <c r="AN9" i="3"/>
  <c r="BI9" i="3" s="1"/>
  <c r="AO9" i="3"/>
  <c r="BJ9" i="3"/>
  <c r="AL10" i="3"/>
  <c r="BG10" i="3" s="1"/>
  <c r="BU10" i="3" s="1"/>
  <c r="AM10" i="3"/>
  <c r="BH10" i="3"/>
  <c r="AN10" i="3"/>
  <c r="BI10" i="3" s="1"/>
  <c r="AO10" i="3"/>
  <c r="BJ10" i="3"/>
  <c r="AE4" i="3"/>
  <c r="AZ4" i="3" s="1"/>
  <c r="AF4" i="3"/>
  <c r="BA4" i="3"/>
  <c r="AG4" i="3"/>
  <c r="BB4" i="3" s="1"/>
  <c r="AI4" i="3"/>
  <c r="BD4" i="3" s="1"/>
  <c r="AJ4" i="3"/>
  <c r="BE4" i="3" s="1"/>
  <c r="AK4" i="3"/>
  <c r="BF4" i="3" s="1"/>
  <c r="BT4" i="3" s="1"/>
  <c r="AE5" i="3"/>
  <c r="AZ5" i="3" s="1"/>
  <c r="AF5" i="3"/>
  <c r="BA5" i="3" s="1"/>
  <c r="AG5" i="3"/>
  <c r="BB5" i="3" s="1"/>
  <c r="AI5" i="3"/>
  <c r="BD5" i="3" s="1"/>
  <c r="AJ5" i="3"/>
  <c r="BE5" i="3" s="1"/>
  <c r="BS5" i="3" s="1"/>
  <c r="AK5" i="3"/>
  <c r="BF5" i="3" s="1"/>
  <c r="AE6" i="3"/>
  <c r="AZ6" i="3" s="1"/>
  <c r="AF6" i="3"/>
  <c r="BA6" i="3" s="1"/>
  <c r="AG6" i="3"/>
  <c r="BB6" i="3" s="1"/>
  <c r="AH6" i="3"/>
  <c r="BC6" i="3" s="1"/>
  <c r="BQ6" i="3" s="1"/>
  <c r="AJ6" i="3"/>
  <c r="BE6" i="3" s="1"/>
  <c r="AK6" i="3"/>
  <c r="BF6" i="3" s="1"/>
  <c r="AE7" i="3"/>
  <c r="AZ7" i="3" s="1"/>
  <c r="AF7" i="3"/>
  <c r="BA7" i="3" s="1"/>
  <c r="AG7" i="3"/>
  <c r="BB7" i="3" s="1"/>
  <c r="AH7" i="3"/>
  <c r="BC7" i="3" s="1"/>
  <c r="BQ7" i="3" s="1"/>
  <c r="AI7" i="3"/>
  <c r="BD7" i="3" s="1"/>
  <c r="AJ7" i="3"/>
  <c r="BE7" i="3" s="1"/>
  <c r="AK7" i="3"/>
  <c r="BF7" i="3" s="1"/>
  <c r="AH8" i="3"/>
  <c r="BC8" i="3" s="1"/>
  <c r="BQ8" i="3" s="1"/>
  <c r="AI8" i="3"/>
  <c r="BD8" i="3" s="1"/>
  <c r="AJ8" i="3"/>
  <c r="BE8" i="3" s="1"/>
  <c r="AK8" i="3"/>
  <c r="BF8" i="3" s="1"/>
  <c r="AE9" i="3"/>
  <c r="AZ9" i="3" s="1"/>
  <c r="AF9" i="3"/>
  <c r="BA9" i="3" s="1"/>
  <c r="AG9" i="3"/>
  <c r="BB9" i="3" s="1"/>
  <c r="AH9" i="3"/>
  <c r="BC9" i="3" s="1"/>
  <c r="BQ9" i="3" s="1"/>
  <c r="AI9" i="3"/>
  <c r="BD9" i="3" s="1"/>
  <c r="AJ9" i="3"/>
  <c r="BE9" i="3" s="1"/>
  <c r="AK9" i="3"/>
  <c r="BF9" i="3" s="1"/>
  <c r="AE10" i="3"/>
  <c r="AZ10" i="3" s="1"/>
  <c r="AF10" i="3"/>
  <c r="BA10" i="3" s="1"/>
  <c r="AG10" i="3"/>
  <c r="BB10" i="3" s="1"/>
  <c r="AH10" i="3"/>
  <c r="BC10" i="3" s="1"/>
  <c r="AI10" i="3"/>
  <c r="BD10" i="3" s="1"/>
  <c r="BR10" i="3" s="1"/>
  <c r="AJ10" i="3"/>
  <c r="BE10" i="3" s="1"/>
  <c r="AK10" i="3"/>
  <c r="BF10" i="3" s="1"/>
  <c r="AE11" i="3"/>
  <c r="AZ11" i="3" s="1"/>
  <c r="AF11" i="3"/>
  <c r="BA11" i="3" s="1"/>
  <c r="AG11" i="3"/>
  <c r="BB11" i="3" s="1"/>
  <c r="BP11" i="3" s="1"/>
  <c r="AH11" i="3"/>
  <c r="BC11" i="3" s="1"/>
  <c r="BQ11" i="3" s="1"/>
  <c r="AI11" i="3"/>
  <c r="BD11" i="3" s="1"/>
  <c r="BR11" i="3" s="1"/>
  <c r="AJ11" i="3"/>
  <c r="BE11" i="3" s="1"/>
  <c r="AK11" i="3"/>
  <c r="BF11" i="3" s="1"/>
  <c r="BT11" i="3" s="1"/>
  <c r="AD5" i="3"/>
  <c r="AY5" i="3" s="1"/>
  <c r="AD6" i="3"/>
  <c r="AY6" i="3" s="1"/>
  <c r="AD7" i="3"/>
  <c r="AY7" i="3" s="1"/>
  <c r="AD9" i="3"/>
  <c r="AY9" i="3" s="1"/>
  <c r="AD10" i="3"/>
  <c r="AY10" i="3" s="1"/>
  <c r="AD11" i="3"/>
  <c r="AY11" i="3" s="1"/>
  <c r="AD4" i="3"/>
  <c r="AY4" i="3" s="1"/>
  <c r="BV10" i="3"/>
  <c r="BW10" i="3"/>
  <c r="BX10" i="3"/>
  <c r="BV9" i="3"/>
  <c r="BW9" i="3"/>
  <c r="BX9" i="3"/>
  <c r="BV8" i="3"/>
  <c r="BW8" i="3"/>
  <c r="BX8" i="3"/>
  <c r="BU7" i="3"/>
  <c r="BW7" i="3"/>
  <c r="BX7" i="3"/>
  <c r="BU6" i="3"/>
  <c r="BW6" i="3"/>
  <c r="BX6" i="3"/>
  <c r="BU5" i="3"/>
  <c r="BW5" i="3"/>
  <c r="BX5" i="3"/>
  <c r="BU4" i="3"/>
  <c r="BW4" i="3"/>
  <c r="BX4" i="3"/>
  <c r="BS11" i="3"/>
  <c r="BQ10" i="3"/>
  <c r="BS10" i="3"/>
  <c r="BR9" i="3"/>
  <c r="BS9" i="3"/>
  <c r="BT9" i="3"/>
  <c r="BR8" i="3"/>
  <c r="BS8" i="3"/>
  <c r="BT8" i="3"/>
  <c r="BR7" i="3"/>
  <c r="BS7" i="3"/>
  <c r="BT7" i="3"/>
  <c r="BS6" i="3"/>
  <c r="BT6" i="3"/>
  <c r="BR5" i="3"/>
  <c r="BT5" i="3"/>
  <c r="BR4" i="3"/>
  <c r="BS4" i="3"/>
  <c r="BM11" i="3"/>
  <c r="BN11" i="3"/>
  <c r="BO11" i="3"/>
  <c r="BM10" i="3"/>
  <c r="BN10" i="3"/>
  <c r="BO10" i="3"/>
  <c r="BP10" i="3"/>
  <c r="BM9" i="3"/>
  <c r="BN9" i="3"/>
  <c r="BO9" i="3"/>
  <c r="BP9" i="3"/>
  <c r="BU11" i="3"/>
  <c r="BV11" i="3"/>
  <c r="BW11" i="3"/>
  <c r="BX11" i="3"/>
  <c r="CE11" i="3"/>
  <c r="CA11" i="3"/>
  <c r="BT10" i="3"/>
  <c r="CI10" i="3"/>
  <c r="CE10" i="3"/>
  <c r="CA10" i="3"/>
  <c r="CI9" i="3"/>
  <c r="CE9" i="3"/>
  <c r="CA9" i="3"/>
  <c r="CI8" i="3"/>
  <c r="CE8" i="3"/>
  <c r="CI7" i="3"/>
  <c r="CE7" i="3"/>
  <c r="AR7" i="3"/>
  <c r="AS7" i="3"/>
  <c r="AT7" i="3"/>
  <c r="AU7" i="3"/>
  <c r="AV7" i="3" s="1"/>
  <c r="CI6" i="3"/>
  <c r="CE6" i="3"/>
  <c r="AR6" i="3"/>
  <c r="AS6" i="3"/>
  <c r="AT6" i="3"/>
  <c r="AV6" i="3" s="1"/>
  <c r="AU6" i="3"/>
  <c r="CI5" i="3"/>
  <c r="CE5" i="3"/>
  <c r="AR5" i="3"/>
  <c r="AS5" i="3"/>
  <c r="AV5" i="3" s="1"/>
  <c r="AT5" i="3"/>
  <c r="AU5" i="3"/>
  <c r="CI4" i="3"/>
  <c r="CE4" i="3"/>
  <c r="AR4" i="3"/>
  <c r="AS4" i="3"/>
  <c r="AT4" i="3"/>
  <c r="AU4" i="3"/>
  <c r="AV4" i="3"/>
  <c r="AL4" i="1"/>
  <c r="BG4" i="1" s="1"/>
  <c r="AM4" i="1"/>
  <c r="BH4" i="1"/>
  <c r="AN4" i="1"/>
  <c r="BI4" i="1" s="1"/>
  <c r="AO4" i="1"/>
  <c r="BJ4" i="1"/>
  <c r="AL5" i="1"/>
  <c r="BG5" i="1" s="1"/>
  <c r="AM5" i="1"/>
  <c r="BH5" i="1"/>
  <c r="AN5" i="1"/>
  <c r="BI5" i="1" s="1"/>
  <c r="AO5" i="1"/>
  <c r="BJ5" i="1"/>
  <c r="AL6" i="1"/>
  <c r="BG6" i="1" s="1"/>
  <c r="AM6" i="1"/>
  <c r="BH6" i="1"/>
  <c r="AN6" i="1"/>
  <c r="BI6" i="1" s="1"/>
  <c r="AO6" i="1"/>
  <c r="BJ6" i="1"/>
  <c r="AL7" i="1"/>
  <c r="BG7" i="1" s="1"/>
  <c r="AM7" i="1"/>
  <c r="BH7" i="1"/>
  <c r="AN7" i="1"/>
  <c r="BI7" i="1" s="1"/>
  <c r="AO7" i="1"/>
  <c r="BJ7" i="1"/>
  <c r="AL8" i="1"/>
  <c r="BG8" i="1" s="1"/>
  <c r="AM8" i="1"/>
  <c r="BH8" i="1"/>
  <c r="AN8" i="1"/>
  <c r="BI8" i="1" s="1"/>
  <c r="AO8" i="1"/>
  <c r="BJ8" i="1" s="1"/>
  <c r="AL9" i="1"/>
  <c r="BG9" i="1" s="1"/>
  <c r="AM9" i="1"/>
  <c r="BH9" i="1" s="1"/>
  <c r="AN9" i="1"/>
  <c r="BI9" i="1" s="1"/>
  <c r="AO9" i="1"/>
  <c r="BJ9" i="1" s="1"/>
  <c r="AL10" i="1"/>
  <c r="BG10" i="1" s="1"/>
  <c r="AM10" i="1"/>
  <c r="BH10" i="1" s="1"/>
  <c r="AN10" i="1"/>
  <c r="BI10" i="1" s="1"/>
  <c r="AO10" i="1"/>
  <c r="BJ10" i="1" s="1"/>
  <c r="AE4" i="1"/>
  <c r="AZ4" i="1" s="1"/>
  <c r="AF4" i="1"/>
  <c r="BA4" i="1" s="1"/>
  <c r="AG4" i="1"/>
  <c r="BB4" i="1" s="1"/>
  <c r="AH4" i="1"/>
  <c r="BC4" i="1" s="1"/>
  <c r="AI4" i="1"/>
  <c r="BD4" i="1" s="1"/>
  <c r="AJ4" i="1"/>
  <c r="BE4" i="1" s="1"/>
  <c r="AK4" i="1"/>
  <c r="BF4" i="1" s="1"/>
  <c r="AE5" i="1"/>
  <c r="AZ5" i="1" s="1"/>
  <c r="AF5" i="1"/>
  <c r="BA5" i="1" s="1"/>
  <c r="AG5" i="1"/>
  <c r="BB5" i="1" s="1"/>
  <c r="AH5" i="1"/>
  <c r="BC5" i="1" s="1"/>
  <c r="AI5" i="1"/>
  <c r="BD5" i="1" s="1"/>
  <c r="AJ5" i="1"/>
  <c r="BE5" i="1" s="1"/>
  <c r="AK5" i="1"/>
  <c r="BF5" i="1" s="1"/>
  <c r="AE6" i="1"/>
  <c r="AZ6" i="1" s="1"/>
  <c r="AF6" i="1"/>
  <c r="BA6" i="1" s="1"/>
  <c r="AG6" i="1"/>
  <c r="BB6" i="1" s="1"/>
  <c r="AH6" i="1"/>
  <c r="BC6" i="1" s="1"/>
  <c r="AI6" i="1"/>
  <c r="BD6" i="1" s="1"/>
  <c r="AJ6" i="1"/>
  <c r="BE6" i="1" s="1"/>
  <c r="AK6" i="1"/>
  <c r="BF6" i="1" s="1"/>
  <c r="AE7" i="1"/>
  <c r="AZ7" i="1" s="1"/>
  <c r="AF7" i="1"/>
  <c r="BA7" i="1" s="1"/>
  <c r="AG7" i="1"/>
  <c r="BB7" i="1" s="1"/>
  <c r="AH7" i="1"/>
  <c r="BC7" i="1" s="1"/>
  <c r="AI7" i="1"/>
  <c r="BD7" i="1" s="1"/>
  <c r="AJ7" i="1"/>
  <c r="BE7" i="1" s="1"/>
  <c r="AK7" i="1"/>
  <c r="BF7" i="1" s="1"/>
  <c r="AE8" i="1"/>
  <c r="AZ8" i="1" s="1"/>
  <c r="AF8" i="1"/>
  <c r="BA8" i="1" s="1"/>
  <c r="AG8" i="1"/>
  <c r="BB8" i="1" s="1"/>
  <c r="AH8" i="1"/>
  <c r="BC8" i="1" s="1"/>
  <c r="AI8" i="1"/>
  <c r="BD8" i="1" s="1"/>
  <c r="AJ8" i="1"/>
  <c r="BE8" i="1" s="1"/>
  <c r="AK8" i="1"/>
  <c r="BF8" i="1" s="1"/>
  <c r="AE9" i="1"/>
  <c r="AZ9" i="1" s="1"/>
  <c r="AF9" i="1"/>
  <c r="BA9" i="1" s="1"/>
  <c r="AG9" i="1"/>
  <c r="BB9" i="1" s="1"/>
  <c r="AH9" i="1"/>
  <c r="BC9" i="1" s="1"/>
  <c r="AI9" i="1"/>
  <c r="BD9" i="1" s="1"/>
  <c r="AJ9" i="1"/>
  <c r="BE9" i="1" s="1"/>
  <c r="AK9" i="1"/>
  <c r="BF9" i="1" s="1"/>
  <c r="BT9" i="1" s="1"/>
  <c r="AE10" i="1"/>
  <c r="AZ10" i="1" s="1"/>
  <c r="BN10" i="1" s="1"/>
  <c r="AF10" i="1"/>
  <c r="BA10" i="1" s="1"/>
  <c r="BO10" i="1" s="1"/>
  <c r="AG10" i="1"/>
  <c r="BB10" i="1" s="1"/>
  <c r="BP10" i="1" s="1"/>
  <c r="AH10" i="1"/>
  <c r="BC10" i="1" s="1"/>
  <c r="BQ10" i="1" s="1"/>
  <c r="AI10" i="1"/>
  <c r="BD10" i="1" s="1"/>
  <c r="BR10" i="1" s="1"/>
  <c r="AJ10" i="1"/>
  <c r="BE10" i="1" s="1"/>
  <c r="BS10" i="1" s="1"/>
  <c r="AK10" i="1"/>
  <c r="BF10" i="1" s="1"/>
  <c r="BT10" i="1" s="1"/>
  <c r="AE11" i="1"/>
  <c r="AZ11" i="1" s="1"/>
  <c r="BN11" i="1" s="1"/>
  <c r="AF11" i="1"/>
  <c r="BA11" i="1" s="1"/>
  <c r="BO11" i="1" s="1"/>
  <c r="AG11" i="1"/>
  <c r="BB11" i="1" s="1"/>
  <c r="BP11" i="1" s="1"/>
  <c r="AH11" i="1"/>
  <c r="BC11" i="1" s="1"/>
  <c r="BQ11" i="1" s="1"/>
  <c r="AI11" i="1"/>
  <c r="BD11" i="1" s="1"/>
  <c r="BR11" i="1" s="1"/>
  <c r="AJ11" i="1"/>
  <c r="BE11" i="1" s="1"/>
  <c r="BS11" i="1" s="1"/>
  <c r="AK11" i="1"/>
  <c r="BF11" i="1" s="1"/>
  <c r="BT11" i="1" s="1"/>
  <c r="AD5" i="1"/>
  <c r="AY5" i="1" s="1"/>
  <c r="AD6" i="1"/>
  <c r="AY6" i="1" s="1"/>
  <c r="AD7" i="1"/>
  <c r="AY7" i="1" s="1"/>
  <c r="AD8" i="1"/>
  <c r="AY8" i="1" s="1"/>
  <c r="BM8" i="1" s="1"/>
  <c r="AD9" i="1"/>
  <c r="AY9" i="1" s="1"/>
  <c r="BM9" i="1" s="1"/>
  <c r="AD10" i="1"/>
  <c r="AY10" i="1" s="1"/>
  <c r="BM10" i="1" s="1"/>
  <c r="AD11" i="1"/>
  <c r="AY11" i="1" s="1"/>
  <c r="BM11" i="1" s="1"/>
  <c r="AD4" i="1"/>
  <c r="AY4" i="1" s="1"/>
  <c r="BN8" i="1"/>
  <c r="BO8" i="1"/>
  <c r="BP8" i="1"/>
  <c r="BU10" i="1"/>
  <c r="BV10" i="1"/>
  <c r="BW10" i="1"/>
  <c r="BX10" i="1"/>
  <c r="BU9" i="1"/>
  <c r="BV9" i="1"/>
  <c r="BW9" i="1"/>
  <c r="BX9" i="1"/>
  <c r="BU8" i="1"/>
  <c r="BV8" i="1"/>
  <c r="BW8" i="1"/>
  <c r="BX8" i="1"/>
  <c r="BU7" i="1"/>
  <c r="BV7" i="1"/>
  <c r="BW7" i="1"/>
  <c r="BX7" i="1"/>
  <c r="BU6" i="1"/>
  <c r="BV6" i="1"/>
  <c r="BW6" i="1"/>
  <c r="BX6" i="1"/>
  <c r="BU5" i="1"/>
  <c r="BV5" i="1"/>
  <c r="BW5" i="1"/>
  <c r="BX5" i="1"/>
  <c r="BU4" i="1"/>
  <c r="BV4" i="1"/>
  <c r="BW4" i="1"/>
  <c r="BX4" i="1"/>
  <c r="BQ9" i="1"/>
  <c r="BR9" i="1"/>
  <c r="BS9" i="1"/>
  <c r="BQ8" i="1"/>
  <c r="BR8" i="1"/>
  <c r="BS8" i="1"/>
  <c r="BT8" i="1"/>
  <c r="BQ7" i="1"/>
  <c r="BR7" i="1"/>
  <c r="BS7" i="1"/>
  <c r="BT7" i="1"/>
  <c r="BQ6" i="1"/>
  <c r="BR6" i="1"/>
  <c r="BS6" i="1"/>
  <c r="BT6" i="1"/>
  <c r="BQ5" i="1"/>
  <c r="BR5" i="1"/>
  <c r="BS5" i="1"/>
  <c r="BT5" i="1"/>
  <c r="BQ4" i="1"/>
  <c r="BR4" i="1"/>
  <c r="BS4" i="1"/>
  <c r="BT4" i="1"/>
  <c r="BN9" i="1"/>
  <c r="BO9" i="1"/>
  <c r="BP9" i="1"/>
  <c r="BU11" i="1"/>
  <c r="BV11" i="1"/>
  <c r="BW11" i="1"/>
  <c r="BX11" i="1"/>
  <c r="CI11" i="1"/>
  <c r="CI10" i="1"/>
  <c r="CI9" i="1"/>
  <c r="CI8" i="1"/>
  <c r="CE8" i="1"/>
  <c r="CI7" i="1"/>
  <c r="CE7" i="1"/>
  <c r="AR7" i="1"/>
  <c r="AS7" i="1"/>
  <c r="AT7" i="1"/>
  <c r="AU7" i="1"/>
  <c r="AV7" i="1"/>
  <c r="CI6" i="1"/>
  <c r="CE6" i="1"/>
  <c r="AR6" i="1"/>
  <c r="AS6" i="1"/>
  <c r="AV6" i="1" s="1"/>
  <c r="AT6" i="1"/>
  <c r="AU6" i="1"/>
  <c r="CI5" i="1"/>
  <c r="CE5" i="1"/>
  <c r="AR5" i="1"/>
  <c r="AS5" i="1"/>
  <c r="AT5" i="1"/>
  <c r="AU5" i="1"/>
  <c r="AV5" i="1"/>
  <c r="CI4" i="1"/>
  <c r="CE4" i="1"/>
  <c r="AR4" i="1"/>
  <c r="AS4" i="1"/>
  <c r="AV4" i="1" s="1"/>
  <c r="AT4" i="1"/>
  <c r="AU4" i="1"/>
  <c r="CV5" i="1" l="1"/>
  <c r="CY8" i="1"/>
  <c r="CA10" i="1"/>
  <c r="CZ11" i="1"/>
  <c r="CR9" i="1"/>
  <c r="CA9" i="1"/>
  <c r="CS11" i="1"/>
  <c r="CE11" i="1"/>
  <c r="CR10" i="1"/>
  <c r="CV4" i="1"/>
  <c r="CY7" i="1"/>
  <c r="CY9" i="1"/>
  <c r="CS10" i="1"/>
  <c r="DG10" i="1" s="1"/>
  <c r="CE10" i="1"/>
  <c r="CW4" i="1"/>
  <c r="CW5" i="1"/>
  <c r="CW9" i="1"/>
  <c r="CW10" i="1"/>
  <c r="CA8" i="1"/>
  <c r="CY6" i="1" s="1"/>
  <c r="CV11" i="1"/>
  <c r="CR11" i="1"/>
  <c r="CU10" i="1"/>
  <c r="CQ10" i="1"/>
  <c r="CV6" i="1"/>
  <c r="CY5" i="1"/>
  <c r="CY10" i="1"/>
  <c r="CE9" i="1"/>
  <c r="CV9" i="1"/>
  <c r="CT4" i="1"/>
  <c r="CT6" i="1"/>
  <c r="CT8" i="1"/>
  <c r="CW6" i="1"/>
  <c r="CX11" i="1"/>
  <c r="CP9" i="1"/>
  <c r="CO11" i="1"/>
  <c r="CA11" i="1"/>
  <c r="CU11" i="1"/>
  <c r="CQ11" i="1"/>
  <c r="CT10" i="1"/>
  <c r="CP10" i="1"/>
  <c r="CV10" i="3"/>
  <c r="CQ10" i="3"/>
  <c r="CP11" i="3"/>
  <c r="CP10" i="3"/>
  <c r="CT5" i="3"/>
  <c r="CO9" i="3"/>
  <c r="CO10" i="3"/>
  <c r="CQ11" i="3"/>
  <c r="CU9" i="3"/>
  <c r="CY5" i="3"/>
  <c r="CW6" i="3"/>
  <c r="CW10" i="3"/>
  <c r="CW8" i="3"/>
  <c r="CU7" i="4"/>
  <c r="CU10" i="3"/>
  <c r="CP8" i="3"/>
  <c r="AV4" i="4"/>
  <c r="CI11" i="3"/>
  <c r="CV5" i="3"/>
  <c r="CU6" i="3"/>
  <c r="CT9" i="3"/>
  <c r="CY4" i="3"/>
  <c r="CW7" i="3"/>
  <c r="CY8" i="3"/>
  <c r="CW9" i="3"/>
  <c r="CR8" i="3"/>
  <c r="CA9" i="4"/>
  <c r="CO11" i="3"/>
  <c r="CX6" i="3"/>
  <c r="CX5" i="3"/>
  <c r="CR10" i="4"/>
  <c r="CU6" i="4"/>
  <c r="AV7" i="4"/>
  <c r="CS6" i="4"/>
  <c r="CE6" i="4"/>
  <c r="CA8" i="3"/>
  <c r="AU4" i="4"/>
  <c r="BB4" i="4"/>
  <c r="BB6" i="4"/>
  <c r="AU6" i="4"/>
  <c r="CV10" i="4"/>
  <c r="CQ9" i="4"/>
  <c r="CA11" i="4"/>
  <c r="CV6" i="4"/>
  <c r="CE9" i="4"/>
  <c r="CU9" i="4"/>
  <c r="CT10" i="4"/>
  <c r="CX5" i="4"/>
  <c r="CX6" i="4"/>
  <c r="CX9" i="4"/>
  <c r="CW10" i="4"/>
  <c r="CO8" i="3"/>
  <c r="CW11" i="4"/>
  <c r="CI11" i="4"/>
  <c r="CE4" i="4"/>
  <c r="CV7" i="4"/>
  <c r="CS8" i="4"/>
  <c r="CR8" i="4"/>
  <c r="AZ4" i="4"/>
  <c r="AS4" i="4"/>
  <c r="AZ6" i="4"/>
  <c r="AS6" i="4"/>
  <c r="AV6" i="4" s="1"/>
  <c r="CE7" i="4"/>
  <c r="CV8" i="4"/>
  <c r="CV9" i="4"/>
  <c r="CW4" i="4"/>
  <c r="CW5" i="4"/>
  <c r="CW8" i="4"/>
  <c r="CW9" i="4"/>
  <c r="CY5" i="4"/>
  <c r="CZ6" i="4"/>
  <c r="CY9" i="4"/>
  <c r="CZ10" i="4"/>
  <c r="CA8" i="4"/>
  <c r="CQ11" i="4" s="1"/>
  <c r="CO8" i="4"/>
  <c r="CS9" i="4"/>
  <c r="CY4" i="4"/>
  <c r="CZ5" i="4"/>
  <c r="CZ7" i="4"/>
  <c r="CY8" i="4"/>
  <c r="CZ9" i="4"/>
  <c r="DK9" i="4" l="1"/>
  <c r="DK8" i="3"/>
  <c r="DK8" i="4"/>
  <c r="DC9" i="3"/>
  <c r="CV11" i="4"/>
  <c r="CZ8" i="4"/>
  <c r="CW7" i="4"/>
  <c r="DK7" i="4" s="1"/>
  <c r="CS11" i="4"/>
  <c r="CS5" i="4"/>
  <c r="CY10" i="4"/>
  <c r="DK10" i="4" s="1"/>
  <c r="CY11" i="4"/>
  <c r="DK11" i="4" s="1"/>
  <c r="CX8" i="4"/>
  <c r="CX4" i="4"/>
  <c r="CO11" i="4"/>
  <c r="DC11" i="4" s="1"/>
  <c r="CX10" i="3"/>
  <c r="DK10" i="3" s="1"/>
  <c r="CX9" i="3"/>
  <c r="CX8" i="3"/>
  <c r="CQ8" i="3"/>
  <c r="DC8" i="3" s="1"/>
  <c r="CT6" i="3"/>
  <c r="CV11" i="3"/>
  <c r="CX11" i="3"/>
  <c r="CZ9" i="3"/>
  <c r="CZ7" i="3"/>
  <c r="CZ5" i="3"/>
  <c r="CT10" i="3"/>
  <c r="CV9" i="3"/>
  <c r="CV8" i="3"/>
  <c r="CV7" i="3"/>
  <c r="CR10" i="3"/>
  <c r="DC10" i="3" s="1"/>
  <c r="CR9" i="3"/>
  <c r="CZ11" i="3"/>
  <c r="CZ10" i="3"/>
  <c r="CZ8" i="3"/>
  <c r="CZ6" i="3"/>
  <c r="CZ4" i="3"/>
  <c r="CS9" i="3"/>
  <c r="CS8" i="3"/>
  <c r="CS7" i="3"/>
  <c r="CS6" i="3"/>
  <c r="DG6" i="3" s="1"/>
  <c r="CU5" i="3"/>
  <c r="CT4" i="3"/>
  <c r="CV4" i="3"/>
  <c r="CR11" i="3"/>
  <c r="DC11" i="3" s="1"/>
  <c r="CV5" i="4"/>
  <c r="CS5" i="3"/>
  <c r="DG5" i="3" s="1"/>
  <c r="CX7" i="3"/>
  <c r="CO9" i="4"/>
  <c r="CT11" i="3"/>
  <c r="CY6" i="3"/>
  <c r="CT8" i="3"/>
  <c r="CS4" i="3"/>
  <c r="DG4" i="3" s="1"/>
  <c r="CY9" i="3"/>
  <c r="DK9" i="3" s="1"/>
  <c r="CW4" i="3"/>
  <c r="CV6" i="3"/>
  <c r="CW11" i="3"/>
  <c r="CP9" i="3"/>
  <c r="CQ9" i="3"/>
  <c r="CO8" i="1"/>
  <c r="CW8" i="1"/>
  <c r="CT7" i="1"/>
  <c r="CT11" i="1"/>
  <c r="DG11" i="1" s="1"/>
  <c r="CY4" i="1"/>
  <c r="CV10" i="1"/>
  <c r="CO9" i="1"/>
  <c r="CP11" i="1"/>
  <c r="DC11" i="1" s="1"/>
  <c r="DG9" i="4"/>
  <c r="DK5" i="4"/>
  <c r="DK6" i="3"/>
  <c r="DK5" i="1"/>
  <c r="DK7" i="3"/>
  <c r="CP8" i="4"/>
  <c r="DC8" i="4" s="1"/>
  <c r="CT8" i="4"/>
  <c r="DG8" i="4" s="1"/>
  <c r="CT4" i="4"/>
  <c r="CX11" i="4"/>
  <c r="CZ11" i="4"/>
  <c r="CT7" i="4"/>
  <c r="CU5" i="4"/>
  <c r="CP11" i="4"/>
  <c r="CU8" i="4"/>
  <c r="CT6" i="4"/>
  <c r="DG6" i="4" s="1"/>
  <c r="CU4" i="4"/>
  <c r="CR11" i="4"/>
  <c r="CP10" i="4"/>
  <c r="CR9" i="4"/>
  <c r="CT5" i="4"/>
  <c r="CZ4" i="4"/>
  <c r="DK4" i="4" s="1"/>
  <c r="CY6" i="4"/>
  <c r="CU10" i="4"/>
  <c r="CQ8" i="4"/>
  <c r="CY7" i="4"/>
  <c r="CU11" i="4"/>
  <c r="CW6" i="4"/>
  <c r="DK6" i="4" s="1"/>
  <c r="CS10" i="4"/>
  <c r="CV4" i="4"/>
  <c r="CT9" i="4"/>
  <c r="CS4" i="4"/>
  <c r="DG4" i="4" s="1"/>
  <c r="CX7" i="4"/>
  <c r="CT11" i="4"/>
  <c r="CS7" i="4"/>
  <c r="DG7" i="4" s="1"/>
  <c r="CO10" i="4"/>
  <c r="CX10" i="4"/>
  <c r="CX4" i="3"/>
  <c r="CS11" i="3"/>
  <c r="DG11" i="3" s="1"/>
  <c r="CY10" i="3"/>
  <c r="CW5" i="3"/>
  <c r="DK5" i="3" s="1"/>
  <c r="CT7" i="3"/>
  <c r="CQ10" i="4"/>
  <c r="CU11" i="3"/>
  <c r="CP9" i="4"/>
  <c r="CY7" i="3"/>
  <c r="CS10" i="3"/>
  <c r="DG10" i="3" s="1"/>
  <c r="CU4" i="3"/>
  <c r="CU7" i="3"/>
  <c r="CU8" i="3"/>
  <c r="CY11" i="3"/>
  <c r="CR8" i="1"/>
  <c r="CZ10" i="1"/>
  <c r="CZ9" i="1"/>
  <c r="CZ8" i="1"/>
  <c r="CZ7" i="1"/>
  <c r="CZ6" i="1"/>
  <c r="CZ5" i="1"/>
  <c r="CZ4" i="1"/>
  <c r="CS9" i="1"/>
  <c r="CS8" i="1"/>
  <c r="CS7" i="1"/>
  <c r="CS6" i="1"/>
  <c r="DG6" i="1" s="1"/>
  <c r="CS5" i="1"/>
  <c r="CS4" i="1"/>
  <c r="DG4" i="1" s="1"/>
  <c r="CW11" i="1"/>
  <c r="CP8" i="1"/>
  <c r="CX10" i="1"/>
  <c r="DK10" i="1" s="1"/>
  <c r="CX9" i="1"/>
  <c r="DK9" i="1" s="1"/>
  <c r="CX8" i="1"/>
  <c r="CX7" i="1"/>
  <c r="CX6" i="1"/>
  <c r="DK6" i="1" s="1"/>
  <c r="CX5" i="1"/>
  <c r="CX4" i="1"/>
  <c r="DK4" i="1" s="1"/>
  <c r="CU9" i="1"/>
  <c r="CU8" i="1"/>
  <c r="CU7" i="1"/>
  <c r="CU6" i="1"/>
  <c r="CU5" i="1"/>
  <c r="CU4" i="1"/>
  <c r="CQ9" i="1"/>
  <c r="CY11" i="1"/>
  <c r="CW7" i="1"/>
  <c r="DK7" i="1" s="1"/>
  <c r="CT5" i="1"/>
  <c r="CQ8" i="1"/>
  <c r="CV7" i="1"/>
  <c r="CT9" i="1"/>
  <c r="CO10" i="1"/>
  <c r="DC10" i="1" s="1"/>
  <c r="CV8" i="1"/>
  <c r="DV6" i="3" l="1"/>
  <c r="DU4" i="3"/>
  <c r="EA10" i="3"/>
  <c r="EA9" i="3"/>
  <c r="EA8" i="3"/>
  <c r="EA7" i="3"/>
  <c r="EA6" i="3"/>
  <c r="EA5" i="3"/>
  <c r="EA4" i="3"/>
  <c r="DU5" i="3"/>
  <c r="DZ10" i="3"/>
  <c r="DZ9" i="3"/>
  <c r="DZ8" i="3"/>
  <c r="DZ7" i="3"/>
  <c r="DZ6" i="3"/>
  <c r="DZ5" i="3"/>
  <c r="DZ4" i="3"/>
  <c r="DV11" i="3"/>
  <c r="DV10" i="3"/>
  <c r="DW9" i="3"/>
  <c r="DW8" i="3"/>
  <c r="DW7" i="3"/>
  <c r="DX6" i="3"/>
  <c r="DV4" i="3"/>
  <c r="DR11" i="3"/>
  <c r="EB10" i="3"/>
  <c r="EB9" i="3"/>
  <c r="EB8" i="3"/>
  <c r="EB7" i="3"/>
  <c r="EB6" i="3"/>
  <c r="EB5" i="3"/>
  <c r="EB4" i="3"/>
  <c r="DX11" i="3"/>
  <c r="DY6" i="3"/>
  <c r="DY4" i="3"/>
  <c r="DU10" i="3"/>
  <c r="DU9" i="3"/>
  <c r="DU8" i="3"/>
  <c r="DU7" i="3"/>
  <c r="DU6" i="3"/>
  <c r="DW5" i="3"/>
  <c r="DX4" i="3"/>
  <c r="DT11" i="3"/>
  <c r="DS10" i="3"/>
  <c r="DS9" i="3"/>
  <c r="DQ8" i="3"/>
  <c r="EA11" i="3"/>
  <c r="DY9" i="3"/>
  <c r="DU11" i="3"/>
  <c r="DQ11" i="3"/>
  <c r="DR10" i="3"/>
  <c r="DR9" i="3"/>
  <c r="DR8" i="3"/>
  <c r="DZ11" i="3"/>
  <c r="DY7" i="3"/>
  <c r="DY5" i="3"/>
  <c r="DV9" i="3"/>
  <c r="DV8" i="3"/>
  <c r="DV7" i="3"/>
  <c r="DW6" i="3"/>
  <c r="DV5" i="3"/>
  <c r="DX5" i="3"/>
  <c r="DW4" i="3"/>
  <c r="DS11" i="3"/>
  <c r="DQ10" i="3"/>
  <c r="DQ9" i="3"/>
  <c r="DS8" i="3"/>
  <c r="DY11" i="3"/>
  <c r="DX10" i="3"/>
  <c r="DY10" i="3"/>
  <c r="DY8" i="3"/>
  <c r="DW11" i="3"/>
  <c r="DW10" i="3"/>
  <c r="DX9" i="3"/>
  <c r="DX8" i="3"/>
  <c r="DX7" i="3"/>
  <c r="DT10" i="3"/>
  <c r="DT9" i="3"/>
  <c r="DT8" i="3"/>
  <c r="EB11" i="3"/>
  <c r="DZ10" i="4"/>
  <c r="DZ9" i="4"/>
  <c r="DZ8" i="4"/>
  <c r="DZ7" i="4"/>
  <c r="DZ6" i="4"/>
  <c r="DZ5" i="4"/>
  <c r="DZ4" i="4"/>
  <c r="DV11" i="4"/>
  <c r="DV10" i="4"/>
  <c r="DW9" i="4"/>
  <c r="DW8" i="4"/>
  <c r="DW7" i="4"/>
  <c r="DW6" i="4"/>
  <c r="DW5" i="4"/>
  <c r="DW4" i="4"/>
  <c r="DS11" i="4"/>
  <c r="EA10" i="4"/>
  <c r="EA9" i="4"/>
  <c r="EA8" i="4"/>
  <c r="EA7" i="4"/>
  <c r="EA6" i="4"/>
  <c r="EA5" i="4"/>
  <c r="EA4" i="4"/>
  <c r="DW11" i="4"/>
  <c r="DW10" i="4"/>
  <c r="DX9" i="4"/>
  <c r="DX8" i="4"/>
  <c r="DX7" i="4"/>
  <c r="DX6" i="4"/>
  <c r="DX5" i="4"/>
  <c r="DX4" i="4"/>
  <c r="DY9" i="4"/>
  <c r="DY7" i="4"/>
  <c r="DY5" i="4"/>
  <c r="DU11" i="4"/>
  <c r="DV9" i="4"/>
  <c r="DV7" i="4"/>
  <c r="DV5" i="4"/>
  <c r="DR11" i="4"/>
  <c r="DT11" i="4"/>
  <c r="DT10" i="4"/>
  <c r="DT9" i="4"/>
  <c r="DT8" i="4"/>
  <c r="EB11" i="4"/>
  <c r="EB9" i="4"/>
  <c r="EB7" i="4"/>
  <c r="EB5" i="4"/>
  <c r="DX11" i="4"/>
  <c r="DY10" i="4"/>
  <c r="DY8" i="4"/>
  <c r="DY6" i="4"/>
  <c r="DY4" i="4"/>
  <c r="DU10" i="4"/>
  <c r="DV8" i="4"/>
  <c r="DV6" i="4"/>
  <c r="DV4" i="4"/>
  <c r="DR10" i="4"/>
  <c r="DR9" i="4"/>
  <c r="DR8" i="4"/>
  <c r="DZ11" i="4"/>
  <c r="EB10" i="4"/>
  <c r="EB8" i="4"/>
  <c r="EB6" i="4"/>
  <c r="EB4" i="4"/>
  <c r="DU9" i="4"/>
  <c r="DU6" i="4"/>
  <c r="DU5" i="4"/>
  <c r="DS10" i="4"/>
  <c r="DQ9" i="4"/>
  <c r="DQ8" i="4"/>
  <c r="DU8" i="4"/>
  <c r="DU4" i="4"/>
  <c r="DS8" i="4"/>
  <c r="DY11" i="4"/>
  <c r="EA11" i="4"/>
  <c r="DU7" i="4"/>
  <c r="DQ11" i="4"/>
  <c r="DQ10" i="4"/>
  <c r="DS9" i="4"/>
  <c r="DX10" i="4"/>
  <c r="DK11" i="3"/>
  <c r="DC9" i="4"/>
  <c r="DG7" i="1"/>
  <c r="DG7" i="3"/>
  <c r="DC9" i="1"/>
  <c r="DK4" i="3"/>
  <c r="DG8" i="3"/>
  <c r="DG5" i="4"/>
  <c r="DC8" i="1"/>
  <c r="DK11" i="1"/>
  <c r="DG8" i="1"/>
  <c r="DG5" i="1"/>
  <c r="DG9" i="1"/>
  <c r="DC10" i="4"/>
  <c r="DG10" i="4"/>
  <c r="DK8" i="1"/>
  <c r="DG9" i="3"/>
  <c r="DG11" i="4"/>
  <c r="EI7" i="4" l="1"/>
  <c r="EG21" i="4" s="1"/>
  <c r="EW7" i="4"/>
  <c r="EH21" i="4" s="1"/>
  <c r="EI4" i="4"/>
  <c r="EG20" i="4" s="1"/>
  <c r="EW4" i="4"/>
  <c r="EH20" i="4" s="1"/>
  <c r="EM4" i="4"/>
  <c r="EK22" i="4" s="1"/>
  <c r="FA4" i="4"/>
  <c r="EL22" i="4" s="1"/>
  <c r="EM9" i="4"/>
  <c r="EI24" i="4" s="1"/>
  <c r="FA9" i="4"/>
  <c r="EJ24" i="4" s="1"/>
  <c r="FA11" i="3"/>
  <c r="EJ25" i="1" s="1"/>
  <c r="EM11" i="3"/>
  <c r="EI25" i="1" s="1"/>
  <c r="FA5" i="3"/>
  <c r="EH23" i="3" s="1"/>
  <c r="EM5" i="3"/>
  <c r="EG23" i="3" s="1"/>
  <c r="FA9" i="3"/>
  <c r="EJ24" i="3" s="1"/>
  <c r="EM9" i="3"/>
  <c r="EI24" i="3" s="1"/>
  <c r="EW6" i="3"/>
  <c r="EL20" i="3" s="1"/>
  <c r="EI6" i="3"/>
  <c r="EK20" i="3" s="1"/>
  <c r="EW10" i="3"/>
  <c r="EH22" i="3" s="1"/>
  <c r="EI10" i="3"/>
  <c r="EG22" i="3" s="1"/>
  <c r="EI8" i="4"/>
  <c r="EI21" i="4" s="1"/>
  <c r="EW8" i="4"/>
  <c r="EJ21" i="4" s="1"/>
  <c r="EI5" i="4"/>
  <c r="EI20" i="4" s="1"/>
  <c r="EW5" i="4"/>
  <c r="EJ20" i="4" s="1"/>
  <c r="EM6" i="4"/>
  <c r="EI23" i="4" s="1"/>
  <c r="FA6" i="4"/>
  <c r="EJ23" i="4" s="1"/>
  <c r="EI11" i="4"/>
  <c r="EI22" i="4" s="1"/>
  <c r="EW11" i="4"/>
  <c r="EJ22" i="4" s="1"/>
  <c r="FA8" i="3"/>
  <c r="EH24" i="3" s="1"/>
  <c r="EM8" i="3"/>
  <c r="EG24" i="3" s="1"/>
  <c r="FA7" i="3"/>
  <c r="EL23" i="3" s="1"/>
  <c r="EM7" i="3"/>
  <c r="EK23" i="3" s="1"/>
  <c r="EW7" i="3"/>
  <c r="EH21" i="3" s="1"/>
  <c r="EI7" i="3"/>
  <c r="EG21" i="3" s="1"/>
  <c r="FA4" i="3"/>
  <c r="EL22" i="3" s="1"/>
  <c r="EM4" i="3"/>
  <c r="EK22" i="3" s="1"/>
  <c r="ES10" i="4"/>
  <c r="EH18" i="4" s="1"/>
  <c r="EE10" i="4"/>
  <c r="EG18" i="4" s="1"/>
  <c r="EM11" i="4"/>
  <c r="EK25" i="1" s="1"/>
  <c r="FA11" i="4"/>
  <c r="EL25" i="1" s="1"/>
  <c r="EE8" i="4"/>
  <c r="EG16" i="4" s="1"/>
  <c r="ES8" i="4"/>
  <c r="EH16" i="4" s="1"/>
  <c r="EI6" i="4"/>
  <c r="EK20" i="4" s="1"/>
  <c r="EW6" i="4"/>
  <c r="EL20" i="4" s="1"/>
  <c r="EM8" i="4"/>
  <c r="EG24" i="4" s="1"/>
  <c r="FA8" i="4"/>
  <c r="EH24" i="4" s="1"/>
  <c r="EM5" i="4"/>
  <c r="EG23" i="4" s="1"/>
  <c r="FA5" i="4"/>
  <c r="EH23" i="4" s="1"/>
  <c r="FA10" i="3"/>
  <c r="EL24" i="3" s="1"/>
  <c r="EM10" i="3"/>
  <c r="EK24" i="3" s="1"/>
  <c r="ES9" i="3"/>
  <c r="EH17" i="3" s="1"/>
  <c r="EE9" i="3"/>
  <c r="EG17" i="3" s="1"/>
  <c r="ES11" i="3"/>
  <c r="EH19" i="3" s="1"/>
  <c r="EE11" i="3"/>
  <c r="EG19" i="3" s="1"/>
  <c r="ES8" i="3"/>
  <c r="EH16" i="3" s="1"/>
  <c r="EE8" i="3"/>
  <c r="EG16" i="3" s="1"/>
  <c r="EW8" i="3"/>
  <c r="EJ21" i="3" s="1"/>
  <c r="EI8" i="3"/>
  <c r="EI21" i="3" s="1"/>
  <c r="FA6" i="3"/>
  <c r="EJ23" i="3" s="1"/>
  <c r="EM6" i="3"/>
  <c r="EI23" i="3" s="1"/>
  <c r="EI5" i="3"/>
  <c r="EI20" i="3" s="1"/>
  <c r="EW5" i="3"/>
  <c r="EJ20" i="3" s="1"/>
  <c r="EW4" i="3"/>
  <c r="EH20" i="3" s="1"/>
  <c r="EI4" i="3"/>
  <c r="EG20" i="3" s="1"/>
  <c r="DZ10" i="1"/>
  <c r="DZ9" i="1"/>
  <c r="DZ8" i="1"/>
  <c r="DZ7" i="1"/>
  <c r="DZ6" i="1"/>
  <c r="DZ5" i="1"/>
  <c r="DZ4" i="1"/>
  <c r="DV11" i="1"/>
  <c r="DV10" i="1"/>
  <c r="DW9" i="1"/>
  <c r="DW8" i="1"/>
  <c r="DW7" i="1"/>
  <c r="DW6" i="1"/>
  <c r="DW5" i="1"/>
  <c r="DW4" i="1"/>
  <c r="DS11" i="1"/>
  <c r="DS10" i="1"/>
  <c r="DS9" i="1"/>
  <c r="DQ8" i="1"/>
  <c r="EA11" i="1"/>
  <c r="DY10" i="1"/>
  <c r="DY9" i="1"/>
  <c r="DY8" i="1"/>
  <c r="DY7" i="1"/>
  <c r="DY6" i="1"/>
  <c r="DY5" i="1"/>
  <c r="DY4" i="1"/>
  <c r="DU11" i="1"/>
  <c r="DU10" i="1"/>
  <c r="DV9" i="1"/>
  <c r="DV8" i="1"/>
  <c r="DV7" i="1"/>
  <c r="DV6" i="1"/>
  <c r="DV5" i="1"/>
  <c r="DV4" i="1"/>
  <c r="DR11" i="1"/>
  <c r="DR10" i="1"/>
  <c r="DR9" i="1"/>
  <c r="DR8" i="1"/>
  <c r="DZ11" i="1"/>
  <c r="EB10" i="1"/>
  <c r="EB9" i="1"/>
  <c r="EB8" i="1"/>
  <c r="EB7" i="1"/>
  <c r="EB6" i="1"/>
  <c r="EB5" i="1"/>
  <c r="EB4" i="1"/>
  <c r="DX11" i="1"/>
  <c r="DU9" i="1"/>
  <c r="DU8" i="1"/>
  <c r="DU7" i="1"/>
  <c r="DU6" i="1"/>
  <c r="DU5" i="1"/>
  <c r="DU4" i="1"/>
  <c r="DQ11" i="1"/>
  <c r="DQ10" i="1"/>
  <c r="DQ9" i="1"/>
  <c r="DS8" i="1"/>
  <c r="DY11" i="1"/>
  <c r="DX10" i="1"/>
  <c r="EA10" i="1"/>
  <c r="EA9" i="1"/>
  <c r="EA8" i="1"/>
  <c r="EA7" i="1"/>
  <c r="EA6" i="1"/>
  <c r="EA5" i="1"/>
  <c r="EA4" i="1"/>
  <c r="DW11" i="1"/>
  <c r="DW10" i="1"/>
  <c r="DX9" i="1"/>
  <c r="DX8" i="1"/>
  <c r="DX7" i="1"/>
  <c r="DX6" i="1"/>
  <c r="DX5" i="1"/>
  <c r="DX4" i="1"/>
  <c r="DT11" i="1"/>
  <c r="DT10" i="1"/>
  <c r="DT9" i="1"/>
  <c r="DT8" i="1"/>
  <c r="EB11" i="1"/>
  <c r="EE11" i="4"/>
  <c r="EG19" i="4" s="1"/>
  <c r="ES11" i="4"/>
  <c r="EH19" i="4" s="1"/>
  <c r="EE9" i="4"/>
  <c r="EG17" i="4" s="1"/>
  <c r="ES9" i="4"/>
  <c r="EH17" i="4" s="1"/>
  <c r="EI9" i="4"/>
  <c r="EK21" i="4" s="1"/>
  <c r="EW9" i="4"/>
  <c r="EL21" i="4" s="1"/>
  <c r="EI10" i="4"/>
  <c r="EG22" i="4" s="1"/>
  <c r="EW10" i="4"/>
  <c r="EH22" i="4" s="1"/>
  <c r="EM10" i="4"/>
  <c r="EK24" i="4" s="1"/>
  <c r="FA10" i="4"/>
  <c r="EL24" i="4" s="1"/>
  <c r="EM7" i="4"/>
  <c r="EK23" i="4" s="1"/>
  <c r="FA7" i="4"/>
  <c r="EL23" i="4" s="1"/>
  <c r="ES10" i="3"/>
  <c r="EH18" i="3" s="1"/>
  <c r="EE10" i="3"/>
  <c r="EG18" i="3" s="1"/>
  <c r="EW11" i="3"/>
  <c r="EJ22" i="3" s="1"/>
  <c r="EI11" i="3"/>
  <c r="EI22" i="3" s="1"/>
  <c r="EW9" i="3"/>
  <c r="EL21" i="3" s="1"/>
  <c r="EI9" i="3"/>
  <c r="EK21" i="3" s="1"/>
  <c r="EW4" i="1" l="1"/>
  <c r="EH20" i="1" s="1"/>
  <c r="EI4" i="1"/>
  <c r="EG20" i="1" s="1"/>
  <c r="EW8" i="1"/>
  <c r="EJ21" i="1" s="1"/>
  <c r="EI8" i="1"/>
  <c r="EI21" i="1" s="1"/>
  <c r="EM5" i="1"/>
  <c r="EG23" i="1" s="1"/>
  <c r="FA5" i="1"/>
  <c r="EH23" i="1" s="1"/>
  <c r="EM9" i="1"/>
  <c r="EI24" i="1" s="1"/>
  <c r="FA9" i="1"/>
  <c r="EJ24" i="1" s="1"/>
  <c r="ES9" i="1"/>
  <c r="EH17" i="1" s="1"/>
  <c r="EE9" i="1"/>
  <c r="EG17" i="1" s="1"/>
  <c r="EW5" i="1"/>
  <c r="EJ20" i="1" s="1"/>
  <c r="EI5" i="1"/>
  <c r="EI20" i="1" s="1"/>
  <c r="EW9" i="1"/>
  <c r="EL21" i="1" s="1"/>
  <c r="EI9" i="1"/>
  <c r="EK21" i="1" s="1"/>
  <c r="EW10" i="1"/>
  <c r="EH22" i="1" s="1"/>
  <c r="EI10" i="1"/>
  <c r="EG22" i="1" s="1"/>
  <c r="EM6" i="1"/>
  <c r="EI23" i="1" s="1"/>
  <c r="FA6" i="1"/>
  <c r="EJ23" i="1" s="1"/>
  <c r="EM10" i="1"/>
  <c r="EK24" i="1" s="1"/>
  <c r="FA10" i="1"/>
  <c r="EL24" i="1" s="1"/>
  <c r="ES10" i="1"/>
  <c r="EH18" i="1" s="1"/>
  <c r="EE10" i="1"/>
  <c r="EG18" i="1" s="1"/>
  <c r="EW6" i="1"/>
  <c r="EL20" i="1" s="1"/>
  <c r="EI6" i="1"/>
  <c r="EK20" i="1" s="1"/>
  <c r="EI11" i="1"/>
  <c r="EI22" i="1" s="1"/>
  <c r="EW11" i="1"/>
  <c r="EJ22" i="1" s="1"/>
  <c r="EM7" i="1"/>
  <c r="EK23" i="1" s="1"/>
  <c r="FA7" i="1"/>
  <c r="EL23" i="1" s="1"/>
  <c r="FA11" i="1"/>
  <c r="EH25" i="1" s="1"/>
  <c r="EM11" i="1"/>
  <c r="EG25" i="1" s="1"/>
  <c r="ES11" i="1"/>
  <c r="EH19" i="1" s="1"/>
  <c r="EE11" i="1"/>
  <c r="EG19" i="1" s="1"/>
  <c r="EW7" i="1"/>
  <c r="EH21" i="1" s="1"/>
  <c r="EI7" i="1"/>
  <c r="EG21" i="1" s="1"/>
  <c r="EM4" i="1"/>
  <c r="EK22" i="1" s="1"/>
  <c r="FA4" i="1"/>
  <c r="EL22" i="1" s="1"/>
  <c r="EM8" i="1"/>
  <c r="EG24" i="1" s="1"/>
  <c r="FA8" i="1"/>
  <c r="EH24" i="1" s="1"/>
  <c r="ES8" i="1"/>
  <c r="EH16" i="1" s="1"/>
  <c r="EE8" i="1"/>
  <c r="EG16" i="1" s="1"/>
</calcChain>
</file>

<file path=xl/sharedStrings.xml><?xml version="1.0" encoding="utf-8"?>
<sst xmlns="http://schemas.openxmlformats.org/spreadsheetml/2006/main" count="559" uniqueCount="120">
  <si>
    <t>A</t>
  </si>
  <si>
    <t>No Pi</t>
  </si>
  <si>
    <t>B</t>
  </si>
  <si>
    <t>Pi 2,5 uM</t>
  </si>
  <si>
    <t>C</t>
  </si>
  <si>
    <t>Pi 10 uM</t>
  </si>
  <si>
    <t>D</t>
  </si>
  <si>
    <t>Pi 20 uM</t>
  </si>
  <si>
    <t>E</t>
  </si>
  <si>
    <t>TVP no inhibitor</t>
  </si>
  <si>
    <t>F</t>
  </si>
  <si>
    <t>IDP 50uM</t>
  </si>
  <si>
    <t>G</t>
  </si>
  <si>
    <t>MTI61 50 uM</t>
  </si>
  <si>
    <t>H</t>
  </si>
  <si>
    <t>AKI XVII103 5uM</t>
  </si>
  <si>
    <t>raw data</t>
  </si>
  <si>
    <t>raw data - blank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</si>
  <si>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</si>
  <si>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</si>
  <si>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</si>
  <si>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</si>
  <si>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</si>
  <si>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</si>
  <si>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</si>
  <si>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</si>
  <si>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</si>
  <si>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</si>
  <si>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</si>
  <si>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</si>
  <si>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A4</t>
  </si>
  <si>
    <t>Average</t>
  </si>
  <si>
    <t>Results summary</t>
  </si>
  <si>
    <t>Sample</t>
  </si>
  <si>
    <t>Conc1 (uM)</t>
  </si>
  <si>
    <t>Conc2 (uM)</t>
  </si>
  <si>
    <t>Conc3 (uM)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</si>
  <si>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</si>
  <si>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</si>
  <si>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</si>
  <si>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</si>
  <si>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</si>
  <si>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</si>
  <si>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</si>
  <si>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</si>
  <si>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MTI61</t>
  </si>
  <si>
    <t>AKI XVII103</t>
  </si>
  <si>
    <t>AKIXVIII7 5uM</t>
  </si>
  <si>
    <t>AKIXVIII7 1uM</t>
  </si>
  <si>
    <t>AKIXVIII31 5uM</t>
  </si>
  <si>
    <t>AKIXVIII31 1uM</t>
  </si>
  <si>
    <t>AKI XVII167 5uM</t>
  </si>
  <si>
    <t>AKI XVII167 1uM</t>
  </si>
  <si>
    <t>AKI XVIII55 5uM</t>
  </si>
  <si>
    <t>AKI XVIII55 1uM</t>
  </si>
  <si>
    <t>IAT-31-II 5uM</t>
  </si>
  <si>
    <t>IAT-31-II 1uM</t>
  </si>
  <si>
    <t>IAT71 20uM</t>
  </si>
  <si>
    <t>IAT71 5uM</t>
  </si>
  <si>
    <t>IAT71 1uM</t>
  </si>
  <si>
    <t>IAT-72 20uM</t>
  </si>
  <si>
    <t>IAT-72 5uM</t>
  </si>
  <si>
    <t>IAT-72 1uM</t>
  </si>
  <si>
    <t>IAT-98-II 20uM</t>
  </si>
  <si>
    <t>IAT-98-II 5uM</t>
  </si>
  <si>
    <t>IAT-98-II 1uM</t>
  </si>
  <si>
    <t>IAT-145 20uM</t>
  </si>
  <si>
    <t>IAT-145 5uM</t>
  </si>
  <si>
    <t>IAT-145 1uM</t>
  </si>
  <si>
    <t>IAT-127 5uM</t>
  </si>
  <si>
    <t>IAT-127 1uM</t>
  </si>
  <si>
    <t>IAT-40 5uM</t>
  </si>
  <si>
    <t>IAT-40 1uM</t>
  </si>
  <si>
    <t>IAT-120 5uM</t>
  </si>
  <si>
    <t>IAT-120 1uM</t>
  </si>
  <si>
    <t>AKI XVIII1 5uM</t>
  </si>
  <si>
    <t>AKI XVIII1 1uM</t>
  </si>
  <si>
    <t>AKI-A7 5uM</t>
  </si>
  <si>
    <t>AKI-A7 1uM</t>
  </si>
  <si>
    <t>IBA-450 20uM</t>
  </si>
  <si>
    <t>IBA-450 5uM</t>
  </si>
  <si>
    <t>IBA-450 1uM</t>
  </si>
  <si>
    <t>AKI XVIII87 5uM</t>
  </si>
  <si>
    <t>AKI XVIII87 1uM</t>
  </si>
  <si>
    <t>IBA-450 50uM</t>
  </si>
  <si>
    <t>IAT71 50uM</t>
  </si>
  <si>
    <t>IAT-72 50uM</t>
  </si>
  <si>
    <t>IAT-98-II 50uM</t>
  </si>
  <si>
    <t>IAT-145 50uM</t>
  </si>
  <si>
    <t>AKIXVIII7 50uM</t>
  </si>
  <si>
    <t>AKIXVIII31 50uM</t>
  </si>
  <si>
    <t>AKI XVII167 50uM</t>
  </si>
  <si>
    <t>AKI XVIII55 50uM</t>
  </si>
  <si>
    <t>IAT-31-II 50uM</t>
  </si>
  <si>
    <t>AKI XVIII87 50uM</t>
  </si>
  <si>
    <t>IAT-127 50uM</t>
  </si>
  <si>
    <t>IAT-40 50uM</t>
  </si>
  <si>
    <t>AKI-A7 50uM</t>
  </si>
  <si>
    <t>IAT-120 50uM</t>
  </si>
  <si>
    <t>AKI XVIII1 50uM</t>
  </si>
  <si>
    <t>AKIXVIII7</t>
  </si>
  <si>
    <t xml:space="preserve">AKIXVIII31 </t>
  </si>
  <si>
    <t>AKI XVII167</t>
  </si>
  <si>
    <t>AKI XVIII55</t>
  </si>
  <si>
    <t>IAT-31-II</t>
  </si>
  <si>
    <t>AKI XVIII87</t>
  </si>
  <si>
    <t>IBA-450</t>
  </si>
  <si>
    <t>IAT71</t>
  </si>
  <si>
    <t>IAT-72</t>
  </si>
  <si>
    <t>IAT-98-II</t>
  </si>
  <si>
    <t>IAT-145</t>
  </si>
  <si>
    <t>IAT-127</t>
  </si>
  <si>
    <t>IAT-40</t>
  </si>
  <si>
    <t xml:space="preserve">AKI-A7 </t>
  </si>
  <si>
    <t>IAT-120</t>
  </si>
  <si>
    <t>AKI XVIII1</t>
  </si>
  <si>
    <t>Conc</t>
  </si>
  <si>
    <t>log conc</t>
  </si>
  <si>
    <t>AKI-A7</t>
  </si>
  <si>
    <t>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</si>
</sst>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Calibri (Body)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2" xfId="0" applyFill="1" applyBorder="1"/>
    <xf numFmtId="0" fontId="0" fillId="6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5" borderId="2" xfId="0" applyFill="1" applyBorder="1"/>
    <xf numFmtId="0" fontId="0" fillId="2" borderId="0" xfId="0" applyFill="1" applyBorder="1"/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8" borderId="2" xfId="0" applyFill="1" applyBorder="1"/>
    <xf numFmtId="2" fontId="0" fillId="0" borderId="3" xfId="0" applyNumberFormat="1" applyBorder="1"/>
    <xf numFmtId="0" fontId="0" fillId="0" borderId="6" xfId="0" applyFill="1" applyBorder="1"/>
    <xf numFmtId="0" fontId="0" fillId="0" borderId="0" xfId="0" applyFill="1"/>
    <xf numFmtId="0" fontId="7" fillId="9" borderId="0" xfId="0" applyFont="1" applyFill="1"/>
    <xf numFmtId="0" fontId="7" fillId="0" borderId="0" xfId="0" applyFont="1"/>
    <xf numFmtId="0" fontId="7" fillId="9" borderId="2" xfId="0" applyFont="1" applyFill="1" applyBorder="1"/>
    <xf numFmtId="0" fontId="7" fillId="9" borderId="5" xfId="0" applyFont="1" applyFill="1" applyBorder="1"/>
    <xf numFmtId="0" fontId="7" fillId="9" borderId="7" xfId="0" applyFont="1" applyFill="1" applyBorder="1"/>
    <xf numFmtId="0" fontId="0" fillId="14" borderId="2" xfId="0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69006533758"/>
                  <c:y val="0.35075423264399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Result1!$AQ$4:$AQ$7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Result1!$AV$4:$AV$7</c:f>
              <c:numCache>
                <c:formatCode>0.00</c:formatCode>
                <c:ptCount val="4"/>
                <c:pt idx="0">
                  <c:v>0</c:v>
                </c:pt>
                <c:pt idx="1">
                  <c:v>0.12252500000000001</c:v>
                </c:pt>
                <c:pt idx="2">
                  <c:v>0.50012499999999993</c:v>
                </c:pt>
                <c:pt idx="3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E-9E4D-AF29-9AD05309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55792"/>
        <c:axId val="257359552"/>
      </c:scatterChart>
      <c:valAx>
        <c:axId val="2573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359552"/>
        <c:crosses val="autoZero"/>
        <c:crossBetween val="midCat"/>
      </c:valAx>
      <c:valAx>
        <c:axId val="2573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3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Result1!$EH$16:$EH$25</c:f>
                <c:numCache>
                  <c:formatCode>General</c:formatCode>
                  <c:ptCount val="10"/>
                  <c:pt idx="0">
                    <c:v>0.97320596225306788</c:v>
                  </c:pt>
                  <c:pt idx="1">
                    <c:v>0.48171388675337046</c:v>
                  </c:pt>
                  <c:pt idx="2">
                    <c:v>0.3442742498770987</c:v>
                  </c:pt>
                  <c:pt idx="3">
                    <c:v>1.2912999070354638</c:v>
                  </c:pt>
                  <c:pt idx="4">
                    <c:v>3.2515057361929083</c:v>
                  </c:pt>
                  <c:pt idx="5">
                    <c:v>0.97300637120046074</c:v>
                  </c:pt>
                  <c:pt idx="6">
                    <c:v>0.46373886113993579</c:v>
                  </c:pt>
                  <c:pt idx="7">
                    <c:v>1.908498456527141</c:v>
                  </c:pt>
                  <c:pt idx="8">
                    <c:v>0.43509425097496535</c:v>
                  </c:pt>
                  <c:pt idx="9">
                    <c:v>1.4633677718968074</c:v>
                  </c:pt>
                </c:numCache>
              </c:numRef>
            </c:plus>
            <c:minus>
              <c:numRef>
                <c:f>Result1!$EH$16:$EH$25</c:f>
                <c:numCache>
                  <c:formatCode>General</c:formatCode>
                  <c:ptCount val="10"/>
                  <c:pt idx="0">
                    <c:v>0.97320596225306788</c:v>
                  </c:pt>
                  <c:pt idx="1">
                    <c:v>0.48171388675337046</c:v>
                  </c:pt>
                  <c:pt idx="2">
                    <c:v>0.3442742498770987</c:v>
                  </c:pt>
                  <c:pt idx="3">
                    <c:v>1.2912999070354638</c:v>
                  </c:pt>
                  <c:pt idx="4">
                    <c:v>3.2515057361929083</c:v>
                  </c:pt>
                  <c:pt idx="5">
                    <c:v>0.97300637120046074</c:v>
                  </c:pt>
                  <c:pt idx="6">
                    <c:v>0.46373886113993579</c:v>
                  </c:pt>
                  <c:pt idx="7">
                    <c:v>1.908498456527141</c:v>
                  </c:pt>
                  <c:pt idx="8">
                    <c:v>0.43509425097496535</c:v>
                  </c:pt>
                  <c:pt idx="9">
                    <c:v>1.4633677718968074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Result1!$EC$16:$EC$25</c:f>
              <c:strCache>
                <c:ptCount val="10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AKIXVIII7</c:v>
                </c:pt>
                <c:pt idx="5">
                  <c:v>AKIXVIII31 </c:v>
                </c:pt>
                <c:pt idx="6">
                  <c:v>AKI XVII167</c:v>
                </c:pt>
                <c:pt idx="7">
                  <c:v>AKI XVIII55</c:v>
                </c:pt>
                <c:pt idx="8">
                  <c:v>IAT-31-II</c:v>
                </c:pt>
                <c:pt idx="9">
                  <c:v>AKI XVIII87</c:v>
                </c:pt>
              </c:strCache>
            </c:strRef>
          </c:cat>
          <c:val>
            <c:numRef>
              <c:f>Result1!$EG$16:$EG$25</c:f>
              <c:numCache>
                <c:formatCode>0.00</c:formatCode>
                <c:ptCount val="10"/>
                <c:pt idx="0">
                  <c:v>-3.5527136788005009E-15</c:v>
                </c:pt>
                <c:pt idx="1">
                  <c:v>44.770985456520421</c:v>
                </c:pt>
                <c:pt idx="2">
                  <c:v>96.318870315611619</c:v>
                </c:pt>
                <c:pt idx="3">
                  <c:v>90.863556816124543</c:v>
                </c:pt>
                <c:pt idx="4">
                  <c:v>1.7349586627240257</c:v>
                </c:pt>
                <c:pt idx="5">
                  <c:v>82.698690483374563</c:v>
                </c:pt>
                <c:pt idx="6">
                  <c:v>68.931667773017111</c:v>
                </c:pt>
                <c:pt idx="7">
                  <c:v>55.204875988172098</c:v>
                </c:pt>
                <c:pt idx="8">
                  <c:v>97.142598515478852</c:v>
                </c:pt>
                <c:pt idx="9" formatCode="General">
                  <c:v>26.229557660973981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B-5D43-95BB-FFCBA82D1079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Result1!$EJ$16:$EJ$25</c:f>
                <c:numCache>
                  <c:formatCode>General</c:formatCode>
                  <c:ptCount val="10"/>
                  <c:pt idx="4">
                    <c:v>2.583220177187167</c:v>
                  </c:pt>
                  <c:pt idx="5">
                    <c:v>3.9036915128032157</c:v>
                  </c:pt>
                  <c:pt idx="6">
                    <c:v>3.4151719643031848</c:v>
                  </c:pt>
                  <c:pt idx="7">
                    <c:v>2.6302050227988154</c:v>
                  </c:pt>
                  <c:pt idx="8">
                    <c:v>1.9059621221909882</c:v>
                  </c:pt>
                  <c:pt idx="9">
                    <c:v>1.9352946695351192</c:v>
                  </c:pt>
                </c:numCache>
              </c:numRef>
            </c:plus>
            <c:minus>
              <c:numRef>
                <c:f>Result1!$EJ$16:$EJ$25</c:f>
                <c:numCache>
                  <c:formatCode>General</c:formatCode>
                  <c:ptCount val="10"/>
                  <c:pt idx="4">
                    <c:v>2.583220177187167</c:v>
                  </c:pt>
                  <c:pt idx="5">
                    <c:v>3.9036915128032157</c:v>
                  </c:pt>
                  <c:pt idx="6">
                    <c:v>3.4151719643031848</c:v>
                  </c:pt>
                  <c:pt idx="7">
                    <c:v>2.6302050227988154</c:v>
                  </c:pt>
                  <c:pt idx="8">
                    <c:v>1.9059621221909882</c:v>
                  </c:pt>
                  <c:pt idx="9">
                    <c:v>1.9352946695351192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Result1!$EC$16:$EC$25</c:f>
              <c:strCache>
                <c:ptCount val="10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AKIXVIII7</c:v>
                </c:pt>
                <c:pt idx="5">
                  <c:v>AKIXVIII31 </c:v>
                </c:pt>
                <c:pt idx="6">
                  <c:v>AKI XVII167</c:v>
                </c:pt>
                <c:pt idx="7">
                  <c:v>AKI XVIII55</c:v>
                </c:pt>
                <c:pt idx="8">
                  <c:v>IAT-31-II</c:v>
                </c:pt>
                <c:pt idx="9">
                  <c:v>AKI XVIII87</c:v>
                </c:pt>
              </c:strCache>
            </c:strRef>
          </c:cat>
          <c:val>
            <c:numRef>
              <c:f>Result1!$EI$16:$EI$25</c:f>
              <c:numCache>
                <c:formatCode>0.00</c:formatCode>
                <c:ptCount val="10"/>
                <c:pt idx="4">
                  <c:v>-2.6311025285136829</c:v>
                </c:pt>
                <c:pt idx="5">
                  <c:v>11.145977913221884</c:v>
                </c:pt>
                <c:pt idx="6">
                  <c:v>4.0552772916540825</c:v>
                </c:pt>
                <c:pt idx="7">
                  <c:v>-1.8254782451270408</c:v>
                </c:pt>
                <c:pt idx="8">
                  <c:v>4.5772735501780133</c:v>
                </c:pt>
                <c:pt idx="9" formatCode="General">
                  <c:v>3.1182914074970967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B-5D43-95BB-FFCBA82D1079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Result1!$EL$16:$EL$25</c:f>
                <c:numCache>
                  <c:formatCode>General</c:formatCode>
                  <c:ptCount val="10"/>
                  <c:pt idx="4">
                    <c:v>1.8478874732428827</c:v>
                  </c:pt>
                  <c:pt idx="5">
                    <c:v>6.6375943174805201</c:v>
                  </c:pt>
                  <c:pt idx="6">
                    <c:v>3.5859433245557293</c:v>
                  </c:pt>
                  <c:pt idx="7">
                    <c:v>2.0879821272349099</c:v>
                  </c:pt>
                  <c:pt idx="8">
                    <c:v>1.440699719396114</c:v>
                  </c:pt>
                  <c:pt idx="9">
                    <c:v>3.2639446870481978</c:v>
                  </c:pt>
                </c:numCache>
              </c:numRef>
            </c:plus>
            <c:minus>
              <c:numRef>
                <c:f>Result1!$EL$16:$EL$25</c:f>
                <c:numCache>
                  <c:formatCode>General</c:formatCode>
                  <c:ptCount val="10"/>
                  <c:pt idx="4">
                    <c:v>1.8478874732428827</c:v>
                  </c:pt>
                  <c:pt idx="5">
                    <c:v>6.6375943174805201</c:v>
                  </c:pt>
                  <c:pt idx="6">
                    <c:v>3.5859433245557293</c:v>
                  </c:pt>
                  <c:pt idx="7">
                    <c:v>2.0879821272349099</c:v>
                  </c:pt>
                  <c:pt idx="8">
                    <c:v>1.440699719396114</c:v>
                  </c:pt>
                  <c:pt idx="9">
                    <c:v>3.2639446870481978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Result1!$EC$16:$EC$25</c:f>
              <c:strCache>
                <c:ptCount val="10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AKIXVIII7</c:v>
                </c:pt>
                <c:pt idx="5">
                  <c:v>AKIXVIII31 </c:v>
                </c:pt>
                <c:pt idx="6">
                  <c:v>AKI XVII167</c:v>
                </c:pt>
                <c:pt idx="7">
                  <c:v>AKI XVIII55</c:v>
                </c:pt>
                <c:pt idx="8">
                  <c:v>IAT-31-II</c:v>
                </c:pt>
                <c:pt idx="9">
                  <c:v>AKI XVIII87</c:v>
                </c:pt>
              </c:strCache>
            </c:strRef>
          </c:cat>
          <c:val>
            <c:numRef>
              <c:f>Result1!$EK$16:$EK$25</c:f>
              <c:numCache>
                <c:formatCode>0.00</c:formatCode>
                <c:ptCount val="10"/>
                <c:pt idx="4">
                  <c:v>-4.0251040975197725</c:v>
                </c:pt>
                <c:pt idx="5">
                  <c:v>-1.442278679621019</c:v>
                </c:pt>
                <c:pt idx="6">
                  <c:v>-2.0819503952688478</c:v>
                </c:pt>
                <c:pt idx="7">
                  <c:v>-4.4143383018526379</c:v>
                </c:pt>
                <c:pt idx="8">
                  <c:v>-3.8802727656749845</c:v>
                </c:pt>
                <c:pt idx="9" formatCode="General">
                  <c:v>0.29090909090910699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B-5D43-95BB-FFCBA82D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91520"/>
        <c:axId val="257396064"/>
      </c:barChart>
      <c:catAx>
        <c:axId val="2573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396064"/>
        <c:crosses val="autoZero"/>
        <c:auto val="1"/>
        <c:lblAlgn val="ctr"/>
        <c:lblOffset val="100"/>
        <c:noMultiLvlLbl val="0"/>
      </c:catAx>
      <c:valAx>
        <c:axId val="25739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39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69006533758"/>
                  <c:y val="0.35075423264399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Result2!$AQ$4:$AQ$7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Result2!$AV$4:$AV$7</c:f>
              <c:numCache>
                <c:formatCode>0.00</c:formatCode>
                <c:ptCount val="4"/>
                <c:pt idx="0">
                  <c:v>-6.9388939039072284E-18</c:v>
                </c:pt>
                <c:pt idx="1">
                  <c:v>0.11669999999999998</c:v>
                </c:pt>
                <c:pt idx="2">
                  <c:v>0.497525</c:v>
                </c:pt>
                <c:pt idx="3">
                  <c:v>1.00105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E-5F4C-BADC-025FA297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28384"/>
        <c:axId val="257432144"/>
      </c:scatterChart>
      <c:valAx>
        <c:axId val="2574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432144"/>
        <c:crosses val="autoZero"/>
        <c:crossBetween val="midCat"/>
      </c:valAx>
      <c:valAx>
        <c:axId val="257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4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Result2!$EH$16:$EH$24</c:f>
                <c:numCache>
                  <c:formatCode>General</c:formatCode>
                  <c:ptCount val="9"/>
                  <c:pt idx="0">
                    <c:v>3.1467612088822143</c:v>
                  </c:pt>
                  <c:pt idx="1">
                    <c:v>1.5971106354086462</c:v>
                  </c:pt>
                  <c:pt idx="2">
                    <c:v>1.0355848710022115</c:v>
                  </c:pt>
                  <c:pt idx="3">
                    <c:v>2.1573349296107649</c:v>
                  </c:pt>
                  <c:pt idx="4">
                    <c:v>1.6830020807289852</c:v>
                  </c:pt>
                  <c:pt idx="5">
                    <c:v>1.8458121564792336</c:v>
                  </c:pt>
                  <c:pt idx="6">
                    <c:v>1.2088499954655156</c:v>
                  </c:pt>
                  <c:pt idx="7">
                    <c:v>2.0009772521804958</c:v>
                  </c:pt>
                  <c:pt idx="8">
                    <c:v>0.32301845623031405</c:v>
                  </c:pt>
                </c:numCache>
              </c:numRef>
            </c:plus>
            <c:minus>
              <c:numRef>
                <c:f>Result2!$EH$16:$EH$24</c:f>
                <c:numCache>
                  <c:formatCode>General</c:formatCode>
                  <c:ptCount val="9"/>
                  <c:pt idx="0">
                    <c:v>3.1467612088822143</c:v>
                  </c:pt>
                  <c:pt idx="1">
                    <c:v>1.5971106354086462</c:v>
                  </c:pt>
                  <c:pt idx="2">
                    <c:v>1.0355848710022115</c:v>
                  </c:pt>
                  <c:pt idx="3">
                    <c:v>2.1573349296107649</c:v>
                  </c:pt>
                  <c:pt idx="4">
                    <c:v>1.6830020807289852</c:v>
                  </c:pt>
                  <c:pt idx="5">
                    <c:v>1.8458121564792336</c:v>
                  </c:pt>
                  <c:pt idx="6">
                    <c:v>1.2088499954655156</c:v>
                  </c:pt>
                  <c:pt idx="7">
                    <c:v>2.0009772521804958</c:v>
                  </c:pt>
                  <c:pt idx="8">
                    <c:v>0.32301845623031405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IBA-450</c:v>
                </c:pt>
                <c:pt idx="5">
                  <c:v>IAT71</c:v>
                </c:pt>
                <c:pt idx="6">
                  <c:v>IAT-72</c:v>
                </c:pt>
                <c:pt idx="7">
                  <c:v>IAT-98-II</c:v>
                </c:pt>
                <c:pt idx="8">
                  <c:v>IAT-145</c:v>
                </c:pt>
              </c:strCache>
            </c:strRef>
          </c:cat>
          <c:val>
            <c:numRef>
              <c:f>Result2!$EG$16:$EG$24</c:f>
              <c:numCache>
                <c:formatCode>0.00</c:formatCode>
                <c:ptCount val="9"/>
                <c:pt idx="0">
                  <c:v>-3.5527136788005009E-15</c:v>
                </c:pt>
                <c:pt idx="1">
                  <c:v>45.998238564430004</c:v>
                </c:pt>
                <c:pt idx="2">
                  <c:v>93.210216326305925</c:v>
                </c:pt>
                <c:pt idx="3">
                  <c:v>88.027742610227321</c:v>
                </c:pt>
                <c:pt idx="4">
                  <c:v>34.221390433203048</c:v>
                </c:pt>
                <c:pt idx="5">
                  <c:v>69.232674629823293</c:v>
                </c:pt>
                <c:pt idx="6">
                  <c:v>67.177666464835497</c:v>
                </c:pt>
                <c:pt idx="7">
                  <c:v>63.681400341278135</c:v>
                </c:pt>
                <c:pt idx="8">
                  <c:v>99.366984092034997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A845-8DC3-9B1130026C1C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Result2!$EJ$16:$EJ$24</c:f>
                <c:numCache>
                  <c:formatCode>General</c:formatCode>
                  <c:ptCount val="9"/>
                  <c:pt idx="4">
                    <c:v>2.0731680895203395</c:v>
                  </c:pt>
                  <c:pt idx="5">
                    <c:v>2.906874266923023</c:v>
                  </c:pt>
                  <c:pt idx="6">
                    <c:v>3.2070580619213263</c:v>
                  </c:pt>
                  <c:pt idx="7">
                    <c:v>3.5463290187329837</c:v>
                  </c:pt>
                  <c:pt idx="8">
                    <c:v>3.6861320803017086</c:v>
                  </c:pt>
                </c:numCache>
              </c:numRef>
            </c:plus>
            <c:minus>
              <c:numRef>
                <c:f>Result2!$EJ$16:$EJ$24</c:f>
                <c:numCache>
                  <c:formatCode>General</c:formatCode>
                  <c:ptCount val="9"/>
                  <c:pt idx="4">
                    <c:v>2.0731680895203395</c:v>
                  </c:pt>
                  <c:pt idx="5">
                    <c:v>2.906874266923023</c:v>
                  </c:pt>
                  <c:pt idx="6">
                    <c:v>3.2070580619213263</c:v>
                  </c:pt>
                  <c:pt idx="7">
                    <c:v>3.5463290187329837</c:v>
                  </c:pt>
                  <c:pt idx="8">
                    <c:v>3.6861320803017086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IBA-450</c:v>
                </c:pt>
                <c:pt idx="5">
                  <c:v>IAT71</c:v>
                </c:pt>
                <c:pt idx="6">
                  <c:v>IAT-72</c:v>
                </c:pt>
                <c:pt idx="7">
                  <c:v>IAT-98-II</c:v>
                </c:pt>
                <c:pt idx="8">
                  <c:v>IAT-145</c:v>
                </c:pt>
              </c:strCache>
            </c:strRef>
          </c:cat>
          <c:val>
            <c:numRef>
              <c:f>Result2!$EI$16:$EI$24</c:f>
              <c:numCache>
                <c:formatCode>0.00</c:formatCode>
                <c:ptCount val="9"/>
                <c:pt idx="4">
                  <c:v>5.8705344856057557</c:v>
                </c:pt>
                <c:pt idx="5">
                  <c:v>11.008972312434622</c:v>
                </c:pt>
                <c:pt idx="6">
                  <c:v>9.3768921671161891</c:v>
                </c:pt>
                <c:pt idx="7">
                  <c:v>14.741013926349972</c:v>
                </c:pt>
                <c:pt idx="8">
                  <c:v>33.381956294379904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A-A845-8DC3-9B1130026C1C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Result2!$EL$16:$EL$24</c:f>
                <c:numCache>
                  <c:formatCode>General</c:formatCode>
                  <c:ptCount val="9"/>
                  <c:pt idx="4">
                    <c:v>5.1365901356137167</c:v>
                  </c:pt>
                  <c:pt idx="5">
                    <c:v>2.7768955178648467</c:v>
                  </c:pt>
                  <c:pt idx="6">
                    <c:v>4.3195348149651158</c:v>
                  </c:pt>
                  <c:pt idx="7">
                    <c:v>3.1809310578289258</c:v>
                  </c:pt>
                  <c:pt idx="8">
                    <c:v>3.1299881632775062</c:v>
                  </c:pt>
                </c:numCache>
              </c:numRef>
            </c:plus>
            <c:minus>
              <c:numRef>
                <c:f>Result2!$EL$16:$EL$24</c:f>
                <c:numCache>
                  <c:formatCode>General</c:formatCode>
                  <c:ptCount val="9"/>
                  <c:pt idx="4">
                    <c:v>5.1365901356137167</c:v>
                  </c:pt>
                  <c:pt idx="5">
                    <c:v>2.7768955178648467</c:v>
                  </c:pt>
                  <c:pt idx="6">
                    <c:v>4.3195348149651158</c:v>
                  </c:pt>
                  <c:pt idx="7">
                    <c:v>3.1809310578289258</c:v>
                  </c:pt>
                  <c:pt idx="8">
                    <c:v>3.1299881632775062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IBA-450</c:v>
                </c:pt>
                <c:pt idx="5">
                  <c:v>IAT71</c:v>
                </c:pt>
                <c:pt idx="6">
                  <c:v>IAT-72</c:v>
                </c:pt>
                <c:pt idx="7">
                  <c:v>IAT-98-II</c:v>
                </c:pt>
                <c:pt idx="8">
                  <c:v>IAT-145</c:v>
                </c:pt>
              </c:strCache>
            </c:strRef>
          </c:cat>
          <c:val>
            <c:numRef>
              <c:f>Result2!$EK$16:$EK$24</c:f>
              <c:numCache>
                <c:formatCode>0.00</c:formatCode>
                <c:ptCount val="9"/>
                <c:pt idx="4">
                  <c:v>5.9833764518082191</c:v>
                </c:pt>
                <c:pt idx="5">
                  <c:v>3.7843342323994023</c:v>
                </c:pt>
                <c:pt idx="6">
                  <c:v>2.4384873672042708</c:v>
                </c:pt>
                <c:pt idx="7">
                  <c:v>3.671492266196946</c:v>
                </c:pt>
                <c:pt idx="8">
                  <c:v>6.7154731105851191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A-A845-8DC3-9B11300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66256"/>
        <c:axId val="257470800"/>
      </c:barChart>
      <c:catAx>
        <c:axId val="2574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470800"/>
        <c:crosses val="autoZero"/>
        <c:auto val="1"/>
        <c:lblAlgn val="ctr"/>
        <c:lblOffset val="100"/>
        <c:noMultiLvlLbl val="0"/>
      </c:catAx>
      <c:valAx>
        <c:axId val="257470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746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8969006533758"/>
                  <c:y val="0.35075423264399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Result2!$AQ$4:$AQ$7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Result2!$AV$4:$AV$7</c:f>
              <c:numCache>
                <c:formatCode>0.00</c:formatCode>
                <c:ptCount val="4"/>
                <c:pt idx="0">
                  <c:v>-6.9388939039072284E-18</c:v>
                </c:pt>
                <c:pt idx="1">
                  <c:v>0.11669999999999998</c:v>
                </c:pt>
                <c:pt idx="2">
                  <c:v>0.497525</c:v>
                </c:pt>
                <c:pt idx="3">
                  <c:v>1.00105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2-5140-8582-DD51A854F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17248"/>
        <c:axId val="259521168"/>
      </c:scatterChart>
      <c:valAx>
        <c:axId val="2595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9521168"/>
        <c:crosses val="autoZero"/>
        <c:crossBetween val="midCat"/>
      </c:valAx>
      <c:valAx>
        <c:axId val="2595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95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Result3!$EH$16:$EH$24</c:f>
                <c:numCache>
                  <c:formatCode>General</c:formatCode>
                  <c:ptCount val="9"/>
                  <c:pt idx="0">
                    <c:v>4.6740090023736522</c:v>
                  </c:pt>
                  <c:pt idx="1">
                    <c:v>4.0614118133175507</c:v>
                  </c:pt>
                  <c:pt idx="2">
                    <c:v>2.574679674638622</c:v>
                  </c:pt>
                  <c:pt idx="3">
                    <c:v>2.317192715905311</c:v>
                  </c:pt>
                  <c:pt idx="4">
                    <c:v>0.30996951774065651</c:v>
                  </c:pt>
                  <c:pt idx="5">
                    <c:v>1.4032798416743453</c:v>
                  </c:pt>
                  <c:pt idx="6">
                    <c:v>0.77688160990763244</c:v>
                  </c:pt>
                  <c:pt idx="7">
                    <c:v>0.25782271227373721</c:v>
                  </c:pt>
                  <c:pt idx="8">
                    <c:v>2.0898506306437796</c:v>
                  </c:pt>
                </c:numCache>
              </c:numRef>
            </c:plus>
            <c:minus>
              <c:numRef>
                <c:f>Result3!$EH$16:$EH$24</c:f>
                <c:numCache>
                  <c:formatCode>General</c:formatCode>
                  <c:ptCount val="9"/>
                  <c:pt idx="0">
                    <c:v>4.6740090023736522</c:v>
                  </c:pt>
                  <c:pt idx="1">
                    <c:v>4.0614118133175507</c:v>
                  </c:pt>
                  <c:pt idx="2">
                    <c:v>2.574679674638622</c:v>
                  </c:pt>
                  <c:pt idx="3">
                    <c:v>2.317192715905311</c:v>
                  </c:pt>
                  <c:pt idx="4">
                    <c:v>0.30996951774065651</c:v>
                  </c:pt>
                  <c:pt idx="5">
                    <c:v>1.4032798416743453</c:v>
                  </c:pt>
                  <c:pt idx="6">
                    <c:v>0.77688160990763244</c:v>
                  </c:pt>
                  <c:pt idx="7">
                    <c:v>0.25782271227373721</c:v>
                  </c:pt>
                  <c:pt idx="8">
                    <c:v>2.0898506306437796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IAT-127</c:v>
                </c:pt>
                <c:pt idx="5">
                  <c:v>IAT-40</c:v>
                </c:pt>
                <c:pt idx="6">
                  <c:v>AKI-A7 </c:v>
                </c:pt>
                <c:pt idx="7">
                  <c:v>IAT-120</c:v>
                </c:pt>
                <c:pt idx="8">
                  <c:v>AKI XVIII1</c:v>
                </c:pt>
              </c:strCache>
            </c:strRef>
          </c:cat>
          <c:val>
            <c:numRef>
              <c:f>Result3!$EG$16:$EG$24</c:f>
              <c:numCache>
                <c:formatCode>0.00</c:formatCode>
                <c:ptCount val="9"/>
                <c:pt idx="0">
                  <c:v>1.4210854715202004E-14</c:v>
                </c:pt>
                <c:pt idx="1">
                  <c:v>41.861818181818187</c:v>
                </c:pt>
                <c:pt idx="2">
                  <c:v>89.364363636363635</c:v>
                </c:pt>
                <c:pt idx="3">
                  <c:v>82.693818181818187</c:v>
                </c:pt>
                <c:pt idx="4">
                  <c:v>52.718545454545463</c:v>
                </c:pt>
                <c:pt idx="5">
                  <c:v>36.715636363636364</c:v>
                </c:pt>
                <c:pt idx="6">
                  <c:v>39.231030303030309</c:v>
                </c:pt>
                <c:pt idx="7">
                  <c:v>99.048727272727277</c:v>
                </c:pt>
                <c:pt idx="8">
                  <c:v>31.243636363636369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F-5841-8FC0-3C9D0CBF0CB2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Result3!$EJ$16:$EJ$24</c:f>
                <c:numCache>
                  <c:formatCode>General</c:formatCode>
                  <c:ptCount val="9"/>
                  <c:pt idx="4">
                    <c:v>4.8865927376876916</c:v>
                  </c:pt>
                  <c:pt idx="5">
                    <c:v>5.5024324758705729</c:v>
                  </c:pt>
                  <c:pt idx="6">
                    <c:v>1.8397571764555176</c:v>
                  </c:pt>
                  <c:pt idx="7">
                    <c:v>3.9997055539009745</c:v>
                  </c:pt>
                  <c:pt idx="8">
                    <c:v>2.0247830016712309</c:v>
                  </c:pt>
                </c:numCache>
              </c:numRef>
            </c:plus>
            <c:minus>
              <c:numRef>
                <c:f>Result3!$EJ$16:$EJ$24</c:f>
                <c:numCache>
                  <c:formatCode>General</c:formatCode>
                  <c:ptCount val="9"/>
                  <c:pt idx="4">
                    <c:v>4.8865927376876916</c:v>
                  </c:pt>
                  <c:pt idx="5">
                    <c:v>5.5024324758705729</c:v>
                  </c:pt>
                  <c:pt idx="6">
                    <c:v>1.8397571764555176</c:v>
                  </c:pt>
                  <c:pt idx="7">
                    <c:v>3.9997055539009745</c:v>
                  </c:pt>
                  <c:pt idx="8">
                    <c:v>2.0247830016712309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IAT-127</c:v>
                </c:pt>
                <c:pt idx="5">
                  <c:v>IAT-40</c:v>
                </c:pt>
                <c:pt idx="6">
                  <c:v>AKI-A7 </c:v>
                </c:pt>
                <c:pt idx="7">
                  <c:v>IAT-120</c:v>
                </c:pt>
                <c:pt idx="8">
                  <c:v>AKI XVIII1</c:v>
                </c:pt>
              </c:strCache>
            </c:strRef>
          </c:cat>
          <c:val>
            <c:numRef>
              <c:f>Result3!$EI$16:$EI$24</c:f>
              <c:numCache>
                <c:formatCode>0.00</c:formatCode>
                <c:ptCount val="9"/>
                <c:pt idx="4">
                  <c:v>0.55272727272727806</c:v>
                </c:pt>
                <c:pt idx="5">
                  <c:v>1.8501818181818237</c:v>
                </c:pt>
                <c:pt idx="6">
                  <c:v>-0.71563636363634942</c:v>
                </c:pt>
                <c:pt idx="7">
                  <c:v>73.294545454545442</c:v>
                </c:pt>
                <c:pt idx="8">
                  <c:v>-1.5098181818181615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F-5841-8FC0-3C9D0CBF0CB2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Result3!$EL$16:$EL$24</c:f>
                <c:numCache>
                  <c:formatCode>General</c:formatCode>
                  <c:ptCount val="9"/>
                  <c:pt idx="4">
                    <c:v>0.688047663157766</c:v>
                  </c:pt>
                  <c:pt idx="5">
                    <c:v>2.3083912850877013</c:v>
                  </c:pt>
                  <c:pt idx="6">
                    <c:v>2.7708231912240007</c:v>
                  </c:pt>
                  <c:pt idx="7">
                    <c:v>5.0139755054393653</c:v>
                  </c:pt>
                  <c:pt idx="8">
                    <c:v>3.2357792594640959</c:v>
                  </c:pt>
                </c:numCache>
              </c:numRef>
            </c:plus>
            <c:minus>
              <c:numRef>
                <c:f>Result3!$EL$16:$EL$24</c:f>
                <c:numCache>
                  <c:formatCode>General</c:formatCode>
                  <c:ptCount val="9"/>
                  <c:pt idx="4">
                    <c:v>0.688047663157766</c:v>
                  </c:pt>
                  <c:pt idx="5">
                    <c:v>2.3083912850877013</c:v>
                  </c:pt>
                  <c:pt idx="6">
                    <c:v>2.7708231912240007</c:v>
                  </c:pt>
                  <c:pt idx="7">
                    <c:v>5.0139755054393653</c:v>
                  </c:pt>
                  <c:pt idx="8">
                    <c:v>3.2357792594640959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IAT-127</c:v>
                </c:pt>
                <c:pt idx="5">
                  <c:v>IAT-40</c:v>
                </c:pt>
                <c:pt idx="6">
                  <c:v>AKI-A7 </c:v>
                </c:pt>
                <c:pt idx="7">
                  <c:v>IAT-120</c:v>
                </c:pt>
                <c:pt idx="8">
                  <c:v>AKI XVIII1</c:v>
                </c:pt>
              </c:strCache>
            </c:strRef>
          </c:cat>
          <c:val>
            <c:numRef>
              <c:f>Result3!$EK$16:$EK$24</c:f>
              <c:numCache>
                <c:formatCode>0.00</c:formatCode>
                <c:ptCount val="9"/>
                <c:pt idx="4">
                  <c:v>-3.9738181818181637</c:v>
                </c:pt>
                <c:pt idx="5">
                  <c:v>-2.9730909090908995</c:v>
                </c:pt>
                <c:pt idx="6">
                  <c:v>-3.4472727272727148</c:v>
                </c:pt>
                <c:pt idx="7">
                  <c:v>21.288727272727282</c:v>
                </c:pt>
                <c:pt idx="8">
                  <c:v>-2.973090909090903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F-5841-8FC0-3C9D0CBF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215328"/>
        <c:axId val="259250240"/>
      </c:barChart>
      <c:catAx>
        <c:axId val="2592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9250240"/>
        <c:crosses val="autoZero"/>
        <c:auto val="1"/>
        <c:lblAlgn val="ctr"/>
        <c:lblOffset val="100"/>
        <c:noMultiLvlLbl val="0"/>
      </c:catAx>
      <c:valAx>
        <c:axId val="259250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5921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330200</xdr:colOff>
      <xdr:row>8</xdr:row>
      <xdr:rowOff>6350</xdr:rowOff>
    </xdr:from>
    <xdr:to>
      <xdr:col>48</xdr:col>
      <xdr:colOff>203200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330200</xdr:colOff>
      <xdr:row>8</xdr:row>
      <xdr:rowOff>6350</xdr:rowOff>
    </xdr:from>
    <xdr:to>
      <xdr:col>48</xdr:col>
      <xdr:colOff>203200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330200</xdr:colOff>
      <xdr:row>8</xdr:row>
      <xdr:rowOff>6350</xdr:rowOff>
    </xdr:from>
    <xdr:to>
      <xdr:col>48</xdr:col>
      <xdr:colOff>203200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D33"/>
  <sheetViews>
    <sheetView tabSelected="1" topLeftCell="DZ1" zoomScale="110" zoomScaleNormal="110" workbookViewId="0">
      <selection activeCell="EC25" sqref="EC25"/>
    </sheetView>
  </sheetViews>
  <sheetFormatPr baseColWidth="10" defaultRowHeight="16"/>
  <cols>
    <col min="1" max="13" width="5.83203125" customWidth="1"/>
    <col min="15" max="132" width="5.83203125" customWidth="1"/>
    <col min="133" max="133" width="13.1640625" customWidth="1"/>
    <col min="134" max="161" width="5.83203125" customWidth="1"/>
  </cols>
  <sheetData>
    <row r="2" spans="1:160">
      <c r="A2" t="s">
        <v>0</v>
      </c>
      <c r="B2" s="36"/>
      <c r="C2" s="36"/>
      <c r="D2" s="36"/>
      <c r="O2" t="s">
        <v>16</v>
      </c>
      <c r="AC2" t="s">
        <v>17</v>
      </c>
      <c r="AX2" t="s">
        <v>18</v>
      </c>
      <c r="BL2" t="s">
        <v>19</v>
      </c>
      <c r="BZ2" t="s">
        <v>20</v>
      </c>
      <c r="CN2" t="s">
        <v>21</v>
      </c>
      <c r="DB2" t="s">
        <v>22</v>
      </c>
      <c r="DP2" t="s">
        <v>23</v>
      </c>
      <c r="ED2" t="s">
        <v>24</v>
      </c>
      <c r="ER2" t="s">
        <v>25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37" t="s">
        <v>1</v>
      </c>
      <c r="C4" s="38"/>
      <c r="D4" s="38"/>
      <c r="E4" s="39"/>
      <c r="F4" s="24" t="s">
        <v>89</v>
      </c>
      <c r="G4" s="25"/>
      <c r="H4" s="25"/>
      <c r="I4" s="26"/>
      <c r="J4" s="24" t="s">
        <v>52</v>
      </c>
      <c r="K4" s="25"/>
      <c r="L4" s="25"/>
      <c r="M4" s="26"/>
      <c r="O4" s="1" t="s">
        <v>0</v>
      </c>
      <c r="P4">
        <v>9.7299999999999998E-2</v>
      </c>
      <c r="Q4">
        <v>9.8599999999999993E-2</v>
      </c>
      <c r="R4">
        <v>9.98E-2</v>
      </c>
      <c r="S4">
        <v>9.4500000000000001E-2</v>
      </c>
      <c r="T4">
        <v>0.88200000000000001</v>
      </c>
      <c r="U4">
        <v>0.89700000000000002</v>
      </c>
      <c r="V4">
        <v>0.89610000000000001</v>
      </c>
      <c r="W4">
        <v>0.94379999999999997</v>
      </c>
      <c r="X4">
        <v>0.9526</v>
      </c>
      <c r="Y4">
        <v>0.94199999999999995</v>
      </c>
      <c r="Z4">
        <v>0.89290000000000003</v>
      </c>
      <c r="AA4">
        <v>0.95789999999999997</v>
      </c>
      <c r="AC4" s="1" t="s">
        <v>0</v>
      </c>
      <c r="AD4" s="3">
        <f>P4-(AVERAGE($P$4:$S$4))</f>
        <v>-2.5000000000000022E-4</v>
      </c>
      <c r="AE4" s="3">
        <f t="shared" ref="AE4:AG11" si="0">Q4-(AVERAGE($P$4:$S$4))</f>
        <v>1.0499999999999954E-3</v>
      </c>
      <c r="AF4" s="3">
        <f t="shared" si="0"/>
        <v>2.250000000000002E-3</v>
      </c>
      <c r="AG4" s="3">
        <f>S4-(AVERAGE($P$4:$S$4))</f>
        <v>-3.0499999999999972E-3</v>
      </c>
      <c r="AH4" s="3">
        <f>T4-(AVERAGE($P$4:$S$4))</f>
        <v>0.78444999999999998</v>
      </c>
      <c r="AI4" s="3">
        <f t="shared" ref="AH4:AO11" si="1">U4-(AVERAGE($P$4:$S$4))</f>
        <v>0.79944999999999999</v>
      </c>
      <c r="AJ4" s="3">
        <f t="shared" si="1"/>
        <v>0.79854999999999998</v>
      </c>
      <c r="AK4" s="3">
        <f t="shared" si="1"/>
        <v>0.84624999999999995</v>
      </c>
      <c r="AL4" s="3">
        <f t="shared" si="1"/>
        <v>0.85504999999999998</v>
      </c>
      <c r="AM4" s="3">
        <f t="shared" si="1"/>
        <v>0.84444999999999992</v>
      </c>
      <c r="AN4" s="3">
        <f t="shared" si="1"/>
        <v>0.79535</v>
      </c>
      <c r="AO4" s="3">
        <f t="shared" si="1"/>
        <v>0.86034999999999995</v>
      </c>
      <c r="AQ4" s="2">
        <v>0</v>
      </c>
      <c r="AR4" s="3">
        <f>AD4</f>
        <v>-2.5000000000000022E-4</v>
      </c>
      <c r="AS4" s="3">
        <f t="shared" ref="AS4:AU7" si="2">AE4</f>
        <v>1.0499999999999954E-3</v>
      </c>
      <c r="AT4" s="3">
        <f t="shared" si="2"/>
        <v>2.250000000000002E-3</v>
      </c>
      <c r="AU4" s="3">
        <f t="shared" si="2"/>
        <v>-3.0499999999999972E-3</v>
      </c>
      <c r="AV4" s="4">
        <f>AVERAGE(AR4:AU4)</f>
        <v>0</v>
      </c>
      <c r="AX4" s="1" t="s">
        <v>0</v>
      </c>
      <c r="AY4" s="3">
        <f>(AD4+0.007)/0.0478</f>
        <v>0.14121338912133891</v>
      </c>
      <c r="AZ4" s="3">
        <f t="shared" ref="AZ4:BF11" si="3">(AE4+0.007)/0.0478</f>
        <v>0.16841004184100405</v>
      </c>
      <c r="BA4" s="3">
        <f t="shared" si="3"/>
        <v>0.19351464435146445</v>
      </c>
      <c r="BB4" s="3">
        <f t="shared" si="3"/>
        <v>8.2635983263598389E-2</v>
      </c>
      <c r="BC4" s="3">
        <f t="shared" si="3"/>
        <v>16.557531380753137</v>
      </c>
      <c r="BD4" s="3">
        <f t="shared" si="3"/>
        <v>16.87133891213389</v>
      </c>
      <c r="BE4" s="3">
        <f t="shared" si="3"/>
        <v>16.852510460251047</v>
      </c>
      <c r="BF4" s="3">
        <f t="shared" si="3"/>
        <v>17.85041841004184</v>
      </c>
      <c r="BG4" s="3">
        <f t="shared" ref="BG4:BG10" si="4">(AL4+0.007)/0.0478</f>
        <v>18.034518828451883</v>
      </c>
      <c r="BH4" s="3">
        <f t="shared" ref="BH4:BH10" si="5">(AM4+0.007)/0.0478</f>
        <v>17.81276150627615</v>
      </c>
      <c r="BI4" s="3">
        <f t="shared" ref="BI4:BI10" si="6">(AN4+0.007)/0.0478</f>
        <v>16.785564853556483</v>
      </c>
      <c r="BJ4" s="3">
        <f t="shared" ref="BJ4:BJ10" si="7">(AO4+0.007)/0.0478</f>
        <v>18.145397489539747</v>
      </c>
      <c r="BL4" s="1" t="s">
        <v>0</v>
      </c>
      <c r="BM4" s="3"/>
      <c r="BN4" s="3"/>
      <c r="BO4" s="3"/>
      <c r="BP4" s="3"/>
      <c r="BQ4" s="3">
        <f t="shared" ref="BQ4:BX7" si="8">BC4/(0.02*5)</f>
        <v>165.57531380753136</v>
      </c>
      <c r="BR4" s="3">
        <f t="shared" si="8"/>
        <v>168.71338912133888</v>
      </c>
      <c r="BS4" s="3">
        <f t="shared" si="8"/>
        <v>168.52510460251045</v>
      </c>
      <c r="BT4" s="3">
        <f t="shared" si="8"/>
        <v>178.5041841004184</v>
      </c>
      <c r="BU4" s="3">
        <f t="shared" si="8"/>
        <v>180.34518828451883</v>
      </c>
      <c r="BV4" s="3">
        <f t="shared" si="8"/>
        <v>178.12761506276149</v>
      </c>
      <c r="BW4" s="3">
        <f t="shared" si="8"/>
        <v>167.85564853556482</v>
      </c>
      <c r="BX4" s="3">
        <f t="shared" si="8"/>
        <v>181.45397489539747</v>
      </c>
      <c r="BZ4" s="1" t="s">
        <v>0</v>
      </c>
      <c r="CA4" s="3"/>
      <c r="CB4" s="3"/>
      <c r="CC4" s="3"/>
      <c r="CD4" s="3"/>
      <c r="CE4" s="5">
        <f t="shared" ref="CE4:CI11" si="9">AVERAGE(BQ4:BT4)</f>
        <v>170.32949790794976</v>
      </c>
      <c r="CF4" s="3"/>
      <c r="CG4" s="3"/>
      <c r="CH4" s="3"/>
      <c r="CI4" s="5">
        <f t="shared" ref="CI4:CI7" si="10">AVERAGE(BU4:BX4)</f>
        <v>176.94560669456064</v>
      </c>
      <c r="CJ4" s="3"/>
      <c r="CK4" s="3"/>
      <c r="CL4" s="3"/>
      <c r="CN4" s="1" t="s">
        <v>0</v>
      </c>
      <c r="CO4" s="3"/>
      <c r="CP4" s="3"/>
      <c r="CQ4" s="3"/>
      <c r="CR4" s="3"/>
      <c r="CS4" s="3">
        <f t="shared" ref="CS4:CZ7" si="11">(BQ4/$CA$8)*100</f>
        <v>95.522297990465276</v>
      </c>
      <c r="CT4" s="3">
        <f t="shared" si="11"/>
        <v>97.332689638525139</v>
      </c>
      <c r="CU4" s="3">
        <f t="shared" si="11"/>
        <v>97.224066139641565</v>
      </c>
      <c r="CV4" s="3">
        <f t="shared" si="11"/>
        <v>102.98111158047192</v>
      </c>
      <c r="CW4" s="3">
        <f t="shared" si="11"/>
        <v>104.04320801400037</v>
      </c>
      <c r="CX4" s="3">
        <f t="shared" si="11"/>
        <v>102.76386458270474</v>
      </c>
      <c r="CY4" s="3">
        <f t="shared" si="11"/>
        <v>96.837849254722101</v>
      </c>
      <c r="CZ4" s="3">
        <f t="shared" si="11"/>
        <v>104.68287972964818</v>
      </c>
      <c r="DB4" s="1" t="s">
        <v>0</v>
      </c>
      <c r="DC4" s="3"/>
      <c r="DD4" s="3"/>
      <c r="DE4" s="3"/>
      <c r="DF4" s="3"/>
      <c r="DG4" s="3">
        <f t="shared" ref="DG4:DK11" si="12">AVERAGE(CS4:CV4)</f>
        <v>98.265041337275974</v>
      </c>
      <c r="DH4" s="3"/>
      <c r="DI4" s="3"/>
      <c r="DJ4" s="3"/>
      <c r="DK4" s="3">
        <f t="shared" ref="DK4:DK7" si="13">AVERAGE(CW4:CZ4)</f>
        <v>102.08195039526883</v>
      </c>
      <c r="DL4" s="3"/>
      <c r="DM4" s="3"/>
      <c r="DN4" s="3"/>
      <c r="DP4" s="1" t="s">
        <v>0</v>
      </c>
      <c r="DQ4" s="3"/>
      <c r="DR4" s="3"/>
      <c r="DS4" s="3"/>
      <c r="DT4" s="3"/>
      <c r="DU4" s="3">
        <f t="shared" ref="DU4:EB7" si="14">$DC$8-CS4</f>
        <v>4.477702009534724</v>
      </c>
      <c r="DV4" s="3">
        <f t="shared" si="14"/>
        <v>2.6673103614748612</v>
      </c>
      <c r="DW4" s="3">
        <f t="shared" si="14"/>
        <v>2.7759338603584354</v>
      </c>
      <c r="DX4" s="3">
        <f t="shared" si="14"/>
        <v>-2.9811115804719179</v>
      </c>
      <c r="DY4" s="3">
        <f t="shared" si="14"/>
        <v>-4.0432080140003706</v>
      </c>
      <c r="DZ4" s="3">
        <f t="shared" si="14"/>
        <v>-2.7638645827047412</v>
      </c>
      <c r="EA4" s="3">
        <f t="shared" si="14"/>
        <v>3.1621507452778985</v>
      </c>
      <c r="EB4" s="3">
        <f>$DC$8-CZ4</f>
        <v>-4.6828797296481781</v>
      </c>
      <c r="ED4" s="1" t="s">
        <v>0</v>
      </c>
      <c r="EE4" s="3"/>
      <c r="EF4" s="3"/>
      <c r="EG4" s="3"/>
      <c r="EH4" s="3"/>
      <c r="EI4" s="5">
        <f t="shared" ref="EI4:EM11" si="15">AVERAGE(DU4:DX4)</f>
        <v>1.7349586627240257</v>
      </c>
      <c r="EJ4" s="3"/>
      <c r="EK4" s="3"/>
      <c r="EL4" s="3"/>
      <c r="EM4" s="5">
        <f t="shared" ref="EM4:EM7" si="16">AVERAGE(DY4:EB4)</f>
        <v>-2.0819503952688478</v>
      </c>
      <c r="EN4" s="3"/>
      <c r="EO4" s="3"/>
      <c r="EP4" s="3"/>
      <c r="ER4" s="1" t="s">
        <v>0</v>
      </c>
      <c r="ES4" s="3"/>
      <c r="ET4" s="3"/>
      <c r="EU4" s="3"/>
      <c r="EV4" s="3"/>
      <c r="EW4" s="5">
        <f t="shared" ref="EW4:FA11" si="17">STDEV(DU4:DX4)</f>
        <v>3.2515057361929083</v>
      </c>
      <c r="EX4" s="3"/>
      <c r="EY4" s="3"/>
      <c r="EZ4" s="3"/>
      <c r="FA4" s="5">
        <f t="shared" ref="FA4:FA7" si="18">STDEV(DY4:EB4)</f>
        <v>3.5859433245557293</v>
      </c>
      <c r="FB4" s="3"/>
      <c r="FC4" s="3"/>
      <c r="FD4" s="3"/>
    </row>
    <row r="5" spans="1:160">
      <c r="A5" s="1" t="s">
        <v>2</v>
      </c>
      <c r="B5" s="33" t="s">
        <v>3</v>
      </c>
      <c r="C5" s="34"/>
      <c r="D5" s="34"/>
      <c r="E5" s="35"/>
      <c r="F5" s="24" t="s">
        <v>47</v>
      </c>
      <c r="G5" s="25"/>
      <c r="H5" s="25"/>
      <c r="I5" s="26"/>
      <c r="J5" s="27" t="s">
        <v>92</v>
      </c>
      <c r="K5" s="28"/>
      <c r="L5" s="28"/>
      <c r="M5" s="29"/>
      <c r="O5" s="1" t="s">
        <v>2</v>
      </c>
      <c r="P5">
        <v>0.2235</v>
      </c>
      <c r="Q5">
        <v>0.21829999999999999</v>
      </c>
      <c r="R5">
        <v>0.21959999999999999</v>
      </c>
      <c r="S5">
        <v>0.21890000000000001</v>
      </c>
      <c r="T5">
        <v>0.93049999999999999</v>
      </c>
      <c r="U5">
        <v>0.91669999999999996</v>
      </c>
      <c r="V5">
        <v>0.95179999999999998</v>
      </c>
      <c r="W5">
        <v>0.96460000000000001</v>
      </c>
      <c r="X5">
        <v>0.47689999999999999</v>
      </c>
      <c r="Y5">
        <v>0.4738</v>
      </c>
      <c r="Z5">
        <v>0.44790000000000002</v>
      </c>
      <c r="AA5">
        <v>0.44819999999999999</v>
      </c>
      <c r="AC5" s="1" t="s">
        <v>2</v>
      </c>
      <c r="AD5" s="3">
        <f t="shared" ref="AD5:AD11" si="19">P5-(AVERAGE($P$4:$S$4))</f>
        <v>0.12595000000000001</v>
      </c>
      <c r="AE5" s="3">
        <f t="shared" si="0"/>
        <v>0.12075</v>
      </c>
      <c r="AF5" s="3">
        <f t="shared" si="0"/>
        <v>0.12204999999999999</v>
      </c>
      <c r="AG5" s="3">
        <f t="shared" si="0"/>
        <v>0.12135000000000001</v>
      </c>
      <c r="AH5" s="3">
        <f>T5-(AVERAGE($P$4:$S$4))</f>
        <v>0.83294999999999997</v>
      </c>
      <c r="AI5" s="3">
        <f t="shared" si="1"/>
        <v>0.81914999999999993</v>
      </c>
      <c r="AJ5" s="3">
        <f t="shared" si="1"/>
        <v>0.85424999999999995</v>
      </c>
      <c r="AK5" s="3">
        <f t="shared" si="1"/>
        <v>0.86704999999999999</v>
      </c>
      <c r="AL5" s="3">
        <f t="shared" si="1"/>
        <v>0.37934999999999997</v>
      </c>
      <c r="AM5" s="3">
        <f t="shared" si="1"/>
        <v>0.37624999999999997</v>
      </c>
      <c r="AN5" s="3">
        <f t="shared" si="1"/>
        <v>0.35035000000000005</v>
      </c>
      <c r="AO5" s="3">
        <f t="shared" si="1"/>
        <v>0.35065000000000002</v>
      </c>
      <c r="AQ5" s="2">
        <v>2.5</v>
      </c>
      <c r="AR5" s="3">
        <f t="shared" ref="AR5:AR7" si="20">AD5</f>
        <v>0.12595000000000001</v>
      </c>
      <c r="AS5" s="3">
        <f t="shared" si="2"/>
        <v>0.12075</v>
      </c>
      <c r="AT5" s="3">
        <f t="shared" si="2"/>
        <v>0.12204999999999999</v>
      </c>
      <c r="AU5" s="3">
        <f t="shared" si="2"/>
        <v>0.12135000000000001</v>
      </c>
      <c r="AV5" s="4">
        <f t="shared" ref="AV5:AV7" si="21">AVERAGE(AR5:AU5)</f>
        <v>0.12252500000000001</v>
      </c>
      <c r="AX5" s="1" t="s">
        <v>2</v>
      </c>
      <c r="AY5" s="3">
        <f t="shared" ref="AY5:AY11" si="22">(AD5+0.007)/0.0478</f>
        <v>2.7813807531380754</v>
      </c>
      <c r="AZ5" s="3">
        <f t="shared" si="3"/>
        <v>2.6725941422594142</v>
      </c>
      <c r="BA5" s="3">
        <f t="shared" si="3"/>
        <v>2.6997907949790791</v>
      </c>
      <c r="BB5" s="3">
        <f t="shared" si="3"/>
        <v>2.6851464435146446</v>
      </c>
      <c r="BC5" s="3">
        <f t="shared" si="3"/>
        <v>17.572175732217573</v>
      </c>
      <c r="BD5" s="3">
        <f t="shared" si="3"/>
        <v>17.28347280334728</v>
      </c>
      <c r="BE5" s="3">
        <f t="shared" si="3"/>
        <v>18.01778242677824</v>
      </c>
      <c r="BF5" s="3">
        <f t="shared" si="3"/>
        <v>18.285564853556483</v>
      </c>
      <c r="BG5" s="3">
        <f t="shared" si="4"/>
        <v>8.0826359832635966</v>
      </c>
      <c r="BH5" s="3">
        <f t="shared" si="5"/>
        <v>8.0177824267782416</v>
      </c>
      <c r="BI5" s="3">
        <f t="shared" si="6"/>
        <v>7.4759414225941434</v>
      </c>
      <c r="BJ5" s="3">
        <f t="shared" si="7"/>
        <v>7.4822175732217575</v>
      </c>
      <c r="BL5" s="1" t="s">
        <v>2</v>
      </c>
      <c r="BM5" s="3"/>
      <c r="BN5" s="3"/>
      <c r="BO5" s="3"/>
      <c r="BP5" s="3"/>
      <c r="BQ5" s="3">
        <f t="shared" si="8"/>
        <v>175.72175732217573</v>
      </c>
      <c r="BR5" s="3">
        <f t="shared" si="8"/>
        <v>172.8347280334728</v>
      </c>
      <c r="BS5" s="3">
        <f t="shared" si="8"/>
        <v>180.1778242677824</v>
      </c>
      <c r="BT5" s="3">
        <f t="shared" si="8"/>
        <v>182.85564853556482</v>
      </c>
      <c r="BU5" s="3">
        <f t="shared" si="8"/>
        <v>80.826359832635958</v>
      </c>
      <c r="BV5" s="3">
        <f t="shared" si="8"/>
        <v>80.177824267782412</v>
      </c>
      <c r="BW5" s="3">
        <f t="shared" si="8"/>
        <v>74.759414225941427</v>
      </c>
      <c r="BX5" s="3">
        <f t="shared" si="8"/>
        <v>74.822175732217573</v>
      </c>
      <c r="BZ5" s="1" t="s">
        <v>2</v>
      </c>
      <c r="CA5" s="3"/>
      <c r="CB5" s="3"/>
      <c r="CC5" s="3"/>
      <c r="CD5" s="3"/>
      <c r="CE5" s="5">
        <f t="shared" si="9"/>
        <v>177.89748953974893</v>
      </c>
      <c r="CF5" s="3"/>
      <c r="CG5" s="3"/>
      <c r="CH5" s="3"/>
      <c r="CI5" s="3">
        <f t="shared" si="10"/>
        <v>77.646443514644346</v>
      </c>
      <c r="CJ5" s="3"/>
      <c r="CK5" s="3"/>
      <c r="CL5" s="3"/>
      <c r="CN5" s="1" t="s">
        <v>2</v>
      </c>
      <c r="CO5" s="3"/>
      <c r="CP5" s="3"/>
      <c r="CQ5" s="3"/>
      <c r="CR5" s="3"/>
      <c r="CS5" s="3">
        <f t="shared" si="11"/>
        <v>101.37589765252552</v>
      </c>
      <c r="CT5" s="3">
        <f t="shared" si="11"/>
        <v>99.710337336310445</v>
      </c>
      <c r="CU5" s="3">
        <f t="shared" si="11"/>
        <v>103.9466537927705</v>
      </c>
      <c r="CV5" s="3">
        <f t="shared" si="11"/>
        <v>105.49152133244826</v>
      </c>
      <c r="CW5" s="3">
        <f t="shared" si="11"/>
        <v>46.629654215195217</v>
      </c>
      <c r="CX5" s="3">
        <f t="shared" si="11"/>
        <v>46.255506607929519</v>
      </c>
      <c r="CY5" s="3">
        <f t="shared" si="11"/>
        <v>43.129563695612831</v>
      </c>
      <c r="CZ5" s="3">
        <f t="shared" si="11"/>
        <v>43.165771528574027</v>
      </c>
      <c r="DB5" s="1" t="s">
        <v>2</v>
      </c>
      <c r="DC5" s="3"/>
      <c r="DD5" s="3"/>
      <c r="DE5" s="3"/>
      <c r="DF5" s="3"/>
      <c r="DG5" s="3">
        <f t="shared" si="12"/>
        <v>102.63110252851368</v>
      </c>
      <c r="DH5" s="3"/>
      <c r="DI5" s="3"/>
      <c r="DJ5" s="3"/>
      <c r="DK5" s="3">
        <f t="shared" si="13"/>
        <v>44.795124011827902</v>
      </c>
      <c r="DL5" s="3"/>
      <c r="DM5" s="3"/>
      <c r="DN5" s="3"/>
      <c r="DP5" s="1" t="s">
        <v>2</v>
      </c>
      <c r="DQ5" s="3"/>
      <c r="DR5" s="3"/>
      <c r="DS5" s="3"/>
      <c r="DT5" s="3"/>
      <c r="DU5" s="3">
        <f t="shared" si="14"/>
        <v>-1.3758976525255235</v>
      </c>
      <c r="DV5" s="3">
        <f t="shared" si="14"/>
        <v>0.28966266368955473</v>
      </c>
      <c r="DW5" s="3">
        <f t="shared" si="14"/>
        <v>-3.9466537927705048</v>
      </c>
      <c r="DX5" s="3">
        <f t="shared" si="14"/>
        <v>-5.4915213324482579</v>
      </c>
      <c r="DY5" s="3">
        <f t="shared" si="14"/>
        <v>53.370345784804783</v>
      </c>
      <c r="DZ5" s="3">
        <f t="shared" si="14"/>
        <v>53.744493392070481</v>
      </c>
      <c r="EA5" s="3">
        <f t="shared" si="14"/>
        <v>56.870436304387169</v>
      </c>
      <c r="EB5" s="3">
        <f t="shared" si="14"/>
        <v>56.834228471425973</v>
      </c>
      <c r="ED5" s="1" t="s">
        <v>2</v>
      </c>
      <c r="EE5" s="3"/>
      <c r="EF5" s="3"/>
      <c r="EG5" s="3"/>
      <c r="EH5" s="3"/>
      <c r="EI5" s="5">
        <f t="shared" si="15"/>
        <v>-2.6311025285136829</v>
      </c>
      <c r="EJ5" s="3"/>
      <c r="EK5" s="3"/>
      <c r="EL5" s="3"/>
      <c r="EM5" s="3">
        <f t="shared" si="16"/>
        <v>55.204875988172098</v>
      </c>
      <c r="EN5" s="3"/>
      <c r="EO5" s="3"/>
      <c r="EP5" s="3"/>
      <c r="ER5" s="1" t="s">
        <v>2</v>
      </c>
      <c r="ES5" s="3"/>
      <c r="ET5" s="3"/>
      <c r="EU5" s="3"/>
      <c r="EV5" s="3"/>
      <c r="EW5" s="5">
        <f t="shared" si="17"/>
        <v>2.583220177187167</v>
      </c>
      <c r="EX5" s="3"/>
      <c r="EY5" s="3"/>
      <c r="EZ5" s="3"/>
      <c r="FA5" s="3">
        <f t="shared" si="18"/>
        <v>1.908498456527141</v>
      </c>
      <c r="FB5" s="3"/>
      <c r="FC5" s="3"/>
      <c r="FD5" s="3"/>
    </row>
    <row r="6" spans="1:160">
      <c r="A6" s="1" t="s">
        <v>4</v>
      </c>
      <c r="B6" s="33" t="s">
        <v>5</v>
      </c>
      <c r="C6" s="34"/>
      <c r="D6" s="34"/>
      <c r="E6" s="35"/>
      <c r="F6" s="24" t="s">
        <v>48</v>
      </c>
      <c r="G6" s="25"/>
      <c r="H6" s="25"/>
      <c r="I6" s="26"/>
      <c r="J6" s="27" t="s">
        <v>53</v>
      </c>
      <c r="K6" s="28"/>
      <c r="L6" s="28"/>
      <c r="M6" s="29"/>
      <c r="O6" s="1" t="s">
        <v>4</v>
      </c>
      <c r="P6">
        <v>0.59489999999999998</v>
      </c>
      <c r="Q6">
        <v>0.60029999999999994</v>
      </c>
      <c r="R6">
        <v>0.60219999999999996</v>
      </c>
      <c r="S6">
        <v>0.59330000000000005</v>
      </c>
      <c r="T6">
        <v>0.94489999999999996</v>
      </c>
      <c r="U6">
        <v>0.93759999999999999</v>
      </c>
      <c r="V6">
        <v>0.97299999999999998</v>
      </c>
      <c r="W6">
        <v>0.95430000000000004</v>
      </c>
      <c r="X6">
        <v>0.94730000000000003</v>
      </c>
      <c r="Y6">
        <v>0.95699999999999996</v>
      </c>
      <c r="Z6">
        <v>0.92310000000000003</v>
      </c>
      <c r="AA6">
        <v>0.90949999999999998</v>
      </c>
      <c r="AC6" s="1" t="s">
        <v>4</v>
      </c>
      <c r="AD6" s="3">
        <f t="shared" si="19"/>
        <v>0.49734999999999996</v>
      </c>
      <c r="AE6" s="3">
        <f t="shared" si="0"/>
        <v>0.50274999999999992</v>
      </c>
      <c r="AF6" s="3">
        <f t="shared" si="0"/>
        <v>0.50464999999999993</v>
      </c>
      <c r="AG6" s="3">
        <f t="shared" si="0"/>
        <v>0.49575000000000002</v>
      </c>
      <c r="AH6" s="3">
        <f t="shared" si="1"/>
        <v>0.84734999999999994</v>
      </c>
      <c r="AI6" s="3">
        <f t="shared" si="1"/>
        <v>0.84004999999999996</v>
      </c>
      <c r="AJ6" s="3">
        <f t="shared" si="1"/>
        <v>0.87544999999999995</v>
      </c>
      <c r="AK6" s="3">
        <f t="shared" si="1"/>
        <v>0.85675000000000001</v>
      </c>
      <c r="AL6" s="3">
        <f t="shared" si="1"/>
        <v>0.84975000000000001</v>
      </c>
      <c r="AM6" s="3">
        <f t="shared" si="1"/>
        <v>0.85944999999999994</v>
      </c>
      <c r="AN6" s="3">
        <f t="shared" si="1"/>
        <v>0.82555000000000001</v>
      </c>
      <c r="AO6" s="3">
        <f t="shared" si="1"/>
        <v>0.81194999999999995</v>
      </c>
      <c r="AQ6" s="2">
        <v>10</v>
      </c>
      <c r="AR6" s="3">
        <f t="shared" si="20"/>
        <v>0.49734999999999996</v>
      </c>
      <c r="AS6" s="3">
        <f t="shared" si="2"/>
        <v>0.50274999999999992</v>
      </c>
      <c r="AT6" s="3">
        <f t="shared" si="2"/>
        <v>0.50464999999999993</v>
      </c>
      <c r="AU6" s="3">
        <f t="shared" si="2"/>
        <v>0.49575000000000002</v>
      </c>
      <c r="AV6" s="4">
        <f t="shared" si="21"/>
        <v>0.50012499999999993</v>
      </c>
      <c r="AX6" s="1" t="s">
        <v>4</v>
      </c>
      <c r="AY6" s="3">
        <f t="shared" si="22"/>
        <v>10.551255230125522</v>
      </c>
      <c r="AZ6" s="3">
        <f t="shared" si="3"/>
        <v>10.664225941422592</v>
      </c>
      <c r="BA6" s="3">
        <f t="shared" si="3"/>
        <v>10.703974895397488</v>
      </c>
      <c r="BB6" s="3">
        <f t="shared" si="3"/>
        <v>10.517782426778243</v>
      </c>
      <c r="BC6" s="3">
        <f t="shared" si="3"/>
        <v>17.873430962343093</v>
      </c>
      <c r="BD6" s="3">
        <f t="shared" si="3"/>
        <v>17.72071129707113</v>
      </c>
      <c r="BE6" s="3">
        <f t="shared" si="3"/>
        <v>18.461297071129707</v>
      </c>
      <c r="BF6" s="3">
        <f t="shared" si="3"/>
        <v>18.070083682008367</v>
      </c>
      <c r="BG6" s="3">
        <f t="shared" si="4"/>
        <v>17.923640167364017</v>
      </c>
      <c r="BH6" s="3">
        <f t="shared" si="5"/>
        <v>18.126569037656903</v>
      </c>
      <c r="BI6" s="3">
        <f t="shared" si="6"/>
        <v>17.4173640167364</v>
      </c>
      <c r="BJ6" s="3">
        <f t="shared" si="7"/>
        <v>17.132845188284517</v>
      </c>
      <c r="BL6" s="1" t="s">
        <v>4</v>
      </c>
      <c r="BM6" s="3"/>
      <c r="BN6" s="3"/>
      <c r="BO6" s="3"/>
      <c r="BP6" s="3"/>
      <c r="BQ6" s="3">
        <f t="shared" si="8"/>
        <v>178.73430962343093</v>
      </c>
      <c r="BR6" s="3">
        <f t="shared" si="8"/>
        <v>177.20711297071128</v>
      </c>
      <c r="BS6" s="3">
        <f t="shared" si="8"/>
        <v>184.61297071129707</v>
      </c>
      <c r="BT6" s="3">
        <f t="shared" si="8"/>
        <v>180.70083682008365</v>
      </c>
      <c r="BU6" s="3">
        <f t="shared" si="8"/>
        <v>179.23640167364016</v>
      </c>
      <c r="BV6" s="3">
        <f t="shared" si="8"/>
        <v>181.26569037656901</v>
      </c>
      <c r="BW6" s="3">
        <f t="shared" si="8"/>
        <v>174.173640167364</v>
      </c>
      <c r="BX6" s="3">
        <f t="shared" si="8"/>
        <v>171.32845188284514</v>
      </c>
      <c r="BZ6" s="1" t="s">
        <v>4</v>
      </c>
      <c r="CA6" s="3"/>
      <c r="CB6" s="3"/>
      <c r="CC6" s="3"/>
      <c r="CD6" s="3"/>
      <c r="CE6" s="5">
        <f t="shared" si="9"/>
        <v>180.31380753138072</v>
      </c>
      <c r="CF6" s="3"/>
      <c r="CG6" s="3"/>
      <c r="CH6" s="3"/>
      <c r="CI6" s="3">
        <f t="shared" si="10"/>
        <v>176.50104602510456</v>
      </c>
      <c r="CJ6" s="3"/>
      <c r="CK6" s="3"/>
      <c r="CL6" s="3"/>
      <c r="CN6" s="1" t="s">
        <v>4</v>
      </c>
      <c r="CO6" s="3"/>
      <c r="CP6" s="3"/>
      <c r="CQ6" s="3"/>
      <c r="CR6" s="3"/>
      <c r="CS6" s="3">
        <f t="shared" si="11"/>
        <v>103.11387363466298</v>
      </c>
      <c r="CT6" s="3">
        <f t="shared" si="11"/>
        <v>102.23281636594051</v>
      </c>
      <c r="CU6" s="3">
        <f t="shared" si="11"/>
        <v>106.50534065536179</v>
      </c>
      <c r="CV6" s="3">
        <f t="shared" si="11"/>
        <v>104.24838573411381</v>
      </c>
      <c r="CW6" s="3">
        <f t="shared" si="11"/>
        <v>103.40353629835258</v>
      </c>
      <c r="CX6" s="3">
        <f t="shared" si="11"/>
        <v>104.57425623076459</v>
      </c>
      <c r="CY6" s="3">
        <f t="shared" si="11"/>
        <v>100.48277110614931</v>
      </c>
      <c r="CZ6" s="3">
        <f t="shared" si="11"/>
        <v>98.841349345241682</v>
      </c>
      <c r="DB6" s="1" t="s">
        <v>4</v>
      </c>
      <c r="DC6" s="3"/>
      <c r="DD6" s="3"/>
      <c r="DE6" s="3"/>
      <c r="DF6" s="3"/>
      <c r="DG6" s="3">
        <f t="shared" si="12"/>
        <v>104.02510409751977</v>
      </c>
      <c r="DH6" s="3"/>
      <c r="DI6" s="3"/>
      <c r="DJ6" s="3"/>
      <c r="DK6" s="3">
        <f t="shared" si="13"/>
        <v>101.82547824512703</v>
      </c>
      <c r="DL6" s="3"/>
      <c r="DM6" s="3"/>
      <c r="DN6" s="3"/>
      <c r="DP6" s="1" t="s">
        <v>4</v>
      </c>
      <c r="DQ6" s="3"/>
      <c r="DR6" s="3"/>
      <c r="DS6" s="3"/>
      <c r="DT6" s="3"/>
      <c r="DU6" s="3">
        <f t="shared" si="14"/>
        <v>-3.1138736346629798</v>
      </c>
      <c r="DV6" s="3">
        <f t="shared" si="14"/>
        <v>-2.2328163659405078</v>
      </c>
      <c r="DW6" s="3">
        <f t="shared" si="14"/>
        <v>-6.5053406553617918</v>
      </c>
      <c r="DX6" s="3">
        <f t="shared" si="14"/>
        <v>-4.2483857341138105</v>
      </c>
      <c r="DY6" s="3">
        <f t="shared" si="14"/>
        <v>-3.4035362983525772</v>
      </c>
      <c r="DZ6" s="3">
        <f t="shared" si="14"/>
        <v>-4.5742562307645898</v>
      </c>
      <c r="EA6" s="3">
        <f t="shared" si="14"/>
        <v>-0.48277110614931473</v>
      </c>
      <c r="EB6" s="3">
        <f t="shared" si="14"/>
        <v>1.1586506547583184</v>
      </c>
      <c r="ED6" s="1" t="s">
        <v>4</v>
      </c>
      <c r="EE6" s="3"/>
      <c r="EF6" s="3"/>
      <c r="EG6" s="3"/>
      <c r="EH6" s="3"/>
      <c r="EI6" s="5">
        <f t="shared" si="15"/>
        <v>-4.0251040975197725</v>
      </c>
      <c r="EJ6" s="3"/>
      <c r="EK6" s="3"/>
      <c r="EL6" s="3"/>
      <c r="EM6" s="3">
        <f t="shared" si="16"/>
        <v>-1.8254782451270408</v>
      </c>
      <c r="EN6" s="3"/>
      <c r="EO6" s="3"/>
      <c r="EP6" s="3"/>
      <c r="ER6" s="1" t="s">
        <v>4</v>
      </c>
      <c r="ES6" s="3"/>
      <c r="ET6" s="3"/>
      <c r="EU6" s="3"/>
      <c r="EV6" s="3"/>
      <c r="EW6" s="5">
        <f t="shared" si="17"/>
        <v>1.8478874732428827</v>
      </c>
      <c r="EX6" s="3"/>
      <c r="EY6" s="3"/>
      <c r="EZ6" s="3"/>
      <c r="FA6" s="3">
        <f t="shared" si="18"/>
        <v>2.6302050227988154</v>
      </c>
      <c r="FB6" s="3"/>
      <c r="FC6" s="3"/>
      <c r="FD6" s="3"/>
    </row>
    <row r="7" spans="1:160">
      <c r="A7" s="1" t="s">
        <v>6</v>
      </c>
      <c r="B7" s="33" t="s">
        <v>7</v>
      </c>
      <c r="C7" s="34"/>
      <c r="D7" s="34"/>
      <c r="E7" s="35"/>
      <c r="F7" s="27" t="s">
        <v>90</v>
      </c>
      <c r="G7" s="28"/>
      <c r="H7" s="28"/>
      <c r="I7" s="29"/>
      <c r="J7" s="27" t="s">
        <v>54</v>
      </c>
      <c r="K7" s="28"/>
      <c r="L7" s="28"/>
      <c r="M7" s="29"/>
      <c r="O7" s="1" t="s">
        <v>6</v>
      </c>
      <c r="P7">
        <v>1.0740000000000001</v>
      </c>
      <c r="Q7">
        <v>1.0795999999999999</v>
      </c>
      <c r="R7">
        <v>1.0838000000000001</v>
      </c>
      <c r="S7">
        <v>1.0624</v>
      </c>
      <c r="T7">
        <v>0.23319999999999999</v>
      </c>
      <c r="U7">
        <v>0.22450000000000001</v>
      </c>
      <c r="V7">
        <v>0.2442</v>
      </c>
      <c r="W7">
        <v>0.23369999999999999</v>
      </c>
      <c r="X7">
        <v>0.96730000000000005</v>
      </c>
      <c r="Y7">
        <v>0.9728</v>
      </c>
      <c r="Z7">
        <v>0.9466</v>
      </c>
      <c r="AA7">
        <v>0.93600000000000005</v>
      </c>
      <c r="AC7" s="1" t="s">
        <v>6</v>
      </c>
      <c r="AD7" s="3">
        <f t="shared" si="19"/>
        <v>0.97645000000000004</v>
      </c>
      <c r="AE7" s="3">
        <f t="shared" si="0"/>
        <v>0.98204999999999987</v>
      </c>
      <c r="AF7" s="3">
        <f t="shared" si="0"/>
        <v>0.98625000000000007</v>
      </c>
      <c r="AG7" s="3">
        <f t="shared" si="0"/>
        <v>0.96484999999999999</v>
      </c>
      <c r="AH7" s="3">
        <f t="shared" si="1"/>
        <v>0.13564999999999999</v>
      </c>
      <c r="AI7" s="3">
        <f t="shared" si="1"/>
        <v>0.12695000000000001</v>
      </c>
      <c r="AJ7" s="3">
        <f t="shared" si="1"/>
        <v>0.14665</v>
      </c>
      <c r="AK7" s="3">
        <f t="shared" si="1"/>
        <v>0.13614999999999999</v>
      </c>
      <c r="AL7" s="3">
        <f t="shared" si="1"/>
        <v>0.86975000000000002</v>
      </c>
      <c r="AM7" s="3">
        <f t="shared" si="1"/>
        <v>0.87524999999999997</v>
      </c>
      <c r="AN7" s="3">
        <f t="shared" si="1"/>
        <v>0.84904999999999997</v>
      </c>
      <c r="AO7" s="3">
        <f t="shared" si="1"/>
        <v>0.83845000000000003</v>
      </c>
      <c r="AQ7" s="2">
        <v>20</v>
      </c>
      <c r="AR7" s="3">
        <f t="shared" si="20"/>
        <v>0.97645000000000004</v>
      </c>
      <c r="AS7" s="3">
        <f t="shared" si="2"/>
        <v>0.98204999999999987</v>
      </c>
      <c r="AT7" s="3">
        <f t="shared" si="2"/>
        <v>0.98625000000000007</v>
      </c>
      <c r="AU7" s="3">
        <f t="shared" si="2"/>
        <v>0.96484999999999999</v>
      </c>
      <c r="AV7" s="4">
        <f t="shared" si="21"/>
        <v>0.97740000000000005</v>
      </c>
      <c r="AX7" s="1" t="s">
        <v>6</v>
      </c>
      <c r="AY7" s="3">
        <f t="shared" si="22"/>
        <v>20.574267782426777</v>
      </c>
      <c r="AZ7" s="3">
        <f t="shared" si="3"/>
        <v>20.691422594142256</v>
      </c>
      <c r="BA7" s="3">
        <f t="shared" si="3"/>
        <v>20.77928870292887</v>
      </c>
      <c r="BB7" s="3">
        <f t="shared" si="3"/>
        <v>20.331589958158993</v>
      </c>
      <c r="BC7" s="3">
        <f t="shared" si="3"/>
        <v>2.9843096234309621</v>
      </c>
      <c r="BD7" s="3">
        <f t="shared" si="3"/>
        <v>2.8023012552301259</v>
      </c>
      <c r="BE7" s="3">
        <f t="shared" si="3"/>
        <v>3.2144351464435146</v>
      </c>
      <c r="BF7" s="3">
        <f t="shared" si="3"/>
        <v>2.9947698744769875</v>
      </c>
      <c r="BG7" s="3">
        <f t="shared" si="4"/>
        <v>18.34205020920502</v>
      </c>
      <c r="BH7" s="3">
        <f t="shared" si="5"/>
        <v>18.457112970711297</v>
      </c>
      <c r="BI7" s="3">
        <f t="shared" si="6"/>
        <v>17.90899581589958</v>
      </c>
      <c r="BJ7" s="3">
        <f t="shared" si="7"/>
        <v>17.68723849372385</v>
      </c>
      <c r="BL7" s="1" t="s">
        <v>6</v>
      </c>
      <c r="BM7" s="3"/>
      <c r="BN7" s="3"/>
      <c r="BO7" s="3"/>
      <c r="BP7" s="3"/>
      <c r="BQ7" s="3">
        <f t="shared" si="8"/>
        <v>29.84309623430962</v>
      </c>
      <c r="BR7" s="3">
        <f t="shared" si="8"/>
        <v>28.023012552301257</v>
      </c>
      <c r="BS7" s="3">
        <f t="shared" si="8"/>
        <v>32.144351464435147</v>
      </c>
      <c r="BT7" s="3">
        <f t="shared" si="8"/>
        <v>29.947698744769873</v>
      </c>
      <c r="BU7" s="3">
        <f t="shared" si="8"/>
        <v>183.42050209205019</v>
      </c>
      <c r="BV7" s="3">
        <f t="shared" si="8"/>
        <v>184.57112970711296</v>
      </c>
      <c r="BW7" s="3">
        <f t="shared" si="8"/>
        <v>179.08995815899578</v>
      </c>
      <c r="BX7" s="3">
        <f t="shared" si="8"/>
        <v>176.87238493723848</v>
      </c>
      <c r="BZ7" s="1" t="s">
        <v>6</v>
      </c>
      <c r="CA7" s="3"/>
      <c r="CB7" s="3"/>
      <c r="CC7" s="3"/>
      <c r="CD7" s="3"/>
      <c r="CE7" s="3">
        <f t="shared" si="9"/>
        <v>29.989539748953973</v>
      </c>
      <c r="CF7" s="3"/>
      <c r="CG7" s="3"/>
      <c r="CH7" s="3"/>
      <c r="CI7" s="3">
        <f t="shared" si="10"/>
        <v>180.98849372384936</v>
      </c>
      <c r="CJ7" s="3"/>
      <c r="CK7" s="3"/>
      <c r="CL7" s="3"/>
      <c r="CN7" s="1" t="s">
        <v>6</v>
      </c>
      <c r="CO7" s="3"/>
      <c r="CP7" s="3"/>
      <c r="CQ7" s="3"/>
      <c r="CR7" s="3"/>
      <c r="CS7" s="3">
        <f t="shared" si="11"/>
        <v>17.216824573049305</v>
      </c>
      <c r="CT7" s="3">
        <f t="shared" si="11"/>
        <v>16.166797417174585</v>
      </c>
      <c r="CU7" s="3">
        <f t="shared" si="11"/>
        <v>18.544445114959874</v>
      </c>
      <c r="CV7" s="3">
        <f t="shared" si="11"/>
        <v>17.277170961317967</v>
      </c>
      <c r="CW7" s="3">
        <f t="shared" si="11"/>
        <v>105.81739182909904</v>
      </c>
      <c r="CX7" s="3">
        <f t="shared" si="11"/>
        <v>106.48120210005432</v>
      </c>
      <c r="CY7" s="3">
        <f t="shared" si="11"/>
        <v>103.31905135477642</v>
      </c>
      <c r="CZ7" s="3">
        <f t="shared" si="11"/>
        <v>102.03970792348078</v>
      </c>
      <c r="DB7" s="1" t="s">
        <v>6</v>
      </c>
      <c r="DC7" s="3"/>
      <c r="DD7" s="3"/>
      <c r="DE7" s="3"/>
      <c r="DF7" s="3"/>
      <c r="DG7" s="3">
        <f t="shared" si="12"/>
        <v>17.30130951662543</v>
      </c>
      <c r="DH7" s="3"/>
      <c r="DI7" s="3"/>
      <c r="DJ7" s="3"/>
      <c r="DK7" s="3">
        <f t="shared" si="13"/>
        <v>104.41433830185264</v>
      </c>
      <c r="DL7" s="3"/>
      <c r="DM7" s="3"/>
      <c r="DN7" s="3"/>
      <c r="DP7" s="1" t="s">
        <v>6</v>
      </c>
      <c r="DQ7" s="3"/>
      <c r="DR7" s="3"/>
      <c r="DS7" s="3"/>
      <c r="DT7" s="3"/>
      <c r="DU7" s="3">
        <f t="shared" si="14"/>
        <v>82.783175426950692</v>
      </c>
      <c r="DV7" s="3">
        <f t="shared" si="14"/>
        <v>83.833202582825407</v>
      </c>
      <c r="DW7" s="3">
        <f t="shared" si="14"/>
        <v>81.455554885040129</v>
      </c>
      <c r="DX7" s="3">
        <f t="shared" si="14"/>
        <v>82.722829038682036</v>
      </c>
      <c r="DY7" s="3">
        <f t="shared" si="14"/>
        <v>-5.8173918290990372</v>
      </c>
      <c r="DZ7" s="3">
        <f t="shared" si="14"/>
        <v>-6.4812021000543183</v>
      </c>
      <c r="EA7" s="3">
        <f t="shared" si="14"/>
        <v>-3.3190513547764198</v>
      </c>
      <c r="EB7" s="3">
        <f t="shared" si="14"/>
        <v>-2.0397079234807762</v>
      </c>
      <c r="ED7" s="1" t="s">
        <v>6</v>
      </c>
      <c r="EE7" s="3"/>
      <c r="EF7" s="3"/>
      <c r="EG7" s="3"/>
      <c r="EH7" s="3"/>
      <c r="EI7" s="3">
        <f t="shared" si="15"/>
        <v>82.698690483374563</v>
      </c>
      <c r="EJ7" s="3"/>
      <c r="EK7" s="3"/>
      <c r="EL7" s="3"/>
      <c r="EM7" s="3">
        <f t="shared" si="16"/>
        <v>-4.4143383018526379</v>
      </c>
      <c r="EN7" s="3"/>
      <c r="EO7" s="3"/>
      <c r="EP7" s="3"/>
      <c r="ER7" s="1" t="s">
        <v>6</v>
      </c>
      <c r="ES7" s="3"/>
      <c r="ET7" s="3"/>
      <c r="EU7" s="3"/>
      <c r="EV7" s="3"/>
      <c r="EW7" s="3">
        <f t="shared" si="17"/>
        <v>0.97300637120046074</v>
      </c>
      <c r="EX7" s="3"/>
      <c r="EY7" s="3"/>
      <c r="EZ7" s="3"/>
      <c r="FA7" s="3">
        <f t="shared" si="18"/>
        <v>2.0879821272349099</v>
      </c>
      <c r="FB7" s="3"/>
      <c r="FC7" s="3"/>
      <c r="FD7" s="3"/>
    </row>
    <row r="8" spans="1:160">
      <c r="A8" s="1" t="s">
        <v>8</v>
      </c>
      <c r="B8" s="30" t="s">
        <v>9</v>
      </c>
      <c r="C8" s="31"/>
      <c r="D8" s="31"/>
      <c r="E8" s="32"/>
      <c r="F8" s="27" t="s">
        <v>49</v>
      </c>
      <c r="G8" s="28"/>
      <c r="H8" s="28"/>
      <c r="I8" s="29"/>
      <c r="J8" s="24" t="s">
        <v>93</v>
      </c>
      <c r="K8" s="25"/>
      <c r="L8" s="25"/>
      <c r="M8" s="26"/>
      <c r="O8" s="1" t="s">
        <v>8</v>
      </c>
      <c r="P8">
        <v>0.9113</v>
      </c>
      <c r="Q8">
        <v>0.92649999999999999</v>
      </c>
      <c r="R8">
        <v>0.92559999999999998</v>
      </c>
      <c r="S8">
        <v>0.91300000000000003</v>
      </c>
      <c r="T8">
        <v>0.8125</v>
      </c>
      <c r="U8">
        <v>0.78810000000000002</v>
      </c>
      <c r="V8">
        <v>0.85780000000000001</v>
      </c>
      <c r="W8">
        <v>0.84860000000000002</v>
      </c>
      <c r="X8">
        <v>0.1178</v>
      </c>
      <c r="Y8">
        <v>0.11650000000000001</v>
      </c>
      <c r="Z8">
        <v>0.11269999999999999</v>
      </c>
      <c r="AA8">
        <v>0.1099</v>
      </c>
      <c r="AC8" s="1" t="s">
        <v>8</v>
      </c>
      <c r="AD8" s="3">
        <f t="shared" si="19"/>
        <v>0.81374999999999997</v>
      </c>
      <c r="AE8" s="3">
        <f t="shared" si="0"/>
        <v>0.82894999999999996</v>
      </c>
      <c r="AF8" s="3">
        <f t="shared" si="0"/>
        <v>0.82804999999999995</v>
      </c>
      <c r="AG8" s="3">
        <f t="shared" si="0"/>
        <v>0.81545000000000001</v>
      </c>
      <c r="AH8" s="3">
        <f t="shared" si="1"/>
        <v>0.71494999999999997</v>
      </c>
      <c r="AI8" s="3">
        <f t="shared" si="1"/>
        <v>0.69055</v>
      </c>
      <c r="AJ8" s="3">
        <f t="shared" si="1"/>
        <v>0.76024999999999998</v>
      </c>
      <c r="AK8" s="3">
        <f t="shared" si="1"/>
        <v>0.75105</v>
      </c>
      <c r="AL8" s="3">
        <f t="shared" si="1"/>
        <v>2.0250000000000004E-2</v>
      </c>
      <c r="AM8" s="3">
        <f t="shared" si="1"/>
        <v>1.8950000000000009E-2</v>
      </c>
      <c r="AN8" s="3">
        <f t="shared" si="1"/>
        <v>1.5149999999999997E-2</v>
      </c>
      <c r="AO8" s="3">
        <f t="shared" si="1"/>
        <v>1.235E-2</v>
      </c>
      <c r="AX8" s="1" t="s">
        <v>8</v>
      </c>
      <c r="AY8" s="3">
        <f t="shared" si="22"/>
        <v>17.170502092050206</v>
      </c>
      <c r="AZ8" s="3">
        <f t="shared" si="3"/>
        <v>17.48849372384937</v>
      </c>
      <c r="BA8" s="3">
        <f t="shared" si="3"/>
        <v>17.469665271966527</v>
      </c>
      <c r="BB8" s="3">
        <f t="shared" si="3"/>
        <v>17.206066945606693</v>
      </c>
      <c r="BC8" s="3">
        <f t="shared" si="3"/>
        <v>15.103556485355648</v>
      </c>
      <c r="BD8" s="3">
        <f t="shared" si="3"/>
        <v>14.593096234309623</v>
      </c>
      <c r="BE8" s="3">
        <f t="shared" si="3"/>
        <v>16.051255230125523</v>
      </c>
      <c r="BF8" s="3">
        <f t="shared" si="3"/>
        <v>15.85878661087866</v>
      </c>
      <c r="BG8" s="3">
        <f t="shared" si="4"/>
        <v>0.57008368200836823</v>
      </c>
      <c r="BH8" s="3">
        <f t="shared" si="5"/>
        <v>0.54288702928870303</v>
      </c>
      <c r="BI8" s="3">
        <f t="shared" si="6"/>
        <v>0.46338912133891202</v>
      </c>
      <c r="BJ8" s="3">
        <f t="shared" si="7"/>
        <v>0.40481171548117151</v>
      </c>
      <c r="BL8" s="1" t="s">
        <v>8</v>
      </c>
      <c r="BM8" s="3">
        <f>AY8/(0.02*5)</f>
        <v>171.70502092050205</v>
      </c>
      <c r="BN8" s="3">
        <f t="shared" ref="BN8:BX11" si="23">AZ8/(0.02*5)</f>
        <v>174.88493723849368</v>
      </c>
      <c r="BO8" s="3">
        <f t="shared" si="23"/>
        <v>174.69665271966525</v>
      </c>
      <c r="BP8" s="3">
        <f t="shared" si="23"/>
        <v>172.06066945606693</v>
      </c>
      <c r="BQ8" s="3">
        <f t="shared" si="23"/>
        <v>151.03556485355648</v>
      </c>
      <c r="BR8" s="3">
        <f t="shared" si="23"/>
        <v>145.93096234309621</v>
      </c>
      <c r="BS8" s="3">
        <f t="shared" si="23"/>
        <v>160.51255230125523</v>
      </c>
      <c r="BT8" s="3">
        <f t="shared" si="23"/>
        <v>158.58786610878659</v>
      </c>
      <c r="BU8" s="3">
        <f t="shared" si="23"/>
        <v>5.7008368200836816</v>
      </c>
      <c r="BV8" s="3">
        <f t="shared" si="23"/>
        <v>5.42887029288703</v>
      </c>
      <c r="BW8" s="3">
        <f t="shared" si="23"/>
        <v>4.6338912133891199</v>
      </c>
      <c r="BX8" s="3">
        <f t="shared" si="23"/>
        <v>4.048117154811715</v>
      </c>
      <c r="BZ8" s="1" t="s">
        <v>8</v>
      </c>
      <c r="CA8" s="3">
        <f>AVERAGE(BM8:BP8)</f>
        <v>173.33682008368197</v>
      </c>
      <c r="CB8" s="3"/>
      <c r="CC8" s="3"/>
      <c r="CD8" s="3"/>
      <c r="CE8" s="3">
        <f t="shared" si="9"/>
        <v>154.01673640167363</v>
      </c>
      <c r="CF8" s="3"/>
      <c r="CG8" s="3"/>
      <c r="CH8" s="3"/>
      <c r="CI8" s="5">
        <f t="shared" si="9"/>
        <v>4.9529288702928866</v>
      </c>
      <c r="CJ8" s="3"/>
      <c r="CK8" s="3"/>
      <c r="CL8" s="3"/>
      <c r="CN8" s="1" t="s">
        <v>8</v>
      </c>
      <c r="CO8" s="3">
        <f>(BM8/$CA$8)*100</f>
        <v>99.058596343008858</v>
      </c>
      <c r="CP8" s="3">
        <f t="shared" ref="CP8:CZ11" si="24">(BN8/$CA$8)*100</f>
        <v>100.89312654637619</v>
      </c>
      <c r="CQ8" s="3">
        <f t="shared" si="24"/>
        <v>100.78450304749262</v>
      </c>
      <c r="CR8" s="3">
        <f t="shared" si="24"/>
        <v>99.263774063122341</v>
      </c>
      <c r="CS8" s="3">
        <f t="shared" si="24"/>
        <v>87.134150021121243</v>
      </c>
      <c r="CT8" s="3">
        <f t="shared" si="24"/>
        <v>84.189246273610536</v>
      </c>
      <c r="CU8" s="3">
        <f t="shared" si="24"/>
        <v>92.601532798262042</v>
      </c>
      <c r="CV8" s="3">
        <f t="shared" si="24"/>
        <v>91.491159254118642</v>
      </c>
      <c r="CW8" s="3">
        <f t="shared" si="24"/>
        <v>3.2888781606420863</v>
      </c>
      <c r="CX8" s="3">
        <f t="shared" si="24"/>
        <v>3.131977551143565</v>
      </c>
      <c r="CY8" s="3">
        <f t="shared" si="24"/>
        <v>2.6733450003017318</v>
      </c>
      <c r="CZ8" s="3">
        <f t="shared" si="24"/>
        <v>2.3354052259972242</v>
      </c>
      <c r="DB8" s="1" t="s">
        <v>8</v>
      </c>
      <c r="DC8" s="3">
        <f>AVERAGE(CO8:CR8)</f>
        <v>100</v>
      </c>
      <c r="DD8" s="3"/>
      <c r="DE8" s="3"/>
      <c r="DF8" s="3"/>
      <c r="DG8" s="3">
        <f t="shared" si="12"/>
        <v>88.854022086778116</v>
      </c>
      <c r="DH8" s="3"/>
      <c r="DI8" s="3"/>
      <c r="DJ8" s="3"/>
      <c r="DK8" s="3">
        <f t="shared" si="12"/>
        <v>2.8574014845211519</v>
      </c>
      <c r="DL8" s="3"/>
      <c r="DM8" s="3"/>
      <c r="DN8" s="3"/>
      <c r="DP8" s="1" t="s">
        <v>8</v>
      </c>
      <c r="DQ8" s="3">
        <f>$DC$8-CO8</f>
        <v>0.9414036569911417</v>
      </c>
      <c r="DR8" s="3">
        <f t="shared" ref="DR8:EB11" si="25">$DC$8-CP8</f>
        <v>-0.8931265463761946</v>
      </c>
      <c r="DS8" s="3">
        <f t="shared" si="25"/>
        <v>-0.78450304749262045</v>
      </c>
      <c r="DT8" s="3">
        <f t="shared" si="25"/>
        <v>0.73622593687765914</v>
      </c>
      <c r="DU8" s="3">
        <f t="shared" si="25"/>
        <v>12.865849978878757</v>
      </c>
      <c r="DV8" s="3">
        <f t="shared" si="25"/>
        <v>15.810753726389464</v>
      </c>
      <c r="DW8" s="3">
        <f t="shared" si="25"/>
        <v>7.398467201737958</v>
      </c>
      <c r="DX8" s="3">
        <f t="shared" si="25"/>
        <v>8.5088407458813577</v>
      </c>
      <c r="DY8" s="3">
        <f t="shared" si="25"/>
        <v>96.711121839357915</v>
      </c>
      <c r="DZ8" s="3">
        <f t="shared" si="25"/>
        <v>96.868022448856436</v>
      </c>
      <c r="EA8" s="3">
        <f t="shared" si="25"/>
        <v>97.326654999698263</v>
      </c>
      <c r="EB8" s="3">
        <f t="shared" si="25"/>
        <v>97.664594774002779</v>
      </c>
      <c r="ED8" s="1" t="s">
        <v>8</v>
      </c>
      <c r="EE8" s="3">
        <f>AVERAGE(DQ8:DT8)</f>
        <v>-3.5527136788005009E-15</v>
      </c>
      <c r="EF8" s="3"/>
      <c r="EG8" s="3"/>
      <c r="EH8" s="3"/>
      <c r="EI8" s="3">
        <f t="shared" si="15"/>
        <v>11.145977913221884</v>
      </c>
      <c r="EJ8" s="3"/>
      <c r="EK8" s="3"/>
      <c r="EL8" s="3"/>
      <c r="EM8" s="5">
        <f t="shared" si="15"/>
        <v>97.142598515478852</v>
      </c>
      <c r="EN8" s="3"/>
      <c r="EO8" s="3"/>
      <c r="EP8" s="3"/>
      <c r="ER8" s="1" t="s">
        <v>8</v>
      </c>
      <c r="ES8" s="3">
        <f>STDEV(DQ8:DT8)</f>
        <v>0.97320596225306788</v>
      </c>
      <c r="ET8" s="3"/>
      <c r="EU8" s="3"/>
      <c r="EV8" s="3"/>
      <c r="EW8" s="3">
        <f t="shared" si="17"/>
        <v>3.9036915128032157</v>
      </c>
      <c r="EX8" s="3"/>
      <c r="EY8" s="3"/>
      <c r="EZ8" s="3"/>
      <c r="FA8" s="5">
        <f t="shared" si="17"/>
        <v>0.43509425097496535</v>
      </c>
      <c r="FB8" s="3"/>
      <c r="FC8" s="3"/>
      <c r="FD8" s="3"/>
    </row>
    <row r="9" spans="1:160">
      <c r="A9" s="1" t="s">
        <v>10</v>
      </c>
      <c r="B9" s="21" t="s">
        <v>11</v>
      </c>
      <c r="C9" s="22"/>
      <c r="D9" s="22"/>
      <c r="E9" s="23"/>
      <c r="F9" s="27" t="s">
        <v>50</v>
      </c>
      <c r="G9" s="28"/>
      <c r="H9" s="28"/>
      <c r="I9" s="29"/>
      <c r="J9" s="24" t="s">
        <v>55</v>
      </c>
      <c r="K9" s="25"/>
      <c r="L9" s="25"/>
      <c r="M9" s="26"/>
      <c r="O9" s="1" t="s">
        <v>10</v>
      </c>
      <c r="P9">
        <v>0.54590000000000005</v>
      </c>
      <c r="Q9">
        <v>0.55310000000000004</v>
      </c>
      <c r="R9">
        <v>0.54410000000000003</v>
      </c>
      <c r="S9">
        <v>0.54949999999999999</v>
      </c>
      <c r="T9">
        <v>0.92789999999999995</v>
      </c>
      <c r="U9">
        <v>0.85460000000000003</v>
      </c>
      <c r="V9">
        <v>0.96579999999999999</v>
      </c>
      <c r="W9">
        <v>0.97589999999999999</v>
      </c>
      <c r="X9">
        <v>0.88749999999999996</v>
      </c>
      <c r="Y9">
        <v>0.90010000000000001</v>
      </c>
      <c r="Z9">
        <v>0.86460000000000004</v>
      </c>
      <c r="AA9">
        <v>0.87250000000000005</v>
      </c>
      <c r="AC9" s="1" t="s">
        <v>10</v>
      </c>
      <c r="AD9" s="3">
        <f t="shared" si="19"/>
        <v>0.44835000000000003</v>
      </c>
      <c r="AE9" s="3">
        <f t="shared" si="0"/>
        <v>0.45555000000000001</v>
      </c>
      <c r="AF9" s="3">
        <f t="shared" si="0"/>
        <v>0.44655</v>
      </c>
      <c r="AG9" s="3">
        <f t="shared" si="0"/>
        <v>0.45194999999999996</v>
      </c>
      <c r="AH9" s="3">
        <f t="shared" si="1"/>
        <v>0.83034999999999992</v>
      </c>
      <c r="AI9" s="3">
        <f t="shared" si="1"/>
        <v>0.75705</v>
      </c>
      <c r="AJ9" s="3">
        <f t="shared" si="1"/>
        <v>0.86824999999999997</v>
      </c>
      <c r="AK9" s="3">
        <f t="shared" si="1"/>
        <v>0.87834999999999996</v>
      </c>
      <c r="AL9" s="3">
        <f t="shared" si="1"/>
        <v>0.78994999999999993</v>
      </c>
      <c r="AM9" s="3">
        <f t="shared" si="1"/>
        <v>0.80254999999999999</v>
      </c>
      <c r="AN9" s="3">
        <f t="shared" si="1"/>
        <v>0.76705000000000001</v>
      </c>
      <c r="AO9" s="3">
        <f t="shared" si="1"/>
        <v>0.77495000000000003</v>
      </c>
      <c r="AX9" s="1" t="s">
        <v>10</v>
      </c>
      <c r="AY9" s="3">
        <f t="shared" si="22"/>
        <v>9.5261506276150634</v>
      </c>
      <c r="AZ9" s="3">
        <f t="shared" si="3"/>
        <v>9.676778242677825</v>
      </c>
      <c r="BA9" s="3">
        <f t="shared" si="3"/>
        <v>9.4884937238493716</v>
      </c>
      <c r="BB9" s="3">
        <f t="shared" si="3"/>
        <v>9.6014644351464415</v>
      </c>
      <c r="BC9" s="3">
        <f t="shared" si="3"/>
        <v>17.51778242677824</v>
      </c>
      <c r="BD9" s="3">
        <f t="shared" si="3"/>
        <v>15.984309623430962</v>
      </c>
      <c r="BE9" s="3">
        <f t="shared" si="3"/>
        <v>18.310669456066943</v>
      </c>
      <c r="BF9" s="3">
        <f t="shared" si="3"/>
        <v>18.52196652719665</v>
      </c>
      <c r="BG9" s="3">
        <f t="shared" si="4"/>
        <v>16.672594142259413</v>
      </c>
      <c r="BH9" s="3">
        <f t="shared" si="5"/>
        <v>16.936192468619247</v>
      </c>
      <c r="BI9" s="3">
        <f t="shared" si="6"/>
        <v>16.193514644351463</v>
      </c>
      <c r="BJ9" s="3">
        <f t="shared" si="7"/>
        <v>16.35878661087866</v>
      </c>
      <c r="BL9" s="1" t="s">
        <v>10</v>
      </c>
      <c r="BM9" s="3">
        <f t="shared" ref="BM9:BM11" si="26">AY9/(0.02*5)</f>
        <v>95.261506276150627</v>
      </c>
      <c r="BN9" s="3">
        <f t="shared" si="23"/>
        <v>96.76778242677824</v>
      </c>
      <c r="BO9" s="3">
        <f t="shared" si="23"/>
        <v>94.884937238493706</v>
      </c>
      <c r="BP9" s="3">
        <f t="shared" si="23"/>
        <v>96.014644351464412</v>
      </c>
      <c r="BQ9" s="3">
        <f t="shared" si="23"/>
        <v>175.1778242677824</v>
      </c>
      <c r="BR9" s="3">
        <f t="shared" si="23"/>
        <v>159.8430962343096</v>
      </c>
      <c r="BS9" s="3">
        <f t="shared" si="23"/>
        <v>183.10669456066941</v>
      </c>
      <c r="BT9" s="3">
        <f t="shared" si="23"/>
        <v>185.21966527196648</v>
      </c>
      <c r="BU9" s="3">
        <f t="shared" si="23"/>
        <v>166.72594142259413</v>
      </c>
      <c r="BV9" s="3">
        <f t="shared" si="23"/>
        <v>169.36192468619245</v>
      </c>
      <c r="BW9" s="3">
        <f t="shared" si="23"/>
        <v>161.93514644351461</v>
      </c>
      <c r="BX9" s="3">
        <f t="shared" si="23"/>
        <v>163.58786610878659</v>
      </c>
      <c r="BZ9" s="1" t="s">
        <v>10</v>
      </c>
      <c r="CA9" s="3">
        <f t="shared" ref="CA9:CA11" si="27">AVERAGE(BM9:BP9)</f>
        <v>95.732217573221746</v>
      </c>
      <c r="CB9" s="3"/>
      <c r="CC9" s="3"/>
      <c r="CD9" s="3"/>
      <c r="CE9" s="3">
        <f t="shared" si="9"/>
        <v>175.83682008368197</v>
      </c>
      <c r="CF9" s="3"/>
      <c r="CG9" s="3"/>
      <c r="CH9" s="3"/>
      <c r="CI9" s="5">
        <f t="shared" si="9"/>
        <v>165.40271966527195</v>
      </c>
      <c r="CJ9" s="3"/>
      <c r="CK9" s="3"/>
      <c r="CL9" s="3"/>
      <c r="CN9" s="1" t="s">
        <v>10</v>
      </c>
      <c r="CO9" s="3">
        <f t="shared" ref="CO9:CO11" si="28">(BM9/$CA$8)*100</f>
        <v>54.957455796270608</v>
      </c>
      <c r="CP9" s="3">
        <f t="shared" si="24"/>
        <v>55.826443787339343</v>
      </c>
      <c r="CQ9" s="3">
        <f t="shared" si="24"/>
        <v>54.74020879850341</v>
      </c>
      <c r="CR9" s="3">
        <f t="shared" si="24"/>
        <v>55.391949791804961</v>
      </c>
      <c r="CS9" s="3">
        <f t="shared" si="24"/>
        <v>101.06209643352845</v>
      </c>
      <c r="CT9" s="3">
        <f t="shared" si="24"/>
        <v>92.215315913342593</v>
      </c>
      <c r="CU9" s="3">
        <f t="shared" si="24"/>
        <v>105.63635266429303</v>
      </c>
      <c r="CV9" s="3">
        <f t="shared" si="24"/>
        <v>106.85534970732</v>
      </c>
      <c r="CW9" s="3">
        <f t="shared" si="24"/>
        <v>96.186108261420571</v>
      </c>
      <c r="CX9" s="3">
        <f t="shared" si="24"/>
        <v>97.706837245790851</v>
      </c>
      <c r="CY9" s="3">
        <f t="shared" si="24"/>
        <v>93.42224367871583</v>
      </c>
      <c r="CZ9" s="3">
        <f t="shared" si="24"/>
        <v>94.375716613360694</v>
      </c>
      <c r="DB9" s="1" t="s">
        <v>10</v>
      </c>
      <c r="DC9" s="3">
        <f t="shared" ref="DC9:DC11" si="29">AVERAGE(CO9:CR9)</f>
        <v>55.229014543479579</v>
      </c>
      <c r="DD9" s="3"/>
      <c r="DE9" s="3"/>
      <c r="DF9" s="3"/>
      <c r="DG9" s="3">
        <f t="shared" si="12"/>
        <v>101.44227867962101</v>
      </c>
      <c r="DH9" s="3"/>
      <c r="DI9" s="3"/>
      <c r="DJ9" s="3"/>
      <c r="DK9" s="3">
        <f t="shared" si="12"/>
        <v>95.42272644982198</v>
      </c>
      <c r="DL9" s="3"/>
      <c r="DM9" s="3"/>
      <c r="DN9" s="3"/>
      <c r="DP9" s="1" t="s">
        <v>10</v>
      </c>
      <c r="DQ9" s="3">
        <f t="shared" ref="DQ9:DQ11" si="30">$DC$8-CO9</f>
        <v>45.042544203729392</v>
      </c>
      <c r="DR9" s="3">
        <f t="shared" si="25"/>
        <v>44.173556212660657</v>
      </c>
      <c r="DS9" s="3">
        <f t="shared" si="25"/>
        <v>45.25979120149659</v>
      </c>
      <c r="DT9" s="3">
        <f t="shared" si="25"/>
        <v>44.608050208195039</v>
      </c>
      <c r="DU9" s="3">
        <f t="shared" si="25"/>
        <v>-1.0620964335284526</v>
      </c>
      <c r="DV9" s="3">
        <f t="shared" si="25"/>
        <v>7.784684086657407</v>
      </c>
      <c r="DW9" s="3">
        <f t="shared" si="25"/>
        <v>-5.6363526642930282</v>
      </c>
      <c r="DX9" s="3">
        <f t="shared" si="25"/>
        <v>-6.855349707320002</v>
      </c>
      <c r="DY9" s="3">
        <f t="shared" si="25"/>
        <v>3.8138917385794286</v>
      </c>
      <c r="DZ9" s="3">
        <f t="shared" si="25"/>
        <v>2.2931627542091491</v>
      </c>
      <c r="EA9" s="3">
        <f t="shared" si="25"/>
        <v>6.5777563212841699</v>
      </c>
      <c r="EB9" s="3">
        <f t="shared" si="25"/>
        <v>5.6242833866393056</v>
      </c>
      <c r="ED9" s="1" t="s">
        <v>10</v>
      </c>
      <c r="EE9" s="3">
        <f t="shared" ref="EE9:EE11" si="31">AVERAGE(DQ9:DT9)</f>
        <v>44.770985456520421</v>
      </c>
      <c r="EF9" s="3"/>
      <c r="EG9" s="3"/>
      <c r="EH9" s="3"/>
      <c r="EI9" s="3">
        <f t="shared" si="15"/>
        <v>-1.442278679621019</v>
      </c>
      <c r="EJ9" s="3"/>
      <c r="EK9" s="3"/>
      <c r="EL9" s="3"/>
      <c r="EM9" s="5">
        <f t="shared" si="15"/>
        <v>4.5772735501780133</v>
      </c>
      <c r="EN9" s="3"/>
      <c r="EO9" s="3"/>
      <c r="EP9" s="3"/>
      <c r="ER9" s="1" t="s">
        <v>10</v>
      </c>
      <c r="ES9" s="3">
        <f t="shared" ref="ES9:ES11" si="32">STDEV(DQ9:DT9)</f>
        <v>0.48171388675337046</v>
      </c>
      <c r="ET9" s="3"/>
      <c r="EU9" s="3"/>
      <c r="EV9" s="3"/>
      <c r="EW9" s="3">
        <f t="shared" si="17"/>
        <v>6.6375943174805201</v>
      </c>
      <c r="EX9" s="3"/>
      <c r="EY9" s="3"/>
      <c r="EZ9" s="3"/>
      <c r="FA9" s="5">
        <f t="shared" si="17"/>
        <v>1.9059621221909882</v>
      </c>
      <c r="FB9" s="3"/>
      <c r="FC9" s="3"/>
      <c r="FD9" s="3"/>
    </row>
    <row r="10" spans="1:160">
      <c r="A10" s="1" t="s">
        <v>12</v>
      </c>
      <c r="B10" s="21" t="s">
        <v>13</v>
      </c>
      <c r="C10" s="22"/>
      <c r="D10" s="22"/>
      <c r="E10" s="23"/>
      <c r="F10" s="24" t="s">
        <v>91</v>
      </c>
      <c r="G10" s="25"/>
      <c r="H10" s="25"/>
      <c r="I10" s="26"/>
      <c r="J10" s="24" t="s">
        <v>56</v>
      </c>
      <c r="K10" s="25"/>
      <c r="L10" s="25"/>
      <c r="M10" s="26"/>
      <c r="O10" s="1" t="s">
        <v>12</v>
      </c>
      <c r="P10">
        <v>0.1169</v>
      </c>
      <c r="Q10">
        <v>0.12330000000000001</v>
      </c>
      <c r="R10">
        <v>0.1216</v>
      </c>
      <c r="S10">
        <v>0.12239999999999999</v>
      </c>
      <c r="T10">
        <v>0.34589999999999999</v>
      </c>
      <c r="U10">
        <v>0.35239999999999999</v>
      </c>
      <c r="V10">
        <v>0.34560000000000002</v>
      </c>
      <c r="W10">
        <v>0.35970000000000002</v>
      </c>
      <c r="X10">
        <v>0.95350000000000001</v>
      </c>
      <c r="Y10">
        <v>0.96589999999999998</v>
      </c>
      <c r="Z10">
        <v>0.94850000000000001</v>
      </c>
      <c r="AA10">
        <v>0.93710000000000004</v>
      </c>
      <c r="AC10" s="1" t="s">
        <v>12</v>
      </c>
      <c r="AD10" s="3">
        <f t="shared" si="19"/>
        <v>1.9350000000000006E-2</v>
      </c>
      <c r="AE10" s="3">
        <f t="shared" si="0"/>
        <v>2.5750000000000009E-2</v>
      </c>
      <c r="AF10" s="3">
        <f>R10-(AVERAGE($P$4:$S$4))</f>
        <v>2.4050000000000002E-2</v>
      </c>
      <c r="AG10" s="3">
        <f t="shared" si="0"/>
        <v>2.4849999999999997E-2</v>
      </c>
      <c r="AH10" s="3">
        <f t="shared" si="1"/>
        <v>0.24834999999999999</v>
      </c>
      <c r="AI10" s="3">
        <f t="shared" si="1"/>
        <v>0.25485000000000002</v>
      </c>
      <c r="AJ10" s="3">
        <f>V10-(AVERAGE($P$4:$S$4))</f>
        <v>0.24805000000000002</v>
      </c>
      <c r="AK10" s="3">
        <f t="shared" si="1"/>
        <v>0.26214999999999999</v>
      </c>
      <c r="AL10" s="3">
        <f t="shared" si="1"/>
        <v>0.85594999999999999</v>
      </c>
      <c r="AM10" s="3">
        <f t="shared" si="1"/>
        <v>0.86834999999999996</v>
      </c>
      <c r="AN10" s="3">
        <f t="shared" si="1"/>
        <v>0.85094999999999998</v>
      </c>
      <c r="AO10" s="3">
        <f t="shared" si="1"/>
        <v>0.83955000000000002</v>
      </c>
      <c r="AX10" s="1" t="s">
        <v>12</v>
      </c>
      <c r="AY10" s="3">
        <f t="shared" si="22"/>
        <v>0.55125523012552313</v>
      </c>
      <c r="AZ10" s="3">
        <f t="shared" si="3"/>
        <v>0.68514644351464449</v>
      </c>
      <c r="BA10" s="3">
        <f t="shared" si="3"/>
        <v>0.64958158995815896</v>
      </c>
      <c r="BB10" s="3">
        <f t="shared" si="3"/>
        <v>0.66631799163179906</v>
      </c>
      <c r="BC10" s="3">
        <f t="shared" si="3"/>
        <v>5.3420502092050199</v>
      </c>
      <c r="BD10" s="3">
        <f t="shared" si="3"/>
        <v>5.4780334728033475</v>
      </c>
      <c r="BE10" s="3">
        <f t="shared" si="3"/>
        <v>5.3357740585774058</v>
      </c>
      <c r="BF10" s="3">
        <f t="shared" si="3"/>
        <v>5.6307531380753133</v>
      </c>
      <c r="BG10" s="3">
        <f t="shared" si="4"/>
        <v>18.053347280334727</v>
      </c>
      <c r="BH10" s="3">
        <f t="shared" si="5"/>
        <v>18.31276150627615</v>
      </c>
      <c r="BI10" s="3">
        <f t="shared" si="6"/>
        <v>17.948744769874477</v>
      </c>
      <c r="BJ10" s="3">
        <f t="shared" si="7"/>
        <v>17.710251046025103</v>
      </c>
      <c r="BL10" s="1" t="s">
        <v>12</v>
      </c>
      <c r="BM10" s="3">
        <f t="shared" si="26"/>
        <v>5.5125523012552309</v>
      </c>
      <c r="BN10" s="3">
        <f t="shared" si="23"/>
        <v>6.8514644351464442</v>
      </c>
      <c r="BO10" s="3">
        <f t="shared" si="23"/>
        <v>6.4958158995815891</v>
      </c>
      <c r="BP10" s="3">
        <f t="shared" si="23"/>
        <v>6.6631799163179899</v>
      </c>
      <c r="BQ10" s="3">
        <f t="shared" si="23"/>
        <v>53.420502092050199</v>
      </c>
      <c r="BR10" s="3">
        <f t="shared" si="23"/>
        <v>54.780334728033473</v>
      </c>
      <c r="BS10" s="3">
        <f t="shared" si="23"/>
        <v>53.357740585774053</v>
      </c>
      <c r="BT10" s="3">
        <f t="shared" si="23"/>
        <v>56.307531380753133</v>
      </c>
      <c r="BU10" s="3">
        <f t="shared" si="23"/>
        <v>180.53347280334725</v>
      </c>
      <c r="BV10" s="3">
        <f t="shared" si="23"/>
        <v>183.12761506276149</v>
      </c>
      <c r="BW10" s="3">
        <f t="shared" si="23"/>
        <v>179.48744769874475</v>
      </c>
      <c r="BX10" s="3">
        <f t="shared" si="23"/>
        <v>177.10251046025101</v>
      </c>
      <c r="BZ10" s="1" t="s">
        <v>12</v>
      </c>
      <c r="CA10" s="3">
        <f t="shared" si="27"/>
        <v>6.3807531380753133</v>
      </c>
      <c r="CB10" s="3"/>
      <c r="CC10" s="3"/>
      <c r="CD10" s="3"/>
      <c r="CE10" s="5">
        <f>AVERAGE(BQ10:BS10)</f>
        <v>53.852859135285911</v>
      </c>
      <c r="CF10" s="3"/>
      <c r="CG10" s="3"/>
      <c r="CH10" s="3"/>
      <c r="CI10" s="5">
        <f t="shared" si="9"/>
        <v>180.06276150627613</v>
      </c>
      <c r="CJ10" s="3"/>
      <c r="CK10" s="3"/>
      <c r="CL10" s="3"/>
      <c r="CN10" s="1" t="s">
        <v>12</v>
      </c>
      <c r="CO10" s="3">
        <f t="shared" si="28"/>
        <v>3.1802546617584948</v>
      </c>
      <c r="CP10" s="3">
        <f t="shared" si="24"/>
        <v>3.9526884315973705</v>
      </c>
      <c r="CQ10" s="3">
        <f t="shared" si="24"/>
        <v>3.7475107114839181</v>
      </c>
      <c r="CR10" s="3">
        <f t="shared" si="24"/>
        <v>3.8440649327137768</v>
      </c>
      <c r="CS10" s="3">
        <f t="shared" si="24"/>
        <v>30.818900488805745</v>
      </c>
      <c r="CT10" s="3">
        <f t="shared" si="24"/>
        <v>31.603403536298359</v>
      </c>
      <c r="CU10" s="3">
        <f t="shared" si="24"/>
        <v>30.782692655844553</v>
      </c>
      <c r="CV10" s="3">
        <f t="shared" si="24"/>
        <v>32.484460805020824</v>
      </c>
      <c r="CW10" s="3">
        <f t="shared" si="24"/>
        <v>104.15183151288396</v>
      </c>
      <c r="CX10" s="3">
        <f t="shared" si="24"/>
        <v>105.64842194194679</v>
      </c>
      <c r="CY10" s="3">
        <f t="shared" si="24"/>
        <v>103.54836763019735</v>
      </c>
      <c r="CZ10" s="3">
        <f t="shared" si="24"/>
        <v>102.17246997767184</v>
      </c>
      <c r="DB10" s="1" t="s">
        <v>12</v>
      </c>
      <c r="DC10" s="3">
        <f t="shared" si="29"/>
        <v>3.6811296843883898</v>
      </c>
      <c r="DD10" s="3"/>
      <c r="DE10" s="3"/>
      <c r="DF10" s="3"/>
      <c r="DG10" s="3">
        <f>AVERAGE(CS10:CU10)</f>
        <v>31.068332226982886</v>
      </c>
      <c r="DH10" s="3"/>
      <c r="DI10" s="3"/>
      <c r="DJ10" s="3"/>
      <c r="DK10" s="3">
        <f t="shared" si="12"/>
        <v>103.88027276567497</v>
      </c>
      <c r="DL10" s="3"/>
      <c r="DM10" s="3"/>
      <c r="DN10" s="3"/>
      <c r="DP10" s="1" t="s">
        <v>12</v>
      </c>
      <c r="DQ10" s="3">
        <f t="shared" si="30"/>
        <v>96.819745338241503</v>
      </c>
      <c r="DR10" s="3">
        <f t="shared" si="25"/>
        <v>96.047311568402634</v>
      </c>
      <c r="DS10" s="3">
        <f t="shared" si="25"/>
        <v>96.252489288516088</v>
      </c>
      <c r="DT10" s="3">
        <f t="shared" si="25"/>
        <v>96.155935067286222</v>
      </c>
      <c r="DU10" s="3">
        <f t="shared" si="25"/>
        <v>69.181099511194247</v>
      </c>
      <c r="DV10" s="3">
        <f t="shared" si="25"/>
        <v>68.396596463701641</v>
      </c>
      <c r="DW10" s="3">
        <f t="shared" si="25"/>
        <v>69.217307344155444</v>
      </c>
      <c r="DX10" s="3">
        <f t="shared" si="25"/>
        <v>67.515539194979169</v>
      </c>
      <c r="DY10" s="3">
        <f t="shared" si="25"/>
        <v>-4.1518315128839589</v>
      </c>
      <c r="DZ10" s="3">
        <f t="shared" si="25"/>
        <v>-5.6484219419467934</v>
      </c>
      <c r="EA10" s="3">
        <f t="shared" si="25"/>
        <v>-3.5483676301973475</v>
      </c>
      <c r="EB10" s="3">
        <f t="shared" si="25"/>
        <v>-2.1724699776718381</v>
      </c>
      <c r="ED10" s="1" t="s">
        <v>12</v>
      </c>
      <c r="EE10" s="3">
        <f t="shared" si="31"/>
        <v>96.318870315611619</v>
      </c>
      <c r="EF10" s="3"/>
      <c r="EG10" s="3"/>
      <c r="EH10" s="3"/>
      <c r="EI10" s="5">
        <f>AVERAGE(DU10:DW10)</f>
        <v>68.931667773017111</v>
      </c>
      <c r="EJ10" s="3"/>
      <c r="EK10" s="3"/>
      <c r="EL10" s="3"/>
      <c r="EM10" s="5">
        <f t="shared" si="15"/>
        <v>-3.8802727656749845</v>
      </c>
      <c r="EN10" s="3"/>
      <c r="EO10" s="3"/>
      <c r="EP10" s="3"/>
      <c r="ER10" s="1" t="s">
        <v>12</v>
      </c>
      <c r="ES10" s="3">
        <f t="shared" si="32"/>
        <v>0.3442742498770987</v>
      </c>
      <c r="ET10" s="3"/>
      <c r="EU10" s="3"/>
      <c r="EV10" s="3"/>
      <c r="EW10" s="5">
        <f>STDEV(DU10:DW10)</f>
        <v>0.46373886113993579</v>
      </c>
      <c r="EX10" s="3"/>
      <c r="EY10" s="3"/>
      <c r="EZ10" s="3"/>
      <c r="FA10" s="5">
        <f t="shared" si="17"/>
        <v>1.440699719396114</v>
      </c>
      <c r="FB10" s="3"/>
      <c r="FC10" s="3"/>
      <c r="FD10" s="3"/>
    </row>
    <row r="11" spans="1:160">
      <c r="A11" s="1" t="s">
        <v>14</v>
      </c>
      <c r="B11" s="21" t="s">
        <v>15</v>
      </c>
      <c r="C11" s="22"/>
      <c r="D11" s="22"/>
      <c r="E11" s="23"/>
      <c r="F11" s="24" t="s">
        <v>51</v>
      </c>
      <c r="G11" s="25"/>
      <c r="H11" s="25"/>
      <c r="I11" s="26"/>
      <c r="J11" s="27" t="s">
        <v>94</v>
      </c>
      <c r="K11" s="28"/>
      <c r="L11" s="28"/>
      <c r="M11" s="29"/>
      <c r="O11" s="1" t="s">
        <v>14</v>
      </c>
      <c r="P11">
        <v>0.154</v>
      </c>
      <c r="Q11">
        <v>0.1651</v>
      </c>
      <c r="R11">
        <v>0.18010000000000001</v>
      </c>
      <c r="S11">
        <v>0.1658</v>
      </c>
      <c r="T11">
        <v>0.89070000000000005</v>
      </c>
      <c r="U11">
        <v>0.85299999999999998</v>
      </c>
      <c r="V11">
        <v>0.87739999999999996</v>
      </c>
      <c r="W11">
        <v>0.92090000000000005</v>
      </c>
      <c r="X11">
        <v>0.69720000000000004</v>
      </c>
      <c r="Y11">
        <v>0.71970000000000001</v>
      </c>
      <c r="Z11">
        <v>0.69730000000000003</v>
      </c>
      <c r="AA11">
        <v>0.69289999999999996</v>
      </c>
      <c r="AC11" s="1" t="s">
        <v>14</v>
      </c>
      <c r="AD11" s="3">
        <f t="shared" si="19"/>
        <v>5.645E-2</v>
      </c>
      <c r="AE11" s="3">
        <f t="shared" si="0"/>
        <v>6.7549999999999999E-2</v>
      </c>
      <c r="AF11" s="3">
        <f t="shared" si="0"/>
        <v>8.2550000000000012E-2</v>
      </c>
      <c r="AG11" s="3">
        <f t="shared" si="0"/>
        <v>6.8250000000000005E-2</v>
      </c>
      <c r="AH11" s="3">
        <f t="shared" si="1"/>
        <v>0.79315000000000002</v>
      </c>
      <c r="AI11" s="3">
        <f t="shared" si="1"/>
        <v>0.75544999999999995</v>
      </c>
      <c r="AJ11" s="3">
        <f t="shared" si="1"/>
        <v>0.77984999999999993</v>
      </c>
      <c r="AK11" s="3">
        <f t="shared" si="1"/>
        <v>0.82335000000000003</v>
      </c>
      <c r="AL11" s="3">
        <f t="shared" ref="AL11" si="33">X11-(AVERAGE($P$4:$S$4))</f>
        <v>0.59965000000000002</v>
      </c>
      <c r="AM11" s="3">
        <f t="shared" ref="AM11" si="34">Y11-(AVERAGE($P$4:$S$4))</f>
        <v>0.62214999999999998</v>
      </c>
      <c r="AN11" s="3">
        <f t="shared" ref="AN11" si="35">Z11-(AVERAGE($P$4:$S$4))</f>
        <v>0.59975000000000001</v>
      </c>
      <c r="AO11" s="3">
        <f t="shared" ref="AO11" si="36">AA11-(AVERAGE($P$4:$S$4))</f>
        <v>0.59534999999999993</v>
      </c>
      <c r="AX11" s="1" t="s">
        <v>14</v>
      </c>
      <c r="AY11" s="3">
        <f t="shared" si="22"/>
        <v>1.3274058577405858</v>
      </c>
      <c r="AZ11" s="3">
        <f t="shared" si="3"/>
        <v>1.5596234309623431</v>
      </c>
      <c r="BA11" s="3">
        <f t="shared" si="3"/>
        <v>1.8734309623430965</v>
      </c>
      <c r="BB11" s="3">
        <f t="shared" si="3"/>
        <v>1.5742677824267783</v>
      </c>
      <c r="BC11" s="3">
        <f t="shared" si="3"/>
        <v>16.739539748953973</v>
      </c>
      <c r="BD11" s="3">
        <f t="shared" si="3"/>
        <v>15.95083682008368</v>
      </c>
      <c r="BE11" s="3">
        <f t="shared" si="3"/>
        <v>16.461297071129707</v>
      </c>
      <c r="BF11" s="3">
        <f t="shared" si="3"/>
        <v>17.37133891213389</v>
      </c>
      <c r="BG11" s="3">
        <f t="shared" ref="BG11" si="37">(AL11+0.007)/0.0478</f>
        <v>12.69142259414226</v>
      </c>
      <c r="BH11" s="3">
        <f t="shared" ref="BH11" si="38">(AM11+0.007)/0.0478</f>
        <v>13.162133891213388</v>
      </c>
      <c r="BI11" s="3">
        <f t="shared" ref="BI11" si="39">(AN11+0.007)/0.0478</f>
        <v>12.693514644351463</v>
      </c>
      <c r="BJ11" s="3">
        <f t="shared" ref="BJ11" si="40">(AO11+0.007)/0.0478</f>
        <v>12.601464435146442</v>
      </c>
      <c r="BL11" s="1" t="s">
        <v>14</v>
      </c>
      <c r="BM11" s="3">
        <f t="shared" si="26"/>
        <v>13.274058577405858</v>
      </c>
      <c r="BN11" s="3">
        <f t="shared" si="23"/>
        <v>15.59623430962343</v>
      </c>
      <c r="BO11" s="3">
        <f t="shared" si="23"/>
        <v>18.734309623430963</v>
      </c>
      <c r="BP11" s="3">
        <f t="shared" si="23"/>
        <v>15.742677824267783</v>
      </c>
      <c r="BQ11" s="3">
        <f t="shared" si="23"/>
        <v>167.39539748953973</v>
      </c>
      <c r="BR11" s="3">
        <f t="shared" si="23"/>
        <v>159.5083682008368</v>
      </c>
      <c r="BS11" s="3">
        <f t="shared" si="23"/>
        <v>164.61297071129707</v>
      </c>
      <c r="BT11" s="3">
        <f t="shared" si="23"/>
        <v>173.71338912133888</v>
      </c>
      <c r="BU11" s="3">
        <f t="shared" si="23"/>
        <v>126.9142259414226</v>
      </c>
      <c r="BV11" s="3">
        <f t="shared" si="23"/>
        <v>131.62133891213387</v>
      </c>
      <c r="BW11" s="3">
        <f t="shared" si="23"/>
        <v>126.93514644351463</v>
      </c>
      <c r="BX11" s="3">
        <f t="shared" si="23"/>
        <v>126.01464435146441</v>
      </c>
      <c r="BZ11" s="1" t="s">
        <v>14</v>
      </c>
      <c r="CA11" s="3">
        <f t="shared" si="27"/>
        <v>15.83682008368201</v>
      </c>
      <c r="CB11" s="3"/>
      <c r="CC11" s="3"/>
      <c r="CD11" s="3"/>
      <c r="CE11" s="5">
        <f t="shared" si="9"/>
        <v>166.30753138075312</v>
      </c>
      <c r="CF11" s="3"/>
      <c r="CG11" s="3"/>
      <c r="CH11" s="3"/>
      <c r="CI11" s="3">
        <f t="shared" si="9"/>
        <v>127.87133891213388</v>
      </c>
      <c r="CJ11" s="3"/>
      <c r="CK11" s="3"/>
      <c r="CL11" s="3"/>
      <c r="CN11" s="1" t="s">
        <v>14</v>
      </c>
      <c r="CO11" s="3">
        <f t="shared" si="28"/>
        <v>7.6579566712932259</v>
      </c>
      <c r="CP11" s="3">
        <f t="shared" si="24"/>
        <v>8.9976464908575231</v>
      </c>
      <c r="CQ11" s="3">
        <f t="shared" si="24"/>
        <v>10.808038138917389</v>
      </c>
      <c r="CR11" s="3">
        <f t="shared" si="24"/>
        <v>9.0821314344336521</v>
      </c>
      <c r="CS11" s="3">
        <f t="shared" si="24"/>
        <v>96.572325146340006</v>
      </c>
      <c r="CT11" s="3">
        <f t="shared" si="24"/>
        <v>92.022207470882876</v>
      </c>
      <c r="CU11" s="3">
        <f t="shared" si="24"/>
        <v>94.967111218393597</v>
      </c>
      <c r="CV11" s="3">
        <f t="shared" si="24"/>
        <v>100.21724699776719</v>
      </c>
      <c r="CW11" s="3">
        <f t="shared" si="24"/>
        <v>73.218272886367771</v>
      </c>
      <c r="CX11" s="3">
        <f t="shared" si="24"/>
        <v>75.933860358457551</v>
      </c>
      <c r="CY11" s="3">
        <f t="shared" si="24"/>
        <v>73.230342164021494</v>
      </c>
      <c r="CZ11" s="3">
        <f t="shared" si="24"/>
        <v>72.69929394725726</v>
      </c>
      <c r="DB11" s="1" t="s">
        <v>14</v>
      </c>
      <c r="DC11" s="3">
        <f t="shared" si="29"/>
        <v>9.1364431838754463</v>
      </c>
      <c r="DD11" s="3"/>
      <c r="DE11" s="3"/>
      <c r="DF11" s="3"/>
      <c r="DG11" s="3">
        <f t="shared" si="12"/>
        <v>95.944722708345907</v>
      </c>
      <c r="DH11" s="3"/>
      <c r="DI11" s="3"/>
      <c r="DJ11" s="3"/>
      <c r="DK11" s="3">
        <f t="shared" si="12"/>
        <v>73.770442339026019</v>
      </c>
      <c r="DL11" s="3"/>
      <c r="DM11" s="3"/>
      <c r="DN11" s="3"/>
      <c r="DP11" s="1" t="s">
        <v>14</v>
      </c>
      <c r="DQ11" s="3">
        <f t="shared" si="30"/>
        <v>92.342043328706779</v>
      </c>
      <c r="DR11" s="3">
        <f t="shared" si="25"/>
        <v>91.00235350914248</v>
      </c>
      <c r="DS11" s="3">
        <f t="shared" si="25"/>
        <v>89.191961861082603</v>
      </c>
      <c r="DT11" s="3">
        <f t="shared" si="25"/>
        <v>90.917868565566351</v>
      </c>
      <c r="DU11" s="3">
        <f t="shared" si="25"/>
        <v>3.4276748536599939</v>
      </c>
      <c r="DV11" s="3">
        <f t="shared" si="25"/>
        <v>7.9777925291171243</v>
      </c>
      <c r="DW11" s="3">
        <f t="shared" si="25"/>
        <v>5.0328887816064025</v>
      </c>
      <c r="DX11" s="3">
        <f t="shared" si="25"/>
        <v>-0.21724699776719092</v>
      </c>
      <c r="DY11" s="3">
        <f t="shared" si="25"/>
        <v>26.781727113632229</v>
      </c>
      <c r="DZ11" s="3">
        <f t="shared" si="25"/>
        <v>24.066139641542449</v>
      </c>
      <c r="EA11" s="3">
        <f t="shared" si="25"/>
        <v>26.769657835978506</v>
      </c>
      <c r="EB11" s="3">
        <f t="shared" si="25"/>
        <v>27.30070605274274</v>
      </c>
      <c r="ED11" s="1" t="s">
        <v>14</v>
      </c>
      <c r="EE11" s="3">
        <f t="shared" si="31"/>
        <v>90.863556816124543</v>
      </c>
      <c r="EF11" s="3"/>
      <c r="EG11" s="3"/>
      <c r="EH11" s="3"/>
      <c r="EI11" s="5">
        <f t="shared" si="15"/>
        <v>4.0552772916540825</v>
      </c>
      <c r="EJ11" s="3"/>
      <c r="EK11" s="3"/>
      <c r="EL11" s="3"/>
      <c r="EM11" s="3">
        <f t="shared" si="15"/>
        <v>26.229557660973981</v>
      </c>
      <c r="EN11" s="3"/>
      <c r="EO11" s="3"/>
      <c r="EP11" s="3"/>
      <c r="ER11" s="1" t="s">
        <v>14</v>
      </c>
      <c r="ES11" s="3">
        <f t="shared" si="32"/>
        <v>1.2912999070354638</v>
      </c>
      <c r="ET11" s="3"/>
      <c r="EU11" s="3"/>
      <c r="EV11" s="3"/>
      <c r="EW11" s="5">
        <f t="shared" si="17"/>
        <v>3.4151719643031848</v>
      </c>
      <c r="EX11" s="3"/>
      <c r="EY11" s="3"/>
      <c r="EZ11" s="3"/>
      <c r="FA11" s="3">
        <f t="shared" si="17"/>
        <v>1.4633677718968074</v>
      </c>
      <c r="FB11" s="3"/>
      <c r="FC11" s="3"/>
      <c r="FD11" s="3"/>
    </row>
    <row r="13" spans="1:160">
      <c r="A13" s="6" t="s">
        <v>2</v>
      </c>
    </row>
    <row r="14" spans="1:160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EC14" s="6" t="s">
        <v>32</v>
      </c>
    </row>
    <row r="15" spans="1:160" ht="16" customHeight="1">
      <c r="A15" s="1" t="s">
        <v>0</v>
      </c>
      <c r="B15" s="37" t="s">
        <v>1</v>
      </c>
      <c r="C15" s="38"/>
      <c r="D15" s="38"/>
      <c r="E15" s="39"/>
      <c r="F15" s="24" t="s">
        <v>79</v>
      </c>
      <c r="G15" s="25"/>
      <c r="H15" s="25"/>
      <c r="I15" s="26"/>
      <c r="J15" s="24" t="s">
        <v>62</v>
      </c>
      <c r="K15" s="25"/>
      <c r="L15" s="25"/>
      <c r="M15" s="26"/>
      <c r="EC15" s="7" t="s">
        <v>33</v>
      </c>
      <c r="ED15" s="7" t="s">
        <v>34</v>
      </c>
      <c r="EE15" s="7" t="s">
        <v>35</v>
      </c>
      <c r="EF15" s="7" t="s">
        <v>36</v>
      </c>
      <c r="EG15" s="7" t="s">
        <v>37</v>
      </c>
      <c r="EH15" s="7" t="s">
        <v>38</v>
      </c>
      <c r="EI15" s="7" t="s">
        <v>39</v>
      </c>
      <c r="EJ15" s="7" t="s">
        <v>40</v>
      </c>
      <c r="EK15" s="7" t="s">
        <v>41</v>
      </c>
      <c r="EL15" s="8" t="s">
        <v>42</v>
      </c>
      <c r="EM15" s="9"/>
    </row>
    <row r="16" spans="1:160">
      <c r="A16" s="1" t="s">
        <v>2</v>
      </c>
      <c r="B16" s="33" t="s">
        <v>3</v>
      </c>
      <c r="C16" s="34"/>
      <c r="D16" s="34"/>
      <c r="E16" s="35"/>
      <c r="F16" s="24" t="s">
        <v>80</v>
      </c>
      <c r="G16" s="25"/>
      <c r="H16" s="25"/>
      <c r="I16" s="26"/>
      <c r="J16" s="27" t="s">
        <v>63</v>
      </c>
      <c r="K16" s="28"/>
      <c r="L16" s="28"/>
      <c r="M16" s="29"/>
      <c r="EC16" s="10" t="s">
        <v>43</v>
      </c>
      <c r="ED16" s="11"/>
      <c r="EE16" s="11"/>
      <c r="EF16" s="11"/>
      <c r="EG16" s="4">
        <f>EE8</f>
        <v>-3.5527136788005009E-15</v>
      </c>
      <c r="EH16" s="4">
        <f>ES8</f>
        <v>0.97320596225306788</v>
      </c>
      <c r="EI16" s="4"/>
      <c r="EJ16" s="4"/>
      <c r="EK16" s="4"/>
      <c r="EL16" s="12"/>
      <c r="EM16" s="13"/>
    </row>
    <row r="17" spans="1:145">
      <c r="A17" s="1" t="s">
        <v>4</v>
      </c>
      <c r="B17" s="33" t="s">
        <v>5</v>
      </c>
      <c r="C17" s="34"/>
      <c r="D17" s="34"/>
      <c r="E17" s="35"/>
      <c r="F17" s="24" t="s">
        <v>81</v>
      </c>
      <c r="G17" s="25"/>
      <c r="H17" s="25"/>
      <c r="I17" s="26"/>
      <c r="J17" s="27" t="s">
        <v>64</v>
      </c>
      <c r="K17" s="28"/>
      <c r="L17" s="28"/>
      <c r="M17" s="29"/>
      <c r="EC17" s="10" t="s">
        <v>44</v>
      </c>
      <c r="ED17" s="11">
        <v>50</v>
      </c>
      <c r="EE17" s="11"/>
      <c r="EF17" s="11"/>
      <c r="EG17" s="4">
        <f>EE9</f>
        <v>44.770985456520421</v>
      </c>
      <c r="EH17" s="4">
        <f>ES9</f>
        <v>0.48171388675337046</v>
      </c>
      <c r="EI17" s="4"/>
      <c r="EJ17" s="4"/>
      <c r="EK17" s="4"/>
      <c r="EL17" s="12"/>
      <c r="EM17" s="13"/>
    </row>
    <row r="18" spans="1:145">
      <c r="A18" s="1" t="s">
        <v>6</v>
      </c>
      <c r="B18" s="33" t="s">
        <v>7</v>
      </c>
      <c r="C18" s="34"/>
      <c r="D18" s="34"/>
      <c r="E18" s="35"/>
      <c r="F18" s="27" t="s">
        <v>57</v>
      </c>
      <c r="G18" s="28"/>
      <c r="H18" s="28"/>
      <c r="I18" s="29"/>
      <c r="J18" s="27" t="s">
        <v>65</v>
      </c>
      <c r="K18" s="28"/>
      <c r="L18" s="28"/>
      <c r="M18" s="29"/>
      <c r="EC18" s="10" t="s">
        <v>45</v>
      </c>
      <c r="ED18" s="11">
        <v>50</v>
      </c>
      <c r="EE18" s="11"/>
      <c r="EF18" s="11"/>
      <c r="EG18" s="4">
        <f>EE10</f>
        <v>96.318870315611619</v>
      </c>
      <c r="EH18" s="4">
        <f>ES10</f>
        <v>0.3442742498770987</v>
      </c>
      <c r="EI18" s="4"/>
      <c r="EJ18" s="4"/>
      <c r="EK18" s="4"/>
      <c r="EL18" s="12"/>
      <c r="EM18" s="13"/>
    </row>
    <row r="19" spans="1:145">
      <c r="A19" s="1" t="s">
        <v>8</v>
      </c>
      <c r="B19" s="30" t="s">
        <v>9</v>
      </c>
      <c r="C19" s="31"/>
      <c r="D19" s="31"/>
      <c r="E19" s="32"/>
      <c r="F19" s="27" t="s">
        <v>58</v>
      </c>
      <c r="G19" s="28"/>
      <c r="H19" s="28"/>
      <c r="I19" s="29"/>
      <c r="J19" s="24" t="s">
        <v>66</v>
      </c>
      <c r="K19" s="25"/>
      <c r="L19" s="25"/>
      <c r="M19" s="26"/>
      <c r="EC19" s="10" t="s">
        <v>46</v>
      </c>
      <c r="ED19" s="11">
        <v>5</v>
      </c>
      <c r="EE19" s="11"/>
      <c r="EF19" s="11"/>
      <c r="EG19" s="4">
        <f>EE11</f>
        <v>90.863556816124543</v>
      </c>
      <c r="EH19" s="4">
        <f>ES11</f>
        <v>1.2912999070354638</v>
      </c>
      <c r="EI19" s="4"/>
      <c r="EJ19" s="4"/>
      <c r="EK19" s="4"/>
      <c r="EL19" s="12"/>
      <c r="EM19" s="13"/>
    </row>
    <row r="20" spans="1:145">
      <c r="A20" s="1" t="s">
        <v>10</v>
      </c>
      <c r="B20" s="21" t="s">
        <v>11</v>
      </c>
      <c r="C20" s="22"/>
      <c r="D20" s="22"/>
      <c r="E20" s="23"/>
      <c r="F20" s="27" t="s">
        <v>59</v>
      </c>
      <c r="G20" s="28"/>
      <c r="H20" s="28"/>
      <c r="I20" s="29"/>
      <c r="J20" s="24" t="s">
        <v>67</v>
      </c>
      <c r="K20" s="25"/>
      <c r="L20" s="25"/>
      <c r="M20" s="26"/>
      <c r="EC20" t="s">
        <v>100</v>
      </c>
      <c r="ED20" s="11">
        <v>50</v>
      </c>
      <c r="EE20" s="11">
        <v>5</v>
      </c>
      <c r="EF20" s="11">
        <v>1</v>
      </c>
      <c r="EG20" s="4">
        <f>EI4</f>
        <v>1.7349586627240257</v>
      </c>
      <c r="EH20" s="4">
        <f>EW4</f>
        <v>3.2515057361929083</v>
      </c>
      <c r="EI20" s="4">
        <f>EI5</f>
        <v>-2.6311025285136829</v>
      </c>
      <c r="EJ20" s="4">
        <f>EW5</f>
        <v>2.583220177187167</v>
      </c>
      <c r="EK20" s="4">
        <f>EI6</f>
        <v>-4.0251040975197725</v>
      </c>
      <c r="EL20" s="12">
        <f>EW6</f>
        <v>1.8478874732428827</v>
      </c>
      <c r="EM20" s="13"/>
    </row>
    <row r="21" spans="1:145">
      <c r="A21" s="1" t="s">
        <v>12</v>
      </c>
      <c r="B21" s="21" t="s">
        <v>13</v>
      </c>
      <c r="C21" s="22"/>
      <c r="D21" s="22"/>
      <c r="E21" s="23"/>
      <c r="F21" s="24" t="s">
        <v>60</v>
      </c>
      <c r="G21" s="25"/>
      <c r="H21" s="25"/>
      <c r="I21" s="26"/>
      <c r="J21" s="24" t="s">
        <v>68</v>
      </c>
      <c r="K21" s="25"/>
      <c r="L21" s="25"/>
      <c r="M21" s="26"/>
      <c r="EC21" t="s">
        <v>101</v>
      </c>
      <c r="ED21" s="11">
        <v>50</v>
      </c>
      <c r="EE21" s="11">
        <v>5</v>
      </c>
      <c r="EF21" s="11">
        <v>1</v>
      </c>
      <c r="EG21" s="4">
        <f>EI7</f>
        <v>82.698690483374563</v>
      </c>
      <c r="EH21" s="4">
        <f>EW7</f>
        <v>0.97300637120046074</v>
      </c>
      <c r="EI21" s="4">
        <f>EI8</f>
        <v>11.145977913221884</v>
      </c>
      <c r="EJ21" s="4">
        <f>EW8</f>
        <v>3.9036915128032157</v>
      </c>
      <c r="EK21" s="4">
        <f>EI9</f>
        <v>-1.442278679621019</v>
      </c>
      <c r="EL21" s="12">
        <f>EW9</f>
        <v>6.6375943174805201</v>
      </c>
      <c r="EM21" s="13"/>
    </row>
    <row r="22" spans="1:145">
      <c r="A22" s="1" t="s">
        <v>14</v>
      </c>
      <c r="B22" s="21" t="s">
        <v>15</v>
      </c>
      <c r="C22" s="22"/>
      <c r="D22" s="22"/>
      <c r="E22" s="23"/>
      <c r="F22" s="24" t="s">
        <v>61</v>
      </c>
      <c r="G22" s="25"/>
      <c r="H22" s="25"/>
      <c r="I22" s="26"/>
      <c r="J22" s="27" t="s">
        <v>82</v>
      </c>
      <c r="K22" s="28"/>
      <c r="L22" s="28"/>
      <c r="M22" s="29"/>
      <c r="EC22" t="s">
        <v>102</v>
      </c>
      <c r="ED22" s="11">
        <v>50</v>
      </c>
      <c r="EE22" s="11">
        <v>5</v>
      </c>
      <c r="EF22" s="11">
        <v>1</v>
      </c>
      <c r="EG22" s="4">
        <f>EI10</f>
        <v>68.931667773017111</v>
      </c>
      <c r="EH22" s="4">
        <f>EW10</f>
        <v>0.46373886113993579</v>
      </c>
      <c r="EI22" s="4">
        <f>EI11</f>
        <v>4.0552772916540825</v>
      </c>
      <c r="EJ22" s="4">
        <f>EW11</f>
        <v>3.4151719643031848</v>
      </c>
      <c r="EK22" s="4">
        <f>EM4</f>
        <v>-2.0819503952688478</v>
      </c>
      <c r="EL22" s="12">
        <f>FA4</f>
        <v>3.5859433245557293</v>
      </c>
      <c r="EM22" s="14"/>
      <c r="EN22" s="14"/>
      <c r="EO22" s="14"/>
    </row>
    <row r="23" spans="1:145">
      <c r="EC23" t="s">
        <v>103</v>
      </c>
      <c r="ED23" s="11">
        <v>50</v>
      </c>
      <c r="EE23" s="11">
        <v>5</v>
      </c>
      <c r="EF23" s="11">
        <v>1</v>
      </c>
      <c r="EG23" s="4">
        <f>EM5</f>
        <v>55.204875988172098</v>
      </c>
      <c r="EH23" s="4">
        <f>FA5</f>
        <v>1.908498456527141</v>
      </c>
      <c r="EI23" s="4">
        <f>EM6</f>
        <v>-1.8254782451270408</v>
      </c>
      <c r="EJ23" s="4">
        <f>FA6</f>
        <v>2.6302050227988154</v>
      </c>
      <c r="EK23" s="4">
        <f>EM7</f>
        <v>-4.4143383018526379</v>
      </c>
      <c r="EL23" s="12">
        <f>FA7</f>
        <v>2.0879821272349099</v>
      </c>
      <c r="EM23" s="13"/>
    </row>
    <row r="24" spans="1:145">
      <c r="A24" s="6" t="s">
        <v>4</v>
      </c>
      <c r="EC24" t="s">
        <v>104</v>
      </c>
      <c r="ED24" s="11">
        <v>50</v>
      </c>
      <c r="EE24" s="11">
        <v>5</v>
      </c>
      <c r="EF24" s="11">
        <v>1</v>
      </c>
      <c r="EG24" s="4">
        <f>EM8</f>
        <v>97.142598515478852</v>
      </c>
      <c r="EH24" s="4">
        <f>FA8</f>
        <v>0.43509425097496535</v>
      </c>
      <c r="EI24" s="4">
        <f>EM9</f>
        <v>4.5772735501780133</v>
      </c>
      <c r="EJ24" s="4">
        <f>FA9</f>
        <v>1.9059621221909882</v>
      </c>
      <c r="EK24" s="4">
        <f>EM10</f>
        <v>-3.8802727656749845</v>
      </c>
      <c r="EL24" s="12">
        <f>FA10</f>
        <v>1.440699719396114</v>
      </c>
      <c r="EM24" s="13"/>
    </row>
    <row r="25" spans="1:145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EC25" t="s">
        <v>105</v>
      </c>
      <c r="ED25" s="11">
        <v>50</v>
      </c>
      <c r="EE25" s="11">
        <v>5</v>
      </c>
      <c r="EF25" s="11">
        <v>1</v>
      </c>
      <c r="EG25">
        <f>EM11</f>
        <v>26.229557660973981</v>
      </c>
      <c r="EH25">
        <f>FA11</f>
        <v>1.4633677718968074</v>
      </c>
      <c r="EI25">
        <f>Result2!EM11</f>
        <v>3.1182914074970967</v>
      </c>
      <c r="EJ25">
        <f>Result2!FA11</f>
        <v>1.9352946695351192</v>
      </c>
      <c r="EK25">
        <f>Result3!EM11</f>
        <v>0.29090909090910699</v>
      </c>
      <c r="EL25">
        <f>Result3!FA11</f>
        <v>3.2639446870481978</v>
      </c>
    </row>
    <row r="26" spans="1:145">
      <c r="A26" s="1" t="s">
        <v>0</v>
      </c>
      <c r="B26" s="37" t="s">
        <v>1</v>
      </c>
      <c r="C26" s="38"/>
      <c r="D26" s="38"/>
      <c r="E26" s="39"/>
      <c r="F26" s="24" t="s">
        <v>95</v>
      </c>
      <c r="G26" s="25"/>
      <c r="H26" s="25"/>
      <c r="I26" s="26"/>
      <c r="J26" s="24" t="s">
        <v>78</v>
      </c>
      <c r="K26" s="25"/>
      <c r="L26" s="25"/>
      <c r="M26" s="26"/>
    </row>
    <row r="27" spans="1:145">
      <c r="A27" s="1" t="s">
        <v>2</v>
      </c>
      <c r="B27" s="33" t="s">
        <v>3</v>
      </c>
      <c r="C27" s="34"/>
      <c r="D27" s="34"/>
      <c r="E27" s="35"/>
      <c r="F27" s="24" t="s">
        <v>69</v>
      </c>
      <c r="G27" s="25"/>
      <c r="H27" s="25"/>
      <c r="I27" s="26"/>
      <c r="J27" s="27" t="s">
        <v>98</v>
      </c>
      <c r="K27" s="28"/>
      <c r="L27" s="28"/>
      <c r="M27" s="29"/>
    </row>
    <row r="28" spans="1:145">
      <c r="A28" s="1" t="s">
        <v>4</v>
      </c>
      <c r="B28" s="33" t="s">
        <v>5</v>
      </c>
      <c r="C28" s="34"/>
      <c r="D28" s="34"/>
      <c r="E28" s="35"/>
      <c r="F28" s="24" t="s">
        <v>70</v>
      </c>
      <c r="G28" s="25"/>
      <c r="H28" s="25"/>
      <c r="I28" s="26"/>
      <c r="J28" s="27" t="s">
        <v>73</v>
      </c>
      <c r="K28" s="28"/>
      <c r="L28" s="28"/>
      <c r="M28" s="29"/>
    </row>
    <row r="29" spans="1:145">
      <c r="A29" s="1" t="s">
        <v>6</v>
      </c>
      <c r="B29" s="33" t="s">
        <v>7</v>
      </c>
      <c r="C29" s="34"/>
      <c r="D29" s="34"/>
      <c r="E29" s="35"/>
      <c r="F29" s="27" t="s">
        <v>96</v>
      </c>
      <c r="G29" s="28"/>
      <c r="H29" s="28"/>
      <c r="I29" s="29"/>
      <c r="J29" s="27" t="s">
        <v>74</v>
      </c>
      <c r="K29" s="28"/>
      <c r="L29" s="28"/>
      <c r="M29" s="29"/>
    </row>
    <row r="30" spans="1:145">
      <c r="A30" s="1" t="s">
        <v>8</v>
      </c>
      <c r="B30" s="30" t="s">
        <v>9</v>
      </c>
      <c r="C30" s="31"/>
      <c r="D30" s="31"/>
      <c r="E30" s="32"/>
      <c r="F30" s="27" t="s">
        <v>71</v>
      </c>
      <c r="G30" s="28"/>
      <c r="H30" s="28"/>
      <c r="I30" s="29"/>
      <c r="J30" s="24" t="s">
        <v>99</v>
      </c>
      <c r="K30" s="25"/>
      <c r="L30" s="25"/>
      <c r="M30" s="26"/>
    </row>
    <row r="31" spans="1:145">
      <c r="A31" s="1" t="s">
        <v>10</v>
      </c>
      <c r="B31" s="21" t="s">
        <v>11</v>
      </c>
      <c r="C31" s="22"/>
      <c r="D31" s="22"/>
      <c r="E31" s="23"/>
      <c r="F31" s="27" t="s">
        <v>72</v>
      </c>
      <c r="G31" s="28"/>
      <c r="H31" s="28"/>
      <c r="I31" s="29"/>
      <c r="J31" s="24" t="s">
        <v>75</v>
      </c>
      <c r="K31" s="25"/>
      <c r="L31" s="25"/>
      <c r="M31" s="26"/>
    </row>
    <row r="32" spans="1:145">
      <c r="A32" s="1" t="s">
        <v>12</v>
      </c>
      <c r="B32" s="21" t="s">
        <v>13</v>
      </c>
      <c r="C32" s="22"/>
      <c r="D32" s="22"/>
      <c r="E32" s="23"/>
      <c r="F32" s="24" t="s">
        <v>97</v>
      </c>
      <c r="G32" s="25"/>
      <c r="H32" s="25"/>
      <c r="I32" s="26"/>
      <c r="J32" s="24" t="s">
        <v>76</v>
      </c>
      <c r="K32" s="25"/>
      <c r="L32" s="25"/>
      <c r="M32" s="26"/>
    </row>
    <row r="33" spans="1:13">
      <c r="A33" s="1" t="s">
        <v>14</v>
      </c>
      <c r="B33" s="21" t="s">
        <v>15</v>
      </c>
      <c r="C33" s="22"/>
      <c r="D33" s="22"/>
      <c r="E33" s="23"/>
      <c r="F33" s="24" t="s">
        <v>77</v>
      </c>
      <c r="G33" s="25"/>
      <c r="H33" s="25"/>
      <c r="I33" s="26"/>
      <c r="J33" s="27" t="s">
        <v>83</v>
      </c>
      <c r="K33" s="28"/>
      <c r="L33" s="28"/>
      <c r="M33" s="29"/>
    </row>
  </sheetData>
  <mergeCells count="73">
    <mergeCell ref="B32:E32"/>
    <mergeCell ref="F32:I32"/>
    <mergeCell ref="J32:M32"/>
    <mergeCell ref="B33:E33"/>
    <mergeCell ref="F33:I33"/>
    <mergeCell ref="J33:M33"/>
    <mergeCell ref="B30:E30"/>
    <mergeCell ref="F30:I30"/>
    <mergeCell ref="J30:M30"/>
    <mergeCell ref="B31:E31"/>
    <mergeCell ref="F31:I31"/>
    <mergeCell ref="J31:M31"/>
    <mergeCell ref="B28:E28"/>
    <mergeCell ref="F28:I28"/>
    <mergeCell ref="J28:M28"/>
    <mergeCell ref="B29:E29"/>
    <mergeCell ref="F29:I29"/>
    <mergeCell ref="J29:M29"/>
    <mergeCell ref="B26:E26"/>
    <mergeCell ref="F26:I26"/>
    <mergeCell ref="J26:M26"/>
    <mergeCell ref="B27:E27"/>
    <mergeCell ref="F27:I27"/>
    <mergeCell ref="J27:M27"/>
    <mergeCell ref="B21:E21"/>
    <mergeCell ref="F21:I21"/>
    <mergeCell ref="J21:M21"/>
    <mergeCell ref="B22:E22"/>
    <mergeCell ref="F22:I22"/>
    <mergeCell ref="J22:M22"/>
    <mergeCell ref="B19:E19"/>
    <mergeCell ref="F19:I19"/>
    <mergeCell ref="J19:M19"/>
    <mergeCell ref="B20:E20"/>
    <mergeCell ref="F20:I20"/>
    <mergeCell ref="J20:M20"/>
    <mergeCell ref="B17:E17"/>
    <mergeCell ref="F17:I17"/>
    <mergeCell ref="J17:M17"/>
    <mergeCell ref="B18:E18"/>
    <mergeCell ref="F18:I18"/>
    <mergeCell ref="J18:M18"/>
    <mergeCell ref="B15:E15"/>
    <mergeCell ref="F15:I15"/>
    <mergeCell ref="J15:M15"/>
    <mergeCell ref="B16:E16"/>
    <mergeCell ref="F16:I16"/>
    <mergeCell ref="J16:M16"/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D24"/>
  <sheetViews>
    <sheetView topLeftCell="DY1" workbookViewId="0">
      <selection activeCell="CW11" sqref="CW11:CZ11"/>
    </sheetView>
  </sheetViews>
  <sheetFormatPr baseColWidth="10" defaultRowHeight="16"/>
  <cols>
    <col min="1" max="27" width="5.83203125" customWidth="1"/>
    <col min="29" max="132" width="5.83203125" customWidth="1"/>
    <col min="133" max="133" width="13.83203125" customWidth="1"/>
    <col min="134" max="162" width="5.83203125" customWidth="1"/>
  </cols>
  <sheetData>
    <row r="2" spans="1:160">
      <c r="A2" s="6" t="s">
        <v>2</v>
      </c>
      <c r="O2" t="s">
        <v>16</v>
      </c>
      <c r="AC2" t="s">
        <v>17</v>
      </c>
      <c r="AX2" t="s">
        <v>18</v>
      </c>
      <c r="BL2" t="s">
        <v>19</v>
      </c>
      <c r="BZ2" t="s">
        <v>20</v>
      </c>
      <c r="CN2" t="s">
        <v>21</v>
      </c>
      <c r="DB2" t="s">
        <v>22</v>
      </c>
      <c r="DP2" t="s">
        <v>23</v>
      </c>
      <c r="ED2" t="s">
        <v>24</v>
      </c>
      <c r="ER2" t="s">
        <v>25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37" t="s">
        <v>1</v>
      </c>
      <c r="C4" s="38"/>
      <c r="D4" s="38"/>
      <c r="E4" s="39"/>
      <c r="F4" s="24" t="s">
        <v>84</v>
      </c>
      <c r="G4" s="25"/>
      <c r="H4" s="25"/>
      <c r="I4" s="26"/>
      <c r="J4" s="24" t="s">
        <v>62</v>
      </c>
      <c r="K4" s="25"/>
      <c r="L4" s="25"/>
      <c r="M4" s="26"/>
      <c r="O4" s="1" t="s">
        <v>0</v>
      </c>
      <c r="P4">
        <v>0.1056</v>
      </c>
      <c r="Q4">
        <v>9.9900000000000003E-2</v>
      </c>
      <c r="R4">
        <v>0.1016</v>
      </c>
      <c r="S4">
        <v>9.74E-2</v>
      </c>
      <c r="T4">
        <v>0.69230000000000003</v>
      </c>
      <c r="U4">
        <v>0.69399999999999995</v>
      </c>
      <c r="V4">
        <v>0.67500000000000004</v>
      </c>
      <c r="W4">
        <v>0.71240000000000003</v>
      </c>
      <c r="X4">
        <v>0.93</v>
      </c>
      <c r="Y4">
        <v>1.0174000000000001</v>
      </c>
      <c r="Z4">
        <v>0.97450000000000003</v>
      </c>
      <c r="AA4">
        <v>1.0065999999999999</v>
      </c>
      <c r="AC4" s="1" t="s">
        <v>0</v>
      </c>
      <c r="AD4" s="3">
        <f>P4-(AVERAGE($P$4:$S$4))</f>
        <v>4.4749999999999929E-3</v>
      </c>
      <c r="AE4" s="3">
        <f t="shared" ref="AE4:AG11" si="0">Q4-(AVERAGE($P$4:$S$4))</f>
        <v>-1.2250000000000039E-3</v>
      </c>
      <c r="AF4" s="3">
        <f t="shared" si="0"/>
        <v>4.7499999999998932E-4</v>
      </c>
      <c r="AG4" s="3">
        <f>S4-(AVERAGE($P$4:$S$4))</f>
        <v>-3.7250000000000061E-3</v>
      </c>
      <c r="AH4" s="3">
        <f>T4-(AVERAGE($P$4:$S$4))</f>
        <v>0.59117500000000001</v>
      </c>
      <c r="AI4" s="3">
        <f t="shared" ref="AH4:AO11" si="1">U4-(AVERAGE($P$4:$S$4))</f>
        <v>0.59287499999999993</v>
      </c>
      <c r="AJ4" s="3">
        <f t="shared" si="1"/>
        <v>0.57387500000000002</v>
      </c>
      <c r="AK4" s="3">
        <f t="shared" si="1"/>
        <v>0.61127500000000001</v>
      </c>
      <c r="AL4" s="3">
        <f t="shared" si="1"/>
        <v>0.82887500000000003</v>
      </c>
      <c r="AM4" s="3">
        <f t="shared" si="1"/>
        <v>0.91627500000000006</v>
      </c>
      <c r="AN4" s="3">
        <f t="shared" si="1"/>
        <v>0.87337500000000001</v>
      </c>
      <c r="AO4" s="3">
        <f t="shared" si="1"/>
        <v>0.90547499999999992</v>
      </c>
      <c r="AQ4" s="2">
        <v>0</v>
      </c>
      <c r="AR4" s="3">
        <f>AD4</f>
        <v>4.4749999999999929E-3</v>
      </c>
      <c r="AS4" s="3">
        <f t="shared" ref="AS4:AU7" si="2">AE4</f>
        <v>-1.2250000000000039E-3</v>
      </c>
      <c r="AT4" s="3">
        <f t="shared" si="2"/>
        <v>4.7499999999998932E-4</v>
      </c>
      <c r="AU4" s="3">
        <f t="shared" si="2"/>
        <v>-3.7250000000000061E-3</v>
      </c>
      <c r="AV4" s="4">
        <f>AVERAGE(AR4:AU4)</f>
        <v>-6.9388939039072284E-18</v>
      </c>
      <c r="AX4" s="1" t="s">
        <v>0</v>
      </c>
      <c r="AY4" s="3">
        <f>(AD4+0.0052)/0.0485</f>
        <v>0.19948453608247407</v>
      </c>
      <c r="AZ4" s="3">
        <f t="shared" ref="AZ4:BF11" si="3">(AE4+0.0052)/0.0485</f>
        <v>8.1958762886597855E-2</v>
      </c>
      <c r="BA4" s="3">
        <f t="shared" si="3"/>
        <v>0.11701030927835028</v>
      </c>
      <c r="BB4" s="3">
        <f t="shared" si="3"/>
        <v>3.0412371134020486E-2</v>
      </c>
      <c r="BC4" s="3">
        <f t="shared" si="3"/>
        <v>12.296391752577319</v>
      </c>
      <c r="BD4" s="3">
        <f t="shared" si="3"/>
        <v>12.33144329896907</v>
      </c>
      <c r="BE4" s="3">
        <f t="shared" si="3"/>
        <v>11.939690721649484</v>
      </c>
      <c r="BF4" s="3">
        <f t="shared" si="3"/>
        <v>12.710824742268041</v>
      </c>
      <c r="BG4" s="3">
        <f t="shared" ref="BG4:BG10" si="4">(AL4+0.0052)/0.0485</f>
        <v>17.19742268041237</v>
      </c>
      <c r="BH4" s="3">
        <f t="shared" ref="BH4:BH10" si="5">(AM4+0.0052)/0.0485</f>
        <v>18.999484536082473</v>
      </c>
      <c r="BI4" s="3">
        <f t="shared" ref="BI4:BI10" si="6">(AN4+0.0052)/0.0485</f>
        <v>18.114948453608246</v>
      </c>
      <c r="BJ4" s="3">
        <f t="shared" ref="BJ4:BJ10" si="7">(AO4+0.0052)/0.0485</f>
        <v>18.776804123711337</v>
      </c>
      <c r="BL4" s="1" t="s">
        <v>0</v>
      </c>
      <c r="BM4" s="3"/>
      <c r="BN4" s="3"/>
      <c r="BO4" s="3"/>
      <c r="BP4" s="3"/>
      <c r="BQ4" s="3">
        <f t="shared" ref="BQ4:BX7" si="8">BC4/(0.02*5)</f>
        <v>122.96391752577318</v>
      </c>
      <c r="BR4" s="3">
        <f t="shared" si="8"/>
        <v>123.3144329896907</v>
      </c>
      <c r="BS4" s="3">
        <f t="shared" si="8"/>
        <v>119.39690721649484</v>
      </c>
      <c r="BT4" s="3">
        <f t="shared" si="8"/>
        <v>127.10824742268041</v>
      </c>
      <c r="BU4" s="3">
        <f t="shared" si="8"/>
        <v>171.97422680412367</v>
      </c>
      <c r="BV4" s="3">
        <f t="shared" si="8"/>
        <v>189.99484536082471</v>
      </c>
      <c r="BW4" s="3">
        <f t="shared" si="8"/>
        <v>181.14948453608244</v>
      </c>
      <c r="BX4" s="3">
        <f t="shared" si="8"/>
        <v>187.76804123711335</v>
      </c>
      <c r="BZ4" s="1" t="s">
        <v>0</v>
      </c>
      <c r="CA4" s="3"/>
      <c r="CB4" s="3"/>
      <c r="CC4" s="3"/>
      <c r="CD4" s="3"/>
      <c r="CE4" s="5">
        <f t="shared" ref="CE4:CI11" si="9">AVERAGE(BQ4:BT4)</f>
        <v>123.19587628865978</v>
      </c>
      <c r="CF4" s="3"/>
      <c r="CG4" s="3"/>
      <c r="CH4" s="3"/>
      <c r="CI4" s="5">
        <f t="shared" ref="CI4:CI7" si="10">AVERAGE(BU4:BX4)</f>
        <v>182.72164948453604</v>
      </c>
      <c r="CJ4" s="3"/>
      <c r="CK4" s="3"/>
      <c r="CL4" s="3"/>
      <c r="CN4" s="1" t="s">
        <v>0</v>
      </c>
      <c r="CO4" s="3"/>
      <c r="CP4" s="3"/>
      <c r="CQ4" s="3"/>
      <c r="CR4" s="3"/>
      <c r="CS4" s="3">
        <f t="shared" ref="CS4:CZ7" si="11">(BQ4/$CA$8)*100</f>
        <v>65.654758628282053</v>
      </c>
      <c r="CT4" s="3">
        <f t="shared" si="11"/>
        <v>65.841911157593429</v>
      </c>
      <c r="CU4" s="3">
        <f t="shared" si="11"/>
        <v>63.75020641823086</v>
      </c>
      <c r="CV4" s="3">
        <f t="shared" si="11"/>
        <v>67.867562063081408</v>
      </c>
      <c r="CW4" s="3">
        <f t="shared" si="11"/>
        <v>91.823085814939162</v>
      </c>
      <c r="CX4" s="3">
        <f t="shared" si="11"/>
        <v>101.44492761600704</v>
      </c>
      <c r="CY4" s="3">
        <f t="shared" si="11"/>
        <v>96.722078493972575</v>
      </c>
      <c r="CZ4" s="3">
        <f t="shared" si="11"/>
        <v>100.25595860626409</v>
      </c>
      <c r="DB4" s="1" t="s">
        <v>0</v>
      </c>
      <c r="DC4" s="3"/>
      <c r="DD4" s="3"/>
      <c r="DE4" s="3"/>
      <c r="DF4" s="3"/>
      <c r="DG4" s="3">
        <f t="shared" ref="DG4:DK11" si="12">AVERAGE(CS4:CV4)</f>
        <v>65.778609566796945</v>
      </c>
      <c r="DH4" s="3"/>
      <c r="DI4" s="3"/>
      <c r="DJ4" s="3"/>
      <c r="DK4" s="3">
        <f t="shared" ref="DK4:DK7" si="13">AVERAGE(CW4:CZ4)</f>
        <v>97.561512632795711</v>
      </c>
      <c r="DL4" s="3"/>
      <c r="DM4" s="3"/>
      <c r="DN4" s="3"/>
      <c r="DP4" s="1" t="s">
        <v>0</v>
      </c>
      <c r="DQ4" s="3"/>
      <c r="DR4" s="3"/>
      <c r="DS4" s="3"/>
      <c r="DT4" s="3"/>
      <c r="DU4" s="3">
        <f>$DC$8-CS4</f>
        <v>34.345241371717933</v>
      </c>
      <c r="DV4" s="3">
        <f t="shared" ref="DU4:EB7" si="14">$DC$8-CT4</f>
        <v>34.158088842406556</v>
      </c>
      <c r="DW4" s="3">
        <f t="shared" si="14"/>
        <v>36.249793581769126</v>
      </c>
      <c r="DX4" s="3">
        <f t="shared" si="14"/>
        <v>32.132437936918578</v>
      </c>
      <c r="DY4" s="3">
        <f t="shared" si="14"/>
        <v>8.1769141850608236</v>
      </c>
      <c r="DZ4" s="3">
        <f t="shared" si="14"/>
        <v>-1.4449276160070497</v>
      </c>
      <c r="EA4" s="3">
        <f t="shared" si="14"/>
        <v>3.2779215060274112</v>
      </c>
      <c r="EB4" s="3">
        <f>$DC$8-CZ4</f>
        <v>-0.25595860626410172</v>
      </c>
      <c r="ED4" s="1" t="s">
        <v>0</v>
      </c>
      <c r="EE4" s="3"/>
      <c r="EF4" s="3"/>
      <c r="EG4" s="3"/>
      <c r="EH4" s="3"/>
      <c r="EI4" s="5">
        <f t="shared" ref="EI4:EM11" si="15">AVERAGE(DU4:DX4)</f>
        <v>34.221390433203048</v>
      </c>
      <c r="EJ4" s="3"/>
      <c r="EK4" s="3"/>
      <c r="EL4" s="3"/>
      <c r="EM4" s="5">
        <f t="shared" ref="EM4:EM7" si="16">AVERAGE(DY4:EB4)</f>
        <v>2.4384873672042708</v>
      </c>
      <c r="EN4" s="3"/>
      <c r="EO4" s="3"/>
      <c r="EP4" s="3"/>
      <c r="ER4" s="1" t="s">
        <v>0</v>
      </c>
      <c r="ES4" s="3"/>
      <c r="ET4" s="3"/>
      <c r="EU4" s="3"/>
      <c r="EV4" s="3"/>
      <c r="EW4" s="5">
        <f t="shared" ref="EW4:FA11" si="17">STDEV(DU4:DX4)</f>
        <v>1.6830020807289852</v>
      </c>
      <c r="EX4" s="3"/>
      <c r="EY4" s="3"/>
      <c r="EZ4" s="3"/>
      <c r="FA4" s="5">
        <f t="shared" ref="FA4:FA7" si="18">STDEV(DY4:EB4)</f>
        <v>4.3195348149651158</v>
      </c>
      <c r="FB4" s="3"/>
      <c r="FC4" s="3"/>
      <c r="FD4" s="3"/>
    </row>
    <row r="5" spans="1:160">
      <c r="A5" s="1" t="s">
        <v>2</v>
      </c>
      <c r="B5" s="33" t="s">
        <v>3</v>
      </c>
      <c r="C5" s="34"/>
      <c r="D5" s="34"/>
      <c r="E5" s="35"/>
      <c r="F5" s="24" t="s">
        <v>80</v>
      </c>
      <c r="G5" s="25"/>
      <c r="H5" s="25"/>
      <c r="I5" s="26"/>
      <c r="J5" s="27" t="s">
        <v>87</v>
      </c>
      <c r="K5" s="28"/>
      <c r="L5" s="28"/>
      <c r="M5" s="29"/>
      <c r="O5" s="1" t="s">
        <v>2</v>
      </c>
      <c r="P5">
        <v>0.22789999999999999</v>
      </c>
      <c r="Q5">
        <v>0.21199999999999999</v>
      </c>
      <c r="R5">
        <v>0.22109999999999999</v>
      </c>
      <c r="S5">
        <v>0.21029999999999999</v>
      </c>
      <c r="T5">
        <v>0.94130000000000003</v>
      </c>
      <c r="U5">
        <v>0.95540000000000003</v>
      </c>
      <c r="V5">
        <v>0.93189999999999995</v>
      </c>
      <c r="W5">
        <v>0.97519999999999996</v>
      </c>
      <c r="X5">
        <v>0.39979999999999999</v>
      </c>
      <c r="Y5">
        <v>0.43690000000000001</v>
      </c>
      <c r="Z5">
        <v>0.42699999999999999</v>
      </c>
      <c r="AA5">
        <v>0.43959999999999999</v>
      </c>
      <c r="AC5" s="1" t="s">
        <v>2</v>
      </c>
      <c r="AD5" s="3">
        <f t="shared" ref="AD5:AD11" si="19">P5-(AVERAGE($P$4:$S$4))</f>
        <v>0.12677499999999997</v>
      </c>
      <c r="AE5" s="3">
        <f t="shared" si="0"/>
        <v>0.11087499999999999</v>
      </c>
      <c r="AF5" s="3">
        <f t="shared" si="0"/>
        <v>0.11997499999999998</v>
      </c>
      <c r="AG5" s="3">
        <f t="shared" si="0"/>
        <v>0.10917499999999998</v>
      </c>
      <c r="AH5" s="3">
        <f>T5-(AVERAGE($P$4:$S$4))</f>
        <v>0.84017500000000001</v>
      </c>
      <c r="AI5" s="3">
        <f t="shared" si="1"/>
        <v>0.85427500000000001</v>
      </c>
      <c r="AJ5" s="3">
        <f t="shared" si="1"/>
        <v>0.83077499999999993</v>
      </c>
      <c r="AK5" s="3">
        <f t="shared" si="1"/>
        <v>0.87407499999999994</v>
      </c>
      <c r="AL5" s="3">
        <f t="shared" si="1"/>
        <v>0.29867499999999997</v>
      </c>
      <c r="AM5" s="3">
        <f t="shared" si="1"/>
        <v>0.33577499999999999</v>
      </c>
      <c r="AN5" s="3">
        <f t="shared" si="1"/>
        <v>0.32587499999999997</v>
      </c>
      <c r="AO5" s="3">
        <f t="shared" si="1"/>
        <v>0.33847499999999997</v>
      </c>
      <c r="AQ5" s="2">
        <v>2.5</v>
      </c>
      <c r="AR5" s="3">
        <f t="shared" ref="AR5:AR7" si="20">AD5</f>
        <v>0.12677499999999997</v>
      </c>
      <c r="AS5" s="3">
        <f t="shared" si="2"/>
        <v>0.11087499999999999</v>
      </c>
      <c r="AT5" s="3">
        <f t="shared" si="2"/>
        <v>0.11997499999999998</v>
      </c>
      <c r="AU5" s="3">
        <f t="shared" si="2"/>
        <v>0.10917499999999998</v>
      </c>
      <c r="AV5" s="4">
        <f t="shared" ref="AV5:AV7" si="21">AVERAGE(AR5:AU5)</f>
        <v>0.11669999999999998</v>
      </c>
      <c r="AX5" s="1" t="s">
        <v>2</v>
      </c>
      <c r="AY5" s="3">
        <f t="shared" ref="AY5:AY11" si="22">(AD5+0.0052)/0.0485</f>
        <v>2.7211340206185564</v>
      </c>
      <c r="AZ5" s="3">
        <f t="shared" si="3"/>
        <v>2.3932989690721644</v>
      </c>
      <c r="BA5" s="3">
        <f t="shared" si="3"/>
        <v>2.5809278350515461</v>
      </c>
      <c r="BB5" s="3">
        <f t="shared" si="3"/>
        <v>2.358247422680412</v>
      </c>
      <c r="BC5" s="3">
        <f t="shared" si="3"/>
        <v>17.430412371134018</v>
      </c>
      <c r="BD5" s="3">
        <f t="shared" si="3"/>
        <v>17.721134020618557</v>
      </c>
      <c r="BE5" s="3">
        <f t="shared" si="3"/>
        <v>17.236597938144328</v>
      </c>
      <c r="BF5" s="3">
        <f t="shared" si="3"/>
        <v>18.129381443298968</v>
      </c>
      <c r="BG5" s="3">
        <f t="shared" si="4"/>
        <v>6.2654639175257723</v>
      </c>
      <c r="BH5" s="3">
        <f t="shared" si="5"/>
        <v>7.0304123711340196</v>
      </c>
      <c r="BI5" s="3">
        <f t="shared" si="6"/>
        <v>6.8262886597938133</v>
      </c>
      <c r="BJ5" s="3">
        <f t="shared" si="7"/>
        <v>7.0860824742268029</v>
      </c>
      <c r="BL5" s="1" t="s">
        <v>2</v>
      </c>
      <c r="BM5" s="3"/>
      <c r="BN5" s="3"/>
      <c r="BO5" s="3"/>
      <c r="BP5" s="3"/>
      <c r="BQ5" s="3">
        <f t="shared" si="8"/>
        <v>174.30412371134017</v>
      </c>
      <c r="BR5" s="3">
        <f t="shared" si="8"/>
        <v>177.21134020618555</v>
      </c>
      <c r="BS5" s="3">
        <f t="shared" si="8"/>
        <v>172.36597938144328</v>
      </c>
      <c r="BT5" s="3">
        <f t="shared" si="8"/>
        <v>181.29381443298968</v>
      </c>
      <c r="BU5" s="3">
        <f t="shared" si="8"/>
        <v>62.654639175257721</v>
      </c>
      <c r="BV5" s="3">
        <f t="shared" si="8"/>
        <v>70.304123711340196</v>
      </c>
      <c r="BW5" s="3">
        <f t="shared" si="8"/>
        <v>68.262886597938135</v>
      </c>
      <c r="BX5" s="3">
        <f t="shared" si="8"/>
        <v>70.860824742268022</v>
      </c>
      <c r="BZ5" s="1" t="s">
        <v>2</v>
      </c>
      <c r="CA5" s="3"/>
      <c r="CB5" s="3"/>
      <c r="CC5" s="3"/>
      <c r="CD5" s="3"/>
      <c r="CE5" s="5">
        <f t="shared" si="9"/>
        <v>176.29381443298968</v>
      </c>
      <c r="CF5" s="3"/>
      <c r="CG5" s="3"/>
      <c r="CH5" s="3"/>
      <c r="CI5" s="3">
        <f t="shared" si="10"/>
        <v>68.02061855670101</v>
      </c>
      <c r="CJ5" s="3"/>
      <c r="CK5" s="3"/>
      <c r="CL5" s="3"/>
      <c r="CN5" s="1" t="s">
        <v>2</v>
      </c>
      <c r="CO5" s="3"/>
      <c r="CP5" s="3"/>
      <c r="CQ5" s="3"/>
      <c r="CR5" s="3"/>
      <c r="CS5" s="3">
        <f t="shared" si="11"/>
        <v>93.067099686244276</v>
      </c>
      <c r="CT5" s="3">
        <f t="shared" si="11"/>
        <v>94.619364782297581</v>
      </c>
      <c r="CU5" s="3">
        <f t="shared" si="11"/>
        <v>92.032256288875431</v>
      </c>
      <c r="CV5" s="3">
        <f t="shared" si="11"/>
        <v>96.799141300159633</v>
      </c>
      <c r="CW5" s="3">
        <f t="shared" si="11"/>
        <v>33.453514614410743</v>
      </c>
      <c r="CX5" s="3">
        <f t="shared" si="11"/>
        <v>37.537843342323988</v>
      </c>
      <c r="CY5" s="3">
        <f t="shared" si="11"/>
        <v>36.447955083392962</v>
      </c>
      <c r="CZ5" s="3">
        <f t="shared" si="11"/>
        <v>37.835085594759718</v>
      </c>
      <c r="DB5" s="1" t="s">
        <v>2</v>
      </c>
      <c r="DC5" s="3"/>
      <c r="DD5" s="3"/>
      <c r="DE5" s="3"/>
      <c r="DF5" s="3"/>
      <c r="DG5" s="3">
        <f t="shared" si="12"/>
        <v>94.129465514394226</v>
      </c>
      <c r="DH5" s="3"/>
      <c r="DI5" s="3"/>
      <c r="DJ5" s="3"/>
      <c r="DK5" s="3">
        <f t="shared" si="13"/>
        <v>36.318599658721851</v>
      </c>
      <c r="DL5" s="3"/>
      <c r="DM5" s="3"/>
      <c r="DN5" s="3"/>
      <c r="DP5" s="1" t="s">
        <v>2</v>
      </c>
      <c r="DQ5" s="3"/>
      <c r="DR5" s="3"/>
      <c r="DS5" s="3"/>
      <c r="DT5" s="3"/>
      <c r="DU5" s="3">
        <f>$DC$8-CS5</f>
        <v>6.9329003137557095</v>
      </c>
      <c r="DV5" s="3">
        <f t="shared" si="14"/>
        <v>5.3806352177024053</v>
      </c>
      <c r="DW5" s="3">
        <f t="shared" si="14"/>
        <v>7.9677437111245553</v>
      </c>
      <c r="DX5" s="3">
        <f t="shared" si="14"/>
        <v>3.200858699840353</v>
      </c>
      <c r="DY5" s="3">
        <f t="shared" si="14"/>
        <v>66.54648538558925</v>
      </c>
      <c r="DZ5" s="3">
        <f t="shared" si="14"/>
        <v>62.462156657675997</v>
      </c>
      <c r="EA5" s="3">
        <f t="shared" si="14"/>
        <v>63.552044916607024</v>
      </c>
      <c r="EB5" s="3">
        <f t="shared" si="14"/>
        <v>62.164914405240268</v>
      </c>
      <c r="ED5" s="1" t="s">
        <v>2</v>
      </c>
      <c r="EE5" s="3"/>
      <c r="EF5" s="3"/>
      <c r="EG5" s="3"/>
      <c r="EH5" s="3"/>
      <c r="EI5" s="5">
        <f t="shared" si="15"/>
        <v>5.8705344856057557</v>
      </c>
      <c r="EJ5" s="3"/>
      <c r="EK5" s="3"/>
      <c r="EL5" s="3"/>
      <c r="EM5" s="3">
        <f t="shared" si="16"/>
        <v>63.681400341278135</v>
      </c>
      <c r="EN5" s="3"/>
      <c r="EO5" s="3"/>
      <c r="EP5" s="3"/>
      <c r="ER5" s="1" t="s">
        <v>2</v>
      </c>
      <c r="ES5" s="3"/>
      <c r="ET5" s="3"/>
      <c r="EU5" s="3"/>
      <c r="EV5" s="3"/>
      <c r="EW5" s="5">
        <f t="shared" si="17"/>
        <v>2.0731680895203395</v>
      </c>
      <c r="EX5" s="3"/>
      <c r="EY5" s="3"/>
      <c r="EZ5" s="3"/>
      <c r="FA5" s="3">
        <f t="shared" si="18"/>
        <v>2.0009772521804958</v>
      </c>
      <c r="FB5" s="3"/>
      <c r="FC5" s="3"/>
      <c r="FD5" s="3"/>
    </row>
    <row r="6" spans="1:160">
      <c r="A6" s="1" t="s">
        <v>4</v>
      </c>
      <c r="B6" s="33" t="s">
        <v>5</v>
      </c>
      <c r="C6" s="34"/>
      <c r="D6" s="34"/>
      <c r="E6" s="35"/>
      <c r="F6" s="24" t="s">
        <v>81</v>
      </c>
      <c r="G6" s="25"/>
      <c r="H6" s="25"/>
      <c r="I6" s="26"/>
      <c r="J6" s="27" t="s">
        <v>64</v>
      </c>
      <c r="K6" s="28"/>
      <c r="L6" s="28"/>
      <c r="M6" s="29"/>
      <c r="O6" s="1" t="s">
        <v>4</v>
      </c>
      <c r="P6">
        <v>0.59</v>
      </c>
      <c r="Q6">
        <v>0.59209999999999996</v>
      </c>
      <c r="R6">
        <v>0.61380000000000001</v>
      </c>
      <c r="S6">
        <v>0.59870000000000001</v>
      </c>
      <c r="T6">
        <v>0.96430000000000005</v>
      </c>
      <c r="U6">
        <v>0.88759999999999994</v>
      </c>
      <c r="V6">
        <v>0.94850000000000001</v>
      </c>
      <c r="W6">
        <v>0.99929999999999997</v>
      </c>
      <c r="X6">
        <v>0.83179999999999998</v>
      </c>
      <c r="Y6">
        <v>0.88400000000000001</v>
      </c>
      <c r="Z6">
        <v>0.85909999999999997</v>
      </c>
      <c r="AA6">
        <v>0.90659999999999996</v>
      </c>
      <c r="AC6" s="1" t="s">
        <v>4</v>
      </c>
      <c r="AD6" s="3">
        <f t="shared" si="19"/>
        <v>0.48887499999999995</v>
      </c>
      <c r="AE6" s="3">
        <f t="shared" si="0"/>
        <v>0.49097499999999994</v>
      </c>
      <c r="AF6" s="3">
        <f t="shared" si="0"/>
        <v>0.51267499999999999</v>
      </c>
      <c r="AG6" s="3">
        <f t="shared" si="0"/>
        <v>0.49757499999999999</v>
      </c>
      <c r="AH6" s="3">
        <f t="shared" si="1"/>
        <v>0.86317500000000003</v>
      </c>
      <c r="AI6" s="3">
        <f t="shared" si="1"/>
        <v>0.78647499999999992</v>
      </c>
      <c r="AJ6" s="3">
        <f t="shared" si="1"/>
        <v>0.84737499999999999</v>
      </c>
      <c r="AK6" s="3">
        <f t="shared" si="1"/>
        <v>0.89817499999999995</v>
      </c>
      <c r="AL6" s="3">
        <f t="shared" si="1"/>
        <v>0.73067499999999996</v>
      </c>
      <c r="AM6" s="3">
        <f t="shared" si="1"/>
        <v>0.78287499999999999</v>
      </c>
      <c r="AN6" s="3">
        <f t="shared" si="1"/>
        <v>0.75797499999999995</v>
      </c>
      <c r="AO6" s="3">
        <f t="shared" si="1"/>
        <v>0.80547499999999994</v>
      </c>
      <c r="AQ6" s="2">
        <v>10</v>
      </c>
      <c r="AR6" s="3">
        <f t="shared" si="20"/>
        <v>0.48887499999999995</v>
      </c>
      <c r="AS6" s="3">
        <f t="shared" si="2"/>
        <v>0.49097499999999994</v>
      </c>
      <c r="AT6" s="3">
        <f t="shared" si="2"/>
        <v>0.51267499999999999</v>
      </c>
      <c r="AU6" s="3">
        <f t="shared" si="2"/>
        <v>0.49757499999999999</v>
      </c>
      <c r="AV6" s="4">
        <f t="shared" si="21"/>
        <v>0.497525</v>
      </c>
      <c r="AX6" s="1" t="s">
        <v>4</v>
      </c>
      <c r="AY6" s="3">
        <f t="shared" si="22"/>
        <v>10.187113402061854</v>
      </c>
      <c r="AZ6" s="3">
        <f t="shared" si="3"/>
        <v>10.230412371134019</v>
      </c>
      <c r="BA6" s="3">
        <f t="shared" si="3"/>
        <v>10.67783505154639</v>
      </c>
      <c r="BB6" s="3">
        <f t="shared" si="3"/>
        <v>10.366494845360824</v>
      </c>
      <c r="BC6" s="3">
        <f t="shared" si="3"/>
        <v>17.904639175257731</v>
      </c>
      <c r="BD6" s="3">
        <f t="shared" si="3"/>
        <v>16.323195876288658</v>
      </c>
      <c r="BE6" s="3">
        <f t="shared" si="3"/>
        <v>17.578865979381444</v>
      </c>
      <c r="BF6" s="3">
        <f t="shared" si="3"/>
        <v>18.626288659793811</v>
      </c>
      <c r="BG6" s="3">
        <f t="shared" si="4"/>
        <v>15.172680412371133</v>
      </c>
      <c r="BH6" s="3">
        <f t="shared" si="5"/>
        <v>16.248969072164947</v>
      </c>
      <c r="BI6" s="3">
        <f t="shared" si="6"/>
        <v>15.735567010309277</v>
      </c>
      <c r="BJ6" s="3">
        <f t="shared" si="7"/>
        <v>16.714948453608244</v>
      </c>
      <c r="BL6" s="1" t="s">
        <v>4</v>
      </c>
      <c r="BM6" s="3"/>
      <c r="BN6" s="3"/>
      <c r="BO6" s="3"/>
      <c r="BP6" s="3"/>
      <c r="BQ6" s="3">
        <f t="shared" si="8"/>
        <v>179.04639175257731</v>
      </c>
      <c r="BR6" s="3">
        <f t="shared" si="8"/>
        <v>163.23195876288656</v>
      </c>
      <c r="BS6" s="3">
        <f t="shared" si="8"/>
        <v>175.78865979381442</v>
      </c>
      <c r="BT6" s="3">
        <f t="shared" si="8"/>
        <v>186.26288659793809</v>
      </c>
      <c r="BU6" s="3">
        <f t="shared" si="8"/>
        <v>151.7268041237113</v>
      </c>
      <c r="BV6" s="3">
        <f t="shared" si="8"/>
        <v>162.48969072164945</v>
      </c>
      <c r="BW6" s="3">
        <f t="shared" si="8"/>
        <v>157.35567010309276</v>
      </c>
      <c r="BX6" s="3">
        <f t="shared" si="8"/>
        <v>167.14948453608244</v>
      </c>
      <c r="BZ6" s="1" t="s">
        <v>4</v>
      </c>
      <c r="CA6" s="3"/>
      <c r="CB6" s="3"/>
      <c r="CC6" s="3"/>
      <c r="CD6" s="3"/>
      <c r="CE6" s="5">
        <f t="shared" si="9"/>
        <v>176.08247422680409</v>
      </c>
      <c r="CF6" s="3"/>
      <c r="CG6" s="3"/>
      <c r="CH6" s="3"/>
      <c r="CI6" s="3">
        <f t="shared" si="10"/>
        <v>159.680412371134</v>
      </c>
      <c r="CJ6" s="3"/>
      <c r="CK6" s="3"/>
      <c r="CL6" s="3"/>
      <c r="CN6" s="1" t="s">
        <v>4</v>
      </c>
      <c r="CO6" s="3"/>
      <c r="CP6" s="3"/>
      <c r="CQ6" s="3"/>
      <c r="CR6" s="3"/>
      <c r="CS6" s="3">
        <f t="shared" si="11"/>
        <v>95.599163318104246</v>
      </c>
      <c r="CT6" s="3">
        <f t="shared" si="11"/>
        <v>87.155281554466882</v>
      </c>
      <c r="CU6" s="3">
        <f t="shared" si="11"/>
        <v>93.85974569273958</v>
      </c>
      <c r="CV6" s="3">
        <f t="shared" si="11"/>
        <v>99.452303627456359</v>
      </c>
      <c r="CW6" s="3">
        <f t="shared" si="11"/>
        <v>81.012275004128355</v>
      </c>
      <c r="CX6" s="3">
        <f t="shared" si="11"/>
        <v>86.758958551219237</v>
      </c>
      <c r="CY6" s="3">
        <f t="shared" si="11"/>
        <v>84.017724445423013</v>
      </c>
      <c r="CZ6" s="3">
        <f t="shared" si="11"/>
        <v>89.246986293829451</v>
      </c>
      <c r="DB6" s="1" t="s">
        <v>4</v>
      </c>
      <c r="DC6" s="3"/>
      <c r="DD6" s="3"/>
      <c r="DE6" s="3"/>
      <c r="DF6" s="3"/>
      <c r="DG6" s="3">
        <f t="shared" si="12"/>
        <v>94.016623548191774</v>
      </c>
      <c r="DH6" s="3"/>
      <c r="DI6" s="3"/>
      <c r="DJ6" s="3"/>
      <c r="DK6" s="3">
        <f t="shared" si="13"/>
        <v>85.258986073650021</v>
      </c>
      <c r="DL6" s="3"/>
      <c r="DM6" s="3"/>
      <c r="DN6" s="3"/>
      <c r="DP6" s="1" t="s">
        <v>4</v>
      </c>
      <c r="DQ6" s="3"/>
      <c r="DR6" s="3"/>
      <c r="DS6" s="3"/>
      <c r="DT6" s="3"/>
      <c r="DU6" s="3">
        <f t="shared" si="14"/>
        <v>4.4008366818957398</v>
      </c>
      <c r="DV6" s="3">
        <f>$DC$8-CT6</f>
        <v>12.844718445533104</v>
      </c>
      <c r="DW6" s="3">
        <f t="shared" si="14"/>
        <v>6.1402543072604061</v>
      </c>
      <c r="DX6" s="3">
        <f t="shared" si="14"/>
        <v>0.54769637254362635</v>
      </c>
      <c r="DY6" s="3">
        <f t="shared" si="14"/>
        <v>18.987724995871631</v>
      </c>
      <c r="DZ6" s="3">
        <f t="shared" si="14"/>
        <v>13.241041448780749</v>
      </c>
      <c r="EA6" s="3">
        <f t="shared" si="14"/>
        <v>15.982275554576972</v>
      </c>
      <c r="EB6" s="3">
        <f t="shared" si="14"/>
        <v>10.753013706170535</v>
      </c>
      <c r="ED6" s="1" t="s">
        <v>4</v>
      </c>
      <c r="EE6" s="3"/>
      <c r="EF6" s="3"/>
      <c r="EG6" s="3"/>
      <c r="EH6" s="3"/>
      <c r="EI6" s="5">
        <f t="shared" si="15"/>
        <v>5.9833764518082191</v>
      </c>
      <c r="EJ6" s="3"/>
      <c r="EK6" s="3"/>
      <c r="EL6" s="3"/>
      <c r="EM6" s="3">
        <f t="shared" si="16"/>
        <v>14.741013926349972</v>
      </c>
      <c r="EN6" s="3"/>
      <c r="EO6" s="3"/>
      <c r="EP6" s="3"/>
      <c r="ER6" s="1" t="s">
        <v>4</v>
      </c>
      <c r="ES6" s="3"/>
      <c r="ET6" s="3"/>
      <c r="EU6" s="3"/>
      <c r="EV6" s="3"/>
      <c r="EW6" s="5">
        <f t="shared" si="17"/>
        <v>5.1365901356137167</v>
      </c>
      <c r="EX6" s="3"/>
      <c r="EY6" s="3"/>
      <c r="EZ6" s="3"/>
      <c r="FA6" s="3">
        <f t="shared" si="18"/>
        <v>3.5463290187329837</v>
      </c>
      <c r="FB6" s="3"/>
      <c r="FC6" s="3"/>
      <c r="FD6" s="3"/>
    </row>
    <row r="7" spans="1:160">
      <c r="A7" s="1" t="s">
        <v>6</v>
      </c>
      <c r="B7" s="33" t="s">
        <v>7</v>
      </c>
      <c r="C7" s="34"/>
      <c r="D7" s="34"/>
      <c r="E7" s="35"/>
      <c r="F7" s="27" t="s">
        <v>85</v>
      </c>
      <c r="G7" s="28"/>
      <c r="H7" s="28"/>
      <c r="I7" s="29"/>
      <c r="J7" s="27" t="s">
        <v>65</v>
      </c>
      <c r="K7" s="28"/>
      <c r="L7" s="28"/>
      <c r="M7" s="29"/>
      <c r="O7" s="1" t="s">
        <v>6</v>
      </c>
      <c r="P7">
        <v>1.0991</v>
      </c>
      <c r="Q7">
        <v>1.1335999999999999</v>
      </c>
      <c r="R7">
        <v>1.0941000000000001</v>
      </c>
      <c r="S7">
        <v>1.0819000000000001</v>
      </c>
      <c r="T7">
        <v>0.38569999999999999</v>
      </c>
      <c r="U7">
        <v>0.35820000000000002</v>
      </c>
      <c r="V7">
        <v>0.3644</v>
      </c>
      <c r="W7">
        <v>0.39329999999999998</v>
      </c>
      <c r="X7">
        <v>0.93769999999999998</v>
      </c>
      <c r="Y7">
        <v>0.98760000000000003</v>
      </c>
      <c r="Z7">
        <v>0.95699999999999996</v>
      </c>
      <c r="AA7">
        <v>1.0014000000000001</v>
      </c>
      <c r="AC7" s="1" t="s">
        <v>6</v>
      </c>
      <c r="AD7" s="3">
        <f t="shared" si="19"/>
        <v>0.99797499999999995</v>
      </c>
      <c r="AE7" s="3">
        <f t="shared" si="0"/>
        <v>1.032475</v>
      </c>
      <c r="AF7" s="3">
        <f t="shared" si="0"/>
        <v>0.99297500000000005</v>
      </c>
      <c r="AG7" s="3">
        <f t="shared" si="0"/>
        <v>0.98077500000000006</v>
      </c>
      <c r="AH7" s="3">
        <f t="shared" si="1"/>
        <v>0.28457499999999997</v>
      </c>
      <c r="AI7" s="3">
        <f t="shared" si="1"/>
        <v>0.257075</v>
      </c>
      <c r="AJ7" s="3">
        <f t="shared" si="1"/>
        <v>0.26327499999999998</v>
      </c>
      <c r="AK7" s="3">
        <f t="shared" si="1"/>
        <v>0.29217499999999996</v>
      </c>
      <c r="AL7" s="3">
        <f t="shared" si="1"/>
        <v>0.83657499999999996</v>
      </c>
      <c r="AM7" s="3">
        <f t="shared" si="1"/>
        <v>0.88647500000000001</v>
      </c>
      <c r="AN7" s="3">
        <f t="shared" si="1"/>
        <v>0.85587499999999994</v>
      </c>
      <c r="AO7" s="3">
        <f t="shared" si="1"/>
        <v>0.90027500000000005</v>
      </c>
      <c r="AQ7" s="2">
        <v>20</v>
      </c>
      <c r="AR7" s="3">
        <f t="shared" si="20"/>
        <v>0.99797499999999995</v>
      </c>
      <c r="AS7" s="3">
        <f t="shared" si="2"/>
        <v>1.032475</v>
      </c>
      <c r="AT7" s="3">
        <f t="shared" si="2"/>
        <v>0.99297500000000005</v>
      </c>
      <c r="AU7" s="3">
        <f t="shared" si="2"/>
        <v>0.98077500000000006</v>
      </c>
      <c r="AV7" s="4">
        <f t="shared" si="21"/>
        <v>1.00105</v>
      </c>
      <c r="AX7" s="1" t="s">
        <v>6</v>
      </c>
      <c r="AY7" s="3">
        <f t="shared" si="22"/>
        <v>20.684020618556698</v>
      </c>
      <c r="AZ7" s="3">
        <f t="shared" si="3"/>
        <v>21.395360824742269</v>
      </c>
      <c r="BA7" s="3">
        <f t="shared" si="3"/>
        <v>20.580927835051547</v>
      </c>
      <c r="BB7" s="3">
        <f t="shared" si="3"/>
        <v>20.329381443298971</v>
      </c>
      <c r="BC7" s="3">
        <f t="shared" si="3"/>
        <v>5.9747422680412363</v>
      </c>
      <c r="BD7" s="3">
        <f t="shared" si="3"/>
        <v>5.407731958762886</v>
      </c>
      <c r="BE7" s="3">
        <f t="shared" si="3"/>
        <v>5.5355670103092773</v>
      </c>
      <c r="BF7" s="3">
        <f t="shared" si="3"/>
        <v>6.1314432989690708</v>
      </c>
      <c r="BG7" s="3">
        <f t="shared" si="4"/>
        <v>17.356185567010307</v>
      </c>
      <c r="BH7" s="3">
        <f t="shared" si="5"/>
        <v>18.38505154639175</v>
      </c>
      <c r="BI7" s="3">
        <f t="shared" si="6"/>
        <v>17.754123711340203</v>
      </c>
      <c r="BJ7" s="3">
        <f t="shared" si="7"/>
        <v>18.66958762886598</v>
      </c>
      <c r="BL7" s="1" t="s">
        <v>6</v>
      </c>
      <c r="BM7" s="3"/>
      <c r="BN7" s="3"/>
      <c r="BO7" s="3"/>
      <c r="BP7" s="3"/>
      <c r="BQ7" s="3">
        <f t="shared" si="8"/>
        <v>59.747422680412363</v>
      </c>
      <c r="BR7" s="3">
        <f t="shared" si="8"/>
        <v>54.077319587628857</v>
      </c>
      <c r="BS7" s="3">
        <f t="shared" si="8"/>
        <v>55.35567010309277</v>
      </c>
      <c r="BT7" s="3">
        <f t="shared" si="8"/>
        <v>61.314432989690708</v>
      </c>
      <c r="BU7" s="3">
        <f t="shared" si="8"/>
        <v>173.56185567010306</v>
      </c>
      <c r="BV7" s="3">
        <f t="shared" si="8"/>
        <v>183.8505154639175</v>
      </c>
      <c r="BW7" s="3">
        <f t="shared" si="8"/>
        <v>177.54123711340202</v>
      </c>
      <c r="BX7" s="3">
        <f t="shared" si="8"/>
        <v>186.69587628865978</v>
      </c>
      <c r="BZ7" s="1" t="s">
        <v>6</v>
      </c>
      <c r="CA7" s="3"/>
      <c r="CB7" s="3"/>
      <c r="CC7" s="3"/>
      <c r="CD7" s="3"/>
      <c r="CE7" s="3">
        <f t="shared" si="9"/>
        <v>57.623711340206178</v>
      </c>
      <c r="CF7" s="3"/>
      <c r="CG7" s="3"/>
      <c r="CH7" s="3"/>
      <c r="CI7" s="3">
        <f t="shared" si="10"/>
        <v>180.41237113402059</v>
      </c>
      <c r="CJ7" s="3"/>
      <c r="CK7" s="3"/>
      <c r="CL7" s="3"/>
      <c r="CN7" s="1" t="s">
        <v>6</v>
      </c>
      <c r="CO7" s="3"/>
      <c r="CP7" s="3"/>
      <c r="CQ7" s="3"/>
      <c r="CR7" s="3"/>
      <c r="CS7" s="3">
        <f t="shared" si="11"/>
        <v>31.90124951835746</v>
      </c>
      <c r="CT7" s="3">
        <f t="shared" si="11"/>
        <v>28.873782132437935</v>
      </c>
      <c r="CU7" s="3">
        <f t="shared" si="11"/>
        <v>29.556338415808881</v>
      </c>
      <c r="CV7" s="3">
        <f t="shared" si="11"/>
        <v>32.737931414102491</v>
      </c>
      <c r="CW7" s="3">
        <f t="shared" si="11"/>
        <v>92.670776682996632</v>
      </c>
      <c r="CX7" s="3">
        <f t="shared" si="11"/>
        <v>98.164253866901518</v>
      </c>
      <c r="CY7" s="3">
        <f t="shared" si="11"/>
        <v>94.795508339296504</v>
      </c>
      <c r="CZ7" s="3">
        <f t="shared" si="11"/>
        <v>99.683492046017506</v>
      </c>
      <c r="DB7" s="1" t="s">
        <v>6</v>
      </c>
      <c r="DC7" s="3"/>
      <c r="DD7" s="3"/>
      <c r="DE7" s="3"/>
      <c r="DF7" s="3"/>
      <c r="DG7" s="3">
        <f t="shared" si="12"/>
        <v>30.767325370176692</v>
      </c>
      <c r="DH7" s="3"/>
      <c r="DI7" s="3"/>
      <c r="DJ7" s="3"/>
      <c r="DK7" s="3">
        <f t="shared" si="13"/>
        <v>96.328507733803036</v>
      </c>
      <c r="DL7" s="3"/>
      <c r="DM7" s="3"/>
      <c r="DN7" s="3"/>
      <c r="DP7" s="1" t="s">
        <v>6</v>
      </c>
      <c r="DQ7" s="3"/>
      <c r="DR7" s="3"/>
      <c r="DS7" s="3"/>
      <c r="DT7" s="3"/>
      <c r="DU7" s="3">
        <f t="shared" si="14"/>
        <v>68.098750481642526</v>
      </c>
      <c r="DV7" s="3">
        <f t="shared" si="14"/>
        <v>71.126217867562048</v>
      </c>
      <c r="DW7" s="3">
        <f t="shared" si="14"/>
        <v>70.443661584191105</v>
      </c>
      <c r="DX7" s="3">
        <f t="shared" si="14"/>
        <v>67.262068585897495</v>
      </c>
      <c r="DY7" s="3">
        <f t="shared" si="14"/>
        <v>7.3292233170033541</v>
      </c>
      <c r="DZ7" s="3">
        <f t="shared" si="14"/>
        <v>1.8357461330984677</v>
      </c>
      <c r="EA7" s="3">
        <f t="shared" si="14"/>
        <v>5.2044916607034821</v>
      </c>
      <c r="EB7" s="3">
        <f t="shared" si="14"/>
        <v>0.31650795398248022</v>
      </c>
      <c r="ED7" s="1" t="s">
        <v>6</v>
      </c>
      <c r="EE7" s="3"/>
      <c r="EF7" s="3"/>
      <c r="EG7" s="3"/>
      <c r="EH7" s="3"/>
      <c r="EI7" s="3">
        <f t="shared" si="15"/>
        <v>69.232674629823293</v>
      </c>
      <c r="EJ7" s="3"/>
      <c r="EK7" s="3"/>
      <c r="EL7" s="3"/>
      <c r="EM7" s="3">
        <f t="shared" si="16"/>
        <v>3.671492266196946</v>
      </c>
      <c r="EN7" s="3"/>
      <c r="EO7" s="3"/>
      <c r="EP7" s="3"/>
      <c r="ER7" s="1" t="s">
        <v>6</v>
      </c>
      <c r="ES7" s="3"/>
      <c r="ET7" s="3"/>
      <c r="EU7" s="3"/>
      <c r="EV7" s="3"/>
      <c r="EW7" s="3">
        <f t="shared" si="17"/>
        <v>1.8458121564792336</v>
      </c>
      <c r="EX7" s="3"/>
      <c r="EY7" s="3"/>
      <c r="EZ7" s="3"/>
      <c r="FA7" s="3">
        <f t="shared" si="18"/>
        <v>3.1809310578289258</v>
      </c>
      <c r="FB7" s="3"/>
      <c r="FC7" s="3"/>
      <c r="FD7" s="3"/>
    </row>
    <row r="8" spans="1:160">
      <c r="A8" s="1" t="s">
        <v>8</v>
      </c>
      <c r="B8" s="30" t="s">
        <v>9</v>
      </c>
      <c r="C8" s="31"/>
      <c r="D8" s="31"/>
      <c r="E8" s="32"/>
      <c r="F8" s="27" t="s">
        <v>58</v>
      </c>
      <c r="G8" s="28"/>
      <c r="H8" s="28"/>
      <c r="I8" s="29"/>
      <c r="J8" s="24" t="s">
        <v>88</v>
      </c>
      <c r="K8" s="25"/>
      <c r="L8" s="25"/>
      <c r="M8" s="26"/>
      <c r="O8" s="1" t="s">
        <v>8</v>
      </c>
      <c r="P8">
        <v>0.96189999999999998</v>
      </c>
      <c r="Q8">
        <v>1.0244</v>
      </c>
      <c r="R8">
        <v>1.0142</v>
      </c>
      <c r="S8">
        <v>1.0165999999999999</v>
      </c>
      <c r="T8">
        <v>0.90610000000000002</v>
      </c>
      <c r="U8">
        <v>0.90149999999999997</v>
      </c>
      <c r="V8">
        <v>0.87250000000000005</v>
      </c>
      <c r="W8">
        <v>0.93700000000000006</v>
      </c>
      <c r="X8">
        <v>9.9000000000000005E-2</v>
      </c>
      <c r="Y8">
        <v>0.1004</v>
      </c>
      <c r="Z8">
        <v>0.10150000000000001</v>
      </c>
      <c r="AA8">
        <v>0.10580000000000001</v>
      </c>
      <c r="AC8" s="1" t="s">
        <v>8</v>
      </c>
      <c r="AD8" s="3">
        <f t="shared" si="19"/>
        <v>0.86077499999999996</v>
      </c>
      <c r="AE8" s="3">
        <f t="shared" si="0"/>
        <v>0.92327499999999996</v>
      </c>
      <c r="AF8" s="3">
        <f t="shared" si="0"/>
        <v>0.91307499999999997</v>
      </c>
      <c r="AG8" s="3">
        <f t="shared" si="0"/>
        <v>0.91547499999999993</v>
      </c>
      <c r="AH8" s="3">
        <f t="shared" si="1"/>
        <v>0.804975</v>
      </c>
      <c r="AI8" s="3">
        <f t="shared" si="1"/>
        <v>0.80037499999999995</v>
      </c>
      <c r="AJ8" s="3">
        <f t="shared" si="1"/>
        <v>0.77137500000000003</v>
      </c>
      <c r="AK8" s="3">
        <f t="shared" si="1"/>
        <v>0.83587500000000003</v>
      </c>
      <c r="AL8" s="3">
        <f t="shared" si="1"/>
        <v>-2.1250000000000019E-3</v>
      </c>
      <c r="AM8" s="3">
        <f t="shared" si="1"/>
        <v>-7.2500000000000342E-4</v>
      </c>
      <c r="AN8" s="3">
        <f t="shared" si="1"/>
        <v>3.7500000000000033E-4</v>
      </c>
      <c r="AO8" s="3">
        <f t="shared" si="1"/>
        <v>4.6749999999999986E-3</v>
      </c>
      <c r="AX8" s="1" t="s">
        <v>8</v>
      </c>
      <c r="AY8" s="3">
        <f t="shared" si="22"/>
        <v>17.855154639175257</v>
      </c>
      <c r="AZ8" s="3">
        <f t="shared" si="3"/>
        <v>19.143814432989689</v>
      </c>
      <c r="BA8" s="3">
        <f t="shared" si="3"/>
        <v>18.933505154639175</v>
      </c>
      <c r="BB8" s="3">
        <f t="shared" si="3"/>
        <v>18.982989690721649</v>
      </c>
      <c r="BC8" s="3">
        <f t="shared" si="3"/>
        <v>16.704639175257732</v>
      </c>
      <c r="BD8" s="3">
        <f t="shared" si="3"/>
        <v>16.609793814432987</v>
      </c>
      <c r="BE8" s="3">
        <f t="shared" si="3"/>
        <v>16.011855670103092</v>
      </c>
      <c r="BF8" s="3">
        <f t="shared" si="3"/>
        <v>17.341752577319589</v>
      </c>
      <c r="BG8" s="3">
        <f t="shared" si="4"/>
        <v>6.3402061855670058E-2</v>
      </c>
      <c r="BH8" s="3">
        <f t="shared" si="5"/>
        <v>9.2268041237113324E-2</v>
      </c>
      <c r="BI8" s="3">
        <f t="shared" si="6"/>
        <v>0.11494845360824742</v>
      </c>
      <c r="BJ8" s="3">
        <f t="shared" si="7"/>
        <v>0.20360824742268038</v>
      </c>
      <c r="BL8" s="1" t="s">
        <v>8</v>
      </c>
      <c r="BM8" s="3">
        <f>AY8/(0.02*5)</f>
        <v>178.55154639175257</v>
      </c>
      <c r="BN8" s="3">
        <f t="shared" ref="BN8:BX11" si="23">AZ8/(0.02*5)</f>
        <v>191.43814432989689</v>
      </c>
      <c r="BO8" s="3">
        <f t="shared" si="23"/>
        <v>189.33505154639172</v>
      </c>
      <c r="BP8" s="3">
        <f t="shared" si="23"/>
        <v>189.82989690721647</v>
      </c>
      <c r="BQ8" s="3">
        <f t="shared" si="23"/>
        <v>167.04639175257731</v>
      </c>
      <c r="BR8" s="3">
        <f t="shared" si="23"/>
        <v>166.09793814432985</v>
      </c>
      <c r="BS8" s="3">
        <f t="shared" si="23"/>
        <v>160.11855670103091</v>
      </c>
      <c r="BT8" s="3">
        <f t="shared" si="23"/>
        <v>173.41752577319588</v>
      </c>
      <c r="BU8" s="3">
        <f t="shared" si="23"/>
        <v>0.63402061855670055</v>
      </c>
      <c r="BV8" s="3">
        <f t="shared" si="23"/>
        <v>0.92268041237113319</v>
      </c>
      <c r="BW8" s="3">
        <f t="shared" si="23"/>
        <v>1.1494845360824741</v>
      </c>
      <c r="BX8" s="3">
        <f t="shared" si="23"/>
        <v>2.0360824742268036</v>
      </c>
      <c r="BZ8" s="1" t="s">
        <v>8</v>
      </c>
      <c r="CA8" s="3">
        <f>AVERAGE(BM8:BP8)</f>
        <v>187.28865979381442</v>
      </c>
      <c r="CB8" s="3"/>
      <c r="CC8" s="3"/>
      <c r="CD8" s="3"/>
      <c r="CE8" s="3">
        <f t="shared" si="9"/>
        <v>166.67010309278348</v>
      </c>
      <c r="CF8" s="3"/>
      <c r="CG8" s="3"/>
      <c r="CH8" s="3"/>
      <c r="CI8" s="5">
        <f t="shared" si="9"/>
        <v>1.1855670103092777</v>
      </c>
      <c r="CJ8" s="3"/>
      <c r="CK8" s="3"/>
      <c r="CL8" s="3"/>
      <c r="CN8" s="1" t="s">
        <v>8</v>
      </c>
      <c r="CO8" s="3">
        <f>(BM8/$CA$8)*100</f>
        <v>95.334947982605826</v>
      </c>
      <c r="CP8" s="3">
        <f t="shared" ref="CP8:CZ11" si="24">(BN8/$CA$8)*100</f>
        <v>102.21555567787746</v>
      </c>
      <c r="CQ8" s="3">
        <f t="shared" si="24"/>
        <v>101.09264050200912</v>
      </c>
      <c r="CR8" s="3">
        <f t="shared" si="24"/>
        <v>101.35685583750755</v>
      </c>
      <c r="CS8" s="3">
        <f t="shared" si="24"/>
        <v>89.191941432267299</v>
      </c>
      <c r="CT8" s="3">
        <f t="shared" si="24"/>
        <v>88.685528705895294</v>
      </c>
      <c r="CU8" s="3">
        <f t="shared" si="24"/>
        <v>85.492926735289259</v>
      </c>
      <c r="CV8" s="3">
        <f t="shared" si="24"/>
        <v>92.593713876809602</v>
      </c>
      <c r="CW8" s="3">
        <f t="shared" si="24"/>
        <v>0.33852589860736476</v>
      </c>
      <c r="CX8" s="3">
        <f t="shared" si="24"/>
        <v>0.49265151098144944</v>
      </c>
      <c r="CY8" s="3">
        <f t="shared" si="24"/>
        <v>0.61375020641823086</v>
      </c>
      <c r="CZ8" s="3">
        <f t="shared" si="24"/>
        <v>1.0871360158529197</v>
      </c>
      <c r="DB8" s="1" t="s">
        <v>8</v>
      </c>
      <c r="DC8" s="3">
        <f>AVERAGE(CO8:CR8)</f>
        <v>99.999999999999986</v>
      </c>
      <c r="DD8" s="3"/>
      <c r="DE8" s="3"/>
      <c r="DF8" s="3"/>
      <c r="DG8" s="3">
        <f t="shared" si="12"/>
        <v>88.991027687565364</v>
      </c>
      <c r="DH8" s="3"/>
      <c r="DI8" s="3"/>
      <c r="DJ8" s="3"/>
      <c r="DK8" s="3">
        <f t="shared" si="12"/>
        <v>0.6330159079649913</v>
      </c>
      <c r="DL8" s="3"/>
      <c r="DM8" s="3"/>
      <c r="DN8" s="3"/>
      <c r="DP8" s="1" t="s">
        <v>8</v>
      </c>
      <c r="DQ8" s="3">
        <f>$DC$8-CO8</f>
        <v>4.6650520173941601</v>
      </c>
      <c r="DR8" s="3">
        <f t="shared" ref="DR8:EB11" si="25">$DC$8-CP8</f>
        <v>-2.2155556778774752</v>
      </c>
      <c r="DS8" s="3">
        <f t="shared" si="25"/>
        <v>-1.0926405020091323</v>
      </c>
      <c r="DT8" s="3">
        <f t="shared" si="25"/>
        <v>-1.3568558375075668</v>
      </c>
      <c r="DU8" s="3">
        <f t="shared" si="25"/>
        <v>10.808058567732687</v>
      </c>
      <c r="DV8" s="3">
        <f t="shared" si="25"/>
        <v>11.314471294104692</v>
      </c>
      <c r="DW8" s="3">
        <f t="shared" si="25"/>
        <v>14.507073264710726</v>
      </c>
      <c r="DX8" s="3">
        <f t="shared" si="25"/>
        <v>7.4062861231903838</v>
      </c>
      <c r="DY8" s="3">
        <f t="shared" si="25"/>
        <v>99.661474101392628</v>
      </c>
      <c r="DZ8" s="3">
        <f t="shared" si="25"/>
        <v>99.50734848901854</v>
      </c>
      <c r="EA8" s="3">
        <f t="shared" si="25"/>
        <v>99.386249793581754</v>
      </c>
      <c r="EB8" s="3">
        <f t="shared" si="25"/>
        <v>98.912863984147066</v>
      </c>
      <c r="ED8" s="1" t="s">
        <v>8</v>
      </c>
      <c r="EE8" s="3">
        <f>AVERAGE(DQ8:DT8)</f>
        <v>-3.5527136788005009E-15</v>
      </c>
      <c r="EF8" s="3"/>
      <c r="EG8" s="3"/>
      <c r="EH8" s="3"/>
      <c r="EI8" s="3">
        <f t="shared" si="15"/>
        <v>11.008972312434622</v>
      </c>
      <c r="EJ8" s="3"/>
      <c r="EK8" s="3"/>
      <c r="EL8" s="3"/>
      <c r="EM8" s="5">
        <f t="shared" si="15"/>
        <v>99.366984092034997</v>
      </c>
      <c r="EN8" s="3"/>
      <c r="EO8" s="3"/>
      <c r="EP8" s="3"/>
      <c r="ER8" s="1" t="s">
        <v>8</v>
      </c>
      <c r="ES8" s="3">
        <f>STDEV(DQ8:DT8)</f>
        <v>3.1467612088822143</v>
      </c>
      <c r="ET8" s="3"/>
      <c r="EU8" s="3"/>
      <c r="EV8" s="3"/>
      <c r="EW8" s="3">
        <f t="shared" si="17"/>
        <v>2.906874266923023</v>
      </c>
      <c r="EX8" s="3"/>
      <c r="EY8" s="3"/>
      <c r="EZ8" s="3"/>
      <c r="FA8" s="5">
        <f t="shared" si="17"/>
        <v>0.32301845623031405</v>
      </c>
      <c r="FB8" s="3"/>
      <c r="FC8" s="3"/>
      <c r="FD8" s="3"/>
    </row>
    <row r="9" spans="1:160">
      <c r="A9" s="1" t="s">
        <v>10</v>
      </c>
      <c r="B9" s="21" t="s">
        <v>11</v>
      </c>
      <c r="C9" s="22"/>
      <c r="D9" s="22"/>
      <c r="E9" s="23"/>
      <c r="F9" s="27" t="s">
        <v>59</v>
      </c>
      <c r="G9" s="28"/>
      <c r="H9" s="28"/>
      <c r="I9" s="29"/>
      <c r="J9" s="24" t="s">
        <v>67</v>
      </c>
      <c r="K9" s="25"/>
      <c r="L9" s="25"/>
      <c r="M9" s="26"/>
      <c r="O9" s="1" t="s">
        <v>10</v>
      </c>
      <c r="P9">
        <v>0.59089999999999998</v>
      </c>
      <c r="Q9">
        <v>0.60389999999999999</v>
      </c>
      <c r="R9">
        <v>0.56969999999999998</v>
      </c>
      <c r="S9">
        <v>0.58130000000000004</v>
      </c>
      <c r="T9">
        <v>0.98450000000000004</v>
      </c>
      <c r="U9">
        <v>0.96489999999999998</v>
      </c>
      <c r="V9">
        <v>0.93659999999999999</v>
      </c>
      <c r="W9">
        <v>0.99360000000000004</v>
      </c>
      <c r="X9">
        <v>0.66</v>
      </c>
      <c r="Y9">
        <v>0.72250000000000003</v>
      </c>
      <c r="Z9">
        <v>0.68820000000000003</v>
      </c>
      <c r="AA9">
        <v>0.73350000000000004</v>
      </c>
      <c r="AC9" s="1" t="s">
        <v>10</v>
      </c>
      <c r="AD9" s="3">
        <f t="shared" si="19"/>
        <v>0.48977499999999996</v>
      </c>
      <c r="AE9" s="3">
        <f t="shared" si="0"/>
        <v>0.50277499999999997</v>
      </c>
      <c r="AF9" s="3">
        <f t="shared" si="0"/>
        <v>0.46857499999999996</v>
      </c>
      <c r="AG9" s="3">
        <f t="shared" si="0"/>
        <v>0.48017500000000002</v>
      </c>
      <c r="AH9" s="3">
        <f t="shared" si="1"/>
        <v>0.88337500000000002</v>
      </c>
      <c r="AI9" s="3">
        <f t="shared" si="1"/>
        <v>0.86377499999999996</v>
      </c>
      <c r="AJ9" s="3">
        <f t="shared" si="1"/>
        <v>0.83547499999999997</v>
      </c>
      <c r="AK9" s="3">
        <f t="shared" si="1"/>
        <v>0.89247500000000002</v>
      </c>
      <c r="AL9" s="3">
        <f t="shared" si="1"/>
        <v>0.55887500000000001</v>
      </c>
      <c r="AM9" s="3">
        <f t="shared" si="1"/>
        <v>0.62137500000000001</v>
      </c>
      <c r="AN9" s="3">
        <f t="shared" si="1"/>
        <v>0.58707500000000001</v>
      </c>
      <c r="AO9" s="3">
        <f t="shared" si="1"/>
        <v>0.63237500000000002</v>
      </c>
      <c r="AX9" s="1" t="s">
        <v>10</v>
      </c>
      <c r="AY9" s="3">
        <f t="shared" si="22"/>
        <v>10.205670103092782</v>
      </c>
      <c r="AZ9" s="3">
        <f t="shared" si="3"/>
        <v>10.473711340206185</v>
      </c>
      <c r="BA9" s="3">
        <f t="shared" si="3"/>
        <v>9.768556701030926</v>
      </c>
      <c r="BB9" s="3">
        <f t="shared" si="3"/>
        <v>10.007731958762886</v>
      </c>
      <c r="BC9" s="3">
        <f t="shared" si="3"/>
        <v>18.321134020618555</v>
      </c>
      <c r="BD9" s="3">
        <f t="shared" si="3"/>
        <v>17.91701030927835</v>
      </c>
      <c r="BE9" s="3">
        <f t="shared" si="3"/>
        <v>17.333505154639173</v>
      </c>
      <c r="BF9" s="3">
        <f t="shared" si="3"/>
        <v>18.508762886597939</v>
      </c>
      <c r="BG9" s="3">
        <f t="shared" si="4"/>
        <v>11.630412371134019</v>
      </c>
      <c r="BH9" s="3">
        <f t="shared" si="5"/>
        <v>12.919072164948453</v>
      </c>
      <c r="BI9" s="3">
        <f t="shared" si="6"/>
        <v>12.211855670103093</v>
      </c>
      <c r="BJ9" s="3">
        <f t="shared" si="7"/>
        <v>13.145876288659794</v>
      </c>
      <c r="BL9" s="1" t="s">
        <v>10</v>
      </c>
      <c r="BM9" s="3">
        <f t="shared" ref="BM9:BM11" si="26">AY9/(0.02*5)</f>
        <v>102.05670103092781</v>
      </c>
      <c r="BN9" s="3">
        <f t="shared" si="23"/>
        <v>104.73711340206184</v>
      </c>
      <c r="BO9" s="3">
        <f t="shared" si="23"/>
        <v>97.685567010309256</v>
      </c>
      <c r="BP9" s="3">
        <f t="shared" si="23"/>
        <v>100.07731958762885</v>
      </c>
      <c r="BQ9" s="3">
        <f t="shared" si="23"/>
        <v>183.21134020618553</v>
      </c>
      <c r="BR9" s="3">
        <f t="shared" si="23"/>
        <v>179.17010309278348</v>
      </c>
      <c r="BS9" s="3">
        <f t="shared" si="23"/>
        <v>173.33505154639172</v>
      </c>
      <c r="BT9" s="3">
        <f t="shared" si="23"/>
        <v>185.08762886597938</v>
      </c>
      <c r="BU9" s="3">
        <f t="shared" si="23"/>
        <v>116.30412371134018</v>
      </c>
      <c r="BV9" s="3">
        <f t="shared" si="23"/>
        <v>129.19072164948452</v>
      </c>
      <c r="BW9" s="3">
        <f t="shared" si="23"/>
        <v>122.11855670103093</v>
      </c>
      <c r="BX9" s="3">
        <f t="shared" si="23"/>
        <v>131.45876288659792</v>
      </c>
      <c r="BZ9" s="1" t="s">
        <v>10</v>
      </c>
      <c r="CA9" s="3">
        <f t="shared" ref="CA9:CA11" si="27">AVERAGE(BM9:BP9)</f>
        <v>101.13917525773194</v>
      </c>
      <c r="CB9" s="3"/>
      <c r="CC9" s="3"/>
      <c r="CD9" s="3"/>
      <c r="CE9" s="3">
        <f t="shared" si="9"/>
        <v>180.20103092783501</v>
      </c>
      <c r="CF9" s="3"/>
      <c r="CG9" s="3"/>
      <c r="CH9" s="3"/>
      <c r="CI9" s="5">
        <f t="shared" si="9"/>
        <v>124.76804123711338</v>
      </c>
      <c r="CJ9" s="3"/>
      <c r="CK9" s="3"/>
      <c r="CL9" s="3"/>
      <c r="CN9" s="1" t="s">
        <v>10</v>
      </c>
      <c r="CO9" s="3">
        <f t="shared" ref="CO9:CO11" si="28">(BM9/$CA$8)*100</f>
        <v>54.491660703473322</v>
      </c>
      <c r="CP9" s="3">
        <f t="shared" si="24"/>
        <v>55.922827104089819</v>
      </c>
      <c r="CQ9" s="3">
        <f t="shared" si="24"/>
        <v>52.157758573237182</v>
      </c>
      <c r="CR9" s="3">
        <f t="shared" si="24"/>
        <v>53.434799361479598</v>
      </c>
      <c r="CS9" s="3">
        <f t="shared" si="24"/>
        <v>97.822975725216025</v>
      </c>
      <c r="CT9" s="3">
        <f t="shared" si="24"/>
        <v>95.665217151978851</v>
      </c>
      <c r="CU9" s="3">
        <f t="shared" si="24"/>
        <v>92.549677987559846</v>
      </c>
      <c r="CV9" s="3">
        <f t="shared" si="24"/>
        <v>98.824792205647611</v>
      </c>
      <c r="CW9" s="3">
        <f t="shared" si="24"/>
        <v>62.098860571365655</v>
      </c>
      <c r="CX9" s="3">
        <f t="shared" si="24"/>
        <v>68.979468266637298</v>
      </c>
      <c r="CY9" s="3">
        <f t="shared" si="24"/>
        <v>65.203390763472242</v>
      </c>
      <c r="CZ9" s="3">
        <f t="shared" si="24"/>
        <v>70.190455221005124</v>
      </c>
      <c r="DB9" s="1" t="s">
        <v>10</v>
      </c>
      <c r="DC9" s="3">
        <f t="shared" ref="DC9:DC11" si="29">AVERAGE(CO9:CR9)</f>
        <v>54.001761435569982</v>
      </c>
      <c r="DD9" s="3"/>
      <c r="DE9" s="3"/>
      <c r="DF9" s="3"/>
      <c r="DG9" s="3">
        <f t="shared" si="12"/>
        <v>96.215665767600584</v>
      </c>
      <c r="DH9" s="3"/>
      <c r="DI9" s="3"/>
      <c r="DJ9" s="3"/>
      <c r="DK9" s="3">
        <f t="shared" si="12"/>
        <v>66.618043705620082</v>
      </c>
      <c r="DL9" s="3"/>
      <c r="DM9" s="3"/>
      <c r="DN9" s="3"/>
      <c r="DP9" s="1" t="s">
        <v>10</v>
      </c>
      <c r="DQ9" s="3">
        <f t="shared" ref="DQ9:DQ11" si="30">$DC$8-CO9</f>
        <v>45.508339296526664</v>
      </c>
      <c r="DR9" s="3">
        <f t="shared" si="25"/>
        <v>44.077172895910167</v>
      </c>
      <c r="DS9" s="3">
        <f t="shared" si="25"/>
        <v>47.842241426762804</v>
      </c>
      <c r="DT9" s="3">
        <f t="shared" si="25"/>
        <v>46.565200638520388</v>
      </c>
      <c r="DU9" s="3">
        <f t="shared" si="25"/>
        <v>2.1770242747839603</v>
      </c>
      <c r="DV9" s="3">
        <f t="shared" si="25"/>
        <v>4.3347828480211348</v>
      </c>
      <c r="DW9" s="3">
        <f t="shared" si="25"/>
        <v>7.4503220124401395</v>
      </c>
      <c r="DX9" s="3">
        <f t="shared" si="25"/>
        <v>1.1752077943523744</v>
      </c>
      <c r="DY9" s="3">
        <f t="shared" si="25"/>
        <v>37.90113942863433</v>
      </c>
      <c r="DZ9" s="3">
        <f t="shared" si="25"/>
        <v>31.020531733362688</v>
      </c>
      <c r="EA9" s="3">
        <f t="shared" si="25"/>
        <v>34.796609236527743</v>
      </c>
      <c r="EB9" s="3">
        <f t="shared" si="25"/>
        <v>29.809544778994862</v>
      </c>
      <c r="ED9" s="1" t="s">
        <v>10</v>
      </c>
      <c r="EE9" s="3">
        <f t="shared" ref="EE9:EE11" si="31">AVERAGE(DQ9:DT9)</f>
        <v>45.998238564430004</v>
      </c>
      <c r="EF9" s="3"/>
      <c r="EG9" s="3"/>
      <c r="EH9" s="3"/>
      <c r="EI9" s="3">
        <f t="shared" si="15"/>
        <v>3.7843342323994023</v>
      </c>
      <c r="EJ9" s="3"/>
      <c r="EK9" s="3"/>
      <c r="EL9" s="3"/>
      <c r="EM9" s="5">
        <f t="shared" si="15"/>
        <v>33.381956294379904</v>
      </c>
      <c r="EN9" s="3"/>
      <c r="EO9" s="3"/>
      <c r="EP9" s="3"/>
      <c r="ER9" s="1" t="s">
        <v>10</v>
      </c>
      <c r="ES9" s="3">
        <f t="shared" ref="ES9:ES11" si="32">STDEV(DQ9:DT9)</f>
        <v>1.5971106354086462</v>
      </c>
      <c r="ET9" s="3"/>
      <c r="EU9" s="3"/>
      <c r="EV9" s="3"/>
      <c r="EW9" s="3">
        <f t="shared" si="17"/>
        <v>2.7768955178648467</v>
      </c>
      <c r="EX9" s="3"/>
      <c r="EY9" s="3"/>
      <c r="EZ9" s="3"/>
      <c r="FA9" s="5">
        <f t="shared" si="17"/>
        <v>3.6861320803017086</v>
      </c>
      <c r="FB9" s="3"/>
      <c r="FC9" s="3"/>
      <c r="FD9" s="3"/>
    </row>
    <row r="10" spans="1:160">
      <c r="A10" s="1" t="s">
        <v>12</v>
      </c>
      <c r="B10" s="21" t="s">
        <v>13</v>
      </c>
      <c r="C10" s="22"/>
      <c r="D10" s="22"/>
      <c r="E10" s="23"/>
      <c r="F10" s="24" t="s">
        <v>86</v>
      </c>
      <c r="G10" s="25"/>
      <c r="H10" s="25"/>
      <c r="I10" s="26"/>
      <c r="J10" s="24" t="s">
        <v>68</v>
      </c>
      <c r="K10" s="25"/>
      <c r="L10" s="25"/>
      <c r="M10" s="26"/>
      <c r="O10" s="1" t="s">
        <v>12</v>
      </c>
      <c r="P10">
        <v>0.15260000000000001</v>
      </c>
      <c r="Q10">
        <v>0.17169999999999999</v>
      </c>
      <c r="R10">
        <v>0.1527</v>
      </c>
      <c r="S10">
        <v>0.15340000000000001</v>
      </c>
      <c r="T10">
        <v>0.4042</v>
      </c>
      <c r="U10">
        <v>0.39560000000000001</v>
      </c>
      <c r="V10">
        <v>0.38240000000000002</v>
      </c>
      <c r="W10">
        <v>0.51339999999999997</v>
      </c>
      <c r="X10">
        <v>0.90580000000000005</v>
      </c>
      <c r="Y10">
        <v>0.94489999999999996</v>
      </c>
      <c r="Z10">
        <v>0.94750000000000001</v>
      </c>
      <c r="AA10">
        <v>0.97489999999999999</v>
      </c>
      <c r="AC10" s="1" t="s">
        <v>12</v>
      </c>
      <c r="AD10" s="3">
        <f t="shared" si="19"/>
        <v>5.1475000000000007E-2</v>
      </c>
      <c r="AE10" s="3">
        <f t="shared" si="0"/>
        <v>7.0574999999999985E-2</v>
      </c>
      <c r="AF10" s="3">
        <f>R10-(AVERAGE($P$4:$S$4))</f>
        <v>5.1574999999999996E-2</v>
      </c>
      <c r="AG10" s="3">
        <f t="shared" si="0"/>
        <v>5.2275000000000002E-2</v>
      </c>
      <c r="AH10" s="3">
        <f t="shared" si="1"/>
        <v>0.30307499999999998</v>
      </c>
      <c r="AI10" s="3">
        <f t="shared" si="1"/>
        <v>0.29447499999999999</v>
      </c>
      <c r="AJ10" s="3">
        <f>V10-(AVERAGE($P$4:$S$4))</f>
        <v>0.281275</v>
      </c>
      <c r="AK10" s="3">
        <f t="shared" si="1"/>
        <v>0.41227499999999995</v>
      </c>
      <c r="AL10" s="3">
        <f t="shared" si="1"/>
        <v>0.80467500000000003</v>
      </c>
      <c r="AM10" s="3">
        <f t="shared" si="1"/>
        <v>0.84377499999999994</v>
      </c>
      <c r="AN10" s="3">
        <f t="shared" si="1"/>
        <v>0.84637499999999999</v>
      </c>
      <c r="AO10" s="3">
        <f t="shared" si="1"/>
        <v>0.87377499999999997</v>
      </c>
      <c r="AX10" s="1" t="s">
        <v>12</v>
      </c>
      <c r="AY10" s="3">
        <f t="shared" si="22"/>
        <v>1.1685567010309279</v>
      </c>
      <c r="AZ10" s="3">
        <f t="shared" si="3"/>
        <v>1.5623711340206181</v>
      </c>
      <c r="BA10" s="3">
        <f t="shared" si="3"/>
        <v>1.1706185567010308</v>
      </c>
      <c r="BB10" s="3">
        <f t="shared" si="3"/>
        <v>1.1850515463917526</v>
      </c>
      <c r="BC10" s="3">
        <f t="shared" si="3"/>
        <v>6.356185567010308</v>
      </c>
      <c r="BD10" s="3">
        <f t="shared" si="3"/>
        <v>6.1788659793814427</v>
      </c>
      <c r="BE10" s="3">
        <f t="shared" si="3"/>
        <v>5.9067010309278345</v>
      </c>
      <c r="BF10" s="3">
        <f t="shared" si="3"/>
        <v>8.6077319587628853</v>
      </c>
      <c r="BG10" s="3">
        <f t="shared" si="4"/>
        <v>16.698453608247423</v>
      </c>
      <c r="BH10" s="3">
        <f t="shared" si="5"/>
        <v>17.504639175257729</v>
      </c>
      <c r="BI10" s="3">
        <f t="shared" si="6"/>
        <v>17.558247422680409</v>
      </c>
      <c r="BJ10" s="3">
        <f t="shared" si="7"/>
        <v>18.123195876288658</v>
      </c>
      <c r="BL10" s="1" t="s">
        <v>12</v>
      </c>
      <c r="BM10" s="3">
        <f t="shared" si="26"/>
        <v>11.685567010309278</v>
      </c>
      <c r="BN10" s="3">
        <f t="shared" si="23"/>
        <v>15.62371134020618</v>
      </c>
      <c r="BO10" s="3">
        <f t="shared" si="23"/>
        <v>11.706185567010307</v>
      </c>
      <c r="BP10" s="3">
        <f t="shared" si="23"/>
        <v>11.850515463917525</v>
      </c>
      <c r="BQ10" s="3">
        <f t="shared" si="23"/>
        <v>63.561855670103078</v>
      </c>
      <c r="BR10" s="3">
        <f t="shared" si="23"/>
        <v>61.788659793814425</v>
      </c>
      <c r="BS10" s="3">
        <f t="shared" si="23"/>
        <v>59.067010309278345</v>
      </c>
      <c r="BT10" s="3">
        <f t="shared" si="23"/>
        <v>86.07731958762885</v>
      </c>
      <c r="BU10" s="3">
        <f t="shared" si="23"/>
        <v>166.98453608247422</v>
      </c>
      <c r="BV10" s="3">
        <f t="shared" si="23"/>
        <v>175.04639175257728</v>
      </c>
      <c r="BW10" s="3">
        <f t="shared" si="23"/>
        <v>175.58247422680409</v>
      </c>
      <c r="BX10" s="3">
        <f t="shared" si="23"/>
        <v>181.23195876288656</v>
      </c>
      <c r="BZ10" s="1" t="s">
        <v>12</v>
      </c>
      <c r="CA10" s="3">
        <f t="shared" si="27"/>
        <v>12.716494845360822</v>
      </c>
      <c r="CB10" s="3"/>
      <c r="CC10" s="3"/>
      <c r="CD10" s="3"/>
      <c r="CE10" s="5">
        <f>AVERAGE(BQ10:BS10)</f>
        <v>61.472508591065285</v>
      </c>
      <c r="CF10" s="3"/>
      <c r="CG10" s="3"/>
      <c r="CH10" s="3"/>
      <c r="CI10" s="5">
        <f t="shared" si="9"/>
        <v>174.71134020618553</v>
      </c>
      <c r="CJ10" s="3"/>
      <c r="CK10" s="3"/>
      <c r="CL10" s="3"/>
      <c r="CN10" s="1" t="s">
        <v>12</v>
      </c>
      <c r="CO10" s="3">
        <f t="shared" si="28"/>
        <v>6.2393350580723288</v>
      </c>
      <c r="CP10" s="3">
        <f t="shared" si="24"/>
        <v>8.3420487697473416</v>
      </c>
      <c r="CQ10" s="3">
        <f t="shared" si="24"/>
        <v>6.2503440303847624</v>
      </c>
      <c r="CR10" s="3">
        <f t="shared" si="24"/>
        <v>6.3274068365718055</v>
      </c>
      <c r="CS10" s="3">
        <f t="shared" si="24"/>
        <v>33.937909396157863</v>
      </c>
      <c r="CT10" s="3">
        <f t="shared" si="24"/>
        <v>32.991137777288486</v>
      </c>
      <c r="CU10" s="3">
        <f t="shared" si="24"/>
        <v>31.537953432047118</v>
      </c>
      <c r="CV10" s="3">
        <f t="shared" si="24"/>
        <v>45.959707161336482</v>
      </c>
      <c r="CW10" s="3">
        <f t="shared" si="24"/>
        <v>89.158914515329997</v>
      </c>
      <c r="CX10" s="3">
        <f t="shared" si="24"/>
        <v>93.463422689491921</v>
      </c>
      <c r="CY10" s="3">
        <f t="shared" si="24"/>
        <v>93.749655969615233</v>
      </c>
      <c r="CZ10" s="3">
        <f t="shared" si="24"/>
        <v>96.766114383222316</v>
      </c>
      <c r="DB10" s="1" t="s">
        <v>12</v>
      </c>
      <c r="DC10" s="3">
        <f t="shared" si="29"/>
        <v>6.7897836736940604</v>
      </c>
      <c r="DD10" s="3"/>
      <c r="DE10" s="3"/>
      <c r="DF10" s="3"/>
      <c r="DG10" s="3">
        <f>AVERAGE(CS10:CU10)</f>
        <v>32.822333535164489</v>
      </c>
      <c r="DH10" s="3"/>
      <c r="DI10" s="3"/>
      <c r="DJ10" s="3"/>
      <c r="DK10" s="3">
        <f t="shared" si="12"/>
        <v>93.284526889414863</v>
      </c>
      <c r="DL10" s="3"/>
      <c r="DM10" s="3"/>
      <c r="DN10" s="3"/>
      <c r="DP10" s="1" t="s">
        <v>12</v>
      </c>
      <c r="DQ10" s="3">
        <f t="shared" si="30"/>
        <v>93.760664941927658</v>
      </c>
      <c r="DR10" s="3">
        <f t="shared" si="25"/>
        <v>91.65795123025265</v>
      </c>
      <c r="DS10" s="3">
        <f t="shared" si="25"/>
        <v>93.749655969615219</v>
      </c>
      <c r="DT10" s="3">
        <f t="shared" si="25"/>
        <v>93.672593163428175</v>
      </c>
      <c r="DU10" s="3">
        <f t="shared" si="25"/>
        <v>66.062090603842123</v>
      </c>
      <c r="DV10" s="3">
        <f t="shared" si="25"/>
        <v>67.0088622227115</v>
      </c>
      <c r="DW10" s="3">
        <f t="shared" si="25"/>
        <v>68.462046567952868</v>
      </c>
      <c r="DX10" s="3">
        <f t="shared" si="25"/>
        <v>54.040292838663504</v>
      </c>
      <c r="DY10" s="3">
        <f t="shared" si="25"/>
        <v>10.841085484669989</v>
      </c>
      <c r="DZ10" s="3">
        <f t="shared" si="25"/>
        <v>6.5365773105080649</v>
      </c>
      <c r="EA10" s="3">
        <f t="shared" si="25"/>
        <v>6.2503440303847526</v>
      </c>
      <c r="EB10" s="3">
        <f t="shared" si="25"/>
        <v>3.2338856167776697</v>
      </c>
      <c r="ED10" s="1" t="s">
        <v>12</v>
      </c>
      <c r="EE10" s="3">
        <f t="shared" si="31"/>
        <v>93.210216326305925</v>
      </c>
      <c r="EF10" s="3"/>
      <c r="EG10" s="3"/>
      <c r="EH10" s="3"/>
      <c r="EI10" s="5">
        <f>AVERAGE(DU10:DW10)</f>
        <v>67.177666464835497</v>
      </c>
      <c r="EJ10" s="3"/>
      <c r="EK10" s="3"/>
      <c r="EL10" s="3"/>
      <c r="EM10" s="5">
        <f t="shared" si="15"/>
        <v>6.7154731105851191</v>
      </c>
      <c r="EN10" s="3"/>
      <c r="EO10" s="3"/>
      <c r="EP10" s="3"/>
      <c r="ER10" s="1" t="s">
        <v>12</v>
      </c>
      <c r="ES10" s="3">
        <f t="shared" si="32"/>
        <v>1.0355848710022115</v>
      </c>
      <c r="ET10" s="3"/>
      <c r="EU10" s="3"/>
      <c r="EV10" s="3"/>
      <c r="EW10" s="5">
        <f>STDEV(DU10:DW10)</f>
        <v>1.2088499954655156</v>
      </c>
      <c r="EX10" s="3"/>
      <c r="EY10" s="3"/>
      <c r="EZ10" s="3"/>
      <c r="FA10" s="5">
        <f t="shared" si="17"/>
        <v>3.1299881632775062</v>
      </c>
      <c r="FB10" s="3"/>
      <c r="FC10" s="3"/>
      <c r="FD10" s="3"/>
    </row>
    <row r="11" spans="1:160">
      <c r="A11" s="1" t="s">
        <v>14</v>
      </c>
      <c r="B11" s="21" t="s">
        <v>15</v>
      </c>
      <c r="C11" s="22"/>
      <c r="D11" s="22"/>
      <c r="E11" s="23"/>
      <c r="F11" s="24" t="s">
        <v>61</v>
      </c>
      <c r="G11" s="25"/>
      <c r="H11" s="25"/>
      <c r="I11" s="26"/>
      <c r="J11" s="27" t="s">
        <v>82</v>
      </c>
      <c r="K11" s="28"/>
      <c r="L11" s="28"/>
      <c r="M11" s="29"/>
      <c r="O11" s="1" t="s">
        <v>14</v>
      </c>
      <c r="P11">
        <v>0.18870000000000001</v>
      </c>
      <c r="Q11">
        <v>0.19139999999999999</v>
      </c>
      <c r="R11">
        <v>0.23139999999999999</v>
      </c>
      <c r="S11">
        <v>0.2072</v>
      </c>
      <c r="T11">
        <v>0.94989999999999997</v>
      </c>
      <c r="U11">
        <v>0.88170000000000004</v>
      </c>
      <c r="V11">
        <v>0.91300000000000003</v>
      </c>
      <c r="W11">
        <v>0.93179999999999996</v>
      </c>
      <c r="X11">
        <v>0.96279999999999999</v>
      </c>
      <c r="Y11">
        <v>0.98109999999999997</v>
      </c>
      <c r="Z11">
        <v>0.96130000000000004</v>
      </c>
      <c r="AA11">
        <v>0.99860000000000004</v>
      </c>
      <c r="AC11" s="1" t="s">
        <v>14</v>
      </c>
      <c r="AD11" s="3">
        <f t="shared" si="19"/>
        <v>8.7575E-2</v>
      </c>
      <c r="AE11" s="3">
        <f t="shared" si="0"/>
        <v>9.027499999999998E-2</v>
      </c>
      <c r="AF11" s="3">
        <f t="shared" si="0"/>
        <v>0.13027499999999997</v>
      </c>
      <c r="AG11" s="3">
        <f t="shared" si="0"/>
        <v>0.10607499999999999</v>
      </c>
      <c r="AH11" s="3">
        <f t="shared" si="1"/>
        <v>0.84877499999999995</v>
      </c>
      <c r="AI11" s="3">
        <f t="shared" si="1"/>
        <v>0.78057500000000002</v>
      </c>
      <c r="AJ11" s="3">
        <f t="shared" si="1"/>
        <v>0.81187500000000001</v>
      </c>
      <c r="AK11" s="3">
        <f t="shared" si="1"/>
        <v>0.83067499999999994</v>
      </c>
      <c r="AL11" s="3">
        <f t="shared" ref="AL11" si="33">X11-(AVERAGE($P$4:$S$4))</f>
        <v>0.86167499999999997</v>
      </c>
      <c r="AM11" s="3">
        <f t="shared" ref="AM11" si="34">Y11-(AVERAGE($P$4:$S$4))</f>
        <v>0.87997499999999995</v>
      </c>
      <c r="AN11" s="3">
        <f t="shared" ref="AN11" si="35">Z11-(AVERAGE($P$4:$S$4))</f>
        <v>0.86017500000000002</v>
      </c>
      <c r="AO11" s="3">
        <f t="shared" ref="AO11" si="36">AA11-(AVERAGE($P$4:$S$4))</f>
        <v>0.89747500000000002</v>
      </c>
      <c r="AX11" s="1" t="s">
        <v>14</v>
      </c>
      <c r="AY11" s="3">
        <f t="shared" si="22"/>
        <v>1.9128865979381442</v>
      </c>
      <c r="AZ11" s="3">
        <f t="shared" si="3"/>
        <v>1.9685567010309273</v>
      </c>
      <c r="BA11" s="3">
        <f t="shared" si="3"/>
        <v>2.7932989690721644</v>
      </c>
      <c r="BB11" s="3">
        <f t="shared" si="3"/>
        <v>2.2943298969072163</v>
      </c>
      <c r="BC11" s="3">
        <f t="shared" si="3"/>
        <v>17.607731958762884</v>
      </c>
      <c r="BD11" s="3">
        <f t="shared" si="3"/>
        <v>16.201546391752576</v>
      </c>
      <c r="BE11" s="3">
        <f t="shared" si="3"/>
        <v>16.846907216494845</v>
      </c>
      <c r="BF11" s="3">
        <f t="shared" si="3"/>
        <v>17.234536082474225</v>
      </c>
      <c r="BG11" s="3">
        <f>(AL11+0.0052)/0.0485</f>
        <v>17.873711340206185</v>
      </c>
      <c r="BH11" s="3">
        <f t="shared" ref="BH11" si="37">(AM11+0.0052)/0.0485</f>
        <v>18.25103092783505</v>
      </c>
      <c r="BI11" s="3">
        <f t="shared" ref="BI11" si="38">(AN11+0.0052)/0.0485</f>
        <v>17.842783505154639</v>
      </c>
      <c r="BJ11" s="3">
        <f t="shared" ref="BJ11" si="39">(AO11+0.0052)/0.0485</f>
        <v>18.611855670103093</v>
      </c>
      <c r="BL11" s="1" t="s">
        <v>14</v>
      </c>
      <c r="BM11" s="3">
        <f t="shared" si="26"/>
        <v>19.128865979381441</v>
      </c>
      <c r="BN11" s="3">
        <f t="shared" si="23"/>
        <v>19.685567010309271</v>
      </c>
      <c r="BO11" s="3">
        <f t="shared" si="23"/>
        <v>27.932989690721641</v>
      </c>
      <c r="BP11" s="3">
        <f t="shared" si="23"/>
        <v>22.943298969072163</v>
      </c>
      <c r="BQ11" s="3">
        <f t="shared" si="23"/>
        <v>176.07731958762884</v>
      </c>
      <c r="BR11" s="3">
        <f t="shared" si="23"/>
        <v>162.01546391752575</v>
      </c>
      <c r="BS11" s="3">
        <f t="shared" si="23"/>
        <v>168.46907216494844</v>
      </c>
      <c r="BT11" s="3">
        <f t="shared" si="23"/>
        <v>172.34536082474224</v>
      </c>
      <c r="BU11" s="3">
        <f t="shared" si="23"/>
        <v>178.73711340206185</v>
      </c>
      <c r="BV11" s="3">
        <f t="shared" si="23"/>
        <v>182.51030927835049</v>
      </c>
      <c r="BW11" s="3">
        <f t="shared" si="23"/>
        <v>178.42783505154637</v>
      </c>
      <c r="BX11" s="3">
        <f t="shared" si="23"/>
        <v>186.11855670103091</v>
      </c>
      <c r="BZ11" s="1" t="s">
        <v>14</v>
      </c>
      <c r="CA11" s="3">
        <f t="shared" si="27"/>
        <v>22.422680412371129</v>
      </c>
      <c r="CB11" s="3"/>
      <c r="CC11" s="3"/>
      <c r="CD11" s="3"/>
      <c r="CE11" s="5">
        <f t="shared" si="9"/>
        <v>169.7268041237113</v>
      </c>
      <c r="CF11" s="3"/>
      <c r="CG11" s="3"/>
      <c r="CH11" s="3"/>
      <c r="CI11" s="3">
        <f t="shared" si="9"/>
        <v>181.44845360824741</v>
      </c>
      <c r="CJ11" s="3"/>
      <c r="CK11" s="3"/>
      <c r="CL11" s="3"/>
      <c r="CN11" s="1" t="s">
        <v>14</v>
      </c>
      <c r="CO11" s="3">
        <f t="shared" si="28"/>
        <v>10.213574062861232</v>
      </c>
      <c r="CP11" s="3">
        <f t="shared" si="24"/>
        <v>10.510816315296964</v>
      </c>
      <c r="CQ11" s="3">
        <f t="shared" si="24"/>
        <v>14.914405240270817</v>
      </c>
      <c r="CR11" s="3">
        <f t="shared" si="24"/>
        <v>12.250233940661639</v>
      </c>
      <c r="CS11" s="3">
        <f t="shared" si="24"/>
        <v>94.013871305113668</v>
      </c>
      <c r="CT11" s="3">
        <f t="shared" si="24"/>
        <v>86.505752188033242</v>
      </c>
      <c r="CU11" s="3">
        <f t="shared" si="24"/>
        <v>89.951560521825286</v>
      </c>
      <c r="CV11" s="3">
        <f t="shared" si="24"/>
        <v>92.021247316562992</v>
      </c>
      <c r="CW11" s="3">
        <f t="shared" si="24"/>
        <v>95.434028733417748</v>
      </c>
      <c r="CX11" s="3">
        <f t="shared" si="24"/>
        <v>97.448670666593273</v>
      </c>
      <c r="CY11" s="3">
        <f t="shared" si="24"/>
        <v>95.268894148731206</v>
      </c>
      <c r="CZ11" s="3">
        <f t="shared" si="24"/>
        <v>99.37524082126933</v>
      </c>
      <c r="DB11" s="1" t="s">
        <v>14</v>
      </c>
      <c r="DC11" s="3">
        <f t="shared" si="29"/>
        <v>11.972257389772663</v>
      </c>
      <c r="DD11" s="3"/>
      <c r="DE11" s="3"/>
      <c r="DF11" s="3"/>
      <c r="DG11" s="3">
        <f t="shared" si="12"/>
        <v>90.623107832883804</v>
      </c>
      <c r="DH11" s="3"/>
      <c r="DI11" s="3"/>
      <c r="DJ11" s="3"/>
      <c r="DK11" s="3">
        <f t="shared" si="12"/>
        <v>96.881708592502889</v>
      </c>
      <c r="DL11" s="3"/>
      <c r="DM11" s="3"/>
      <c r="DN11" s="3"/>
      <c r="DP11" s="1" t="s">
        <v>14</v>
      </c>
      <c r="DQ11" s="3">
        <f t="shared" si="30"/>
        <v>89.786425937138759</v>
      </c>
      <c r="DR11" s="3">
        <f t="shared" si="25"/>
        <v>89.489183684703022</v>
      </c>
      <c r="DS11" s="3">
        <f t="shared" si="25"/>
        <v>85.085594759729162</v>
      </c>
      <c r="DT11" s="3">
        <f t="shared" si="25"/>
        <v>87.749766059338342</v>
      </c>
      <c r="DU11" s="3">
        <f t="shared" si="25"/>
        <v>5.9861286948863182</v>
      </c>
      <c r="DV11" s="3">
        <f t="shared" si="25"/>
        <v>13.494247811966744</v>
      </c>
      <c r="DW11" s="3">
        <f t="shared" si="25"/>
        <v>10.0484394781747</v>
      </c>
      <c r="DX11" s="3">
        <f t="shared" si="25"/>
        <v>7.9787526834369942</v>
      </c>
      <c r="DY11" s="3">
        <f t="shared" si="25"/>
        <v>4.5659712665822383</v>
      </c>
      <c r="DZ11" s="3">
        <f t="shared" si="25"/>
        <v>2.5513293334067129</v>
      </c>
      <c r="EA11" s="3">
        <f t="shared" si="25"/>
        <v>4.7311058512687794</v>
      </c>
      <c r="EB11" s="3">
        <f t="shared" si="25"/>
        <v>0.62475917873065612</v>
      </c>
      <c r="ED11" s="1" t="s">
        <v>14</v>
      </c>
      <c r="EE11" s="3">
        <f t="shared" si="31"/>
        <v>88.027742610227321</v>
      </c>
      <c r="EF11" s="3"/>
      <c r="EG11" s="3"/>
      <c r="EH11" s="3"/>
      <c r="EI11" s="5">
        <f t="shared" si="15"/>
        <v>9.3768921671161891</v>
      </c>
      <c r="EJ11" s="3"/>
      <c r="EK11" s="3"/>
      <c r="EL11" s="3"/>
      <c r="EM11" s="3">
        <f t="shared" si="15"/>
        <v>3.1182914074970967</v>
      </c>
      <c r="EN11" s="3"/>
      <c r="EO11" s="3"/>
      <c r="EP11" s="3"/>
      <c r="ER11" s="1" t="s">
        <v>14</v>
      </c>
      <c r="ES11" s="3">
        <f t="shared" si="32"/>
        <v>2.1573349296107649</v>
      </c>
      <c r="ET11" s="3"/>
      <c r="EU11" s="3"/>
      <c r="EV11" s="3"/>
      <c r="EW11" s="5">
        <f t="shared" si="17"/>
        <v>3.2070580619213263</v>
      </c>
      <c r="EX11" s="3"/>
      <c r="EY11" s="3"/>
      <c r="EZ11" s="3"/>
      <c r="FA11" s="3">
        <f t="shared" si="17"/>
        <v>1.9352946695351192</v>
      </c>
      <c r="FB11" s="3"/>
      <c r="FC11" s="3"/>
      <c r="FD11" s="3"/>
    </row>
    <row r="14" spans="1:160">
      <c r="EC14" s="6" t="s">
        <v>32</v>
      </c>
    </row>
    <row r="15" spans="1:160" ht="24">
      <c r="EC15" s="7" t="s">
        <v>33</v>
      </c>
      <c r="ED15" s="7" t="s">
        <v>34</v>
      </c>
      <c r="EE15" s="7" t="s">
        <v>35</v>
      </c>
      <c r="EF15" s="7" t="s">
        <v>36</v>
      </c>
      <c r="EG15" s="7" t="s">
        <v>37</v>
      </c>
      <c r="EH15" s="7" t="s">
        <v>38</v>
      </c>
      <c r="EI15" s="7" t="s">
        <v>39</v>
      </c>
      <c r="EJ15" s="7" t="s">
        <v>40</v>
      </c>
      <c r="EK15" s="7" t="s">
        <v>41</v>
      </c>
      <c r="EL15" s="8" t="s">
        <v>42</v>
      </c>
      <c r="EM15" s="9"/>
    </row>
    <row r="16" spans="1:160">
      <c r="EC16" s="10" t="s">
        <v>43</v>
      </c>
      <c r="ED16" s="11"/>
      <c r="EE16" s="11"/>
      <c r="EF16" s="11"/>
      <c r="EG16" s="4">
        <f>EE8</f>
        <v>-3.5527136788005009E-15</v>
      </c>
      <c r="EH16" s="4">
        <f>ES8</f>
        <v>3.1467612088822143</v>
      </c>
      <c r="EI16" s="4"/>
      <c r="EJ16" s="4"/>
      <c r="EK16" s="4"/>
      <c r="EL16" s="12"/>
      <c r="EM16" s="13"/>
    </row>
    <row r="17" spans="133:145">
      <c r="EC17" s="10" t="s">
        <v>44</v>
      </c>
      <c r="ED17" s="11">
        <v>50</v>
      </c>
      <c r="EE17" s="11"/>
      <c r="EF17" s="11"/>
      <c r="EG17" s="4">
        <f>EE9</f>
        <v>45.998238564430004</v>
      </c>
      <c r="EH17" s="4">
        <f>ES9</f>
        <v>1.5971106354086462</v>
      </c>
      <c r="EI17" s="4"/>
      <c r="EJ17" s="4"/>
      <c r="EK17" s="4"/>
      <c r="EL17" s="12"/>
      <c r="EM17" s="13"/>
    </row>
    <row r="18" spans="133:145">
      <c r="EC18" s="10" t="s">
        <v>45</v>
      </c>
      <c r="ED18" s="11">
        <v>50</v>
      </c>
      <c r="EE18" s="11"/>
      <c r="EF18" s="11"/>
      <c r="EG18" s="4">
        <f>EE10</f>
        <v>93.210216326305925</v>
      </c>
      <c r="EH18" s="4">
        <f>ES10</f>
        <v>1.0355848710022115</v>
      </c>
      <c r="EI18" s="4"/>
      <c r="EJ18" s="4"/>
      <c r="EK18" s="4"/>
      <c r="EL18" s="12"/>
      <c r="EM18" s="13"/>
    </row>
    <row r="19" spans="133:145">
      <c r="EC19" s="10" t="s">
        <v>46</v>
      </c>
      <c r="ED19" s="11">
        <v>5</v>
      </c>
      <c r="EE19" s="11"/>
      <c r="EF19" s="11"/>
      <c r="EG19" s="4">
        <f>EE11</f>
        <v>88.027742610227321</v>
      </c>
      <c r="EH19" s="4">
        <f>ES11</f>
        <v>2.1573349296107649</v>
      </c>
      <c r="EI19" s="4"/>
      <c r="EJ19" s="4"/>
      <c r="EK19" s="4"/>
      <c r="EL19" s="12"/>
      <c r="EM19" s="13"/>
    </row>
    <row r="20" spans="133:145">
      <c r="EC20" t="s">
        <v>106</v>
      </c>
      <c r="ED20" s="11">
        <v>50</v>
      </c>
      <c r="EE20" s="11">
        <v>5</v>
      </c>
      <c r="EF20" s="11">
        <v>1</v>
      </c>
      <c r="EG20" s="4">
        <f>EI4</f>
        <v>34.221390433203048</v>
      </c>
      <c r="EH20" s="4">
        <f>EW4</f>
        <v>1.6830020807289852</v>
      </c>
      <c r="EI20" s="4">
        <f>EI5</f>
        <v>5.8705344856057557</v>
      </c>
      <c r="EJ20" s="4">
        <f>EW5</f>
        <v>2.0731680895203395</v>
      </c>
      <c r="EK20" s="4">
        <f>EI6</f>
        <v>5.9833764518082191</v>
      </c>
      <c r="EL20" s="12">
        <f>EW6</f>
        <v>5.1365901356137167</v>
      </c>
      <c r="EM20" s="13"/>
    </row>
    <row r="21" spans="133:145">
      <c r="EC21" t="s">
        <v>107</v>
      </c>
      <c r="ED21" s="11">
        <v>50</v>
      </c>
      <c r="EE21" s="11">
        <v>5</v>
      </c>
      <c r="EF21" s="11">
        <v>1</v>
      </c>
      <c r="EG21" s="4">
        <f>EI7</f>
        <v>69.232674629823293</v>
      </c>
      <c r="EH21" s="4">
        <f>EW7</f>
        <v>1.8458121564792336</v>
      </c>
      <c r="EI21" s="4">
        <f>EI8</f>
        <v>11.008972312434622</v>
      </c>
      <c r="EJ21" s="4">
        <f>EW8</f>
        <v>2.906874266923023</v>
      </c>
      <c r="EK21" s="4">
        <f>EI9</f>
        <v>3.7843342323994023</v>
      </c>
      <c r="EL21" s="12">
        <f>EW9</f>
        <v>2.7768955178648467</v>
      </c>
      <c r="EM21" s="13"/>
    </row>
    <row r="22" spans="133:145">
      <c r="EC22" t="s">
        <v>108</v>
      </c>
      <c r="ED22" s="11">
        <v>50</v>
      </c>
      <c r="EE22" s="11">
        <v>5</v>
      </c>
      <c r="EF22" s="11">
        <v>1</v>
      </c>
      <c r="EG22" s="4">
        <f>EI10</f>
        <v>67.177666464835497</v>
      </c>
      <c r="EH22" s="4">
        <f>EW10</f>
        <v>1.2088499954655156</v>
      </c>
      <c r="EI22" s="4">
        <f>EI11</f>
        <v>9.3768921671161891</v>
      </c>
      <c r="EJ22" s="4">
        <f>EW11</f>
        <v>3.2070580619213263</v>
      </c>
      <c r="EK22" s="4">
        <f>EM4</f>
        <v>2.4384873672042708</v>
      </c>
      <c r="EL22" s="12">
        <f>FA4</f>
        <v>4.3195348149651158</v>
      </c>
      <c r="EM22" s="14"/>
      <c r="EN22" s="14"/>
      <c r="EO22" s="14"/>
    </row>
    <row r="23" spans="133:145">
      <c r="EC23" t="s">
        <v>109</v>
      </c>
      <c r="ED23" s="11">
        <v>50</v>
      </c>
      <c r="EE23" s="11">
        <v>5</v>
      </c>
      <c r="EF23" s="11">
        <v>1</v>
      </c>
      <c r="EG23" s="4">
        <f>EM5</f>
        <v>63.681400341278135</v>
      </c>
      <c r="EH23" s="4">
        <f>FA5</f>
        <v>2.0009772521804958</v>
      </c>
      <c r="EI23" s="4">
        <f>EM6</f>
        <v>14.741013926349972</v>
      </c>
      <c r="EJ23" s="4">
        <f>FA6</f>
        <v>3.5463290187329837</v>
      </c>
      <c r="EK23" s="4">
        <f>EM7</f>
        <v>3.671492266196946</v>
      </c>
      <c r="EL23" s="12">
        <f>FA7</f>
        <v>3.1809310578289258</v>
      </c>
      <c r="EM23" s="13"/>
    </row>
    <row r="24" spans="133:145">
      <c r="EC24" t="s">
        <v>110</v>
      </c>
      <c r="ED24" s="11">
        <v>50</v>
      </c>
      <c r="EE24" s="11">
        <v>5</v>
      </c>
      <c r="EF24" s="11">
        <v>1</v>
      </c>
      <c r="EG24" s="4">
        <f>EM8</f>
        <v>99.366984092034997</v>
      </c>
      <c r="EH24" s="4">
        <f>FA8</f>
        <v>0.32301845623031405</v>
      </c>
      <c r="EI24" s="4">
        <f>EM9</f>
        <v>33.381956294379904</v>
      </c>
      <c r="EJ24" s="4">
        <f>FA9</f>
        <v>3.6861320803017086</v>
      </c>
      <c r="EK24" s="4">
        <f>EM10</f>
        <v>6.7154731105851191</v>
      </c>
      <c r="EL24" s="12">
        <f>FA10</f>
        <v>3.1299881632775062</v>
      </c>
      <c r="EM24" s="13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11:E11"/>
    <mergeCell ref="F11:I11"/>
    <mergeCell ref="J11:M11"/>
    <mergeCell ref="B9:E9"/>
    <mergeCell ref="F9:I9"/>
    <mergeCell ref="J9:M9"/>
    <mergeCell ref="B10:E10"/>
    <mergeCell ref="F10:I10"/>
    <mergeCell ref="J10:M1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D33"/>
  <sheetViews>
    <sheetView topLeftCell="DZ1" workbookViewId="0">
      <selection activeCell="CI22" sqref="CI22:CL22"/>
    </sheetView>
  </sheetViews>
  <sheetFormatPr baseColWidth="10" defaultRowHeight="16"/>
  <cols>
    <col min="1" max="13" width="5.83203125" customWidth="1"/>
    <col min="15" max="132" width="5.83203125" customWidth="1"/>
    <col min="133" max="133" width="13.1640625" customWidth="1"/>
    <col min="134" max="161" width="5.83203125" customWidth="1"/>
  </cols>
  <sheetData>
    <row r="2" spans="1:160">
      <c r="A2" s="15" t="s">
        <v>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t="s">
        <v>16</v>
      </c>
      <c r="AC2" t="s">
        <v>17</v>
      </c>
      <c r="AX2" t="s">
        <v>18</v>
      </c>
      <c r="BL2" t="s">
        <v>19</v>
      </c>
      <c r="BZ2" t="s">
        <v>20</v>
      </c>
      <c r="CN2" t="s">
        <v>21</v>
      </c>
      <c r="DB2" t="s">
        <v>22</v>
      </c>
      <c r="DP2" t="s">
        <v>23</v>
      </c>
      <c r="ED2" t="s">
        <v>24</v>
      </c>
      <c r="ER2" t="s">
        <v>25</v>
      </c>
    </row>
    <row r="3" spans="1:160">
      <c r="A3" s="17"/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9" t="s">
        <v>0</v>
      </c>
      <c r="B4" s="56" t="s">
        <v>1</v>
      </c>
      <c r="C4" s="57"/>
      <c r="D4" s="57"/>
      <c r="E4" s="58"/>
      <c r="F4" s="44" t="s">
        <v>95</v>
      </c>
      <c r="G4" s="45"/>
      <c r="H4" s="45"/>
      <c r="I4" s="46"/>
      <c r="J4" s="44" t="s">
        <v>78</v>
      </c>
      <c r="K4" s="45"/>
      <c r="L4" s="45"/>
      <c r="M4" s="46"/>
      <c r="O4" s="1" t="s">
        <v>0</v>
      </c>
      <c r="P4">
        <v>9.8199999999999996E-2</v>
      </c>
      <c r="Q4">
        <v>9.5500000000000002E-2</v>
      </c>
      <c r="R4">
        <v>0.1009</v>
      </c>
      <c r="S4">
        <v>9.8199999999999996E-2</v>
      </c>
      <c r="T4">
        <v>0.50290000000000001</v>
      </c>
      <c r="U4">
        <v>0.49859999999999999</v>
      </c>
      <c r="V4">
        <v>0.4965</v>
      </c>
      <c r="W4">
        <v>0.49930000000000002</v>
      </c>
      <c r="X4">
        <v>1.0048999999999999</v>
      </c>
      <c r="Y4">
        <v>0.94910000000000005</v>
      </c>
      <c r="Z4">
        <v>0.98229999999999995</v>
      </c>
      <c r="AA4">
        <v>0.99170000000000003</v>
      </c>
      <c r="AC4" s="1" t="s">
        <v>0</v>
      </c>
      <c r="AD4" s="3">
        <f>P4-(AVERAGE($P$4:$S$4))</f>
        <v>0</v>
      </c>
      <c r="AE4" s="3">
        <f t="shared" ref="AE4:AG11" si="0">Q4-(AVERAGE($P$4:$S$4))</f>
        <v>-2.6999999999999941E-3</v>
      </c>
      <c r="AF4" s="3">
        <f t="shared" si="0"/>
        <v>2.7000000000000079E-3</v>
      </c>
      <c r="AG4" s="3">
        <f>S4-(AVERAGE($P$4:$S$4))</f>
        <v>0</v>
      </c>
      <c r="AH4" s="3">
        <f>T4-(AVERAGE($P$4:$S$4))</f>
        <v>0.4047</v>
      </c>
      <c r="AI4" s="3">
        <f t="shared" ref="AH4:AO11" si="1">U4-(AVERAGE($P$4:$S$4))</f>
        <v>0.40039999999999998</v>
      </c>
      <c r="AJ4" s="3">
        <f t="shared" si="1"/>
        <v>0.39829999999999999</v>
      </c>
      <c r="AK4" s="3">
        <f t="shared" si="1"/>
        <v>0.40110000000000001</v>
      </c>
      <c r="AL4" s="3">
        <f t="shared" si="1"/>
        <v>0.90669999999999995</v>
      </c>
      <c r="AM4" s="3">
        <f t="shared" si="1"/>
        <v>0.8509000000000001</v>
      </c>
      <c r="AN4" s="3">
        <f t="shared" si="1"/>
        <v>0.8841</v>
      </c>
      <c r="AO4" s="3">
        <f t="shared" si="1"/>
        <v>0.89350000000000007</v>
      </c>
      <c r="AQ4" s="2">
        <v>0</v>
      </c>
      <c r="AR4" s="3">
        <f>AD4</f>
        <v>0</v>
      </c>
      <c r="AS4" s="3">
        <f t="shared" ref="AS4:AU7" si="2">AE4</f>
        <v>-2.6999999999999941E-3</v>
      </c>
      <c r="AT4" s="3">
        <f t="shared" si="2"/>
        <v>2.7000000000000079E-3</v>
      </c>
      <c r="AU4" s="3">
        <f t="shared" si="2"/>
        <v>0</v>
      </c>
      <c r="AV4" s="4">
        <f>AVERAGE(AR4:AU4)</f>
        <v>3.4694469519536142E-18</v>
      </c>
      <c r="AX4" s="1" t="s">
        <v>0</v>
      </c>
      <c r="AY4" s="3">
        <f>(AD4+0.0052)/0.0485</f>
        <v>0.10721649484536082</v>
      </c>
      <c r="AZ4" s="3">
        <f t="shared" ref="AZ4:BJ11" si="3">(AE4+0.0052)/0.0485</f>
        <v>5.1546391752577435E-2</v>
      </c>
      <c r="BA4" s="3">
        <f t="shared" si="3"/>
        <v>0.16288659793814447</v>
      </c>
      <c r="BB4" s="3">
        <f t="shared" si="3"/>
        <v>0.10721649484536082</v>
      </c>
      <c r="BC4" s="3">
        <f t="shared" si="3"/>
        <v>8.4515463917525775</v>
      </c>
      <c r="BD4" s="3">
        <f t="shared" si="3"/>
        <v>8.362886597938143</v>
      </c>
      <c r="BE4" s="3">
        <f t="shared" si="3"/>
        <v>8.3195876288659782</v>
      </c>
      <c r="BF4" s="3">
        <f t="shared" si="3"/>
        <v>8.3773195876288664</v>
      </c>
      <c r="BG4" s="3">
        <f t="shared" si="3"/>
        <v>18.8020618556701</v>
      </c>
      <c r="BH4" s="3">
        <f t="shared" si="3"/>
        <v>17.651546391752579</v>
      </c>
      <c r="BI4" s="3">
        <f t="shared" si="3"/>
        <v>18.336082474226803</v>
      </c>
      <c r="BJ4" s="3">
        <f t="shared" si="3"/>
        <v>18.529896907216497</v>
      </c>
      <c r="BL4" s="1" t="s">
        <v>0</v>
      </c>
      <c r="BM4" s="3"/>
      <c r="BN4" s="3"/>
      <c r="BO4" s="3"/>
      <c r="BP4" s="3"/>
      <c r="BQ4" s="3">
        <f t="shared" ref="BQ4:BX7" si="4">BC4/(0.02*5)</f>
        <v>84.515463917525764</v>
      </c>
      <c r="BR4" s="3">
        <f t="shared" si="4"/>
        <v>83.62886597938143</v>
      </c>
      <c r="BS4" s="3">
        <f t="shared" si="4"/>
        <v>83.195876288659775</v>
      </c>
      <c r="BT4" s="3">
        <f t="shared" si="4"/>
        <v>83.773195876288653</v>
      </c>
      <c r="BU4" s="3">
        <f t="shared" si="4"/>
        <v>188.02061855670098</v>
      </c>
      <c r="BV4" s="3">
        <f t="shared" si="4"/>
        <v>176.51546391752578</v>
      </c>
      <c r="BW4" s="3">
        <f t="shared" si="4"/>
        <v>183.36082474226802</v>
      </c>
      <c r="BX4" s="3">
        <f t="shared" si="4"/>
        <v>185.29896907216497</v>
      </c>
      <c r="BZ4" s="1" t="s">
        <v>0</v>
      </c>
      <c r="CA4" s="3"/>
      <c r="CB4" s="3"/>
      <c r="CC4" s="3"/>
      <c r="CD4" s="3"/>
      <c r="CE4" s="5">
        <f t="shared" ref="CE4:CI11" si="5">AVERAGE(BQ4:BT4)</f>
        <v>83.778350515463913</v>
      </c>
      <c r="CF4" s="3"/>
      <c r="CG4" s="3"/>
      <c r="CH4" s="3"/>
      <c r="CI4" s="5">
        <f t="shared" ref="CI4:CI7" si="6">AVERAGE(BU4:BX4)</f>
        <v>183.29896907216494</v>
      </c>
      <c r="CJ4" s="3"/>
      <c r="CK4" s="3"/>
      <c r="CL4" s="3"/>
      <c r="CN4" s="1" t="s">
        <v>0</v>
      </c>
      <c r="CO4" s="3"/>
      <c r="CP4" s="3"/>
      <c r="CQ4" s="3"/>
      <c r="CR4" s="3"/>
      <c r="CS4" s="20">
        <f t="shared" ref="CS4:CZ7" si="7">(BQ4/$CA$8)*100</f>
        <v>47.697454545454541</v>
      </c>
      <c r="CT4" s="20">
        <f t="shared" si="7"/>
        <v>47.197090909090903</v>
      </c>
      <c r="CU4" s="20">
        <f t="shared" si="7"/>
        <v>46.952727272727266</v>
      </c>
      <c r="CV4" s="20">
        <f t="shared" si="7"/>
        <v>47.278545454545451</v>
      </c>
      <c r="CW4" s="20">
        <f t="shared" si="7"/>
        <v>106.11199999999997</v>
      </c>
      <c r="CX4" s="20">
        <f t="shared" si="7"/>
        <v>99.618909090909085</v>
      </c>
      <c r="CY4" s="20">
        <f t="shared" si="7"/>
        <v>103.4821818181818</v>
      </c>
      <c r="CZ4" s="20">
        <f t="shared" si="7"/>
        <v>104.57600000000001</v>
      </c>
      <c r="DB4" s="1" t="s">
        <v>0</v>
      </c>
      <c r="DC4" s="3"/>
      <c r="DD4" s="3"/>
      <c r="DE4" s="3"/>
      <c r="DF4" s="3"/>
      <c r="DG4" s="3">
        <f t="shared" ref="DG4:DK11" si="8">AVERAGE(CS4:CV4)</f>
        <v>47.281454545454537</v>
      </c>
      <c r="DH4" s="3"/>
      <c r="DI4" s="3"/>
      <c r="DJ4" s="3"/>
      <c r="DK4" s="3">
        <f t="shared" ref="DK4:DK7" si="9">AVERAGE(CW4:CZ4)</f>
        <v>103.44727272727272</v>
      </c>
      <c r="DL4" s="3"/>
      <c r="DM4" s="3"/>
      <c r="DN4" s="3"/>
      <c r="DP4" s="1" t="s">
        <v>0</v>
      </c>
      <c r="DQ4" s="3"/>
      <c r="DR4" s="3"/>
      <c r="DS4" s="3"/>
      <c r="DT4" s="3"/>
      <c r="DU4" s="3">
        <f>$DC$8-CS4</f>
        <v>52.302545454545459</v>
      </c>
      <c r="DV4" s="3">
        <f t="shared" ref="DU4:EB7" si="10">$DC$8-CT4</f>
        <v>52.802909090909097</v>
      </c>
      <c r="DW4" s="3">
        <f t="shared" si="10"/>
        <v>53.047272727272734</v>
      </c>
      <c r="DX4" s="3">
        <f t="shared" si="10"/>
        <v>52.721454545454549</v>
      </c>
      <c r="DY4" s="3">
        <f t="shared" si="10"/>
        <v>-6.1119999999999663</v>
      </c>
      <c r="DZ4" s="3">
        <f t="shared" si="10"/>
        <v>0.38109090909091492</v>
      </c>
      <c r="EA4" s="3">
        <f t="shared" si="10"/>
        <v>-3.4821818181818003</v>
      </c>
      <c r="EB4" s="3">
        <f>$DC$8-CZ4</f>
        <v>-4.5760000000000076</v>
      </c>
      <c r="ED4" s="1" t="s">
        <v>0</v>
      </c>
      <c r="EE4" s="3"/>
      <c r="EF4" s="3"/>
      <c r="EG4" s="3"/>
      <c r="EH4" s="3"/>
      <c r="EI4" s="5">
        <f t="shared" ref="EI4:EM11" si="11">AVERAGE(DU4:DX4)</f>
        <v>52.718545454545463</v>
      </c>
      <c r="EJ4" s="3"/>
      <c r="EK4" s="3"/>
      <c r="EL4" s="3"/>
      <c r="EM4" s="5">
        <f t="shared" ref="EM4:EM7" si="12">AVERAGE(DY4:EB4)</f>
        <v>-3.4472727272727148</v>
      </c>
      <c r="EN4" s="3"/>
      <c r="EO4" s="3"/>
      <c r="EP4" s="3"/>
      <c r="ER4" s="1" t="s">
        <v>0</v>
      </c>
      <c r="ES4" s="3"/>
      <c r="ET4" s="3"/>
      <c r="EU4" s="3"/>
      <c r="EV4" s="3"/>
      <c r="EW4" s="5">
        <f t="shared" ref="EW4:FA11" si="13">STDEV(DU4:DX4)</f>
        <v>0.30996951774065651</v>
      </c>
      <c r="EX4" s="3"/>
      <c r="EY4" s="3"/>
      <c r="EZ4" s="3"/>
      <c r="FA4" s="5">
        <f t="shared" ref="FA4:FA7" si="14">STDEV(DY4:EB4)</f>
        <v>2.7708231912240007</v>
      </c>
      <c r="FB4" s="3"/>
      <c r="FC4" s="3"/>
      <c r="FD4" s="3"/>
    </row>
    <row r="5" spans="1:160">
      <c r="A5" s="19" t="s">
        <v>2</v>
      </c>
      <c r="B5" s="50" t="s">
        <v>3</v>
      </c>
      <c r="C5" s="51"/>
      <c r="D5" s="51"/>
      <c r="E5" s="52"/>
      <c r="F5" s="44" t="s">
        <v>69</v>
      </c>
      <c r="G5" s="45"/>
      <c r="H5" s="45"/>
      <c r="I5" s="46"/>
      <c r="J5" s="47" t="s">
        <v>98</v>
      </c>
      <c r="K5" s="48"/>
      <c r="L5" s="48"/>
      <c r="M5" s="49"/>
      <c r="O5" s="1" t="s">
        <v>2</v>
      </c>
      <c r="P5">
        <v>0.2258</v>
      </c>
      <c r="Q5">
        <v>0.22270000000000001</v>
      </c>
      <c r="R5">
        <v>0.2258</v>
      </c>
      <c r="S5">
        <v>0.22339999999999999</v>
      </c>
      <c r="T5">
        <v>0.96840000000000004</v>
      </c>
      <c r="U5">
        <v>0.95979999999999999</v>
      </c>
      <c r="V5">
        <v>0.9768</v>
      </c>
      <c r="W5">
        <v>0.88549999999999995</v>
      </c>
      <c r="X5">
        <v>0.104</v>
      </c>
      <c r="Y5">
        <v>0.1018</v>
      </c>
      <c r="Z5">
        <v>9.9900000000000003E-2</v>
      </c>
      <c r="AA5">
        <v>9.9000000000000005E-2</v>
      </c>
      <c r="AC5" s="1" t="s">
        <v>2</v>
      </c>
      <c r="AD5" s="3">
        <f t="shared" ref="AD5:AD11" si="15">P5-(AVERAGE($P$4:$S$4))</f>
        <v>0.12759999999999999</v>
      </c>
      <c r="AE5" s="3">
        <f t="shared" si="0"/>
        <v>0.12450000000000001</v>
      </c>
      <c r="AF5" s="3">
        <f t="shared" si="0"/>
        <v>0.12759999999999999</v>
      </c>
      <c r="AG5" s="3">
        <f t="shared" si="0"/>
        <v>0.12519999999999998</v>
      </c>
      <c r="AH5" s="3">
        <f>T5-(AVERAGE($P$4:$S$4))</f>
        <v>0.87020000000000008</v>
      </c>
      <c r="AI5" s="3">
        <f t="shared" si="1"/>
        <v>0.86160000000000003</v>
      </c>
      <c r="AJ5" s="3">
        <f t="shared" si="1"/>
        <v>0.87860000000000005</v>
      </c>
      <c r="AK5" s="3">
        <f t="shared" si="1"/>
        <v>0.7873</v>
      </c>
      <c r="AL5" s="3">
        <f t="shared" si="1"/>
        <v>5.7999999999999996E-3</v>
      </c>
      <c r="AM5" s="3">
        <f t="shared" si="1"/>
        <v>3.600000000000006E-3</v>
      </c>
      <c r="AN5" s="3">
        <f t="shared" si="1"/>
        <v>1.7000000000000071E-3</v>
      </c>
      <c r="AO5" s="3">
        <f t="shared" si="1"/>
        <v>8.0000000000000904E-4</v>
      </c>
      <c r="AQ5" s="2">
        <v>2.5</v>
      </c>
      <c r="AR5" s="3">
        <f t="shared" ref="AR5:AR7" si="16">AD5</f>
        <v>0.12759999999999999</v>
      </c>
      <c r="AS5" s="3">
        <f t="shared" si="2"/>
        <v>0.12450000000000001</v>
      </c>
      <c r="AT5" s="3">
        <f t="shared" si="2"/>
        <v>0.12759999999999999</v>
      </c>
      <c r="AU5" s="3">
        <f t="shared" si="2"/>
        <v>0.12519999999999998</v>
      </c>
      <c r="AV5" s="4">
        <f t="shared" ref="AV5:AV7" si="17">AVERAGE(AR5:AU5)</f>
        <v>0.12622499999999998</v>
      </c>
      <c r="AX5" s="1" t="s">
        <v>2</v>
      </c>
      <c r="AY5" s="3">
        <f t="shared" ref="AY5:AY11" si="18">(AD5+0.0052)/0.0485</f>
        <v>2.7381443298969073</v>
      </c>
      <c r="AZ5" s="3">
        <f t="shared" si="3"/>
        <v>2.6742268041237116</v>
      </c>
      <c r="BA5" s="3">
        <f t="shared" si="3"/>
        <v>2.7381443298969073</v>
      </c>
      <c r="BB5" s="3">
        <f t="shared" si="3"/>
        <v>2.6886597938144328</v>
      </c>
      <c r="BC5" s="3">
        <f t="shared" si="3"/>
        <v>18.049484536082474</v>
      </c>
      <c r="BD5" s="3">
        <f t="shared" si="3"/>
        <v>17.872164948453609</v>
      </c>
      <c r="BE5" s="3">
        <f t="shared" si="3"/>
        <v>18.222680412371133</v>
      </c>
      <c r="BF5" s="3">
        <f t="shared" si="3"/>
        <v>16.340206185567009</v>
      </c>
      <c r="BG5" s="3">
        <f t="shared" si="3"/>
        <v>0.22680412371134018</v>
      </c>
      <c r="BH5" s="3">
        <f t="shared" si="3"/>
        <v>0.18144329896907227</v>
      </c>
      <c r="BI5" s="3">
        <f t="shared" si="3"/>
        <v>0.14226804123711354</v>
      </c>
      <c r="BJ5" s="3">
        <f t="shared" si="3"/>
        <v>0.12371134020618574</v>
      </c>
      <c r="BL5" s="1" t="s">
        <v>2</v>
      </c>
      <c r="BM5" s="3"/>
      <c r="BN5" s="3"/>
      <c r="BO5" s="3"/>
      <c r="BP5" s="3"/>
      <c r="BQ5" s="3">
        <f t="shared" si="4"/>
        <v>180.49484536082474</v>
      </c>
      <c r="BR5" s="3">
        <f t="shared" si="4"/>
        <v>178.72164948453607</v>
      </c>
      <c r="BS5" s="3">
        <f t="shared" si="4"/>
        <v>182.22680412371133</v>
      </c>
      <c r="BT5" s="3">
        <f t="shared" si="4"/>
        <v>163.40206185567007</v>
      </c>
      <c r="BU5" s="3">
        <f t="shared" si="4"/>
        <v>2.2680412371134016</v>
      </c>
      <c r="BV5" s="3">
        <f t="shared" si="4"/>
        <v>1.8144329896907225</v>
      </c>
      <c r="BW5" s="3">
        <f t="shared" si="4"/>
        <v>1.4226804123711352</v>
      </c>
      <c r="BX5" s="3">
        <f t="shared" si="4"/>
        <v>1.2371134020618573</v>
      </c>
      <c r="BZ5" s="1" t="s">
        <v>2</v>
      </c>
      <c r="CA5" s="3"/>
      <c r="CB5" s="3"/>
      <c r="CC5" s="3"/>
      <c r="CD5" s="3"/>
      <c r="CE5" s="5">
        <f t="shared" si="5"/>
        <v>176.21134020618553</v>
      </c>
      <c r="CF5" s="3"/>
      <c r="CG5" s="3"/>
      <c r="CH5" s="3"/>
      <c r="CI5" s="3">
        <f t="shared" si="6"/>
        <v>1.6855670103092792</v>
      </c>
      <c r="CJ5" s="3"/>
      <c r="CK5" s="3"/>
      <c r="CL5" s="3"/>
      <c r="CN5" s="1" t="s">
        <v>2</v>
      </c>
      <c r="CO5" s="3"/>
      <c r="CP5" s="3"/>
      <c r="CQ5" s="3"/>
      <c r="CR5" s="3"/>
      <c r="CS5" s="20">
        <f t="shared" si="7"/>
        <v>101.86472727272727</v>
      </c>
      <c r="CT5" s="20">
        <f t="shared" si="7"/>
        <v>100.864</v>
      </c>
      <c r="CU5" s="20">
        <f t="shared" si="7"/>
        <v>102.84218181818181</v>
      </c>
      <c r="CV5" s="20">
        <f t="shared" si="7"/>
        <v>92.218181818181804</v>
      </c>
      <c r="CW5" s="3">
        <f t="shared" si="7"/>
        <v>1.2799999999999998</v>
      </c>
      <c r="CX5" s="3">
        <f t="shared" si="7"/>
        <v>1.0240000000000005</v>
      </c>
      <c r="CY5" s="3">
        <f t="shared" si="7"/>
        <v>0.80290909090909146</v>
      </c>
      <c r="CZ5" s="3">
        <f t="shared" si="7"/>
        <v>0.69818181818181901</v>
      </c>
      <c r="DB5" s="1" t="s">
        <v>2</v>
      </c>
      <c r="DC5" s="3"/>
      <c r="DD5" s="3"/>
      <c r="DE5" s="3"/>
      <c r="DF5" s="3"/>
      <c r="DG5" s="3">
        <f t="shared" si="8"/>
        <v>99.447272727272718</v>
      </c>
      <c r="DH5" s="3"/>
      <c r="DI5" s="3"/>
      <c r="DJ5" s="3"/>
      <c r="DK5" s="3">
        <f t="shared" si="9"/>
        <v>0.95127272727272771</v>
      </c>
      <c r="DL5" s="3"/>
      <c r="DM5" s="3"/>
      <c r="DN5" s="3"/>
      <c r="DP5" s="1" t="s">
        <v>2</v>
      </c>
      <c r="DQ5" s="3"/>
      <c r="DR5" s="3"/>
      <c r="DS5" s="3"/>
      <c r="DT5" s="3"/>
      <c r="DU5" s="3">
        <f>$DC$8-CS5</f>
        <v>-1.864727272727265</v>
      </c>
      <c r="DV5" s="3">
        <f t="shared" si="10"/>
        <v>-0.86400000000000432</v>
      </c>
      <c r="DW5" s="3">
        <f t="shared" si="10"/>
        <v>-2.8421818181818139</v>
      </c>
      <c r="DX5" s="3">
        <f t="shared" si="10"/>
        <v>7.7818181818181955</v>
      </c>
      <c r="DY5" s="3">
        <f t="shared" si="10"/>
        <v>98.72</v>
      </c>
      <c r="DZ5" s="3">
        <f t="shared" si="10"/>
        <v>98.975999999999999</v>
      </c>
      <c r="EA5" s="3">
        <f t="shared" si="10"/>
        <v>99.197090909090903</v>
      </c>
      <c r="EB5" s="3">
        <f t="shared" si="10"/>
        <v>99.301818181818177</v>
      </c>
      <c r="ED5" s="1" t="s">
        <v>2</v>
      </c>
      <c r="EE5" s="3"/>
      <c r="EF5" s="3"/>
      <c r="EG5" s="3"/>
      <c r="EH5" s="3"/>
      <c r="EI5" s="5">
        <f t="shared" si="11"/>
        <v>0.55272727272727806</v>
      </c>
      <c r="EJ5" s="3"/>
      <c r="EK5" s="3"/>
      <c r="EL5" s="3"/>
      <c r="EM5" s="3">
        <f t="shared" si="12"/>
        <v>99.048727272727277</v>
      </c>
      <c r="EN5" s="3"/>
      <c r="EO5" s="3"/>
      <c r="EP5" s="3"/>
      <c r="ER5" s="1" t="s">
        <v>2</v>
      </c>
      <c r="ES5" s="3"/>
      <c r="ET5" s="3"/>
      <c r="EU5" s="3"/>
      <c r="EV5" s="3"/>
      <c r="EW5" s="5">
        <f t="shared" si="13"/>
        <v>4.8865927376876916</v>
      </c>
      <c r="EX5" s="3"/>
      <c r="EY5" s="3"/>
      <c r="EZ5" s="3"/>
      <c r="FA5" s="3">
        <f t="shared" si="14"/>
        <v>0.25782271227373721</v>
      </c>
      <c r="FB5" s="3"/>
      <c r="FC5" s="3"/>
      <c r="FD5" s="3"/>
    </row>
    <row r="6" spans="1:160">
      <c r="A6" s="19" t="s">
        <v>4</v>
      </c>
      <c r="B6" s="50" t="s">
        <v>5</v>
      </c>
      <c r="C6" s="51"/>
      <c r="D6" s="51"/>
      <c r="E6" s="52"/>
      <c r="F6" s="44" t="s">
        <v>70</v>
      </c>
      <c r="G6" s="45"/>
      <c r="H6" s="45"/>
      <c r="I6" s="46"/>
      <c r="J6" s="47" t="s">
        <v>73</v>
      </c>
      <c r="K6" s="48"/>
      <c r="L6" s="48"/>
      <c r="M6" s="49"/>
      <c r="O6" s="1" t="s">
        <v>4</v>
      </c>
      <c r="P6">
        <v>0.60519999999999996</v>
      </c>
      <c r="Q6">
        <v>0.5827</v>
      </c>
      <c r="R6">
        <v>0.61060000000000003</v>
      </c>
      <c r="S6">
        <v>0.59960000000000002</v>
      </c>
      <c r="T6">
        <v>0.98370000000000002</v>
      </c>
      <c r="U6">
        <v>0.98180000000000001</v>
      </c>
      <c r="V6">
        <v>0.98550000000000004</v>
      </c>
      <c r="W6">
        <v>0.99509999999999998</v>
      </c>
      <c r="X6">
        <v>0.31369999999999998</v>
      </c>
      <c r="Y6">
        <v>0.28110000000000002</v>
      </c>
      <c r="Z6">
        <v>0.36330000000000001</v>
      </c>
      <c r="AA6">
        <v>0.33189999999999997</v>
      </c>
      <c r="AC6" s="1" t="s">
        <v>4</v>
      </c>
      <c r="AD6" s="3">
        <f t="shared" si="15"/>
        <v>0.50700000000000001</v>
      </c>
      <c r="AE6" s="3">
        <f t="shared" si="0"/>
        <v>0.48449999999999999</v>
      </c>
      <c r="AF6" s="3">
        <f t="shared" si="0"/>
        <v>0.51240000000000008</v>
      </c>
      <c r="AG6" s="3">
        <f t="shared" si="0"/>
        <v>0.50140000000000007</v>
      </c>
      <c r="AH6" s="3">
        <f t="shared" si="1"/>
        <v>0.88550000000000006</v>
      </c>
      <c r="AI6" s="3">
        <f t="shared" si="1"/>
        <v>0.88360000000000005</v>
      </c>
      <c r="AJ6" s="3">
        <f t="shared" si="1"/>
        <v>0.88730000000000009</v>
      </c>
      <c r="AK6" s="3">
        <f t="shared" si="1"/>
        <v>0.89690000000000003</v>
      </c>
      <c r="AL6" s="3">
        <f t="shared" si="1"/>
        <v>0.21549999999999997</v>
      </c>
      <c r="AM6" s="3">
        <f t="shared" si="1"/>
        <v>0.18290000000000001</v>
      </c>
      <c r="AN6" s="3">
        <f t="shared" si="1"/>
        <v>0.2651</v>
      </c>
      <c r="AO6" s="3">
        <f t="shared" si="1"/>
        <v>0.23369999999999996</v>
      </c>
      <c r="AQ6" s="2">
        <v>10</v>
      </c>
      <c r="AR6" s="3">
        <f t="shared" si="16"/>
        <v>0.50700000000000001</v>
      </c>
      <c r="AS6" s="3">
        <f t="shared" si="2"/>
        <v>0.48449999999999999</v>
      </c>
      <c r="AT6" s="3">
        <f t="shared" si="2"/>
        <v>0.51240000000000008</v>
      </c>
      <c r="AU6" s="3">
        <f t="shared" si="2"/>
        <v>0.50140000000000007</v>
      </c>
      <c r="AV6" s="4">
        <f t="shared" si="17"/>
        <v>0.50132500000000002</v>
      </c>
      <c r="AX6" s="1" t="s">
        <v>4</v>
      </c>
      <c r="AY6" s="3">
        <f t="shared" si="18"/>
        <v>10.560824742268041</v>
      </c>
      <c r="AZ6" s="3">
        <f t="shared" si="3"/>
        <v>10.096907216494845</v>
      </c>
      <c r="BA6" s="3">
        <f t="shared" si="3"/>
        <v>10.672164948453609</v>
      </c>
      <c r="BB6" s="3">
        <f t="shared" si="3"/>
        <v>10.445360824742268</v>
      </c>
      <c r="BC6" s="3">
        <f t="shared" si="3"/>
        <v>18.364948453608246</v>
      </c>
      <c r="BD6" s="3">
        <f t="shared" si="3"/>
        <v>18.325773195876288</v>
      </c>
      <c r="BE6" s="3">
        <f t="shared" si="3"/>
        <v>18.402061855670105</v>
      </c>
      <c r="BF6" s="3">
        <f t="shared" si="3"/>
        <v>18.600000000000001</v>
      </c>
      <c r="BG6" s="3">
        <f t="shared" si="3"/>
        <v>4.5505154639175256</v>
      </c>
      <c r="BH6" s="3">
        <f t="shared" si="3"/>
        <v>3.878350515463918</v>
      </c>
      <c r="BI6" s="3">
        <f t="shared" si="3"/>
        <v>5.5731958762886595</v>
      </c>
      <c r="BJ6" s="3">
        <f t="shared" si="3"/>
        <v>4.925773195876288</v>
      </c>
      <c r="BL6" s="1" t="s">
        <v>4</v>
      </c>
      <c r="BM6" s="3"/>
      <c r="BN6" s="3"/>
      <c r="BO6" s="3"/>
      <c r="BP6" s="3"/>
      <c r="BQ6" s="3">
        <f t="shared" si="4"/>
        <v>183.64948453608244</v>
      </c>
      <c r="BR6" s="3">
        <f t="shared" si="4"/>
        <v>183.25773195876286</v>
      </c>
      <c r="BS6" s="3">
        <f t="shared" si="4"/>
        <v>184.02061855670104</v>
      </c>
      <c r="BT6" s="3">
        <f t="shared" si="4"/>
        <v>186</v>
      </c>
      <c r="BU6" s="3">
        <f t="shared" si="4"/>
        <v>45.505154639175252</v>
      </c>
      <c r="BV6" s="3">
        <f t="shared" si="4"/>
        <v>38.78350515463918</v>
      </c>
      <c r="BW6" s="3">
        <f t="shared" si="4"/>
        <v>55.731958762886592</v>
      </c>
      <c r="BX6" s="3">
        <f t="shared" si="4"/>
        <v>49.257731958762875</v>
      </c>
      <c r="BZ6" s="1" t="s">
        <v>4</v>
      </c>
      <c r="CA6" s="3"/>
      <c r="CB6" s="3"/>
      <c r="CC6" s="3"/>
      <c r="CD6" s="3"/>
      <c r="CE6" s="5">
        <f t="shared" si="5"/>
        <v>184.23195876288659</v>
      </c>
      <c r="CF6" s="3"/>
      <c r="CG6" s="3"/>
      <c r="CH6" s="3"/>
      <c r="CI6" s="3">
        <f t="shared" si="6"/>
        <v>47.319587628865975</v>
      </c>
      <c r="CJ6" s="3"/>
      <c r="CK6" s="3"/>
      <c r="CL6" s="3"/>
      <c r="CN6" s="1" t="s">
        <v>4</v>
      </c>
      <c r="CO6" s="3"/>
      <c r="CP6" s="3"/>
      <c r="CQ6" s="3"/>
      <c r="CR6" s="3"/>
      <c r="CS6" s="20">
        <f t="shared" si="7"/>
        <v>103.64509090909088</v>
      </c>
      <c r="CT6" s="20">
        <f t="shared" si="7"/>
        <v>103.42399999999998</v>
      </c>
      <c r="CU6" s="20">
        <f t="shared" si="7"/>
        <v>103.85454545454544</v>
      </c>
      <c r="CV6" s="20">
        <f t="shared" si="7"/>
        <v>104.97163636363635</v>
      </c>
      <c r="CW6" s="3">
        <f t="shared" si="7"/>
        <v>25.681454545454542</v>
      </c>
      <c r="CX6" s="3">
        <f t="shared" si="7"/>
        <v>21.888000000000002</v>
      </c>
      <c r="CY6" s="3">
        <f t="shared" si="7"/>
        <v>31.453090909090903</v>
      </c>
      <c r="CZ6" s="3">
        <f t="shared" si="7"/>
        <v>27.799272727272715</v>
      </c>
      <c r="DB6" s="1" t="s">
        <v>4</v>
      </c>
      <c r="DC6" s="3"/>
      <c r="DD6" s="3"/>
      <c r="DE6" s="3"/>
      <c r="DF6" s="3"/>
      <c r="DG6" s="3">
        <f t="shared" si="8"/>
        <v>103.97381818181816</v>
      </c>
      <c r="DH6" s="3"/>
      <c r="DI6" s="3"/>
      <c r="DJ6" s="3"/>
      <c r="DK6" s="3">
        <f t="shared" si="9"/>
        <v>26.705454545454543</v>
      </c>
      <c r="DL6" s="3"/>
      <c r="DM6" s="3"/>
      <c r="DN6" s="3"/>
      <c r="DP6" s="1" t="s">
        <v>4</v>
      </c>
      <c r="DQ6" s="3"/>
      <c r="DR6" s="3"/>
      <c r="DS6" s="3"/>
      <c r="DT6" s="3"/>
      <c r="DU6" s="3">
        <f t="shared" si="10"/>
        <v>-3.6450909090908823</v>
      </c>
      <c r="DV6" s="3">
        <f>$DC$8-CT6</f>
        <v>-3.4239999999999782</v>
      </c>
      <c r="DW6" s="3">
        <f t="shared" si="10"/>
        <v>-3.8545454545454447</v>
      </c>
      <c r="DX6" s="3">
        <f t="shared" si="10"/>
        <v>-4.9716363636363496</v>
      </c>
      <c r="DY6" s="3">
        <f t="shared" si="10"/>
        <v>74.318545454545458</v>
      </c>
      <c r="DZ6" s="3">
        <f t="shared" si="10"/>
        <v>78.111999999999995</v>
      </c>
      <c r="EA6" s="3">
        <f t="shared" si="10"/>
        <v>68.546909090909097</v>
      </c>
      <c r="EB6" s="3">
        <f t="shared" si="10"/>
        <v>72.200727272727278</v>
      </c>
      <c r="ED6" s="1" t="s">
        <v>4</v>
      </c>
      <c r="EE6" s="3"/>
      <c r="EF6" s="3"/>
      <c r="EG6" s="3"/>
      <c r="EH6" s="3"/>
      <c r="EI6" s="5">
        <f t="shared" si="11"/>
        <v>-3.9738181818181637</v>
      </c>
      <c r="EJ6" s="3"/>
      <c r="EK6" s="3"/>
      <c r="EL6" s="3"/>
      <c r="EM6" s="3">
        <f t="shared" si="12"/>
        <v>73.294545454545442</v>
      </c>
      <c r="EN6" s="3"/>
      <c r="EO6" s="3"/>
      <c r="EP6" s="3"/>
      <c r="ER6" s="1" t="s">
        <v>4</v>
      </c>
      <c r="ES6" s="3"/>
      <c r="ET6" s="3"/>
      <c r="EU6" s="3"/>
      <c r="EV6" s="3"/>
      <c r="EW6" s="5">
        <f t="shared" si="13"/>
        <v>0.688047663157766</v>
      </c>
      <c r="EX6" s="3"/>
      <c r="EY6" s="3"/>
      <c r="EZ6" s="3"/>
      <c r="FA6" s="3">
        <f t="shared" si="14"/>
        <v>3.9997055539009745</v>
      </c>
      <c r="FB6" s="3"/>
      <c r="FC6" s="3"/>
      <c r="FD6" s="3"/>
    </row>
    <row r="7" spans="1:160">
      <c r="A7" s="19" t="s">
        <v>6</v>
      </c>
      <c r="B7" s="50" t="s">
        <v>7</v>
      </c>
      <c r="C7" s="51"/>
      <c r="D7" s="51"/>
      <c r="E7" s="52"/>
      <c r="F7" s="47" t="s">
        <v>96</v>
      </c>
      <c r="G7" s="48"/>
      <c r="H7" s="48"/>
      <c r="I7" s="49"/>
      <c r="J7" s="47" t="s">
        <v>74</v>
      </c>
      <c r="K7" s="48"/>
      <c r="L7" s="48"/>
      <c r="M7" s="49"/>
      <c r="O7" s="1" t="s">
        <v>6</v>
      </c>
      <c r="P7">
        <v>1.105</v>
      </c>
      <c r="Q7">
        <v>1.1097999999999999</v>
      </c>
      <c r="R7">
        <v>1.0854999999999999</v>
      </c>
      <c r="S7">
        <v>1.0887</v>
      </c>
      <c r="T7">
        <v>0.63380000000000003</v>
      </c>
      <c r="U7">
        <v>0.62109999999999999</v>
      </c>
      <c r="V7">
        <v>0.64729999999999999</v>
      </c>
      <c r="W7">
        <v>0.6452</v>
      </c>
      <c r="X7">
        <v>0.74009999999999998</v>
      </c>
      <c r="Y7">
        <v>0.72489999999999999</v>
      </c>
      <c r="Z7">
        <v>0.80579999999999996</v>
      </c>
      <c r="AA7">
        <v>0.80689999999999995</v>
      </c>
      <c r="AC7" s="1" t="s">
        <v>6</v>
      </c>
      <c r="AD7" s="3">
        <f t="shared" si="15"/>
        <v>1.0067999999999999</v>
      </c>
      <c r="AE7" s="3">
        <f t="shared" si="0"/>
        <v>1.0115999999999998</v>
      </c>
      <c r="AF7" s="3">
        <f t="shared" si="0"/>
        <v>0.98729999999999996</v>
      </c>
      <c r="AG7" s="3">
        <f t="shared" si="0"/>
        <v>0.99050000000000005</v>
      </c>
      <c r="AH7" s="3">
        <f t="shared" si="1"/>
        <v>0.53560000000000008</v>
      </c>
      <c r="AI7" s="3">
        <f t="shared" si="1"/>
        <v>0.52290000000000003</v>
      </c>
      <c r="AJ7" s="3">
        <f t="shared" si="1"/>
        <v>0.54910000000000003</v>
      </c>
      <c r="AK7" s="3">
        <f t="shared" si="1"/>
        <v>0.54700000000000004</v>
      </c>
      <c r="AL7" s="3">
        <f t="shared" si="1"/>
        <v>0.64190000000000003</v>
      </c>
      <c r="AM7" s="3">
        <f t="shared" si="1"/>
        <v>0.62670000000000003</v>
      </c>
      <c r="AN7" s="3">
        <f t="shared" si="1"/>
        <v>0.70760000000000001</v>
      </c>
      <c r="AO7" s="3">
        <f t="shared" si="1"/>
        <v>0.7087</v>
      </c>
      <c r="AQ7" s="2">
        <v>20</v>
      </c>
      <c r="AR7" s="3">
        <f t="shared" si="16"/>
        <v>1.0067999999999999</v>
      </c>
      <c r="AS7" s="3">
        <f t="shared" si="2"/>
        <v>1.0115999999999998</v>
      </c>
      <c r="AT7" s="3">
        <f t="shared" si="2"/>
        <v>0.98729999999999996</v>
      </c>
      <c r="AU7" s="3">
        <f t="shared" si="2"/>
        <v>0.99050000000000005</v>
      </c>
      <c r="AV7" s="4">
        <f t="shared" si="17"/>
        <v>0.99904999999999988</v>
      </c>
      <c r="AX7" s="1" t="s">
        <v>6</v>
      </c>
      <c r="AY7" s="3">
        <f t="shared" si="18"/>
        <v>20.865979381443299</v>
      </c>
      <c r="AZ7" s="3">
        <f t="shared" si="3"/>
        <v>20.964948453608244</v>
      </c>
      <c r="BA7" s="3">
        <f t="shared" si="3"/>
        <v>20.463917525773194</v>
      </c>
      <c r="BB7" s="3">
        <f t="shared" si="3"/>
        <v>20.529896907216497</v>
      </c>
      <c r="BC7" s="3">
        <f t="shared" si="3"/>
        <v>11.150515463917527</v>
      </c>
      <c r="BD7" s="3">
        <f t="shared" si="3"/>
        <v>10.888659793814433</v>
      </c>
      <c r="BE7" s="3">
        <f t="shared" si="3"/>
        <v>11.428865979381444</v>
      </c>
      <c r="BF7" s="3">
        <f t="shared" si="3"/>
        <v>11.385567010309279</v>
      </c>
      <c r="BG7" s="3">
        <f t="shared" si="3"/>
        <v>13.342268041237114</v>
      </c>
      <c r="BH7" s="3">
        <f t="shared" si="3"/>
        <v>13.028865979381443</v>
      </c>
      <c r="BI7" s="3">
        <f t="shared" si="3"/>
        <v>14.696907216494845</v>
      </c>
      <c r="BJ7" s="3">
        <f t="shared" si="3"/>
        <v>14.719587628865979</v>
      </c>
      <c r="BL7" s="1" t="s">
        <v>6</v>
      </c>
      <c r="BM7" s="3"/>
      <c r="BN7" s="3"/>
      <c r="BO7" s="3"/>
      <c r="BP7" s="3"/>
      <c r="BQ7" s="3">
        <f t="shared" si="4"/>
        <v>111.50515463917526</v>
      </c>
      <c r="BR7" s="3">
        <f t="shared" si="4"/>
        <v>108.88659793814433</v>
      </c>
      <c r="BS7" s="3">
        <f t="shared" si="4"/>
        <v>114.28865979381443</v>
      </c>
      <c r="BT7" s="3">
        <f t="shared" si="4"/>
        <v>113.85567010309278</v>
      </c>
      <c r="BU7" s="3">
        <f t="shared" si="4"/>
        <v>133.42268041237114</v>
      </c>
      <c r="BV7" s="3">
        <f t="shared" si="4"/>
        <v>130.28865979381442</v>
      </c>
      <c r="BW7" s="3">
        <f t="shared" si="4"/>
        <v>146.96907216494844</v>
      </c>
      <c r="BX7" s="3">
        <f t="shared" si="4"/>
        <v>147.19587628865978</v>
      </c>
      <c r="BZ7" s="1" t="s">
        <v>6</v>
      </c>
      <c r="CA7" s="3"/>
      <c r="CB7" s="3"/>
      <c r="CC7" s="3"/>
      <c r="CD7" s="3"/>
      <c r="CE7" s="3">
        <f t="shared" si="5"/>
        <v>112.1340206185567</v>
      </c>
      <c r="CF7" s="3"/>
      <c r="CG7" s="3"/>
      <c r="CH7" s="3"/>
      <c r="CI7" s="3">
        <f t="shared" si="6"/>
        <v>139.46907216494844</v>
      </c>
      <c r="CJ7" s="3"/>
      <c r="CK7" s="3"/>
      <c r="CL7" s="3"/>
      <c r="CN7" s="1" t="s">
        <v>6</v>
      </c>
      <c r="CO7" s="3"/>
      <c r="CP7" s="3"/>
      <c r="CQ7" s="3"/>
      <c r="CR7" s="3"/>
      <c r="CS7" s="3">
        <f t="shared" si="7"/>
        <v>62.929454545454547</v>
      </c>
      <c r="CT7" s="3">
        <f t="shared" si="7"/>
        <v>61.451636363636361</v>
      </c>
      <c r="CU7" s="3">
        <f t="shared" si="7"/>
        <v>64.50036363636363</v>
      </c>
      <c r="CV7" s="3">
        <f t="shared" si="7"/>
        <v>64.255999999999986</v>
      </c>
      <c r="CW7" s="3">
        <f t="shared" si="7"/>
        <v>75.298909090909092</v>
      </c>
      <c r="CX7" s="3">
        <f t="shared" si="7"/>
        <v>73.530181818181802</v>
      </c>
      <c r="CY7" s="3">
        <f t="shared" si="7"/>
        <v>82.943999999999988</v>
      </c>
      <c r="CZ7" s="3">
        <f t="shared" si="7"/>
        <v>83.071999999999989</v>
      </c>
      <c r="DB7" s="1" t="s">
        <v>6</v>
      </c>
      <c r="DC7" s="3"/>
      <c r="DD7" s="3"/>
      <c r="DE7" s="3"/>
      <c r="DF7" s="3"/>
      <c r="DG7" s="3">
        <f t="shared" si="8"/>
        <v>63.284363636363636</v>
      </c>
      <c r="DH7" s="3"/>
      <c r="DI7" s="3"/>
      <c r="DJ7" s="3"/>
      <c r="DK7" s="3">
        <f t="shared" si="9"/>
        <v>78.711272727272714</v>
      </c>
      <c r="DL7" s="3"/>
      <c r="DM7" s="3"/>
      <c r="DN7" s="3"/>
      <c r="DP7" s="1" t="s">
        <v>6</v>
      </c>
      <c r="DQ7" s="3"/>
      <c r="DR7" s="3"/>
      <c r="DS7" s="3"/>
      <c r="DT7" s="3"/>
      <c r="DU7" s="3">
        <f t="shared" si="10"/>
        <v>37.070545454545453</v>
      </c>
      <c r="DV7" s="3">
        <f t="shared" si="10"/>
        <v>38.548363636363639</v>
      </c>
      <c r="DW7" s="3">
        <f t="shared" si="10"/>
        <v>35.49963636363637</v>
      </c>
      <c r="DX7" s="3">
        <f t="shared" si="10"/>
        <v>35.744000000000014</v>
      </c>
      <c r="DY7" s="3">
        <f t="shared" si="10"/>
        <v>24.701090909090908</v>
      </c>
      <c r="DZ7" s="3">
        <f t="shared" si="10"/>
        <v>26.469818181818198</v>
      </c>
      <c r="EA7" s="3">
        <f t="shared" si="10"/>
        <v>17.056000000000012</v>
      </c>
      <c r="EB7" s="3">
        <f t="shared" si="10"/>
        <v>16.928000000000011</v>
      </c>
      <c r="ED7" s="1" t="s">
        <v>6</v>
      </c>
      <c r="EE7" s="3"/>
      <c r="EF7" s="3"/>
      <c r="EG7" s="3"/>
      <c r="EH7" s="3"/>
      <c r="EI7" s="3">
        <f t="shared" si="11"/>
        <v>36.715636363636364</v>
      </c>
      <c r="EJ7" s="3"/>
      <c r="EK7" s="3"/>
      <c r="EL7" s="3"/>
      <c r="EM7" s="3">
        <f t="shared" si="12"/>
        <v>21.288727272727282</v>
      </c>
      <c r="EN7" s="3"/>
      <c r="EO7" s="3"/>
      <c r="EP7" s="3"/>
      <c r="ER7" s="1" t="s">
        <v>6</v>
      </c>
      <c r="ES7" s="3"/>
      <c r="ET7" s="3"/>
      <c r="EU7" s="3"/>
      <c r="EV7" s="3"/>
      <c r="EW7" s="3">
        <f t="shared" si="13"/>
        <v>1.4032798416743453</v>
      </c>
      <c r="EX7" s="3"/>
      <c r="EY7" s="3"/>
      <c r="EZ7" s="3"/>
      <c r="FA7" s="3">
        <f t="shared" si="14"/>
        <v>5.0139755054393653</v>
      </c>
      <c r="FB7" s="3"/>
      <c r="FC7" s="3"/>
      <c r="FD7" s="3"/>
    </row>
    <row r="8" spans="1:160">
      <c r="A8" s="19" t="s">
        <v>8</v>
      </c>
      <c r="B8" s="53" t="s">
        <v>9</v>
      </c>
      <c r="C8" s="54"/>
      <c r="D8" s="54"/>
      <c r="E8" s="55"/>
      <c r="F8" s="47" t="s">
        <v>71</v>
      </c>
      <c r="G8" s="48"/>
      <c r="H8" s="48"/>
      <c r="I8" s="49"/>
      <c r="J8" s="44" t="s">
        <v>99</v>
      </c>
      <c r="K8" s="45"/>
      <c r="L8" s="45"/>
      <c r="M8" s="46"/>
      <c r="O8" s="1" t="s">
        <v>8</v>
      </c>
      <c r="P8">
        <v>0.98660000000000003</v>
      </c>
      <c r="Q8">
        <v>0.9829</v>
      </c>
      <c r="R8">
        <v>0.93789999999999996</v>
      </c>
      <c r="S8">
        <v>0.90210000000000001</v>
      </c>
      <c r="T8">
        <v>0.95789999999999997</v>
      </c>
      <c r="U8">
        <v>0.86870000000000003</v>
      </c>
      <c r="V8">
        <v>0.97670000000000001</v>
      </c>
      <c r="W8">
        <v>0.94259999999999999</v>
      </c>
      <c r="X8">
        <v>0.68289999999999995</v>
      </c>
      <c r="Y8">
        <v>0.65990000000000004</v>
      </c>
      <c r="Z8">
        <v>0.70269999999999999</v>
      </c>
      <c r="AA8">
        <v>0.69</v>
      </c>
      <c r="AC8" s="1" t="s">
        <v>8</v>
      </c>
      <c r="AD8" s="3">
        <f t="shared" si="15"/>
        <v>0.88840000000000008</v>
      </c>
      <c r="AE8" s="3">
        <f t="shared" si="0"/>
        <v>0.88470000000000004</v>
      </c>
      <c r="AF8" s="3">
        <f t="shared" si="0"/>
        <v>0.8397</v>
      </c>
      <c r="AG8" s="3">
        <f t="shared" si="0"/>
        <v>0.80390000000000006</v>
      </c>
      <c r="AH8" s="3">
        <f t="shared" si="1"/>
        <v>0.85970000000000002</v>
      </c>
      <c r="AI8" s="3">
        <f t="shared" si="1"/>
        <v>0.77050000000000007</v>
      </c>
      <c r="AJ8" s="3">
        <f t="shared" si="1"/>
        <v>0.87850000000000006</v>
      </c>
      <c r="AK8" s="3">
        <f t="shared" si="1"/>
        <v>0.84440000000000004</v>
      </c>
      <c r="AL8" s="3">
        <f t="shared" si="1"/>
        <v>0.5847</v>
      </c>
      <c r="AM8" s="3">
        <f t="shared" si="1"/>
        <v>0.56170000000000009</v>
      </c>
      <c r="AN8" s="3">
        <f t="shared" si="1"/>
        <v>0.60450000000000004</v>
      </c>
      <c r="AO8" s="3">
        <f t="shared" si="1"/>
        <v>0.59179999999999999</v>
      </c>
      <c r="AX8" s="1" t="s">
        <v>8</v>
      </c>
      <c r="AY8" s="3">
        <f t="shared" si="18"/>
        <v>18.424742268041239</v>
      </c>
      <c r="AZ8" s="3">
        <f t="shared" si="3"/>
        <v>18.348453608247421</v>
      </c>
      <c r="BA8" s="3">
        <f t="shared" si="3"/>
        <v>17.420618556701029</v>
      </c>
      <c r="BB8" s="3">
        <f t="shared" si="3"/>
        <v>16.682474226804125</v>
      </c>
      <c r="BC8" s="3">
        <f t="shared" si="3"/>
        <v>17.83298969072165</v>
      </c>
      <c r="BD8" s="3">
        <f t="shared" si="3"/>
        <v>15.993814432989691</v>
      </c>
      <c r="BE8" s="3">
        <f t="shared" si="3"/>
        <v>18.22061855670103</v>
      </c>
      <c r="BF8" s="3">
        <f t="shared" si="3"/>
        <v>17.517525773195874</v>
      </c>
      <c r="BG8" s="3">
        <f t="shared" si="3"/>
        <v>12.162886597938144</v>
      </c>
      <c r="BH8" s="3">
        <f t="shared" si="3"/>
        <v>11.688659793814434</v>
      </c>
      <c r="BI8" s="3">
        <f t="shared" si="3"/>
        <v>12.571134020618556</v>
      </c>
      <c r="BJ8" s="3">
        <f t="shared" si="3"/>
        <v>12.309278350515463</v>
      </c>
      <c r="BL8" s="1" t="s">
        <v>8</v>
      </c>
      <c r="BM8" s="3">
        <f>AY8/(0.02*5)</f>
        <v>184.24742268041237</v>
      </c>
      <c r="BN8" s="3">
        <f t="shared" ref="BN8:BX11" si="19">AZ8/(0.02*5)</f>
        <v>183.48453608247419</v>
      </c>
      <c r="BO8" s="3">
        <f t="shared" si="19"/>
        <v>174.20618556701029</v>
      </c>
      <c r="BP8" s="3">
        <f t="shared" si="19"/>
        <v>166.82474226804123</v>
      </c>
      <c r="BQ8" s="3">
        <f t="shared" si="19"/>
        <v>178.32989690721649</v>
      </c>
      <c r="BR8" s="3">
        <f t="shared" si="19"/>
        <v>159.93814432989689</v>
      </c>
      <c r="BS8" s="3">
        <f t="shared" si="19"/>
        <v>182.20618556701029</v>
      </c>
      <c r="BT8" s="3">
        <f t="shared" si="19"/>
        <v>175.17525773195874</v>
      </c>
      <c r="BU8" s="3">
        <f t="shared" si="19"/>
        <v>121.62886597938143</v>
      </c>
      <c r="BV8" s="3">
        <f t="shared" si="19"/>
        <v>116.88659793814433</v>
      </c>
      <c r="BW8" s="3">
        <f t="shared" si="19"/>
        <v>125.71134020618555</v>
      </c>
      <c r="BX8" s="3">
        <f t="shared" si="19"/>
        <v>123.09278350515463</v>
      </c>
      <c r="BZ8" s="1" t="s">
        <v>8</v>
      </c>
      <c r="CA8" s="3">
        <f>AVERAGE(BM8:BP8)</f>
        <v>177.19072164948454</v>
      </c>
      <c r="CB8" s="3"/>
      <c r="CC8" s="3"/>
      <c r="CD8" s="3"/>
      <c r="CE8" s="3">
        <f t="shared" si="5"/>
        <v>173.91237113402059</v>
      </c>
      <c r="CF8" s="3"/>
      <c r="CG8" s="3"/>
      <c r="CH8" s="3"/>
      <c r="CI8" s="5">
        <f t="shared" si="5"/>
        <v>121.82989690721648</v>
      </c>
      <c r="CJ8" s="3"/>
      <c r="CK8" s="3"/>
      <c r="CL8" s="3"/>
      <c r="CN8" s="1" t="s">
        <v>8</v>
      </c>
      <c r="CO8" s="3">
        <f>(BM8/$CA$8)*100</f>
        <v>103.98254545454544</v>
      </c>
      <c r="CP8" s="3">
        <f t="shared" ref="CP8:CZ11" si="20">(BN8/$CA$8)*100</f>
        <v>103.55199999999998</v>
      </c>
      <c r="CQ8" s="3">
        <f t="shared" si="20"/>
        <v>98.315636363636344</v>
      </c>
      <c r="CR8" s="3">
        <f t="shared" si="20"/>
        <v>94.149818181818176</v>
      </c>
      <c r="CS8" s="3">
        <f t="shared" si="20"/>
        <v>100.6429090909091</v>
      </c>
      <c r="CT8" s="3">
        <f t="shared" si="20"/>
        <v>90.263272727272721</v>
      </c>
      <c r="CU8" s="3">
        <f t="shared" si="20"/>
        <v>102.83054545454544</v>
      </c>
      <c r="CV8" s="3">
        <f t="shared" si="20"/>
        <v>98.86254545454544</v>
      </c>
      <c r="CW8" s="20">
        <f t="shared" si="20"/>
        <v>68.642909090909072</v>
      </c>
      <c r="CX8" s="20">
        <f t="shared" si="20"/>
        <v>65.966545454545454</v>
      </c>
      <c r="CY8" s="20">
        <f t="shared" si="20"/>
        <v>70.946909090909088</v>
      </c>
      <c r="CZ8" s="20">
        <f t="shared" si="20"/>
        <v>69.469090909090909</v>
      </c>
      <c r="DB8" s="1" t="s">
        <v>8</v>
      </c>
      <c r="DC8" s="3">
        <f>AVERAGE(CO8:CR8)</f>
        <v>100</v>
      </c>
      <c r="DD8" s="3"/>
      <c r="DE8" s="3"/>
      <c r="DF8" s="3"/>
      <c r="DG8" s="3">
        <f t="shared" si="8"/>
        <v>98.149818181818191</v>
      </c>
      <c r="DH8" s="3"/>
      <c r="DI8" s="3"/>
      <c r="DJ8" s="3"/>
      <c r="DK8" s="3">
        <f t="shared" si="8"/>
        <v>68.756363636363631</v>
      </c>
      <c r="DL8" s="3"/>
      <c r="DM8" s="3"/>
      <c r="DN8" s="3"/>
      <c r="DP8" s="1" t="s">
        <v>8</v>
      </c>
      <c r="DQ8" s="3">
        <f>$DC$8-CO8</f>
        <v>-3.9825454545454448</v>
      </c>
      <c r="DR8" s="3">
        <f t="shared" ref="DR8:EB11" si="21">$DC$8-CP8</f>
        <v>-3.5519999999999783</v>
      </c>
      <c r="DS8" s="3">
        <f t="shared" si="21"/>
        <v>1.6843636363636563</v>
      </c>
      <c r="DT8" s="3">
        <f t="shared" si="21"/>
        <v>5.8501818181818237</v>
      </c>
      <c r="DU8" s="3">
        <f t="shared" si="21"/>
        <v>-0.6429090909091002</v>
      </c>
      <c r="DV8" s="3">
        <f t="shared" si="21"/>
        <v>9.7367272727272791</v>
      </c>
      <c r="DW8" s="3">
        <f t="shared" si="21"/>
        <v>-2.8305454545454438</v>
      </c>
      <c r="DX8" s="3">
        <f t="shared" si="21"/>
        <v>1.1374545454545597</v>
      </c>
      <c r="DY8" s="3">
        <f t="shared" si="21"/>
        <v>31.357090909090928</v>
      </c>
      <c r="DZ8" s="3">
        <f t="shared" si="21"/>
        <v>34.033454545454546</v>
      </c>
      <c r="EA8" s="3">
        <f t="shared" si="21"/>
        <v>29.053090909090912</v>
      </c>
      <c r="EB8" s="3">
        <f t="shared" si="21"/>
        <v>30.530909090909091</v>
      </c>
      <c r="ED8" s="1" t="s">
        <v>8</v>
      </c>
      <c r="EE8" s="3">
        <f>AVERAGE(DQ8:DT8)</f>
        <v>1.4210854715202004E-14</v>
      </c>
      <c r="EF8" s="3"/>
      <c r="EG8" s="3"/>
      <c r="EH8" s="3"/>
      <c r="EI8" s="3">
        <f t="shared" si="11"/>
        <v>1.8501818181818237</v>
      </c>
      <c r="EJ8" s="3"/>
      <c r="EK8" s="3"/>
      <c r="EL8" s="3"/>
      <c r="EM8" s="5">
        <f t="shared" si="11"/>
        <v>31.243636363636369</v>
      </c>
      <c r="EN8" s="3"/>
      <c r="EO8" s="3"/>
      <c r="EP8" s="3"/>
      <c r="ER8" s="1" t="s">
        <v>8</v>
      </c>
      <c r="ES8" s="3">
        <f>STDEV(DQ8:DT8)</f>
        <v>4.6740090023736522</v>
      </c>
      <c r="ET8" s="3"/>
      <c r="EU8" s="3"/>
      <c r="EV8" s="3"/>
      <c r="EW8" s="3">
        <f t="shared" si="13"/>
        <v>5.5024324758705729</v>
      </c>
      <c r="EX8" s="3"/>
      <c r="EY8" s="3"/>
      <c r="EZ8" s="3"/>
      <c r="FA8" s="5">
        <f t="shared" si="13"/>
        <v>2.0898506306437796</v>
      </c>
      <c r="FB8" s="3"/>
      <c r="FC8" s="3"/>
      <c r="FD8" s="3"/>
    </row>
    <row r="9" spans="1:160">
      <c r="A9" s="19" t="s">
        <v>10</v>
      </c>
      <c r="B9" s="41" t="s">
        <v>11</v>
      </c>
      <c r="C9" s="42"/>
      <c r="D9" s="42"/>
      <c r="E9" s="43"/>
      <c r="F9" s="47" t="s">
        <v>72</v>
      </c>
      <c r="G9" s="48"/>
      <c r="H9" s="48"/>
      <c r="I9" s="49"/>
      <c r="J9" s="44" t="s">
        <v>75</v>
      </c>
      <c r="K9" s="45"/>
      <c r="L9" s="45"/>
      <c r="M9" s="46"/>
      <c r="O9" s="1" t="s">
        <v>10</v>
      </c>
      <c r="P9">
        <v>0.60799999999999998</v>
      </c>
      <c r="Q9">
        <v>0.61460000000000004</v>
      </c>
      <c r="R9">
        <v>0.60740000000000005</v>
      </c>
      <c r="S9">
        <v>0.54049999999999998</v>
      </c>
      <c r="T9">
        <v>0.99350000000000005</v>
      </c>
      <c r="U9">
        <v>0.94940000000000002</v>
      </c>
      <c r="V9">
        <v>0.9889</v>
      </c>
      <c r="W9">
        <v>0.97989999999999999</v>
      </c>
      <c r="X9">
        <v>0.9748</v>
      </c>
      <c r="Y9">
        <v>0.93959999999999999</v>
      </c>
      <c r="Z9">
        <v>0.97689999999999999</v>
      </c>
      <c r="AA9">
        <v>0.97009999999999996</v>
      </c>
      <c r="AC9" s="1" t="s">
        <v>10</v>
      </c>
      <c r="AD9" s="3">
        <f t="shared" si="15"/>
        <v>0.50980000000000003</v>
      </c>
      <c r="AE9" s="3">
        <f t="shared" si="0"/>
        <v>0.51640000000000008</v>
      </c>
      <c r="AF9" s="3">
        <f t="shared" si="0"/>
        <v>0.5092000000000001</v>
      </c>
      <c r="AG9" s="3">
        <f t="shared" si="0"/>
        <v>0.44229999999999997</v>
      </c>
      <c r="AH9" s="3">
        <f t="shared" si="1"/>
        <v>0.8953000000000001</v>
      </c>
      <c r="AI9" s="3">
        <f t="shared" si="1"/>
        <v>0.85120000000000007</v>
      </c>
      <c r="AJ9" s="3">
        <f t="shared" si="1"/>
        <v>0.89070000000000005</v>
      </c>
      <c r="AK9" s="3">
        <f t="shared" si="1"/>
        <v>0.88170000000000004</v>
      </c>
      <c r="AL9" s="3">
        <f t="shared" si="1"/>
        <v>0.87660000000000005</v>
      </c>
      <c r="AM9" s="3">
        <f t="shared" si="1"/>
        <v>0.84140000000000004</v>
      </c>
      <c r="AN9" s="3">
        <f t="shared" si="1"/>
        <v>0.87870000000000004</v>
      </c>
      <c r="AO9" s="3">
        <f t="shared" si="1"/>
        <v>0.87190000000000001</v>
      </c>
      <c r="AX9" s="1" t="s">
        <v>10</v>
      </c>
      <c r="AY9" s="3">
        <f t="shared" si="18"/>
        <v>10.618556701030927</v>
      </c>
      <c r="AZ9" s="3">
        <f t="shared" si="3"/>
        <v>10.754639175257733</v>
      </c>
      <c r="BA9" s="3">
        <f t="shared" si="3"/>
        <v>10.606185567010311</v>
      </c>
      <c r="BB9" s="3">
        <f t="shared" si="3"/>
        <v>9.2268041237113394</v>
      </c>
      <c r="BC9" s="3">
        <f t="shared" si="3"/>
        <v>18.567010309278352</v>
      </c>
      <c r="BD9" s="3">
        <f t="shared" si="3"/>
        <v>17.657731958762888</v>
      </c>
      <c r="BE9" s="3">
        <f t="shared" si="3"/>
        <v>18.472164948453607</v>
      </c>
      <c r="BF9" s="3">
        <f t="shared" si="3"/>
        <v>18.286597938144329</v>
      </c>
      <c r="BG9" s="3">
        <f t="shared" si="3"/>
        <v>18.181443298969072</v>
      </c>
      <c r="BH9" s="3">
        <f t="shared" si="3"/>
        <v>17.455670103092782</v>
      </c>
      <c r="BI9" s="3">
        <f t="shared" si="3"/>
        <v>18.224742268041236</v>
      </c>
      <c r="BJ9" s="3">
        <f t="shared" si="3"/>
        <v>18.084536082474227</v>
      </c>
      <c r="BL9" s="1" t="s">
        <v>10</v>
      </c>
      <c r="BM9" s="3">
        <f t="shared" ref="BM9:BM11" si="22">AY9/(0.02*5)</f>
        <v>106.18556701030927</v>
      </c>
      <c r="BN9" s="3">
        <f t="shared" si="19"/>
        <v>107.54639175257732</v>
      </c>
      <c r="BO9" s="3">
        <f t="shared" si="19"/>
        <v>106.0618556701031</v>
      </c>
      <c r="BP9" s="3">
        <f t="shared" si="19"/>
        <v>92.268041237113394</v>
      </c>
      <c r="BQ9" s="3">
        <f t="shared" si="19"/>
        <v>185.67010309278351</v>
      </c>
      <c r="BR9" s="3">
        <f t="shared" si="19"/>
        <v>176.57731958762886</v>
      </c>
      <c r="BS9" s="3">
        <f t="shared" si="19"/>
        <v>184.72164948453604</v>
      </c>
      <c r="BT9" s="3">
        <f t="shared" si="19"/>
        <v>182.86597938144328</v>
      </c>
      <c r="BU9" s="3">
        <f t="shared" si="19"/>
        <v>181.81443298969072</v>
      </c>
      <c r="BV9" s="3">
        <f t="shared" si="19"/>
        <v>174.5567010309278</v>
      </c>
      <c r="BW9" s="3">
        <f t="shared" si="19"/>
        <v>182.24742268041234</v>
      </c>
      <c r="BX9" s="3">
        <f t="shared" si="19"/>
        <v>180.84536082474224</v>
      </c>
      <c r="BZ9" s="1" t="s">
        <v>10</v>
      </c>
      <c r="CA9" s="3">
        <f t="shared" ref="CA9:CA11" si="23">AVERAGE(BM9:BP9)</f>
        <v>103.01546391752576</v>
      </c>
      <c r="CB9" s="3"/>
      <c r="CC9" s="3"/>
      <c r="CD9" s="3"/>
      <c r="CE9" s="3">
        <f t="shared" si="5"/>
        <v>182.4587628865979</v>
      </c>
      <c r="CF9" s="3"/>
      <c r="CG9" s="3"/>
      <c r="CH9" s="3"/>
      <c r="CI9" s="5">
        <f t="shared" si="5"/>
        <v>179.86597938144328</v>
      </c>
      <c r="CJ9" s="3"/>
      <c r="CK9" s="3"/>
      <c r="CL9" s="3"/>
      <c r="CN9" s="1" t="s">
        <v>10</v>
      </c>
      <c r="CO9" s="3">
        <f t="shared" ref="CO9:CO11" si="24">(BM9/$CA$8)*100</f>
        <v>59.927272727272715</v>
      </c>
      <c r="CP9" s="3">
        <f t="shared" si="20"/>
        <v>60.695272727272723</v>
      </c>
      <c r="CQ9" s="3">
        <f t="shared" si="20"/>
        <v>59.857454545454544</v>
      </c>
      <c r="CR9" s="3">
        <f t="shared" si="20"/>
        <v>52.072727272727271</v>
      </c>
      <c r="CS9" s="3">
        <f t="shared" si="20"/>
        <v>104.78545454545454</v>
      </c>
      <c r="CT9" s="3">
        <f t="shared" si="20"/>
        <v>99.653818181818181</v>
      </c>
      <c r="CU9" s="3">
        <f t="shared" si="20"/>
        <v>104.2501818181818</v>
      </c>
      <c r="CV9" s="3">
        <f t="shared" si="20"/>
        <v>103.20290909090907</v>
      </c>
      <c r="CW9" s="20">
        <f t="shared" si="20"/>
        <v>102.60945454545454</v>
      </c>
      <c r="CX9" s="20">
        <f t="shared" si="20"/>
        <v>98.513454545454522</v>
      </c>
      <c r="CY9" s="20">
        <f t="shared" si="20"/>
        <v>102.85381818181816</v>
      </c>
      <c r="CZ9" s="20">
        <f t="shared" si="20"/>
        <v>102.06254545454543</v>
      </c>
      <c r="DB9" s="1" t="s">
        <v>10</v>
      </c>
      <c r="DC9" s="3">
        <f t="shared" ref="DC9:DC11" si="25">AVERAGE(CO9:CR9)</f>
        <v>58.138181818181813</v>
      </c>
      <c r="DD9" s="3"/>
      <c r="DE9" s="3"/>
      <c r="DF9" s="3"/>
      <c r="DG9" s="3">
        <f t="shared" si="8"/>
        <v>102.9730909090909</v>
      </c>
      <c r="DH9" s="3"/>
      <c r="DI9" s="3"/>
      <c r="DJ9" s="3"/>
      <c r="DK9" s="3">
        <f t="shared" si="8"/>
        <v>101.50981818181816</v>
      </c>
      <c r="DL9" s="3"/>
      <c r="DM9" s="3"/>
      <c r="DN9" s="3"/>
      <c r="DP9" s="1" t="s">
        <v>10</v>
      </c>
      <c r="DQ9" s="3">
        <f t="shared" ref="DQ9:DQ11" si="26">$DC$8-CO9</f>
        <v>40.072727272727285</v>
      </c>
      <c r="DR9" s="3">
        <f t="shared" si="21"/>
        <v>39.304727272727277</v>
      </c>
      <c r="DS9" s="3">
        <f t="shared" si="21"/>
        <v>40.142545454545456</v>
      </c>
      <c r="DT9" s="3">
        <f t="shared" si="21"/>
        <v>47.927272727272729</v>
      </c>
      <c r="DU9" s="3">
        <f t="shared" si="21"/>
        <v>-4.7854545454545416</v>
      </c>
      <c r="DV9" s="3">
        <f t="shared" si="21"/>
        <v>0.34618181818181881</v>
      </c>
      <c r="DW9" s="3">
        <f t="shared" si="21"/>
        <v>-4.250181818181801</v>
      </c>
      <c r="DX9" s="3">
        <f t="shared" si="21"/>
        <v>-3.2029090909090741</v>
      </c>
      <c r="DY9" s="3">
        <f t="shared" si="21"/>
        <v>-2.6094545454545397</v>
      </c>
      <c r="DZ9" s="3">
        <f t="shared" si="21"/>
        <v>1.4865454545454782</v>
      </c>
      <c r="EA9" s="3">
        <f t="shared" si="21"/>
        <v>-2.8538181818181556</v>
      </c>
      <c r="EB9" s="3">
        <f t="shared" si="21"/>
        <v>-2.0625454545454289</v>
      </c>
      <c r="ED9" s="1" t="s">
        <v>10</v>
      </c>
      <c r="EE9" s="3">
        <f t="shared" ref="EE9:EE11" si="27">AVERAGE(DQ9:DT9)</f>
        <v>41.861818181818187</v>
      </c>
      <c r="EF9" s="3"/>
      <c r="EG9" s="3"/>
      <c r="EH9" s="3"/>
      <c r="EI9" s="3">
        <f t="shared" si="11"/>
        <v>-2.9730909090908995</v>
      </c>
      <c r="EJ9" s="3"/>
      <c r="EK9" s="3"/>
      <c r="EL9" s="3"/>
      <c r="EM9" s="5">
        <f t="shared" si="11"/>
        <v>-1.5098181818181615</v>
      </c>
      <c r="EN9" s="3"/>
      <c r="EO9" s="3"/>
      <c r="EP9" s="3"/>
      <c r="ER9" s="1" t="s">
        <v>10</v>
      </c>
      <c r="ES9" s="3">
        <f t="shared" ref="ES9:ES11" si="28">STDEV(DQ9:DT9)</f>
        <v>4.0614118133175507</v>
      </c>
      <c r="ET9" s="3"/>
      <c r="EU9" s="3"/>
      <c r="EV9" s="3"/>
      <c r="EW9" s="3">
        <f t="shared" si="13"/>
        <v>2.3083912850877013</v>
      </c>
      <c r="EX9" s="3"/>
      <c r="EY9" s="3"/>
      <c r="EZ9" s="3"/>
      <c r="FA9" s="5">
        <f t="shared" si="13"/>
        <v>2.0247830016712309</v>
      </c>
      <c r="FB9" s="3"/>
      <c r="FC9" s="3"/>
      <c r="FD9" s="3"/>
    </row>
    <row r="10" spans="1:160">
      <c r="A10" s="19" t="s">
        <v>12</v>
      </c>
      <c r="B10" s="41" t="s">
        <v>13</v>
      </c>
      <c r="C10" s="42"/>
      <c r="D10" s="42"/>
      <c r="E10" s="43"/>
      <c r="F10" s="44" t="s">
        <v>97</v>
      </c>
      <c r="G10" s="45"/>
      <c r="H10" s="45"/>
      <c r="I10" s="46"/>
      <c r="J10" s="44" t="s">
        <v>76</v>
      </c>
      <c r="K10" s="45"/>
      <c r="L10" s="45"/>
      <c r="M10" s="46"/>
      <c r="O10" s="1" t="s">
        <v>12</v>
      </c>
      <c r="P10">
        <v>0.18709999999999999</v>
      </c>
      <c r="Q10">
        <v>0.18629999999999999</v>
      </c>
      <c r="R10">
        <v>0.20899999999999999</v>
      </c>
      <c r="S10">
        <v>0.1552</v>
      </c>
      <c r="T10">
        <v>0.62290000000000001</v>
      </c>
      <c r="U10">
        <v>0.61209999999999998</v>
      </c>
      <c r="V10">
        <v>0.61070000000000002</v>
      </c>
      <c r="W10">
        <v>0.6038</v>
      </c>
      <c r="X10">
        <v>1.0057</v>
      </c>
      <c r="Y10">
        <v>0.9395</v>
      </c>
      <c r="Z10">
        <v>0.98599999999999999</v>
      </c>
      <c r="AA10">
        <v>0.98050000000000004</v>
      </c>
      <c r="AC10" s="1" t="s">
        <v>12</v>
      </c>
      <c r="AD10" s="3">
        <f t="shared" si="15"/>
        <v>8.8899999999999993E-2</v>
      </c>
      <c r="AE10" s="3">
        <f t="shared" si="0"/>
        <v>8.8099999999999998E-2</v>
      </c>
      <c r="AF10" s="3">
        <f>R10-(AVERAGE($P$4:$S$4))</f>
        <v>0.1108</v>
      </c>
      <c r="AG10" s="3">
        <f t="shared" si="0"/>
        <v>5.7000000000000009E-2</v>
      </c>
      <c r="AH10" s="3">
        <f t="shared" si="1"/>
        <v>0.52470000000000006</v>
      </c>
      <c r="AI10" s="3">
        <f t="shared" si="1"/>
        <v>0.51390000000000002</v>
      </c>
      <c r="AJ10" s="3">
        <f>V10-(AVERAGE($P$4:$S$4))</f>
        <v>0.51250000000000007</v>
      </c>
      <c r="AK10" s="3">
        <f t="shared" si="1"/>
        <v>0.50560000000000005</v>
      </c>
      <c r="AL10" s="3">
        <f t="shared" si="1"/>
        <v>0.90750000000000008</v>
      </c>
      <c r="AM10" s="3">
        <f t="shared" si="1"/>
        <v>0.84130000000000005</v>
      </c>
      <c r="AN10" s="3">
        <f t="shared" si="1"/>
        <v>0.88780000000000003</v>
      </c>
      <c r="AO10" s="3">
        <f t="shared" si="1"/>
        <v>0.88230000000000008</v>
      </c>
      <c r="AX10" s="1" t="s">
        <v>12</v>
      </c>
      <c r="AY10" s="3">
        <f t="shared" si="18"/>
        <v>1.9402061855670101</v>
      </c>
      <c r="AZ10" s="3">
        <f t="shared" si="3"/>
        <v>1.9237113402061854</v>
      </c>
      <c r="BA10" s="3">
        <f t="shared" si="3"/>
        <v>2.3917525773195876</v>
      </c>
      <c r="BB10" s="3">
        <f t="shared" si="3"/>
        <v>1.2824742268041238</v>
      </c>
      <c r="BC10" s="3">
        <f t="shared" si="3"/>
        <v>10.925773195876289</v>
      </c>
      <c r="BD10" s="3">
        <f t="shared" si="3"/>
        <v>10.703092783505154</v>
      </c>
      <c r="BE10" s="3">
        <f t="shared" si="3"/>
        <v>10.674226804123712</v>
      </c>
      <c r="BF10" s="3">
        <f t="shared" si="3"/>
        <v>10.531958762886598</v>
      </c>
      <c r="BG10" s="3">
        <f t="shared" si="3"/>
        <v>18.818556701030928</v>
      </c>
      <c r="BH10" s="3">
        <f t="shared" si="3"/>
        <v>17.453608247422679</v>
      </c>
      <c r="BI10" s="3">
        <f t="shared" si="3"/>
        <v>18.412371134020617</v>
      </c>
      <c r="BJ10" s="3">
        <f t="shared" si="3"/>
        <v>18.298969072164951</v>
      </c>
      <c r="BL10" s="1" t="s">
        <v>12</v>
      </c>
      <c r="BM10" s="3">
        <f t="shared" si="22"/>
        <v>19.402061855670098</v>
      </c>
      <c r="BN10" s="3">
        <f t="shared" si="19"/>
        <v>19.237113402061851</v>
      </c>
      <c r="BO10" s="3">
        <f t="shared" si="19"/>
        <v>23.917525773195873</v>
      </c>
      <c r="BP10" s="3">
        <f t="shared" si="19"/>
        <v>12.824742268041238</v>
      </c>
      <c r="BQ10" s="3">
        <f t="shared" si="19"/>
        <v>109.25773195876289</v>
      </c>
      <c r="BR10" s="3">
        <f t="shared" si="19"/>
        <v>107.03092783505153</v>
      </c>
      <c r="BS10" s="3">
        <f t="shared" si="19"/>
        <v>106.74226804123712</v>
      </c>
      <c r="BT10" s="3">
        <f t="shared" si="19"/>
        <v>105.31958762886597</v>
      </c>
      <c r="BU10" s="3">
        <f t="shared" si="19"/>
        <v>188.18556701030928</v>
      </c>
      <c r="BV10" s="3">
        <f t="shared" si="19"/>
        <v>174.53608247422679</v>
      </c>
      <c r="BW10" s="3">
        <f t="shared" si="19"/>
        <v>184.12371134020617</v>
      </c>
      <c r="BX10" s="3">
        <f t="shared" si="19"/>
        <v>182.98969072164951</v>
      </c>
      <c r="BZ10" s="1" t="s">
        <v>12</v>
      </c>
      <c r="CA10" s="3">
        <f t="shared" si="23"/>
        <v>18.845360824742265</v>
      </c>
      <c r="CB10" s="3"/>
      <c r="CC10" s="3"/>
      <c r="CD10" s="3"/>
      <c r="CE10" s="5">
        <f>AVERAGE(BQ10:BS10)</f>
        <v>107.67697594501719</v>
      </c>
      <c r="CF10" s="3"/>
      <c r="CG10" s="3"/>
      <c r="CH10" s="3"/>
      <c r="CI10" s="5">
        <f t="shared" si="5"/>
        <v>182.45876288659795</v>
      </c>
      <c r="CJ10" s="3"/>
      <c r="CK10" s="3"/>
      <c r="CL10" s="3"/>
      <c r="CN10" s="1" t="s">
        <v>12</v>
      </c>
      <c r="CO10" s="3">
        <f t="shared" si="24"/>
        <v>10.949818181818179</v>
      </c>
      <c r="CP10" s="3">
        <f t="shared" si="20"/>
        <v>10.856727272727269</v>
      </c>
      <c r="CQ10" s="3">
        <f t="shared" si="20"/>
        <v>13.498181818181815</v>
      </c>
      <c r="CR10" s="3">
        <f t="shared" si="20"/>
        <v>7.2378181818181817</v>
      </c>
      <c r="CS10" s="20">
        <f t="shared" si="20"/>
        <v>61.661090909090909</v>
      </c>
      <c r="CT10" s="20">
        <f t="shared" si="20"/>
        <v>60.40436363636362</v>
      </c>
      <c r="CU10" s="20">
        <f t="shared" si="20"/>
        <v>60.241454545454552</v>
      </c>
      <c r="CV10" s="20">
        <f t="shared" si="20"/>
        <v>59.438545454545441</v>
      </c>
      <c r="CW10" s="20">
        <f t="shared" si="20"/>
        <v>106.20509090909091</v>
      </c>
      <c r="CX10" s="20">
        <f t="shared" si="20"/>
        <v>98.501818181818166</v>
      </c>
      <c r="CY10" s="20">
        <f t="shared" si="20"/>
        <v>103.91272727272727</v>
      </c>
      <c r="CZ10" s="20">
        <f t="shared" si="20"/>
        <v>103.27272727272727</v>
      </c>
      <c r="DB10" s="1" t="s">
        <v>12</v>
      </c>
      <c r="DC10" s="3">
        <f t="shared" si="25"/>
        <v>10.635636363636362</v>
      </c>
      <c r="DD10" s="3"/>
      <c r="DE10" s="3"/>
      <c r="DF10" s="3"/>
      <c r="DG10" s="3">
        <f>AVERAGE(CS10:CU10)</f>
        <v>60.768969696969691</v>
      </c>
      <c r="DH10" s="3"/>
      <c r="DI10" s="3"/>
      <c r="DJ10" s="3"/>
      <c r="DK10" s="3">
        <f t="shared" si="8"/>
        <v>102.9730909090909</v>
      </c>
      <c r="DL10" s="3"/>
      <c r="DM10" s="3"/>
      <c r="DN10" s="3"/>
      <c r="DP10" s="1" t="s">
        <v>12</v>
      </c>
      <c r="DQ10" s="3">
        <f t="shared" si="26"/>
        <v>89.050181818181827</v>
      </c>
      <c r="DR10" s="3">
        <f t="shared" si="21"/>
        <v>89.143272727272731</v>
      </c>
      <c r="DS10" s="3">
        <f t="shared" si="21"/>
        <v>86.50181818181818</v>
      </c>
      <c r="DT10" s="3">
        <f t="shared" si="21"/>
        <v>92.762181818181816</v>
      </c>
      <c r="DU10" s="3">
        <f t="shared" si="21"/>
        <v>38.338909090909091</v>
      </c>
      <c r="DV10" s="3">
        <f t="shared" si="21"/>
        <v>39.59563636363638</v>
      </c>
      <c r="DW10" s="3">
        <f t="shared" si="21"/>
        <v>39.758545454545448</v>
      </c>
      <c r="DX10" s="3">
        <f t="shared" si="21"/>
        <v>40.561454545454559</v>
      </c>
      <c r="DY10" s="3">
        <f t="shared" si="21"/>
        <v>-6.205090909090913</v>
      </c>
      <c r="DZ10" s="3">
        <f t="shared" si="21"/>
        <v>1.498181818181834</v>
      </c>
      <c r="EA10" s="3">
        <f t="shared" si="21"/>
        <v>-3.9127272727272668</v>
      </c>
      <c r="EB10" s="3">
        <f t="shared" si="21"/>
        <v>-3.2727272727272663</v>
      </c>
      <c r="ED10" s="1" t="s">
        <v>12</v>
      </c>
      <c r="EE10" s="3">
        <f t="shared" si="27"/>
        <v>89.364363636363635</v>
      </c>
      <c r="EF10" s="3"/>
      <c r="EG10" s="3"/>
      <c r="EH10" s="3"/>
      <c r="EI10" s="5">
        <f>AVERAGE(DU10:DW10)</f>
        <v>39.231030303030309</v>
      </c>
      <c r="EJ10" s="3"/>
      <c r="EK10" s="3"/>
      <c r="EL10" s="3"/>
      <c r="EM10" s="5">
        <f t="shared" si="11"/>
        <v>-2.973090909090903</v>
      </c>
      <c r="EN10" s="3"/>
      <c r="EO10" s="3"/>
      <c r="EP10" s="3"/>
      <c r="ER10" s="1" t="s">
        <v>12</v>
      </c>
      <c r="ES10" s="3">
        <f t="shared" si="28"/>
        <v>2.574679674638622</v>
      </c>
      <c r="ET10" s="3"/>
      <c r="EU10" s="3"/>
      <c r="EV10" s="3"/>
      <c r="EW10" s="5">
        <f>STDEV(DU10:DW10)</f>
        <v>0.77688160990763244</v>
      </c>
      <c r="EX10" s="3"/>
      <c r="EY10" s="3"/>
      <c r="EZ10" s="3"/>
      <c r="FA10" s="5">
        <f t="shared" si="13"/>
        <v>3.2357792594640959</v>
      </c>
      <c r="FB10" s="3"/>
      <c r="FC10" s="3"/>
      <c r="FD10" s="3"/>
    </row>
    <row r="11" spans="1:160">
      <c r="A11" s="19" t="s">
        <v>14</v>
      </c>
      <c r="B11" s="41" t="s">
        <v>15</v>
      </c>
      <c r="C11" s="42"/>
      <c r="D11" s="42"/>
      <c r="E11" s="43"/>
      <c r="F11" s="44" t="s">
        <v>77</v>
      </c>
      <c r="G11" s="45"/>
      <c r="H11" s="45"/>
      <c r="I11" s="46"/>
      <c r="J11" s="47" t="s">
        <v>83</v>
      </c>
      <c r="K11" s="48"/>
      <c r="L11" s="48"/>
      <c r="M11" s="49"/>
      <c r="O11" s="1" t="s">
        <v>14</v>
      </c>
      <c r="P11">
        <v>0.25169999999999998</v>
      </c>
      <c r="Q11">
        <v>0.26479999999999998</v>
      </c>
      <c r="R11">
        <v>0.2276</v>
      </c>
      <c r="S11">
        <v>0.2228</v>
      </c>
      <c r="T11">
        <v>0.9506</v>
      </c>
      <c r="U11">
        <v>0.95350000000000001</v>
      </c>
      <c r="V11">
        <v>0.98199999999999998</v>
      </c>
      <c r="W11">
        <v>0.94799999999999995</v>
      </c>
      <c r="X11">
        <v>0.97030000000000005</v>
      </c>
      <c r="Y11">
        <v>0.9113</v>
      </c>
      <c r="Z11">
        <v>0.94689999999999996</v>
      </c>
      <c r="AA11">
        <v>0.97099999999999997</v>
      </c>
      <c r="AC11" s="1" t="s">
        <v>14</v>
      </c>
      <c r="AD11" s="3">
        <f t="shared" si="15"/>
        <v>0.15349999999999997</v>
      </c>
      <c r="AE11" s="3">
        <f t="shared" si="0"/>
        <v>0.16659999999999997</v>
      </c>
      <c r="AF11" s="3">
        <f t="shared" si="0"/>
        <v>0.12940000000000002</v>
      </c>
      <c r="AG11" s="3">
        <f t="shared" si="0"/>
        <v>0.1246</v>
      </c>
      <c r="AH11" s="3">
        <f t="shared" si="1"/>
        <v>0.85240000000000005</v>
      </c>
      <c r="AI11" s="3">
        <f t="shared" si="1"/>
        <v>0.85530000000000006</v>
      </c>
      <c r="AJ11" s="3">
        <f t="shared" si="1"/>
        <v>0.88380000000000003</v>
      </c>
      <c r="AK11" s="3">
        <f t="shared" si="1"/>
        <v>0.8498</v>
      </c>
      <c r="AL11" s="3">
        <f t="shared" ref="AL11" si="29">X11-(AVERAGE($P$4:$S$4))</f>
        <v>0.8721000000000001</v>
      </c>
      <c r="AM11" s="3">
        <f t="shared" ref="AM11" si="30">Y11-(AVERAGE($P$4:$S$4))</f>
        <v>0.81310000000000004</v>
      </c>
      <c r="AN11" s="3">
        <f t="shared" ref="AN11" si="31">Z11-(AVERAGE($P$4:$S$4))</f>
        <v>0.84870000000000001</v>
      </c>
      <c r="AO11" s="3">
        <f t="shared" ref="AO11" si="32">AA11-(AVERAGE($P$4:$S$4))</f>
        <v>0.87280000000000002</v>
      </c>
      <c r="AX11" s="1" t="s">
        <v>14</v>
      </c>
      <c r="AY11" s="3">
        <f t="shared" si="18"/>
        <v>3.2721649484536077</v>
      </c>
      <c r="AZ11" s="3">
        <f t="shared" si="3"/>
        <v>3.5422680412371128</v>
      </c>
      <c r="BA11" s="3">
        <f t="shared" si="3"/>
        <v>2.7752577319587632</v>
      </c>
      <c r="BB11" s="3">
        <f t="shared" si="3"/>
        <v>2.6762886597938143</v>
      </c>
      <c r="BC11" s="3">
        <f t="shared" si="3"/>
        <v>17.682474226804125</v>
      </c>
      <c r="BD11" s="3">
        <f t="shared" si="3"/>
        <v>17.742268041237114</v>
      </c>
      <c r="BE11" s="3">
        <f t="shared" si="3"/>
        <v>18.329896907216494</v>
      </c>
      <c r="BF11" s="3">
        <f t="shared" si="3"/>
        <v>17.628865979381441</v>
      </c>
      <c r="BG11" s="3">
        <f t="shared" ref="BG11" si="33">(AL11+0.0052)/0.0485</f>
        <v>18.088659793814433</v>
      </c>
      <c r="BH11" s="3">
        <f t="shared" ref="BH11" si="34">(AM11+0.0052)/0.0485</f>
        <v>16.872164948453609</v>
      </c>
      <c r="BI11" s="3">
        <f t="shared" ref="BI11" si="35">(AN11+0.0052)/0.0485</f>
        <v>17.606185567010307</v>
      </c>
      <c r="BJ11" s="3">
        <f t="shared" ref="BJ11" si="36">(AO11+0.0052)/0.0485</f>
        <v>18.103092783505154</v>
      </c>
      <c r="BL11" s="1" t="s">
        <v>14</v>
      </c>
      <c r="BM11" s="3">
        <f t="shared" si="22"/>
        <v>32.721649484536073</v>
      </c>
      <c r="BN11" s="3">
        <f t="shared" si="19"/>
        <v>35.422680412371129</v>
      </c>
      <c r="BO11" s="3">
        <f t="shared" si="19"/>
        <v>27.75257731958763</v>
      </c>
      <c r="BP11" s="3">
        <f t="shared" si="19"/>
        <v>26.762886597938142</v>
      </c>
      <c r="BQ11" s="3">
        <f t="shared" si="19"/>
        <v>176.82474226804123</v>
      </c>
      <c r="BR11" s="3">
        <f t="shared" si="19"/>
        <v>177.42268041237114</v>
      </c>
      <c r="BS11" s="3">
        <f t="shared" si="19"/>
        <v>183.29896907216494</v>
      </c>
      <c r="BT11" s="3">
        <f t="shared" si="19"/>
        <v>176.28865979381439</v>
      </c>
      <c r="BU11" s="3">
        <f t="shared" si="19"/>
        <v>180.88659793814432</v>
      </c>
      <c r="BV11" s="3">
        <f t="shared" si="19"/>
        <v>168.72164948453607</v>
      </c>
      <c r="BW11" s="3">
        <f t="shared" si="19"/>
        <v>176.06185567010306</v>
      </c>
      <c r="BX11" s="3">
        <f t="shared" si="19"/>
        <v>181.03092783505153</v>
      </c>
      <c r="BZ11" s="1" t="s">
        <v>14</v>
      </c>
      <c r="CA11" s="3">
        <f t="shared" si="23"/>
        <v>30.664948453608247</v>
      </c>
      <c r="CB11" s="3"/>
      <c r="CC11" s="3"/>
      <c r="CD11" s="3"/>
      <c r="CE11" s="5">
        <f t="shared" si="5"/>
        <v>178.45876288659792</v>
      </c>
      <c r="CF11" s="3"/>
      <c r="CG11" s="3"/>
      <c r="CH11" s="3"/>
      <c r="CI11" s="3">
        <f t="shared" si="5"/>
        <v>176.67525773195874</v>
      </c>
      <c r="CJ11" s="3"/>
      <c r="CK11" s="3"/>
      <c r="CL11" s="3"/>
      <c r="CN11" s="1" t="s">
        <v>14</v>
      </c>
      <c r="CO11" s="3">
        <f t="shared" si="24"/>
        <v>18.466909090909084</v>
      </c>
      <c r="CP11" s="3">
        <f t="shared" si="20"/>
        <v>19.991272727272722</v>
      </c>
      <c r="CQ11" s="3">
        <f t="shared" si="20"/>
        <v>15.662545454545453</v>
      </c>
      <c r="CR11" s="3">
        <f t="shared" si="20"/>
        <v>15.103999999999997</v>
      </c>
      <c r="CS11" s="20">
        <f t="shared" si="20"/>
        <v>99.793454545454537</v>
      </c>
      <c r="CT11" s="20">
        <f t="shared" si="20"/>
        <v>100.13090909090909</v>
      </c>
      <c r="CU11" s="20">
        <f t="shared" si="20"/>
        <v>103.44727272727272</v>
      </c>
      <c r="CV11" s="20">
        <f t="shared" si="20"/>
        <v>99.490909090909057</v>
      </c>
      <c r="CW11" s="3">
        <f t="shared" si="20"/>
        <v>102.08581818181817</v>
      </c>
      <c r="CX11" s="3">
        <f t="shared" si="20"/>
        <v>95.220363636363629</v>
      </c>
      <c r="CY11" s="3">
        <f t="shared" si="20"/>
        <v>99.362909090909071</v>
      </c>
      <c r="CZ11" s="3">
        <f t="shared" si="20"/>
        <v>102.1672727272727</v>
      </c>
      <c r="DB11" s="1" t="s">
        <v>14</v>
      </c>
      <c r="DC11" s="3">
        <f t="shared" si="25"/>
        <v>17.306181818181813</v>
      </c>
      <c r="DD11" s="3"/>
      <c r="DE11" s="3"/>
      <c r="DF11" s="3"/>
      <c r="DG11" s="3">
        <f t="shared" si="8"/>
        <v>100.71563636363635</v>
      </c>
      <c r="DH11" s="3"/>
      <c r="DI11" s="3"/>
      <c r="DJ11" s="3"/>
      <c r="DK11" s="3">
        <f t="shared" si="8"/>
        <v>99.709090909090889</v>
      </c>
      <c r="DL11" s="3"/>
      <c r="DM11" s="3"/>
      <c r="DN11" s="3"/>
      <c r="DP11" s="1" t="s">
        <v>14</v>
      </c>
      <c r="DQ11" s="3">
        <f t="shared" si="26"/>
        <v>81.533090909090916</v>
      </c>
      <c r="DR11" s="3">
        <f t="shared" si="21"/>
        <v>80.00872727272727</v>
      </c>
      <c r="DS11" s="3">
        <f t="shared" si="21"/>
        <v>84.337454545454548</v>
      </c>
      <c r="DT11" s="3">
        <f t="shared" si="21"/>
        <v>84.896000000000001</v>
      </c>
      <c r="DU11" s="3">
        <f t="shared" si="21"/>
        <v>0.2065454545454628</v>
      </c>
      <c r="DV11" s="3">
        <f t="shared" si="21"/>
        <v>-0.13090909090908553</v>
      </c>
      <c r="DW11" s="3">
        <f t="shared" si="21"/>
        <v>-3.4472727272727184</v>
      </c>
      <c r="DX11" s="3">
        <f t="shared" si="21"/>
        <v>0.50909090909094346</v>
      </c>
      <c r="DY11" s="3">
        <f t="shared" si="21"/>
        <v>-2.0858181818181691</v>
      </c>
      <c r="DZ11" s="3">
        <f t="shared" si="21"/>
        <v>4.7796363636363708</v>
      </c>
      <c r="EA11" s="3">
        <f t="shared" si="21"/>
        <v>0.63709090909092936</v>
      </c>
      <c r="EB11" s="3">
        <f t="shared" si="21"/>
        <v>-2.167272727272703</v>
      </c>
      <c r="ED11" s="1" t="s">
        <v>14</v>
      </c>
      <c r="EE11" s="3">
        <f t="shared" si="27"/>
        <v>82.693818181818187</v>
      </c>
      <c r="EF11" s="3"/>
      <c r="EG11" s="3"/>
      <c r="EH11" s="3"/>
      <c r="EI11" s="5">
        <f t="shared" si="11"/>
        <v>-0.71563636363634942</v>
      </c>
      <c r="EJ11" s="3"/>
      <c r="EK11" s="3"/>
      <c r="EL11" s="3"/>
      <c r="EM11" s="3">
        <f t="shared" si="11"/>
        <v>0.29090909090910699</v>
      </c>
      <c r="EN11" s="3"/>
      <c r="EO11" s="3"/>
      <c r="EP11" s="3"/>
      <c r="ER11" s="1" t="s">
        <v>14</v>
      </c>
      <c r="ES11" s="3">
        <f t="shared" si="28"/>
        <v>2.317192715905311</v>
      </c>
      <c r="ET11" s="3"/>
      <c r="EU11" s="3"/>
      <c r="EV11" s="3"/>
      <c r="EW11" s="5">
        <f t="shared" si="13"/>
        <v>1.8397571764555176</v>
      </c>
      <c r="EX11" s="3"/>
      <c r="EY11" s="3"/>
      <c r="EZ11" s="3"/>
      <c r="FA11" s="3">
        <f t="shared" si="13"/>
        <v>3.2639446870481978</v>
      </c>
      <c r="FB11" s="3"/>
      <c r="FC11" s="3"/>
      <c r="FD11" s="3"/>
    </row>
    <row r="13" spans="1:160">
      <c r="CQ13" t="s">
        <v>117</v>
      </c>
      <c r="CR13" t="s">
        <v>116</v>
      </c>
      <c r="CS13" s="40" t="s">
        <v>118</v>
      </c>
      <c r="CT13" s="40"/>
      <c r="CU13" s="40"/>
      <c r="CV13" s="40"/>
      <c r="CW13" t="s">
        <v>119</v>
      </c>
      <c r="CX13">
        <v>61.1</v>
      </c>
    </row>
    <row r="14" spans="1:160">
      <c r="BZ14" s="17"/>
      <c r="CA14" s="18">
        <v>1</v>
      </c>
      <c r="CB14" s="18">
        <v>2</v>
      </c>
      <c r="CC14" s="18">
        <v>3</v>
      </c>
      <c r="CD14" s="18">
        <v>4</v>
      </c>
      <c r="CE14" s="18">
        <v>5</v>
      </c>
      <c r="CF14" s="18">
        <v>6</v>
      </c>
      <c r="CG14" s="18">
        <v>7</v>
      </c>
      <c r="CH14" s="18">
        <v>8</v>
      </c>
      <c r="CI14" s="18">
        <v>9</v>
      </c>
      <c r="CJ14" s="18">
        <v>10</v>
      </c>
      <c r="CK14" s="18">
        <v>11</v>
      </c>
      <c r="CL14" s="18">
        <v>12</v>
      </c>
      <c r="CQ14">
        <f>LOG(CR14)</f>
        <v>-1</v>
      </c>
      <c r="CR14">
        <v>0.1</v>
      </c>
      <c r="CS14">
        <v>103.98254545454544</v>
      </c>
      <c r="CT14">
        <v>103.55199999999998</v>
      </c>
      <c r="CU14">
        <v>98.315636363636344</v>
      </c>
      <c r="CV14">
        <v>94.149818181818176</v>
      </c>
      <c r="EC14" s="6" t="s">
        <v>32</v>
      </c>
    </row>
    <row r="15" spans="1:160" ht="16" customHeight="1">
      <c r="BZ15" s="19" t="s">
        <v>0</v>
      </c>
      <c r="CA15" s="56" t="s">
        <v>1</v>
      </c>
      <c r="CB15" s="57"/>
      <c r="CC15" s="57"/>
      <c r="CD15" s="58"/>
      <c r="CE15" s="44" t="s">
        <v>95</v>
      </c>
      <c r="CF15" s="45"/>
      <c r="CG15" s="45"/>
      <c r="CH15" s="46"/>
      <c r="CI15" s="44" t="s">
        <v>78</v>
      </c>
      <c r="CJ15" s="45"/>
      <c r="CK15" s="45"/>
      <c r="CL15" s="46"/>
      <c r="CQ15">
        <f t="shared" ref="CQ15:CQ17" si="37">LOG(CR15)</f>
        <v>0</v>
      </c>
      <c r="CR15">
        <v>1</v>
      </c>
      <c r="CS15">
        <v>106.11199999999997</v>
      </c>
      <c r="CT15">
        <v>99.618909090909085</v>
      </c>
      <c r="CU15">
        <v>103.4821818181818</v>
      </c>
      <c r="CV15">
        <v>104.57600000000001</v>
      </c>
      <c r="EC15" s="7" t="s">
        <v>33</v>
      </c>
      <c r="ED15" s="7" t="s">
        <v>34</v>
      </c>
      <c r="EE15" s="7" t="s">
        <v>35</v>
      </c>
      <c r="EF15" s="7" t="s">
        <v>36</v>
      </c>
      <c r="EG15" s="7" t="s">
        <v>37</v>
      </c>
      <c r="EH15" s="7" t="s">
        <v>38</v>
      </c>
      <c r="EI15" s="7" t="s">
        <v>39</v>
      </c>
      <c r="EJ15" s="7" t="s">
        <v>40</v>
      </c>
      <c r="EK15" s="7" t="s">
        <v>41</v>
      </c>
      <c r="EL15" s="8" t="s">
        <v>42</v>
      </c>
      <c r="EM15" s="9"/>
    </row>
    <row r="16" spans="1:160">
      <c r="BZ16" s="19" t="s">
        <v>2</v>
      </c>
      <c r="CA16" s="50" t="s">
        <v>3</v>
      </c>
      <c r="CB16" s="51"/>
      <c r="CC16" s="51"/>
      <c r="CD16" s="52"/>
      <c r="CE16" s="44" t="s">
        <v>69</v>
      </c>
      <c r="CF16" s="45"/>
      <c r="CG16" s="45"/>
      <c r="CH16" s="46"/>
      <c r="CI16" s="47" t="s">
        <v>98</v>
      </c>
      <c r="CJ16" s="48"/>
      <c r="CK16" s="48"/>
      <c r="CL16" s="49"/>
      <c r="CQ16">
        <f t="shared" si="37"/>
        <v>0.69897000433601886</v>
      </c>
      <c r="CR16">
        <v>5</v>
      </c>
      <c r="CS16">
        <v>99.793454545454537</v>
      </c>
      <c r="CT16">
        <v>100.13090909090909</v>
      </c>
      <c r="CU16">
        <v>103.44727272727272</v>
      </c>
      <c r="CV16">
        <v>99.490909090909057</v>
      </c>
      <c r="EC16" s="10" t="s">
        <v>43</v>
      </c>
      <c r="ED16" s="11"/>
      <c r="EE16" s="11"/>
      <c r="EF16" s="11"/>
      <c r="EG16" s="4">
        <f>EE8</f>
        <v>1.4210854715202004E-14</v>
      </c>
      <c r="EH16" s="4">
        <f>ES8</f>
        <v>4.6740090023736522</v>
      </c>
      <c r="EI16" s="4"/>
      <c r="EJ16" s="4"/>
      <c r="EK16" s="4"/>
      <c r="EL16" s="12"/>
      <c r="EM16" s="13"/>
    </row>
    <row r="17" spans="78:145">
      <c r="BZ17" s="19" t="s">
        <v>4</v>
      </c>
      <c r="CA17" s="50" t="s">
        <v>5</v>
      </c>
      <c r="CB17" s="51"/>
      <c r="CC17" s="51"/>
      <c r="CD17" s="52"/>
      <c r="CE17" s="44" t="s">
        <v>70</v>
      </c>
      <c r="CF17" s="45"/>
      <c r="CG17" s="45"/>
      <c r="CH17" s="46"/>
      <c r="CI17" s="47" t="s">
        <v>73</v>
      </c>
      <c r="CJ17" s="48"/>
      <c r="CK17" s="48"/>
      <c r="CL17" s="49"/>
      <c r="CQ17">
        <f t="shared" si="37"/>
        <v>1.6989700043360187</v>
      </c>
      <c r="CR17">
        <v>50</v>
      </c>
      <c r="CS17">
        <v>61.661090909090909</v>
      </c>
      <c r="CT17">
        <v>60.40436363636362</v>
      </c>
      <c r="CU17">
        <v>60.241454545454552</v>
      </c>
      <c r="CV17">
        <v>59.438545454545441</v>
      </c>
      <c r="EC17" s="10" t="s">
        <v>44</v>
      </c>
      <c r="ED17" s="11">
        <v>50</v>
      </c>
      <c r="EE17" s="11"/>
      <c r="EF17" s="11"/>
      <c r="EG17" s="4">
        <f>EE9</f>
        <v>41.861818181818187</v>
      </c>
      <c r="EH17" s="4">
        <f>ES9</f>
        <v>4.0614118133175507</v>
      </c>
      <c r="EI17" s="4"/>
      <c r="EJ17" s="4"/>
      <c r="EK17" s="4"/>
      <c r="EL17" s="12"/>
      <c r="EM17" s="13"/>
    </row>
    <row r="18" spans="78:145">
      <c r="BZ18" s="19" t="s">
        <v>6</v>
      </c>
      <c r="CA18" s="50" t="s">
        <v>7</v>
      </c>
      <c r="CB18" s="51"/>
      <c r="CC18" s="51"/>
      <c r="CD18" s="52"/>
      <c r="CE18" s="47" t="s">
        <v>96</v>
      </c>
      <c r="CF18" s="48"/>
      <c r="CG18" s="48"/>
      <c r="CH18" s="49"/>
      <c r="CI18" s="47" t="s">
        <v>74</v>
      </c>
      <c r="CJ18" s="48"/>
      <c r="CK18" s="48"/>
      <c r="CL18" s="49"/>
      <c r="CQ18" t="s">
        <v>117</v>
      </c>
      <c r="CS18" s="40" t="s">
        <v>106</v>
      </c>
      <c r="CT18" s="40"/>
      <c r="CU18" s="40"/>
      <c r="CV18" s="40"/>
      <c r="EC18" s="10" t="s">
        <v>45</v>
      </c>
      <c r="ED18" s="11">
        <v>50</v>
      </c>
      <c r="EE18" s="11"/>
      <c r="EF18" s="11"/>
      <c r="EG18" s="4">
        <f>EE10</f>
        <v>89.364363636363635</v>
      </c>
      <c r="EH18" s="4">
        <f>ES10</f>
        <v>2.574679674638622</v>
      </c>
      <c r="EI18" s="4"/>
      <c r="EJ18" s="4"/>
      <c r="EK18" s="4"/>
      <c r="EL18" s="12"/>
      <c r="EM18" s="13"/>
    </row>
    <row r="19" spans="78:145">
      <c r="BZ19" s="19" t="s">
        <v>8</v>
      </c>
      <c r="CA19" s="53" t="s">
        <v>9</v>
      </c>
      <c r="CB19" s="54"/>
      <c r="CC19" s="54"/>
      <c r="CD19" s="55"/>
      <c r="CE19" s="47" t="s">
        <v>71</v>
      </c>
      <c r="CF19" s="48"/>
      <c r="CG19" s="48"/>
      <c r="CH19" s="49"/>
      <c r="CI19" s="44" t="s">
        <v>99</v>
      </c>
      <c r="CJ19" s="45"/>
      <c r="CK19" s="45"/>
      <c r="CL19" s="46"/>
      <c r="CQ19">
        <f>LOG(CR19)</f>
        <v>-1</v>
      </c>
      <c r="CR19">
        <v>0.1</v>
      </c>
      <c r="CS19">
        <v>95.334947982605826</v>
      </c>
      <c r="CT19">
        <v>102.21555567787746</v>
      </c>
      <c r="CU19">
        <v>101.09264050200912</v>
      </c>
      <c r="CV19">
        <v>101.35685583750755</v>
      </c>
      <c r="CW19" t="s">
        <v>119</v>
      </c>
      <c r="CX19">
        <v>116.5</v>
      </c>
      <c r="EC19" s="10" t="s">
        <v>46</v>
      </c>
      <c r="ED19" s="11">
        <v>5</v>
      </c>
      <c r="EE19" s="11"/>
      <c r="EF19" s="11"/>
      <c r="EG19" s="4">
        <f>EE11</f>
        <v>82.693818181818187</v>
      </c>
      <c r="EH19" s="4">
        <f>ES11</f>
        <v>2.317192715905311</v>
      </c>
      <c r="EI19" s="4"/>
      <c r="EJ19" s="4"/>
      <c r="EK19" s="4"/>
      <c r="EL19" s="12"/>
      <c r="EM19" s="13"/>
    </row>
    <row r="20" spans="78:145">
      <c r="BZ20" s="19" t="s">
        <v>10</v>
      </c>
      <c r="CA20" s="41" t="s">
        <v>11</v>
      </c>
      <c r="CB20" s="42"/>
      <c r="CC20" s="42"/>
      <c r="CD20" s="43"/>
      <c r="CE20" s="47" t="s">
        <v>72</v>
      </c>
      <c r="CF20" s="48"/>
      <c r="CG20" s="48"/>
      <c r="CH20" s="49"/>
      <c r="CI20" s="44" t="s">
        <v>75</v>
      </c>
      <c r="CJ20" s="45"/>
      <c r="CK20" s="45"/>
      <c r="CL20" s="46"/>
      <c r="CQ20">
        <f t="shared" ref="CQ20:CQ22" si="38">LOG(CR20)</f>
        <v>0</v>
      </c>
      <c r="CR20">
        <v>1</v>
      </c>
      <c r="CS20">
        <v>95.599163318104246</v>
      </c>
      <c r="CT20">
        <v>87.155281554466882</v>
      </c>
      <c r="CU20">
        <v>93.85974569273958</v>
      </c>
      <c r="CV20">
        <v>99.452303627456359</v>
      </c>
      <c r="EC20" t="s">
        <v>111</v>
      </c>
      <c r="ED20" s="11">
        <v>50</v>
      </c>
      <c r="EE20" s="11">
        <v>5</v>
      </c>
      <c r="EF20" s="11">
        <v>1</v>
      </c>
      <c r="EG20" s="4">
        <f>EI4</f>
        <v>52.718545454545463</v>
      </c>
      <c r="EH20" s="4">
        <f>EW4</f>
        <v>0.30996951774065651</v>
      </c>
      <c r="EI20" s="4">
        <f>EI5</f>
        <v>0.55272727272727806</v>
      </c>
      <c r="EJ20" s="4">
        <f>EW5</f>
        <v>4.8865927376876916</v>
      </c>
      <c r="EK20" s="4">
        <f>EI6</f>
        <v>-3.9738181818181637</v>
      </c>
      <c r="EL20" s="12">
        <f>EW6</f>
        <v>0.688047663157766</v>
      </c>
      <c r="EM20" s="13"/>
    </row>
    <row r="21" spans="78:145">
      <c r="BZ21" s="19" t="s">
        <v>12</v>
      </c>
      <c r="CA21" s="41" t="s">
        <v>13</v>
      </c>
      <c r="CB21" s="42"/>
      <c r="CC21" s="42"/>
      <c r="CD21" s="43"/>
      <c r="CE21" s="44" t="s">
        <v>97</v>
      </c>
      <c r="CF21" s="45"/>
      <c r="CG21" s="45"/>
      <c r="CH21" s="46"/>
      <c r="CI21" s="44" t="s">
        <v>76</v>
      </c>
      <c r="CJ21" s="45"/>
      <c r="CK21" s="45"/>
      <c r="CL21" s="46"/>
      <c r="CQ21">
        <f t="shared" si="38"/>
        <v>0.69897000433601886</v>
      </c>
      <c r="CR21">
        <v>5</v>
      </c>
      <c r="CS21">
        <v>93.067099686244276</v>
      </c>
      <c r="CT21">
        <v>94.619364782297581</v>
      </c>
      <c r="CU21">
        <v>92.032256288875431</v>
      </c>
      <c r="CV21">
        <v>96.799141300159633</v>
      </c>
      <c r="EC21" t="s">
        <v>112</v>
      </c>
      <c r="ED21" s="11">
        <v>50</v>
      </c>
      <c r="EE21" s="11">
        <v>5</v>
      </c>
      <c r="EF21" s="11">
        <v>1</v>
      </c>
      <c r="EG21" s="4">
        <f>EI7</f>
        <v>36.715636363636364</v>
      </c>
      <c r="EH21" s="4">
        <f>EW7</f>
        <v>1.4032798416743453</v>
      </c>
      <c r="EI21" s="4">
        <f>EI8</f>
        <v>1.8501818181818237</v>
      </c>
      <c r="EJ21" s="4">
        <f>EW8</f>
        <v>5.5024324758705729</v>
      </c>
      <c r="EK21" s="4">
        <f>EI9</f>
        <v>-2.9730909090908995</v>
      </c>
      <c r="EL21" s="12">
        <f>EW9</f>
        <v>2.3083912850877013</v>
      </c>
      <c r="EM21" s="13"/>
    </row>
    <row r="22" spans="78:145">
      <c r="BZ22" s="19" t="s">
        <v>14</v>
      </c>
      <c r="CA22" s="41" t="s">
        <v>15</v>
      </c>
      <c r="CB22" s="42"/>
      <c r="CC22" s="42"/>
      <c r="CD22" s="43"/>
      <c r="CE22" s="44" t="s">
        <v>77</v>
      </c>
      <c r="CF22" s="45"/>
      <c r="CG22" s="45"/>
      <c r="CH22" s="46"/>
      <c r="CI22" s="47" t="s">
        <v>83</v>
      </c>
      <c r="CJ22" s="48"/>
      <c r="CK22" s="48"/>
      <c r="CL22" s="49"/>
      <c r="CQ22">
        <f t="shared" si="38"/>
        <v>1.6989700043360187</v>
      </c>
      <c r="CR22">
        <v>50</v>
      </c>
      <c r="CS22">
        <v>65.654758628282053</v>
      </c>
      <c r="CT22">
        <v>65.841911157593429</v>
      </c>
      <c r="CU22">
        <v>63.75020641823086</v>
      </c>
      <c r="CV22">
        <v>67.867562063081408</v>
      </c>
      <c r="EC22" t="s">
        <v>113</v>
      </c>
      <c r="ED22" s="11">
        <v>50</v>
      </c>
      <c r="EE22" s="11">
        <v>5</v>
      </c>
      <c r="EF22" s="11">
        <v>1</v>
      </c>
      <c r="EG22" s="4">
        <f>EI10</f>
        <v>39.231030303030309</v>
      </c>
      <c r="EH22" s="4">
        <f>EW10</f>
        <v>0.77688160990763244</v>
      </c>
      <c r="EI22" s="4">
        <f>EI11</f>
        <v>-0.71563636363634942</v>
      </c>
      <c r="EJ22" s="4">
        <f>EW11</f>
        <v>1.8397571764555176</v>
      </c>
      <c r="EK22" s="4">
        <f>EM4</f>
        <v>-3.4472727272727148</v>
      </c>
      <c r="EL22" s="12">
        <f>FA4</f>
        <v>2.7708231912240007</v>
      </c>
      <c r="EM22" s="14"/>
      <c r="EN22" s="14"/>
      <c r="EO22" s="14"/>
    </row>
    <row r="23" spans="78:145">
      <c r="EC23" t="s">
        <v>114</v>
      </c>
      <c r="ED23" s="11">
        <v>50</v>
      </c>
      <c r="EE23" s="11">
        <v>5</v>
      </c>
      <c r="EF23" s="11">
        <v>1</v>
      </c>
      <c r="EG23" s="4">
        <f>EM5</f>
        <v>99.048727272727277</v>
      </c>
      <c r="EH23" s="4">
        <f>FA5</f>
        <v>0.25782271227373721</v>
      </c>
      <c r="EI23" s="4">
        <f>EM6</f>
        <v>73.294545454545442</v>
      </c>
      <c r="EJ23" s="4">
        <f>FA6</f>
        <v>3.9997055539009745</v>
      </c>
      <c r="EK23" s="4">
        <f>EM7</f>
        <v>21.288727272727282</v>
      </c>
      <c r="EL23" s="12">
        <f>FA7</f>
        <v>5.0139755054393653</v>
      </c>
      <c r="EM23" s="13"/>
    </row>
    <row r="24" spans="78:145">
      <c r="CQ24" t="s">
        <v>117</v>
      </c>
      <c r="CS24" s="40" t="s">
        <v>106</v>
      </c>
      <c r="CT24" s="40"/>
      <c r="CU24" s="40"/>
      <c r="CV24" s="40"/>
      <c r="EC24" t="s">
        <v>115</v>
      </c>
      <c r="ED24" s="11">
        <v>50</v>
      </c>
      <c r="EE24" s="11">
        <v>5</v>
      </c>
      <c r="EF24" s="11">
        <v>1</v>
      </c>
      <c r="EG24" s="4">
        <f>EM8</f>
        <v>31.243636363636369</v>
      </c>
      <c r="EH24" s="4">
        <f>FA8</f>
        <v>2.0898506306437796</v>
      </c>
      <c r="EI24" s="4">
        <f>EM9</f>
        <v>-1.5098181818181615</v>
      </c>
      <c r="EJ24" s="4">
        <f>FA9</f>
        <v>2.0247830016712309</v>
      </c>
      <c r="EK24" s="4">
        <f>EM10</f>
        <v>-2.973090909090903</v>
      </c>
      <c r="EL24" s="12">
        <f>FA10</f>
        <v>3.2357792594640959</v>
      </c>
      <c r="EM24" s="13"/>
    </row>
    <row r="25" spans="78:145">
      <c r="CQ25">
        <f>LOG(CR25)</f>
        <v>-1</v>
      </c>
      <c r="CR25">
        <v>0.1</v>
      </c>
      <c r="CS25">
        <v>95.334947982605826</v>
      </c>
      <c r="CT25">
        <v>102.21555567787746</v>
      </c>
      <c r="CU25">
        <v>101.09264050200912</v>
      </c>
      <c r="CV25">
        <v>101.35685583750755</v>
      </c>
      <c r="CW25" t="s">
        <v>119</v>
      </c>
      <c r="CX25">
        <v>116.5</v>
      </c>
    </row>
    <row r="26" spans="78:145">
      <c r="CQ26">
        <f t="shared" ref="CQ26:CQ28" si="39">LOG(CR26)</f>
        <v>0</v>
      </c>
      <c r="CR26">
        <v>1</v>
      </c>
      <c r="CS26">
        <v>95.599163318104246</v>
      </c>
      <c r="CT26">
        <v>87.155281554466882</v>
      </c>
      <c r="CU26">
        <v>93.85974569273958</v>
      </c>
      <c r="CV26">
        <v>99.452303627456359</v>
      </c>
    </row>
    <row r="27" spans="78:145">
      <c r="CQ27">
        <f t="shared" si="39"/>
        <v>0.69897000433601886</v>
      </c>
      <c r="CR27">
        <v>5</v>
      </c>
      <c r="CS27">
        <v>93.067099686244276</v>
      </c>
      <c r="CT27">
        <v>94.619364782297581</v>
      </c>
      <c r="CU27">
        <v>92.032256288875431</v>
      </c>
      <c r="CV27">
        <v>96.799141300159633</v>
      </c>
    </row>
    <row r="28" spans="78:145">
      <c r="CQ28">
        <f t="shared" si="39"/>
        <v>1.6989700043360187</v>
      </c>
      <c r="CR28">
        <v>50</v>
      </c>
      <c r="CS28">
        <v>65.654758628282053</v>
      </c>
      <c r="CT28">
        <v>65.841911157593429</v>
      </c>
      <c r="CU28">
        <v>63.75020641823086</v>
      </c>
      <c r="CV28">
        <v>67.867562063081408</v>
      </c>
    </row>
    <row r="29" spans="78:145">
      <c r="CQ29" t="s">
        <v>117</v>
      </c>
      <c r="CS29" s="40" t="s">
        <v>105</v>
      </c>
      <c r="CT29" s="40"/>
      <c r="CU29" s="40"/>
      <c r="CV29" s="40"/>
      <c r="CW29" t="s">
        <v>119</v>
      </c>
      <c r="CX29">
        <v>132.9</v>
      </c>
    </row>
    <row r="30" spans="78:145">
      <c r="CQ30">
        <f>LOG(CR30)</f>
        <v>-1</v>
      </c>
      <c r="CR30">
        <v>0.1</v>
      </c>
      <c r="CS30">
        <v>95.334947982605826</v>
      </c>
      <c r="CT30">
        <v>102.21555567787746</v>
      </c>
      <c r="CU30">
        <v>101.09264050200912</v>
      </c>
      <c r="CV30">
        <v>101.35685583750755</v>
      </c>
    </row>
    <row r="31" spans="78:145">
      <c r="CQ31">
        <f t="shared" ref="CQ31:CQ33" si="40">LOG(CR31)</f>
        <v>0</v>
      </c>
      <c r="CR31">
        <v>1</v>
      </c>
      <c r="CS31">
        <v>102.08581818181817</v>
      </c>
      <c r="CT31">
        <v>95.220363636363629</v>
      </c>
      <c r="CU31">
        <v>99.362909090909071</v>
      </c>
      <c r="CV31">
        <v>102.1672727272727</v>
      </c>
    </row>
    <row r="32" spans="78:145">
      <c r="CQ32">
        <f t="shared" si="40"/>
        <v>0.69897000433601886</v>
      </c>
      <c r="CR32">
        <v>5</v>
      </c>
      <c r="CS32">
        <v>95.434028733417748</v>
      </c>
      <c r="CT32">
        <v>97.448670666593273</v>
      </c>
      <c r="CU32">
        <v>95.268894148731206</v>
      </c>
      <c r="CV32">
        <v>99.37524082126933</v>
      </c>
    </row>
    <row r="33" spans="95:100">
      <c r="CQ33">
        <f t="shared" si="40"/>
        <v>1.6989700043360187</v>
      </c>
      <c r="CR33">
        <v>50</v>
      </c>
      <c r="CS33">
        <v>73.218272886367771</v>
      </c>
      <c r="CT33">
        <v>75.933860358457551</v>
      </c>
      <c r="CU33">
        <v>73.230342164021494</v>
      </c>
      <c r="CV33">
        <v>72.69929394725726</v>
      </c>
    </row>
  </sheetData>
  <mergeCells count="52">
    <mergeCell ref="J4:M4"/>
    <mergeCell ref="F4:I4"/>
    <mergeCell ref="J6:M6"/>
    <mergeCell ref="F6:I6"/>
    <mergeCell ref="B6:E6"/>
    <mergeCell ref="J5:M5"/>
    <mergeCell ref="F5:I5"/>
    <mergeCell ref="B5:E5"/>
    <mergeCell ref="B4:E4"/>
    <mergeCell ref="J8:M8"/>
    <mergeCell ref="F8:I8"/>
    <mergeCell ref="B8:E8"/>
    <mergeCell ref="J7:M7"/>
    <mergeCell ref="F7:I7"/>
    <mergeCell ref="B7:E7"/>
    <mergeCell ref="J9:M9"/>
    <mergeCell ref="F9:I9"/>
    <mergeCell ref="B9:E9"/>
    <mergeCell ref="CA15:CD15"/>
    <mergeCell ref="CE15:CH15"/>
    <mergeCell ref="J11:M11"/>
    <mergeCell ref="F11:I11"/>
    <mergeCell ref="B11:E11"/>
    <mergeCell ref="J10:M10"/>
    <mergeCell ref="F10:I10"/>
    <mergeCell ref="B10:E10"/>
    <mergeCell ref="CA21:CD21"/>
    <mergeCell ref="CE21:CH21"/>
    <mergeCell ref="CI21:CL21"/>
    <mergeCell ref="CA18:CD18"/>
    <mergeCell ref="CE18:CH18"/>
    <mergeCell ref="CI18:CL18"/>
    <mergeCell ref="CA19:CD19"/>
    <mergeCell ref="CE19:CH19"/>
    <mergeCell ref="CI19:CL19"/>
    <mergeCell ref="CS13:CV13"/>
    <mergeCell ref="CS18:CV18"/>
    <mergeCell ref="CA20:CD20"/>
    <mergeCell ref="CE20:CH20"/>
    <mergeCell ref="CI20:CL20"/>
    <mergeCell ref="CI15:CL15"/>
    <mergeCell ref="CA16:CD16"/>
    <mergeCell ref="CE16:CH16"/>
    <mergeCell ref="CI16:CL16"/>
    <mergeCell ref="CA17:CD17"/>
    <mergeCell ref="CE17:CH17"/>
    <mergeCell ref="CI17:CL17"/>
    <mergeCell ref="CS24:CV24"/>
    <mergeCell ref="CS29:CV29"/>
    <mergeCell ref="CA22:CD22"/>
    <mergeCell ref="CE22:CH22"/>
    <mergeCell ref="CI22:CL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Result1</vt:lpstr>
      <vt:lpstr>Result2</vt:lpstr>
      <vt:lpstr>Result3</vt:lpstr>
      <vt:lpstr>Result1!Print_Area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kv</cp:lastModifiedBy>
  <cp:lastPrinted>2018-01-30T09:01:09Z</cp:lastPrinted>
  <dcterms:created xsi:type="dcterms:W3CDTF">2017-12-20T08:13:10Z</dcterms:created>
  <dcterms:modified xsi:type="dcterms:W3CDTF">2020-05-08T08:14:03Z</dcterms:modified>
</cp:coreProperties>
</file>