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ilase/Documents/OneDrive/Documents/PostdocReseach_UnivHelsinki/mPPases_Inhibitor/Loic/130220/"/>
    </mc:Choice>
  </mc:AlternateContent>
  <xr:revisionPtr revIDLastSave="39" documentId="8_{15F0755E-1B04-2F4F-8468-20ABDFB70C78}" xr6:coauthVersionLast="36" xr6:coauthVersionMax="36" xr10:uidLastSave="{EC8E8693-40DF-EF49-A036-9864CCBD6A1C}"/>
  <bookViews>
    <workbookView xWindow="1160" yWindow="460" windowWidth="27240" windowHeight="16440" activeTab="4" xr2:uid="{83DC8262-1A99-BE4B-9867-42BDC25C7195}"/>
  </bookViews>
  <sheets>
    <sheet name="Sheet1" sheetId="1" r:id="rId1"/>
    <sheet name="Result1" sheetId="2" r:id="rId2"/>
    <sheet name="Result2" sheetId="3" r:id="rId3"/>
    <sheet name="Result3" sheetId="4" r:id="rId4"/>
    <sheet name="Result4" sheetId="5" r:id="rId5"/>
  </sheets>
  <externalReferences>
    <externalReference r:id="rId6"/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" i="5" l="1"/>
  <c r="AM9" i="5"/>
  <c r="AN9" i="5"/>
  <c r="BI9" i="5" s="1"/>
  <c r="BW9" i="5" s="1"/>
  <c r="AO9" i="5"/>
  <c r="BJ9" i="5" s="1"/>
  <c r="BX9" i="5" s="1"/>
  <c r="EI19" i="5"/>
  <c r="EH19" i="5"/>
  <c r="EG19" i="5"/>
  <c r="EG17" i="5"/>
  <c r="EG18" i="5"/>
  <c r="DQ9" i="5"/>
  <c r="DR8" i="5"/>
  <c r="DQ8" i="5"/>
  <c r="BQ4" i="5"/>
  <c r="BR4" i="5"/>
  <c r="BV4" i="5"/>
  <c r="BQ5" i="5"/>
  <c r="BR5" i="5"/>
  <c r="BW5" i="5"/>
  <c r="BS6" i="5"/>
  <c r="BW6" i="5"/>
  <c r="BT7" i="5"/>
  <c r="BX7" i="5"/>
  <c r="BX8" i="5"/>
  <c r="BT9" i="5"/>
  <c r="BS10" i="5"/>
  <c r="BT10" i="5"/>
  <c r="BT11" i="5"/>
  <c r="BX11" i="5"/>
  <c r="BM9" i="5"/>
  <c r="BN9" i="5"/>
  <c r="BO9" i="5"/>
  <c r="BP9" i="5"/>
  <c r="BN10" i="5"/>
  <c r="BO10" i="5"/>
  <c r="BP10" i="5"/>
  <c r="BN11" i="5"/>
  <c r="BO11" i="5"/>
  <c r="BP11" i="5"/>
  <c r="BO8" i="5"/>
  <c r="BM8" i="5"/>
  <c r="AY8" i="5"/>
  <c r="AF8" i="5"/>
  <c r="AR5" i="5"/>
  <c r="AU7" i="5"/>
  <c r="AT7" i="5"/>
  <c r="AS7" i="5"/>
  <c r="AR7" i="5"/>
  <c r="AV7" i="5" s="1"/>
  <c r="AU6" i="5"/>
  <c r="AT6" i="5"/>
  <c r="AS6" i="5"/>
  <c r="AR6" i="5"/>
  <c r="AV6" i="5" s="1"/>
  <c r="AU5" i="5"/>
  <c r="AT5" i="5"/>
  <c r="AS5" i="5"/>
  <c r="AV5" i="5"/>
  <c r="AU4" i="5"/>
  <c r="AT4" i="5"/>
  <c r="AS4" i="5"/>
  <c r="AR4" i="5"/>
  <c r="AD9" i="5"/>
  <c r="AO11" i="5"/>
  <c r="BJ11" i="5" s="1"/>
  <c r="AN11" i="5"/>
  <c r="BI11" i="5" s="1"/>
  <c r="BW11" i="5" s="1"/>
  <c r="AM11" i="5"/>
  <c r="BH11" i="5" s="1"/>
  <c r="BV11" i="5" s="1"/>
  <c r="AL11" i="5"/>
  <c r="BG11" i="5" s="1"/>
  <c r="BU11" i="5" s="1"/>
  <c r="AK11" i="5"/>
  <c r="BF11" i="5" s="1"/>
  <c r="AJ11" i="5"/>
  <c r="BE11" i="5" s="1"/>
  <c r="BS11" i="5" s="1"/>
  <c r="AI11" i="5"/>
  <c r="BD11" i="5" s="1"/>
  <c r="BR11" i="5" s="1"/>
  <c r="AH11" i="5"/>
  <c r="BC11" i="5" s="1"/>
  <c r="BQ11" i="5" s="1"/>
  <c r="AG11" i="5"/>
  <c r="BB11" i="5" s="1"/>
  <c r="AF11" i="5"/>
  <c r="BA11" i="5" s="1"/>
  <c r="AE11" i="5"/>
  <c r="AZ11" i="5" s="1"/>
  <c r="AD11" i="5"/>
  <c r="AY11" i="5" s="1"/>
  <c r="BM11" i="5" s="1"/>
  <c r="AO10" i="5"/>
  <c r="BJ10" i="5" s="1"/>
  <c r="BX10" i="5" s="1"/>
  <c r="AN10" i="5"/>
  <c r="BI10" i="5" s="1"/>
  <c r="BW10" i="5" s="1"/>
  <c r="AM10" i="5"/>
  <c r="BH10" i="5" s="1"/>
  <c r="BV10" i="5" s="1"/>
  <c r="AL10" i="5"/>
  <c r="BG10" i="5" s="1"/>
  <c r="BU10" i="5" s="1"/>
  <c r="AK10" i="5"/>
  <c r="BF10" i="5" s="1"/>
  <c r="AJ10" i="5"/>
  <c r="BE10" i="5" s="1"/>
  <c r="AI10" i="5"/>
  <c r="BD10" i="5" s="1"/>
  <c r="BR10" i="5" s="1"/>
  <c r="AH10" i="5"/>
  <c r="BC10" i="5" s="1"/>
  <c r="BQ10" i="5" s="1"/>
  <c r="AG10" i="5"/>
  <c r="BB10" i="5" s="1"/>
  <c r="AF10" i="5"/>
  <c r="BA10" i="5" s="1"/>
  <c r="AE10" i="5"/>
  <c r="AZ10" i="5" s="1"/>
  <c r="AD10" i="5"/>
  <c r="AY10" i="5" s="1"/>
  <c r="BM10" i="5" s="1"/>
  <c r="BH9" i="5"/>
  <c r="BV9" i="5" s="1"/>
  <c r="BG9" i="5"/>
  <c r="BU9" i="5" s="1"/>
  <c r="AK9" i="5"/>
  <c r="BF9" i="5" s="1"/>
  <c r="AJ9" i="5"/>
  <c r="BE9" i="5" s="1"/>
  <c r="BS9" i="5" s="1"/>
  <c r="AI9" i="5"/>
  <c r="BD9" i="5" s="1"/>
  <c r="BR9" i="5" s="1"/>
  <c r="AH9" i="5"/>
  <c r="BC9" i="5" s="1"/>
  <c r="BQ9" i="5" s="1"/>
  <c r="AG9" i="5"/>
  <c r="BB9" i="5" s="1"/>
  <c r="AF9" i="5"/>
  <c r="BA9" i="5" s="1"/>
  <c r="AE9" i="5"/>
  <c r="AZ9" i="5" s="1"/>
  <c r="AY9" i="5"/>
  <c r="AO8" i="5"/>
  <c r="BJ8" i="5" s="1"/>
  <c r="AN8" i="5"/>
  <c r="BI8" i="5" s="1"/>
  <c r="BW8" i="5" s="1"/>
  <c r="AM8" i="5"/>
  <c r="BH8" i="5" s="1"/>
  <c r="BV8" i="5" s="1"/>
  <c r="AL8" i="5"/>
  <c r="BG8" i="5" s="1"/>
  <c r="BU8" i="5" s="1"/>
  <c r="AK8" i="5"/>
  <c r="BF8" i="5" s="1"/>
  <c r="BT8" i="5" s="1"/>
  <c r="AJ8" i="5"/>
  <c r="BE8" i="5" s="1"/>
  <c r="BS8" i="5" s="1"/>
  <c r="AI8" i="5"/>
  <c r="BD8" i="5" s="1"/>
  <c r="BR8" i="5" s="1"/>
  <c r="AH8" i="5"/>
  <c r="BC8" i="5" s="1"/>
  <c r="BQ8" i="5" s="1"/>
  <c r="AG8" i="5"/>
  <c r="BB8" i="5" s="1"/>
  <c r="BP8" i="5" s="1"/>
  <c r="BA8" i="5"/>
  <c r="AE8" i="5"/>
  <c r="AZ8" i="5" s="1"/>
  <c r="BN8" i="5" s="1"/>
  <c r="AD8" i="5"/>
  <c r="BD7" i="5"/>
  <c r="BR7" i="5" s="1"/>
  <c r="AO7" i="5"/>
  <c r="BJ7" i="5" s="1"/>
  <c r="AN7" i="5"/>
  <c r="BI7" i="5" s="1"/>
  <c r="BW7" i="5" s="1"/>
  <c r="AM7" i="5"/>
  <c r="BH7" i="5" s="1"/>
  <c r="BV7" i="5" s="1"/>
  <c r="AL7" i="5"/>
  <c r="BG7" i="5" s="1"/>
  <c r="BU7" i="5" s="1"/>
  <c r="AK7" i="5"/>
  <c r="BF7" i="5" s="1"/>
  <c r="AJ7" i="5"/>
  <c r="BE7" i="5" s="1"/>
  <c r="BS7" i="5" s="1"/>
  <c r="AI7" i="5"/>
  <c r="AH7" i="5"/>
  <c r="BC7" i="5" s="1"/>
  <c r="BQ7" i="5" s="1"/>
  <c r="AG7" i="5"/>
  <c r="BB7" i="5" s="1"/>
  <c r="AF7" i="5"/>
  <c r="BA7" i="5" s="1"/>
  <c r="AE7" i="5"/>
  <c r="AZ7" i="5" s="1"/>
  <c r="AD7" i="5"/>
  <c r="AY7" i="5" s="1"/>
  <c r="BA6" i="5"/>
  <c r="AO6" i="5"/>
  <c r="BJ6" i="5" s="1"/>
  <c r="BX6" i="5" s="1"/>
  <c r="AN6" i="5"/>
  <c r="BI6" i="5" s="1"/>
  <c r="AM6" i="5"/>
  <c r="BH6" i="5" s="1"/>
  <c r="BV6" i="5" s="1"/>
  <c r="AL6" i="5"/>
  <c r="BG6" i="5" s="1"/>
  <c r="BU6" i="5" s="1"/>
  <c r="AK6" i="5"/>
  <c r="BF6" i="5" s="1"/>
  <c r="BT6" i="5" s="1"/>
  <c r="AJ6" i="5"/>
  <c r="BE6" i="5" s="1"/>
  <c r="AI6" i="5"/>
  <c r="BD6" i="5" s="1"/>
  <c r="BR6" i="5" s="1"/>
  <c r="AH6" i="5"/>
  <c r="BC6" i="5" s="1"/>
  <c r="BQ6" i="5" s="1"/>
  <c r="AG6" i="5"/>
  <c r="BB6" i="5" s="1"/>
  <c r="AF6" i="5"/>
  <c r="AE6" i="5"/>
  <c r="AZ6" i="5" s="1"/>
  <c r="AD6" i="5"/>
  <c r="AY6" i="5" s="1"/>
  <c r="AO5" i="5"/>
  <c r="BJ5" i="5" s="1"/>
  <c r="BX5" i="5" s="1"/>
  <c r="AN5" i="5"/>
  <c r="BI5" i="5" s="1"/>
  <c r="AM5" i="5"/>
  <c r="BH5" i="5" s="1"/>
  <c r="BV5" i="5" s="1"/>
  <c r="AL5" i="5"/>
  <c r="BG5" i="5" s="1"/>
  <c r="BU5" i="5" s="1"/>
  <c r="AK5" i="5"/>
  <c r="BF5" i="5" s="1"/>
  <c r="BT5" i="5" s="1"/>
  <c r="AJ5" i="5"/>
  <c r="BE5" i="5" s="1"/>
  <c r="BS5" i="5" s="1"/>
  <c r="AI5" i="5"/>
  <c r="BD5" i="5" s="1"/>
  <c r="AH5" i="5"/>
  <c r="BC5" i="5" s="1"/>
  <c r="AG5" i="5"/>
  <c r="BB5" i="5" s="1"/>
  <c r="AF5" i="5"/>
  <c r="BA5" i="5" s="1"/>
  <c r="AE5" i="5"/>
  <c r="AZ5" i="5" s="1"/>
  <c r="AD5" i="5"/>
  <c r="AY5" i="5" s="1"/>
  <c r="BC4" i="5"/>
  <c r="AY4" i="5"/>
  <c r="AV4" i="5"/>
  <c r="AO4" i="5"/>
  <c r="BJ4" i="5" s="1"/>
  <c r="BX4" i="5" s="1"/>
  <c r="AN4" i="5"/>
  <c r="BI4" i="5" s="1"/>
  <c r="BW4" i="5" s="1"/>
  <c r="AM4" i="5"/>
  <c r="BH4" i="5" s="1"/>
  <c r="AL4" i="5"/>
  <c r="BG4" i="5" s="1"/>
  <c r="BU4" i="5" s="1"/>
  <c r="AK4" i="5"/>
  <c r="BF4" i="5" s="1"/>
  <c r="BT4" i="5" s="1"/>
  <c r="AJ4" i="5"/>
  <c r="BE4" i="5" s="1"/>
  <c r="BS4" i="5" s="1"/>
  <c r="AI4" i="5"/>
  <c r="BD4" i="5" s="1"/>
  <c r="AH4" i="5"/>
  <c r="AG4" i="5"/>
  <c r="BB4" i="5" s="1"/>
  <c r="AF4" i="5"/>
  <c r="BA4" i="5" s="1"/>
  <c r="AE4" i="5"/>
  <c r="AZ4" i="5" s="1"/>
  <c r="AD4" i="5"/>
  <c r="BB11" i="4"/>
  <c r="BP11" i="4" s="1"/>
  <c r="AO11" i="4"/>
  <c r="BJ11" i="4" s="1"/>
  <c r="BX11" i="4" s="1"/>
  <c r="AN11" i="4"/>
  <c r="BI11" i="4" s="1"/>
  <c r="BW11" i="4" s="1"/>
  <c r="CI11" i="4" s="1"/>
  <c r="AM11" i="4"/>
  <c r="BH11" i="4" s="1"/>
  <c r="BV11" i="4" s="1"/>
  <c r="AL11" i="4"/>
  <c r="BG11" i="4" s="1"/>
  <c r="BU11" i="4" s="1"/>
  <c r="AK11" i="4"/>
  <c r="BF11" i="4" s="1"/>
  <c r="BT11" i="4" s="1"/>
  <c r="AJ11" i="4"/>
  <c r="BE11" i="4" s="1"/>
  <c r="BS11" i="4" s="1"/>
  <c r="AI11" i="4"/>
  <c r="BD11" i="4" s="1"/>
  <c r="BR11" i="4" s="1"/>
  <c r="AH11" i="4"/>
  <c r="BC11" i="4" s="1"/>
  <c r="BQ11" i="4" s="1"/>
  <c r="AG11" i="4"/>
  <c r="AF11" i="4"/>
  <c r="BA11" i="4" s="1"/>
  <c r="BO11" i="4" s="1"/>
  <c r="AE11" i="4"/>
  <c r="AZ11" i="4" s="1"/>
  <c r="BN11" i="4" s="1"/>
  <c r="AD11" i="4"/>
  <c r="AY11" i="4" s="1"/>
  <c r="BM11" i="4" s="1"/>
  <c r="BF10" i="4"/>
  <c r="BT10" i="4" s="1"/>
  <c r="AO10" i="4"/>
  <c r="BJ10" i="4" s="1"/>
  <c r="BX10" i="4" s="1"/>
  <c r="AN10" i="4"/>
  <c r="BI10" i="4" s="1"/>
  <c r="BW10" i="4" s="1"/>
  <c r="AM10" i="4"/>
  <c r="BH10" i="4" s="1"/>
  <c r="BV10" i="4" s="1"/>
  <c r="AL10" i="4"/>
  <c r="BG10" i="4" s="1"/>
  <c r="BU10" i="4" s="1"/>
  <c r="AK10" i="4"/>
  <c r="AJ10" i="4"/>
  <c r="BE10" i="4" s="1"/>
  <c r="BS10" i="4" s="1"/>
  <c r="AI10" i="4"/>
  <c r="BD10" i="4" s="1"/>
  <c r="BR10" i="4" s="1"/>
  <c r="AH10" i="4"/>
  <c r="BC10" i="4" s="1"/>
  <c r="BQ10" i="4" s="1"/>
  <c r="AG10" i="4"/>
  <c r="BB10" i="4" s="1"/>
  <c r="BP10" i="4" s="1"/>
  <c r="AF10" i="4"/>
  <c r="BA10" i="4" s="1"/>
  <c r="BO10" i="4" s="1"/>
  <c r="AE10" i="4"/>
  <c r="AZ10" i="4" s="1"/>
  <c r="BN10" i="4" s="1"/>
  <c r="AD10" i="4"/>
  <c r="AY10" i="4" s="1"/>
  <c r="BM10" i="4" s="1"/>
  <c r="BS9" i="4"/>
  <c r="BA9" i="4"/>
  <c r="BO9" i="4" s="1"/>
  <c r="AO9" i="4"/>
  <c r="BJ9" i="4" s="1"/>
  <c r="BX9" i="4" s="1"/>
  <c r="AN9" i="4"/>
  <c r="BI9" i="4" s="1"/>
  <c r="BW9" i="4" s="1"/>
  <c r="AM9" i="4"/>
  <c r="BH9" i="4" s="1"/>
  <c r="BV9" i="4" s="1"/>
  <c r="AL9" i="4"/>
  <c r="BG9" i="4" s="1"/>
  <c r="BU9" i="4" s="1"/>
  <c r="AK9" i="4"/>
  <c r="BF9" i="4" s="1"/>
  <c r="BT9" i="4" s="1"/>
  <c r="AJ9" i="4"/>
  <c r="BE9" i="4" s="1"/>
  <c r="AI9" i="4"/>
  <c r="BD9" i="4" s="1"/>
  <c r="BR9" i="4" s="1"/>
  <c r="AH9" i="4"/>
  <c r="BC9" i="4" s="1"/>
  <c r="BQ9" i="4" s="1"/>
  <c r="AG9" i="4"/>
  <c r="BB9" i="4" s="1"/>
  <c r="BP9" i="4" s="1"/>
  <c r="AF9" i="4"/>
  <c r="AE9" i="4"/>
  <c r="AZ9" i="4" s="1"/>
  <c r="BN9" i="4" s="1"/>
  <c r="AD9" i="4"/>
  <c r="AY9" i="4" s="1"/>
  <c r="BM9" i="4" s="1"/>
  <c r="AO8" i="4"/>
  <c r="BJ8" i="4" s="1"/>
  <c r="BX8" i="4" s="1"/>
  <c r="AN8" i="4"/>
  <c r="BI8" i="4" s="1"/>
  <c r="BW8" i="4" s="1"/>
  <c r="AM8" i="4"/>
  <c r="BH8" i="4" s="1"/>
  <c r="BV8" i="4" s="1"/>
  <c r="AL8" i="4"/>
  <c r="BG8" i="4" s="1"/>
  <c r="BU8" i="4" s="1"/>
  <c r="AK8" i="4"/>
  <c r="BF8" i="4" s="1"/>
  <c r="BT8" i="4" s="1"/>
  <c r="AJ8" i="4"/>
  <c r="BE8" i="4" s="1"/>
  <c r="BS8" i="4" s="1"/>
  <c r="AI8" i="4"/>
  <c r="BD8" i="4" s="1"/>
  <c r="BR8" i="4" s="1"/>
  <c r="AH8" i="4"/>
  <c r="BC8" i="4" s="1"/>
  <c r="BQ8" i="4" s="1"/>
  <c r="AG8" i="4"/>
  <c r="BB8" i="4" s="1"/>
  <c r="BP8" i="4" s="1"/>
  <c r="AF8" i="4"/>
  <c r="BA8" i="4" s="1"/>
  <c r="BO8" i="4" s="1"/>
  <c r="AE8" i="4"/>
  <c r="AZ8" i="4" s="1"/>
  <c r="BN8" i="4" s="1"/>
  <c r="AD8" i="4"/>
  <c r="AY8" i="4" s="1"/>
  <c r="BM8" i="4" s="1"/>
  <c r="BM7" i="4"/>
  <c r="BB7" i="4"/>
  <c r="BP7" i="4" s="1"/>
  <c r="BA7" i="4"/>
  <c r="BO7" i="4" s="1"/>
  <c r="AV7" i="4"/>
  <c r="AO7" i="4"/>
  <c r="BJ7" i="4" s="1"/>
  <c r="BX7" i="4" s="1"/>
  <c r="CI7" i="4" s="1"/>
  <c r="AN7" i="4"/>
  <c r="BI7" i="4" s="1"/>
  <c r="BW7" i="4" s="1"/>
  <c r="AM7" i="4"/>
  <c r="BH7" i="4" s="1"/>
  <c r="BV7" i="4" s="1"/>
  <c r="AL7" i="4"/>
  <c r="BG7" i="4" s="1"/>
  <c r="BU7" i="4" s="1"/>
  <c r="AK7" i="4"/>
  <c r="BF7" i="4" s="1"/>
  <c r="BT7" i="4" s="1"/>
  <c r="AJ7" i="4"/>
  <c r="BE7" i="4" s="1"/>
  <c r="BS7" i="4" s="1"/>
  <c r="AI7" i="4"/>
  <c r="BD7" i="4" s="1"/>
  <c r="BR7" i="4" s="1"/>
  <c r="AH7" i="4"/>
  <c r="BC7" i="4" s="1"/>
  <c r="BQ7" i="4" s="1"/>
  <c r="AG7" i="4"/>
  <c r="AF7" i="4"/>
  <c r="AE7" i="4"/>
  <c r="AZ7" i="4" s="1"/>
  <c r="BN7" i="4" s="1"/>
  <c r="AD7" i="4"/>
  <c r="AY7" i="4" s="1"/>
  <c r="AV6" i="4"/>
  <c r="AO6" i="4"/>
  <c r="BJ6" i="4" s="1"/>
  <c r="BX6" i="4" s="1"/>
  <c r="AN6" i="4"/>
  <c r="BI6" i="4" s="1"/>
  <c r="BW6" i="4" s="1"/>
  <c r="AM6" i="4"/>
  <c r="BH6" i="4" s="1"/>
  <c r="BV6" i="4" s="1"/>
  <c r="AL6" i="4"/>
  <c r="BG6" i="4" s="1"/>
  <c r="BU6" i="4" s="1"/>
  <c r="AK6" i="4"/>
  <c r="BF6" i="4" s="1"/>
  <c r="BT6" i="4" s="1"/>
  <c r="AJ6" i="4"/>
  <c r="BE6" i="4" s="1"/>
  <c r="BS6" i="4" s="1"/>
  <c r="AI6" i="4"/>
  <c r="BD6" i="4" s="1"/>
  <c r="BR6" i="4" s="1"/>
  <c r="AH6" i="4"/>
  <c r="BC6" i="4" s="1"/>
  <c r="BQ6" i="4" s="1"/>
  <c r="AG6" i="4"/>
  <c r="BB6" i="4" s="1"/>
  <c r="BP6" i="4" s="1"/>
  <c r="AF6" i="4"/>
  <c r="BA6" i="4" s="1"/>
  <c r="BO6" i="4" s="1"/>
  <c r="AE6" i="4"/>
  <c r="AZ6" i="4" s="1"/>
  <c r="BN6" i="4" s="1"/>
  <c r="AD6" i="4"/>
  <c r="AY6" i="4" s="1"/>
  <c r="BM6" i="4" s="1"/>
  <c r="BD5" i="4"/>
  <c r="BR5" i="4" s="1"/>
  <c r="BC5" i="4"/>
  <c r="BQ5" i="4" s="1"/>
  <c r="AV5" i="4"/>
  <c r="AO5" i="4"/>
  <c r="BJ5" i="4" s="1"/>
  <c r="BX5" i="4" s="1"/>
  <c r="AN5" i="4"/>
  <c r="BI5" i="4" s="1"/>
  <c r="BW5" i="4" s="1"/>
  <c r="AM5" i="4"/>
  <c r="BH5" i="4" s="1"/>
  <c r="BV5" i="4" s="1"/>
  <c r="AL5" i="4"/>
  <c r="BG5" i="4" s="1"/>
  <c r="BU5" i="4" s="1"/>
  <c r="AK5" i="4"/>
  <c r="BF5" i="4" s="1"/>
  <c r="BT5" i="4" s="1"/>
  <c r="AJ5" i="4"/>
  <c r="BE5" i="4" s="1"/>
  <c r="BS5" i="4" s="1"/>
  <c r="AI5" i="4"/>
  <c r="AH5" i="4"/>
  <c r="AG5" i="4"/>
  <c r="BB5" i="4" s="1"/>
  <c r="BP5" i="4" s="1"/>
  <c r="AF5" i="4"/>
  <c r="BA5" i="4" s="1"/>
  <c r="BO5" i="4" s="1"/>
  <c r="AE5" i="4"/>
  <c r="AZ5" i="4" s="1"/>
  <c r="BN5" i="4" s="1"/>
  <c r="AD5" i="4"/>
  <c r="AY5" i="4" s="1"/>
  <c r="BM5" i="4" s="1"/>
  <c r="BH4" i="4"/>
  <c r="BV4" i="4" s="1"/>
  <c r="AV4" i="4"/>
  <c r="AO4" i="4"/>
  <c r="BJ4" i="4" s="1"/>
  <c r="BX4" i="4" s="1"/>
  <c r="AN4" i="4"/>
  <c r="BI4" i="4" s="1"/>
  <c r="BW4" i="4" s="1"/>
  <c r="AM4" i="4"/>
  <c r="AL4" i="4"/>
  <c r="BG4" i="4" s="1"/>
  <c r="BU4" i="4" s="1"/>
  <c r="AK4" i="4"/>
  <c r="BF4" i="4" s="1"/>
  <c r="BT4" i="4" s="1"/>
  <c r="AJ4" i="4"/>
  <c r="BE4" i="4" s="1"/>
  <c r="BS4" i="4" s="1"/>
  <c r="AI4" i="4"/>
  <c r="BD4" i="4" s="1"/>
  <c r="BR4" i="4" s="1"/>
  <c r="AH4" i="4"/>
  <c r="BC4" i="4" s="1"/>
  <c r="BQ4" i="4" s="1"/>
  <c r="AG4" i="4"/>
  <c r="BB4" i="4" s="1"/>
  <c r="BP4" i="4" s="1"/>
  <c r="AF4" i="4"/>
  <c r="BA4" i="4" s="1"/>
  <c r="BO4" i="4" s="1"/>
  <c r="AE4" i="4"/>
  <c r="AZ4" i="4" s="1"/>
  <c r="BN4" i="4" s="1"/>
  <c r="AD4" i="4"/>
  <c r="AY4" i="4" s="1"/>
  <c r="BM4" i="4" s="1"/>
  <c r="EG16" i="3"/>
  <c r="BB11" i="3"/>
  <c r="BP11" i="3" s="1"/>
  <c r="BA11" i="3"/>
  <c r="BO11" i="3" s="1"/>
  <c r="AO11" i="3"/>
  <c r="BJ11" i="3" s="1"/>
  <c r="BX11" i="3" s="1"/>
  <c r="AN11" i="3"/>
  <c r="BI11" i="3" s="1"/>
  <c r="BW11" i="3" s="1"/>
  <c r="AM11" i="3"/>
  <c r="BH11" i="3" s="1"/>
  <c r="BV11" i="3" s="1"/>
  <c r="AL11" i="3"/>
  <c r="BG11" i="3" s="1"/>
  <c r="BU11" i="3" s="1"/>
  <c r="AK11" i="3"/>
  <c r="BF11" i="3" s="1"/>
  <c r="BT11" i="3" s="1"/>
  <c r="AJ11" i="3"/>
  <c r="BE11" i="3" s="1"/>
  <c r="BS11" i="3" s="1"/>
  <c r="AI11" i="3"/>
  <c r="BD11" i="3" s="1"/>
  <c r="BR11" i="3" s="1"/>
  <c r="AH11" i="3"/>
  <c r="BC11" i="3" s="1"/>
  <c r="BQ11" i="3" s="1"/>
  <c r="AG11" i="3"/>
  <c r="AF11" i="3"/>
  <c r="AE11" i="3"/>
  <c r="AZ11" i="3" s="1"/>
  <c r="BN11" i="3" s="1"/>
  <c r="AD11" i="3"/>
  <c r="AY11" i="3" s="1"/>
  <c r="BM11" i="3" s="1"/>
  <c r="CA11" i="3" s="1"/>
  <c r="BF10" i="3"/>
  <c r="BT10" i="3" s="1"/>
  <c r="BB10" i="3"/>
  <c r="BP10" i="3" s="1"/>
  <c r="AO10" i="3"/>
  <c r="BJ10" i="3" s="1"/>
  <c r="BX10" i="3" s="1"/>
  <c r="AN10" i="3"/>
  <c r="BI10" i="3" s="1"/>
  <c r="BW10" i="3" s="1"/>
  <c r="AM10" i="3"/>
  <c r="BH10" i="3" s="1"/>
  <c r="BV10" i="3" s="1"/>
  <c r="AL10" i="3"/>
  <c r="BG10" i="3" s="1"/>
  <c r="BU10" i="3" s="1"/>
  <c r="AK10" i="3"/>
  <c r="AJ10" i="3"/>
  <c r="BE10" i="3" s="1"/>
  <c r="BS10" i="3" s="1"/>
  <c r="AI10" i="3"/>
  <c r="BD10" i="3" s="1"/>
  <c r="BR10" i="3" s="1"/>
  <c r="AH10" i="3"/>
  <c r="BC10" i="3" s="1"/>
  <c r="BQ10" i="3" s="1"/>
  <c r="AG10" i="3"/>
  <c r="AF10" i="3"/>
  <c r="BA10" i="3" s="1"/>
  <c r="BO10" i="3" s="1"/>
  <c r="AE10" i="3"/>
  <c r="AZ10" i="3" s="1"/>
  <c r="BN10" i="3" s="1"/>
  <c r="AD10" i="3"/>
  <c r="AY10" i="3" s="1"/>
  <c r="BM10" i="3" s="1"/>
  <c r="AO9" i="3"/>
  <c r="BJ9" i="3" s="1"/>
  <c r="BX9" i="3" s="1"/>
  <c r="AN9" i="3"/>
  <c r="BI9" i="3" s="1"/>
  <c r="BW9" i="3" s="1"/>
  <c r="AM9" i="3"/>
  <c r="BH9" i="3" s="1"/>
  <c r="BV9" i="3" s="1"/>
  <c r="AL9" i="3"/>
  <c r="BG9" i="3" s="1"/>
  <c r="BU9" i="3" s="1"/>
  <c r="AK9" i="3"/>
  <c r="BF9" i="3" s="1"/>
  <c r="BT9" i="3" s="1"/>
  <c r="AJ9" i="3"/>
  <c r="BE9" i="3" s="1"/>
  <c r="BS9" i="3" s="1"/>
  <c r="AI9" i="3"/>
  <c r="BD9" i="3" s="1"/>
  <c r="BR9" i="3" s="1"/>
  <c r="AH9" i="3"/>
  <c r="BC9" i="3" s="1"/>
  <c r="BQ9" i="3" s="1"/>
  <c r="AG9" i="3"/>
  <c r="BB9" i="3" s="1"/>
  <c r="BP9" i="3" s="1"/>
  <c r="AF9" i="3"/>
  <c r="BA9" i="3" s="1"/>
  <c r="BO9" i="3" s="1"/>
  <c r="AE9" i="3"/>
  <c r="AZ9" i="3" s="1"/>
  <c r="BN9" i="3" s="1"/>
  <c r="AD9" i="3"/>
  <c r="AY9" i="3" s="1"/>
  <c r="BM9" i="3" s="1"/>
  <c r="BE8" i="3"/>
  <c r="BS8" i="3" s="1"/>
  <c r="AO8" i="3"/>
  <c r="BJ8" i="3" s="1"/>
  <c r="BX8" i="3" s="1"/>
  <c r="AN8" i="3"/>
  <c r="BI8" i="3" s="1"/>
  <c r="BW8" i="3" s="1"/>
  <c r="AM8" i="3"/>
  <c r="BH8" i="3" s="1"/>
  <c r="BV8" i="3" s="1"/>
  <c r="AL8" i="3"/>
  <c r="BG8" i="3" s="1"/>
  <c r="BU8" i="3" s="1"/>
  <c r="AK8" i="3"/>
  <c r="BF8" i="3" s="1"/>
  <c r="BT8" i="3" s="1"/>
  <c r="AJ8" i="3"/>
  <c r="AI8" i="3"/>
  <c r="BD8" i="3" s="1"/>
  <c r="BR8" i="3" s="1"/>
  <c r="AH8" i="3"/>
  <c r="BC8" i="3" s="1"/>
  <c r="BQ8" i="3" s="1"/>
  <c r="AG8" i="3"/>
  <c r="BB8" i="3" s="1"/>
  <c r="BP8" i="3" s="1"/>
  <c r="AF8" i="3"/>
  <c r="BA8" i="3" s="1"/>
  <c r="BO8" i="3" s="1"/>
  <c r="AE8" i="3"/>
  <c r="AZ8" i="3" s="1"/>
  <c r="BN8" i="3" s="1"/>
  <c r="AD8" i="3"/>
  <c r="AY8" i="3" s="1"/>
  <c r="BM8" i="3" s="1"/>
  <c r="BQ7" i="3"/>
  <c r="BM7" i="3"/>
  <c r="BB7" i="3"/>
  <c r="BP7" i="3" s="1"/>
  <c r="BA7" i="3"/>
  <c r="BO7" i="3" s="1"/>
  <c r="AV7" i="3"/>
  <c r="AO7" i="3"/>
  <c r="BJ7" i="3" s="1"/>
  <c r="BX7" i="3" s="1"/>
  <c r="AN7" i="3"/>
  <c r="BI7" i="3" s="1"/>
  <c r="BW7" i="3" s="1"/>
  <c r="AM7" i="3"/>
  <c r="BH7" i="3" s="1"/>
  <c r="BV7" i="3" s="1"/>
  <c r="AL7" i="3"/>
  <c r="BG7" i="3" s="1"/>
  <c r="BU7" i="3" s="1"/>
  <c r="AK7" i="3"/>
  <c r="BF7" i="3" s="1"/>
  <c r="BT7" i="3" s="1"/>
  <c r="AJ7" i="3"/>
  <c r="BE7" i="3" s="1"/>
  <c r="BS7" i="3" s="1"/>
  <c r="AI7" i="3"/>
  <c r="BD7" i="3" s="1"/>
  <c r="BR7" i="3" s="1"/>
  <c r="AH7" i="3"/>
  <c r="BC7" i="3" s="1"/>
  <c r="AG7" i="3"/>
  <c r="AF7" i="3"/>
  <c r="AE7" i="3"/>
  <c r="AZ7" i="3" s="1"/>
  <c r="BN7" i="3" s="1"/>
  <c r="AD7" i="3"/>
  <c r="AY7" i="3" s="1"/>
  <c r="AV6" i="3"/>
  <c r="AO6" i="3"/>
  <c r="BJ6" i="3" s="1"/>
  <c r="BX6" i="3" s="1"/>
  <c r="AN6" i="3"/>
  <c r="BI6" i="3" s="1"/>
  <c r="BW6" i="3" s="1"/>
  <c r="AM6" i="3"/>
  <c r="BH6" i="3" s="1"/>
  <c r="BV6" i="3" s="1"/>
  <c r="AL6" i="3"/>
  <c r="BG6" i="3" s="1"/>
  <c r="BU6" i="3" s="1"/>
  <c r="AK6" i="3"/>
  <c r="BF6" i="3" s="1"/>
  <c r="BT6" i="3" s="1"/>
  <c r="AJ6" i="3"/>
  <c r="BE6" i="3" s="1"/>
  <c r="BS6" i="3" s="1"/>
  <c r="AI6" i="3"/>
  <c r="BD6" i="3" s="1"/>
  <c r="BR6" i="3" s="1"/>
  <c r="AH6" i="3"/>
  <c r="BC6" i="3" s="1"/>
  <c r="BQ6" i="3" s="1"/>
  <c r="AG6" i="3"/>
  <c r="BB6" i="3" s="1"/>
  <c r="BP6" i="3" s="1"/>
  <c r="AF6" i="3"/>
  <c r="BA6" i="3" s="1"/>
  <c r="BO6" i="3" s="1"/>
  <c r="AE6" i="3"/>
  <c r="AZ6" i="3" s="1"/>
  <c r="BN6" i="3" s="1"/>
  <c r="AD6" i="3"/>
  <c r="AY6" i="3" s="1"/>
  <c r="BM6" i="3" s="1"/>
  <c r="BI5" i="3"/>
  <c r="BW5" i="3" s="1"/>
  <c r="AV5" i="3"/>
  <c r="AO5" i="3"/>
  <c r="BJ5" i="3" s="1"/>
  <c r="BX5" i="3" s="1"/>
  <c r="AN5" i="3"/>
  <c r="AM5" i="3"/>
  <c r="BH5" i="3" s="1"/>
  <c r="BV5" i="3" s="1"/>
  <c r="AL5" i="3"/>
  <c r="BG5" i="3" s="1"/>
  <c r="BU5" i="3" s="1"/>
  <c r="AK5" i="3"/>
  <c r="BF5" i="3" s="1"/>
  <c r="BT5" i="3" s="1"/>
  <c r="AJ5" i="3"/>
  <c r="BE5" i="3" s="1"/>
  <c r="BS5" i="3" s="1"/>
  <c r="AI5" i="3"/>
  <c r="BD5" i="3" s="1"/>
  <c r="BR5" i="3" s="1"/>
  <c r="AH5" i="3"/>
  <c r="BC5" i="3" s="1"/>
  <c r="BQ5" i="3" s="1"/>
  <c r="AG5" i="3"/>
  <c r="BB5" i="3" s="1"/>
  <c r="BP5" i="3" s="1"/>
  <c r="AF5" i="3"/>
  <c r="BA5" i="3" s="1"/>
  <c r="BO5" i="3" s="1"/>
  <c r="AE5" i="3"/>
  <c r="AZ5" i="3" s="1"/>
  <c r="BN5" i="3" s="1"/>
  <c r="AD5" i="3"/>
  <c r="AY5" i="3" s="1"/>
  <c r="BM5" i="3" s="1"/>
  <c r="AV4" i="3"/>
  <c r="AO4" i="3"/>
  <c r="BJ4" i="3" s="1"/>
  <c r="BX4" i="3" s="1"/>
  <c r="AN4" i="3"/>
  <c r="BI4" i="3" s="1"/>
  <c r="BW4" i="3" s="1"/>
  <c r="AM4" i="3"/>
  <c r="BH4" i="3" s="1"/>
  <c r="BV4" i="3" s="1"/>
  <c r="AL4" i="3"/>
  <c r="BG4" i="3" s="1"/>
  <c r="BU4" i="3" s="1"/>
  <c r="AK4" i="3"/>
  <c r="BF4" i="3" s="1"/>
  <c r="BT4" i="3" s="1"/>
  <c r="AJ4" i="3"/>
  <c r="BE4" i="3" s="1"/>
  <c r="BS4" i="3" s="1"/>
  <c r="AI4" i="3"/>
  <c r="BD4" i="3" s="1"/>
  <c r="BR4" i="3" s="1"/>
  <c r="AH4" i="3"/>
  <c r="BC4" i="3" s="1"/>
  <c r="BQ4" i="3" s="1"/>
  <c r="AG4" i="3"/>
  <c r="BB4" i="3" s="1"/>
  <c r="BP4" i="3" s="1"/>
  <c r="AF4" i="3"/>
  <c r="BA4" i="3" s="1"/>
  <c r="BO4" i="3" s="1"/>
  <c r="AE4" i="3"/>
  <c r="AZ4" i="3" s="1"/>
  <c r="BN4" i="3" s="1"/>
  <c r="AD4" i="3"/>
  <c r="AY4" i="3" s="1"/>
  <c r="BM4" i="3" s="1"/>
  <c r="EL24" i="2"/>
  <c r="EL23" i="2"/>
  <c r="EL22" i="2"/>
  <c r="EL21" i="2"/>
  <c r="EL20" i="2"/>
  <c r="EL19" i="2"/>
  <c r="EL18" i="2"/>
  <c r="EK24" i="2"/>
  <c r="EK23" i="2"/>
  <c r="EK22" i="2"/>
  <c r="EK20" i="2"/>
  <c r="EK21" i="2"/>
  <c r="EK19" i="2"/>
  <c r="EK18" i="2"/>
  <c r="EJ24" i="2"/>
  <c r="EJ23" i="2"/>
  <c r="EJ22" i="2"/>
  <c r="EJ21" i="2"/>
  <c r="EJ20" i="2"/>
  <c r="EJ19" i="2"/>
  <c r="EJ18" i="2"/>
  <c r="EI24" i="2"/>
  <c r="EI23" i="2"/>
  <c r="EI22" i="2"/>
  <c r="EI21" i="2"/>
  <c r="EI20" i="2"/>
  <c r="EI19" i="2"/>
  <c r="EI18" i="2"/>
  <c r="AH5" i="2"/>
  <c r="EH18" i="2"/>
  <c r="EH19" i="2"/>
  <c r="EH21" i="2"/>
  <c r="EH24" i="2"/>
  <c r="EH23" i="2"/>
  <c r="EH22" i="2"/>
  <c r="EH17" i="2"/>
  <c r="EH16" i="2"/>
  <c r="FA11" i="2"/>
  <c r="EG16" i="2"/>
  <c r="EG21" i="2"/>
  <c r="EG19" i="2"/>
  <c r="EG18" i="2"/>
  <c r="EG24" i="2"/>
  <c r="EG23" i="2"/>
  <c r="EG22" i="2"/>
  <c r="EG17" i="2"/>
  <c r="ES4" i="2"/>
  <c r="ES5" i="2"/>
  <c r="ES6" i="2"/>
  <c r="ES7" i="2"/>
  <c r="AY8" i="2"/>
  <c r="BM8" i="2"/>
  <c r="CA7" i="2"/>
  <c r="DC6" i="2"/>
  <c r="DC8" i="2"/>
  <c r="DY11" i="2"/>
  <c r="EM11" i="2" s="1"/>
  <c r="DZ11" i="2"/>
  <c r="EA11" i="2"/>
  <c r="EB11" i="2"/>
  <c r="DK11" i="2"/>
  <c r="CA5" i="2"/>
  <c r="CO4" i="2"/>
  <c r="CP4" i="2"/>
  <c r="DC4" i="2" s="1"/>
  <c r="CQ4" i="2"/>
  <c r="CR4" i="2"/>
  <c r="CS4" i="2"/>
  <c r="CT4" i="2"/>
  <c r="CU4" i="2"/>
  <c r="CV4" i="2"/>
  <c r="CW4" i="2"/>
  <c r="CX4" i="2"/>
  <c r="CY4" i="2"/>
  <c r="CZ4" i="2"/>
  <c r="CT5" i="2"/>
  <c r="CU5" i="2"/>
  <c r="CV5" i="2"/>
  <c r="CW5" i="2"/>
  <c r="CX5" i="2"/>
  <c r="CY5" i="2"/>
  <c r="CZ5" i="2"/>
  <c r="CS6" i="2"/>
  <c r="CT6" i="2"/>
  <c r="CU6" i="2"/>
  <c r="CV6" i="2"/>
  <c r="CW6" i="2"/>
  <c r="CX6" i="2"/>
  <c r="CY6" i="2"/>
  <c r="CZ6" i="2"/>
  <c r="CS7" i="2"/>
  <c r="CT7" i="2"/>
  <c r="CU7" i="2"/>
  <c r="CV7" i="2"/>
  <c r="CW7" i="2"/>
  <c r="CX7" i="2"/>
  <c r="CY7" i="2"/>
  <c r="CZ7" i="2"/>
  <c r="CS8" i="2"/>
  <c r="CT8" i="2"/>
  <c r="CU8" i="2"/>
  <c r="CV8" i="2"/>
  <c r="CW8" i="2"/>
  <c r="CX8" i="2"/>
  <c r="CY8" i="2"/>
  <c r="CZ8" i="2"/>
  <c r="CS9" i="2"/>
  <c r="CT9" i="2"/>
  <c r="CU9" i="2"/>
  <c r="CV9" i="2"/>
  <c r="CW9" i="2"/>
  <c r="CX9" i="2"/>
  <c r="CY9" i="2"/>
  <c r="CZ9" i="2"/>
  <c r="CS10" i="2"/>
  <c r="CT10" i="2"/>
  <c r="CU10" i="2"/>
  <c r="CV10" i="2"/>
  <c r="CW10" i="2"/>
  <c r="CX10" i="2"/>
  <c r="CY10" i="2"/>
  <c r="CZ10" i="2"/>
  <c r="CS11" i="2"/>
  <c r="CT11" i="2"/>
  <c r="CU11" i="2"/>
  <c r="CV11" i="2"/>
  <c r="CW11" i="2"/>
  <c r="CX11" i="2"/>
  <c r="CY11" i="2"/>
  <c r="CO6" i="2"/>
  <c r="CP6" i="2"/>
  <c r="CQ6" i="2"/>
  <c r="CR6" i="2"/>
  <c r="CO7" i="2"/>
  <c r="CP7" i="2"/>
  <c r="CQ7" i="2"/>
  <c r="CR7" i="2"/>
  <c r="CO8" i="2"/>
  <c r="CP8" i="2"/>
  <c r="CQ8" i="2"/>
  <c r="CR8" i="2"/>
  <c r="CO9" i="2"/>
  <c r="CP9" i="2"/>
  <c r="CQ9" i="2"/>
  <c r="CR9" i="2"/>
  <c r="CO10" i="2"/>
  <c r="CP10" i="2"/>
  <c r="CQ10" i="2"/>
  <c r="CR10" i="2"/>
  <c r="CO11" i="2"/>
  <c r="CP11" i="2"/>
  <c r="CQ11" i="2"/>
  <c r="CR11" i="2"/>
  <c r="CP5" i="2"/>
  <c r="CQ5" i="2"/>
  <c r="DC5" i="2" s="1"/>
  <c r="DQ5" i="2" s="1"/>
  <c r="CR5" i="2"/>
  <c r="CO5" i="2"/>
  <c r="DC7" i="2"/>
  <c r="CA4" i="2"/>
  <c r="CA6" i="2"/>
  <c r="BM4" i="2"/>
  <c r="BN4" i="2"/>
  <c r="BO4" i="2"/>
  <c r="BP4" i="2"/>
  <c r="BM5" i="2"/>
  <c r="BN5" i="2"/>
  <c r="BO5" i="2"/>
  <c r="BP5" i="2"/>
  <c r="BM6" i="2"/>
  <c r="BN6" i="2"/>
  <c r="BO6" i="2"/>
  <c r="BP6" i="2"/>
  <c r="BM7" i="2"/>
  <c r="BN7" i="2"/>
  <c r="BO7" i="2"/>
  <c r="BP7" i="2"/>
  <c r="AL11" i="2"/>
  <c r="AM11" i="2"/>
  <c r="AN11" i="2"/>
  <c r="AO11" i="2"/>
  <c r="BJ11" i="2" s="1"/>
  <c r="BX11" i="2" s="1"/>
  <c r="BG11" i="2"/>
  <c r="BH11" i="2"/>
  <c r="BI11" i="2"/>
  <c r="AY4" i="2"/>
  <c r="AD4" i="2"/>
  <c r="BW11" i="2"/>
  <c r="BV11" i="2"/>
  <c r="BU11" i="2"/>
  <c r="AK11" i="2"/>
  <c r="BF11" i="2" s="1"/>
  <c r="BT11" i="2" s="1"/>
  <c r="AJ11" i="2"/>
  <c r="BE11" i="2" s="1"/>
  <c r="BS11" i="2" s="1"/>
  <c r="AI11" i="2"/>
  <c r="BD11" i="2" s="1"/>
  <c r="BR11" i="2" s="1"/>
  <c r="AH11" i="2"/>
  <c r="BC11" i="2" s="1"/>
  <c r="BQ11" i="2" s="1"/>
  <c r="AG11" i="2"/>
  <c r="BB11" i="2" s="1"/>
  <c r="BP11" i="2" s="1"/>
  <c r="AF11" i="2"/>
  <c r="BA11" i="2" s="1"/>
  <c r="BO11" i="2" s="1"/>
  <c r="AE11" i="2"/>
  <c r="AZ11" i="2" s="1"/>
  <c r="BN11" i="2" s="1"/>
  <c r="AD11" i="2"/>
  <c r="AY11" i="2" s="1"/>
  <c r="BM11" i="2" s="1"/>
  <c r="AO10" i="2"/>
  <c r="BJ10" i="2" s="1"/>
  <c r="BX10" i="2" s="1"/>
  <c r="AN10" i="2"/>
  <c r="BI10" i="2" s="1"/>
  <c r="BW10" i="2" s="1"/>
  <c r="AM10" i="2"/>
  <c r="BH10" i="2" s="1"/>
  <c r="BV10" i="2" s="1"/>
  <c r="AL10" i="2"/>
  <c r="BG10" i="2" s="1"/>
  <c r="BU10" i="2" s="1"/>
  <c r="AK10" i="2"/>
  <c r="BF10" i="2" s="1"/>
  <c r="BT10" i="2" s="1"/>
  <c r="AJ10" i="2"/>
  <c r="BE10" i="2" s="1"/>
  <c r="BS10" i="2" s="1"/>
  <c r="AI10" i="2"/>
  <c r="BD10" i="2" s="1"/>
  <c r="BR10" i="2" s="1"/>
  <c r="AH10" i="2"/>
  <c r="BC10" i="2" s="1"/>
  <c r="BQ10" i="2" s="1"/>
  <c r="AG10" i="2"/>
  <c r="BB10" i="2" s="1"/>
  <c r="BP10" i="2" s="1"/>
  <c r="AF10" i="2"/>
  <c r="BA10" i="2" s="1"/>
  <c r="BO10" i="2" s="1"/>
  <c r="AE10" i="2"/>
  <c r="AZ10" i="2" s="1"/>
  <c r="BN10" i="2" s="1"/>
  <c r="AD10" i="2"/>
  <c r="AY10" i="2" s="1"/>
  <c r="BM10" i="2" s="1"/>
  <c r="BB9" i="2"/>
  <c r="BP9" i="2" s="1"/>
  <c r="AO9" i="2"/>
  <c r="BJ9" i="2" s="1"/>
  <c r="BX9" i="2" s="1"/>
  <c r="AN9" i="2"/>
  <c r="BI9" i="2" s="1"/>
  <c r="BW9" i="2" s="1"/>
  <c r="AM9" i="2"/>
  <c r="BH9" i="2" s="1"/>
  <c r="BV9" i="2" s="1"/>
  <c r="AL9" i="2"/>
  <c r="BG9" i="2" s="1"/>
  <c r="BU9" i="2" s="1"/>
  <c r="AK9" i="2"/>
  <c r="BF9" i="2" s="1"/>
  <c r="BT9" i="2" s="1"/>
  <c r="AJ9" i="2"/>
  <c r="BE9" i="2" s="1"/>
  <c r="BS9" i="2" s="1"/>
  <c r="AI9" i="2"/>
  <c r="BD9" i="2" s="1"/>
  <c r="BR9" i="2" s="1"/>
  <c r="AH9" i="2"/>
  <c r="BC9" i="2" s="1"/>
  <c r="BQ9" i="2" s="1"/>
  <c r="AG9" i="2"/>
  <c r="AF9" i="2"/>
  <c r="BA9" i="2" s="1"/>
  <c r="BO9" i="2" s="1"/>
  <c r="AE9" i="2"/>
  <c r="AZ9" i="2" s="1"/>
  <c r="BN9" i="2" s="1"/>
  <c r="AD9" i="2"/>
  <c r="AY9" i="2" s="1"/>
  <c r="BM9" i="2" s="1"/>
  <c r="BD8" i="2"/>
  <c r="BR8" i="2" s="1"/>
  <c r="AO8" i="2"/>
  <c r="BJ8" i="2" s="1"/>
  <c r="BX8" i="2" s="1"/>
  <c r="AN8" i="2"/>
  <c r="BI8" i="2" s="1"/>
  <c r="BW8" i="2" s="1"/>
  <c r="AM8" i="2"/>
  <c r="BH8" i="2" s="1"/>
  <c r="BV8" i="2" s="1"/>
  <c r="AL8" i="2"/>
  <c r="BG8" i="2" s="1"/>
  <c r="BU8" i="2" s="1"/>
  <c r="AK8" i="2"/>
  <c r="BF8" i="2" s="1"/>
  <c r="BT8" i="2" s="1"/>
  <c r="AJ8" i="2"/>
  <c r="BE8" i="2" s="1"/>
  <c r="BS8" i="2" s="1"/>
  <c r="AI8" i="2"/>
  <c r="AH8" i="2"/>
  <c r="BC8" i="2" s="1"/>
  <c r="BQ8" i="2" s="1"/>
  <c r="AG8" i="2"/>
  <c r="BB8" i="2" s="1"/>
  <c r="BP8" i="2" s="1"/>
  <c r="AF8" i="2"/>
  <c r="BA8" i="2" s="1"/>
  <c r="BO8" i="2" s="1"/>
  <c r="AE8" i="2"/>
  <c r="AZ8" i="2" s="1"/>
  <c r="BN8" i="2" s="1"/>
  <c r="AD8" i="2"/>
  <c r="BJ7" i="2"/>
  <c r="BX7" i="2" s="1"/>
  <c r="AZ7" i="2"/>
  <c r="AO7" i="2"/>
  <c r="AN7" i="2"/>
  <c r="BI7" i="2" s="1"/>
  <c r="BW7" i="2" s="1"/>
  <c r="AM7" i="2"/>
  <c r="BH7" i="2" s="1"/>
  <c r="BV7" i="2" s="1"/>
  <c r="AL7" i="2"/>
  <c r="BG7" i="2" s="1"/>
  <c r="BU7" i="2" s="1"/>
  <c r="AK7" i="2"/>
  <c r="BF7" i="2" s="1"/>
  <c r="BT7" i="2" s="1"/>
  <c r="AJ7" i="2"/>
  <c r="BE7" i="2" s="1"/>
  <c r="BS7" i="2" s="1"/>
  <c r="AI7" i="2"/>
  <c r="BD7" i="2" s="1"/>
  <c r="BR7" i="2" s="1"/>
  <c r="AH7" i="2"/>
  <c r="BC7" i="2" s="1"/>
  <c r="BQ7" i="2" s="1"/>
  <c r="AG7" i="2"/>
  <c r="BB7" i="2" s="1"/>
  <c r="AF7" i="2"/>
  <c r="BA7" i="2" s="1"/>
  <c r="AE7" i="2"/>
  <c r="AD7" i="2"/>
  <c r="AY7" i="2" s="1"/>
  <c r="BG6" i="2"/>
  <c r="BU6" i="2" s="1"/>
  <c r="BF6" i="2"/>
  <c r="BT6" i="2" s="1"/>
  <c r="BC6" i="2"/>
  <c r="BQ6" i="2" s="1"/>
  <c r="AO6" i="2"/>
  <c r="BJ6" i="2" s="1"/>
  <c r="BX6" i="2" s="1"/>
  <c r="AN6" i="2"/>
  <c r="BI6" i="2" s="1"/>
  <c r="BW6" i="2" s="1"/>
  <c r="AM6" i="2"/>
  <c r="BH6" i="2" s="1"/>
  <c r="BV6" i="2" s="1"/>
  <c r="AL6" i="2"/>
  <c r="AK6" i="2"/>
  <c r="AJ6" i="2"/>
  <c r="BE6" i="2" s="1"/>
  <c r="BS6" i="2" s="1"/>
  <c r="AI6" i="2"/>
  <c r="BD6" i="2" s="1"/>
  <c r="BR6" i="2" s="1"/>
  <c r="AH6" i="2"/>
  <c r="AG6" i="2"/>
  <c r="BB6" i="2" s="1"/>
  <c r="AF6" i="2"/>
  <c r="BA6" i="2" s="1"/>
  <c r="AE6" i="2"/>
  <c r="AZ6" i="2" s="1"/>
  <c r="AD6" i="2"/>
  <c r="BD5" i="2"/>
  <c r="BR5" i="2" s="1"/>
  <c r="AO5" i="2"/>
  <c r="BJ5" i="2" s="1"/>
  <c r="BX5" i="2" s="1"/>
  <c r="AN5" i="2"/>
  <c r="BI5" i="2" s="1"/>
  <c r="BW5" i="2" s="1"/>
  <c r="AM5" i="2"/>
  <c r="BH5" i="2" s="1"/>
  <c r="BV5" i="2" s="1"/>
  <c r="AL5" i="2"/>
  <c r="BG5" i="2" s="1"/>
  <c r="BU5" i="2" s="1"/>
  <c r="AK5" i="2"/>
  <c r="BF5" i="2" s="1"/>
  <c r="BT5" i="2" s="1"/>
  <c r="AJ5" i="2"/>
  <c r="BE5" i="2" s="1"/>
  <c r="BS5" i="2" s="1"/>
  <c r="AI5" i="2"/>
  <c r="BC5" i="2"/>
  <c r="BQ5" i="2" s="1"/>
  <c r="CS5" i="2" s="1"/>
  <c r="AG5" i="2"/>
  <c r="BB5" i="2" s="1"/>
  <c r="AF5" i="2"/>
  <c r="BA5" i="2" s="1"/>
  <c r="AE5" i="2"/>
  <c r="AD5" i="2"/>
  <c r="AO4" i="2"/>
  <c r="BJ4" i="2" s="1"/>
  <c r="BX4" i="2" s="1"/>
  <c r="AN4" i="2"/>
  <c r="BI4" i="2" s="1"/>
  <c r="BW4" i="2" s="1"/>
  <c r="AM4" i="2"/>
  <c r="BH4" i="2" s="1"/>
  <c r="BV4" i="2" s="1"/>
  <c r="AL4" i="2"/>
  <c r="BG4" i="2" s="1"/>
  <c r="BU4" i="2" s="1"/>
  <c r="CI4" i="2" s="1"/>
  <c r="AK4" i="2"/>
  <c r="BF4" i="2" s="1"/>
  <c r="BT4" i="2" s="1"/>
  <c r="AJ4" i="2"/>
  <c r="BE4" i="2" s="1"/>
  <c r="BS4" i="2" s="1"/>
  <c r="AI4" i="2"/>
  <c r="BD4" i="2" s="1"/>
  <c r="BR4" i="2" s="1"/>
  <c r="AH4" i="2"/>
  <c r="BC4" i="2" s="1"/>
  <c r="BQ4" i="2" s="1"/>
  <c r="AG4" i="2"/>
  <c r="BB4" i="2" s="1"/>
  <c r="AF4" i="2"/>
  <c r="BA4" i="2" s="1"/>
  <c r="AE4" i="2"/>
  <c r="CE11" i="5" l="1"/>
  <c r="CA9" i="5"/>
  <c r="CE4" i="5"/>
  <c r="CE5" i="5"/>
  <c r="CI7" i="5"/>
  <c r="CA10" i="5"/>
  <c r="CE10" i="5"/>
  <c r="CI5" i="5"/>
  <c r="CI6" i="5"/>
  <c r="CI8" i="5"/>
  <c r="CE9" i="5"/>
  <c r="CE6" i="5"/>
  <c r="CE7" i="5"/>
  <c r="CI11" i="5"/>
  <c r="CI9" i="5"/>
  <c r="CI4" i="5"/>
  <c r="CI10" i="5"/>
  <c r="CA8" i="5"/>
  <c r="CA11" i="5"/>
  <c r="CE8" i="5"/>
  <c r="CI9" i="4"/>
  <c r="CA9" i="4"/>
  <c r="CA11" i="4"/>
  <c r="CA5" i="4"/>
  <c r="CU8" i="4" s="1"/>
  <c r="CA6" i="4"/>
  <c r="CI6" i="4"/>
  <c r="CE4" i="4"/>
  <c r="CE5" i="4"/>
  <c r="CE6" i="4"/>
  <c r="CI4" i="4"/>
  <c r="CI5" i="4"/>
  <c r="CE9" i="4"/>
  <c r="CE11" i="4"/>
  <c r="CA4" i="4"/>
  <c r="CA7" i="4"/>
  <c r="CE7" i="4"/>
  <c r="CA8" i="4"/>
  <c r="CI8" i="4"/>
  <c r="CA10" i="4"/>
  <c r="CE10" i="4"/>
  <c r="CI10" i="4"/>
  <c r="CE8" i="4"/>
  <c r="CI11" i="3"/>
  <c r="CZ5" i="3"/>
  <c r="CA4" i="3"/>
  <c r="CE4" i="3"/>
  <c r="CI4" i="3"/>
  <c r="CA5" i="3"/>
  <c r="CR5" i="3" s="1"/>
  <c r="CS5" i="3"/>
  <c r="CE5" i="3"/>
  <c r="CI5" i="3"/>
  <c r="CO6" i="3"/>
  <c r="CA6" i="3"/>
  <c r="CE6" i="3"/>
  <c r="CI6" i="3"/>
  <c r="CI8" i="3"/>
  <c r="CI9" i="3"/>
  <c r="CP4" i="3"/>
  <c r="CR4" i="3"/>
  <c r="CP5" i="3"/>
  <c r="CP6" i="3"/>
  <c r="CV7" i="3"/>
  <c r="CU7" i="3"/>
  <c r="CU11" i="3"/>
  <c r="CY4" i="3"/>
  <c r="CV4" i="3"/>
  <c r="CA8" i="3"/>
  <c r="CR9" i="3"/>
  <c r="CO10" i="3"/>
  <c r="CA10" i="3"/>
  <c r="CV11" i="3"/>
  <c r="CR6" i="3"/>
  <c r="CZ10" i="3"/>
  <c r="CZ11" i="3"/>
  <c r="CQ6" i="3"/>
  <c r="CE7" i="3"/>
  <c r="CO9" i="3"/>
  <c r="CA9" i="3"/>
  <c r="CE11" i="3"/>
  <c r="CQ11" i="3"/>
  <c r="CP8" i="3"/>
  <c r="CR8" i="3"/>
  <c r="CE10" i="3"/>
  <c r="CS10" i="3"/>
  <c r="CA7" i="3"/>
  <c r="CU8" i="3"/>
  <c r="CI7" i="3"/>
  <c r="CW7" i="3"/>
  <c r="CP9" i="3"/>
  <c r="CE9" i="3"/>
  <c r="CI10" i="3"/>
  <c r="CP11" i="3"/>
  <c r="CR11" i="3"/>
  <c r="CE8" i="3"/>
  <c r="CZ11" i="2"/>
  <c r="CI11" i="2"/>
  <c r="DC10" i="2"/>
  <c r="DC9" i="2"/>
  <c r="DQ4" i="2"/>
  <c r="DQ6" i="2"/>
  <c r="EE6" i="2" s="1"/>
  <c r="DQ7" i="2"/>
  <c r="DR4" i="2"/>
  <c r="DR6" i="2"/>
  <c r="DR7" i="2"/>
  <c r="DS4" i="2"/>
  <c r="DS6" i="2"/>
  <c r="DS7" i="2"/>
  <c r="DT7" i="2"/>
  <c r="DT4" i="2"/>
  <c r="DT6" i="2"/>
  <c r="DT5" i="2"/>
  <c r="EE5" i="2" s="1"/>
  <c r="DR5" i="2"/>
  <c r="DS5" i="2"/>
  <c r="CI9" i="2"/>
  <c r="AZ5" i="2"/>
  <c r="AY5" i="2"/>
  <c r="AY6" i="2"/>
  <c r="CE6" i="2"/>
  <c r="CE10" i="2"/>
  <c r="CI10" i="2"/>
  <c r="AZ4" i="2"/>
  <c r="CI5" i="2"/>
  <c r="CE9" i="2"/>
  <c r="CI6" i="2"/>
  <c r="CE8" i="2"/>
  <c r="CE4" i="2"/>
  <c r="AV4" i="2"/>
  <c r="CE5" i="2"/>
  <c r="CI8" i="2"/>
  <c r="CE7" i="2"/>
  <c r="CA11" i="2"/>
  <c r="CE11" i="2"/>
  <c r="AV5" i="2"/>
  <c r="AV6" i="2"/>
  <c r="CA8" i="2"/>
  <c r="CA9" i="2"/>
  <c r="CI7" i="2"/>
  <c r="CA10" i="2"/>
  <c r="CS4" i="5" l="1"/>
  <c r="CW4" i="5"/>
  <c r="CS5" i="5"/>
  <c r="CW5" i="5"/>
  <c r="CS6" i="5"/>
  <c r="CW6" i="5"/>
  <c r="CS7" i="5"/>
  <c r="DG7" i="5" s="1"/>
  <c r="CW7" i="5"/>
  <c r="CS8" i="5"/>
  <c r="CW8" i="5"/>
  <c r="CS9" i="5"/>
  <c r="CW9" i="5"/>
  <c r="CS10" i="5"/>
  <c r="CW10" i="5"/>
  <c r="CS11" i="5"/>
  <c r="CW11" i="5"/>
  <c r="CO9" i="5"/>
  <c r="CO10" i="5"/>
  <c r="CO11" i="5"/>
  <c r="CY4" i="5"/>
  <c r="CU6" i="5"/>
  <c r="CU7" i="5"/>
  <c r="CY8" i="5"/>
  <c r="CY9" i="5"/>
  <c r="CU10" i="5"/>
  <c r="CU11" i="5"/>
  <c r="CQ9" i="5"/>
  <c r="CQ11" i="5"/>
  <c r="CV4" i="5"/>
  <c r="CZ5" i="5"/>
  <c r="CZ6" i="5"/>
  <c r="CZ7" i="5"/>
  <c r="CZ8" i="5"/>
  <c r="CZ9" i="5"/>
  <c r="CZ10" i="5"/>
  <c r="CZ11" i="5"/>
  <c r="CR10" i="5"/>
  <c r="CO8" i="5"/>
  <c r="CT4" i="5"/>
  <c r="CX4" i="5"/>
  <c r="CT5" i="5"/>
  <c r="CX5" i="5"/>
  <c r="CT6" i="5"/>
  <c r="CX6" i="5"/>
  <c r="CT7" i="5"/>
  <c r="CX7" i="5"/>
  <c r="CT8" i="5"/>
  <c r="CX8" i="5"/>
  <c r="CT9" i="5"/>
  <c r="CX9" i="5"/>
  <c r="CT10" i="5"/>
  <c r="CX10" i="5"/>
  <c r="CT11" i="5"/>
  <c r="CX11" i="5"/>
  <c r="CP9" i="5"/>
  <c r="CP10" i="5"/>
  <c r="CP11" i="5"/>
  <c r="CQ8" i="5"/>
  <c r="CU4" i="5"/>
  <c r="CU5" i="5"/>
  <c r="CY5" i="5"/>
  <c r="CY6" i="5"/>
  <c r="CY7" i="5"/>
  <c r="CU8" i="5"/>
  <c r="CU9" i="5"/>
  <c r="CY10" i="5"/>
  <c r="CY11" i="5"/>
  <c r="CQ10" i="5"/>
  <c r="CR8" i="5"/>
  <c r="CZ4" i="5"/>
  <c r="CV5" i="5"/>
  <c r="CV6" i="5"/>
  <c r="CV7" i="5"/>
  <c r="CV8" i="5"/>
  <c r="CV9" i="5"/>
  <c r="CV10" i="5"/>
  <c r="CV11" i="5"/>
  <c r="CR9" i="5"/>
  <c r="CR11" i="5"/>
  <c r="CP8" i="5"/>
  <c r="CP8" i="4"/>
  <c r="CR9" i="4"/>
  <c r="CS11" i="4"/>
  <c r="CS6" i="4"/>
  <c r="CW5" i="4"/>
  <c r="CO10" i="4"/>
  <c r="CO9" i="4"/>
  <c r="CW9" i="4"/>
  <c r="CT6" i="4"/>
  <c r="CW10" i="4"/>
  <c r="CX5" i="4"/>
  <c r="CR4" i="4"/>
  <c r="CP10" i="4"/>
  <c r="CZ9" i="4"/>
  <c r="CU9" i="4"/>
  <c r="CX9" i="4"/>
  <c r="DK9" i="4" s="1"/>
  <c r="CQ7" i="4"/>
  <c r="CV5" i="4"/>
  <c r="CP6" i="4"/>
  <c r="CU4" i="4"/>
  <c r="CU5" i="4"/>
  <c r="CO8" i="4"/>
  <c r="CR11" i="4"/>
  <c r="CY7" i="4"/>
  <c r="CR6" i="4"/>
  <c r="CY6" i="4"/>
  <c r="CU10" i="4"/>
  <c r="CP7" i="4"/>
  <c r="CR10" i="4"/>
  <c r="CV8" i="4"/>
  <c r="CY8" i="4"/>
  <c r="CU11" i="4"/>
  <c r="CO6" i="4"/>
  <c r="CX4" i="4"/>
  <c r="CX11" i="4"/>
  <c r="CV10" i="4"/>
  <c r="CO5" i="4"/>
  <c r="CU6" i="4"/>
  <c r="CQ9" i="4"/>
  <c r="CU7" i="4"/>
  <c r="CO4" i="4"/>
  <c r="CO7" i="4"/>
  <c r="CV6" i="4"/>
  <c r="CQ10" i="4"/>
  <c r="DC10" i="4" s="1"/>
  <c r="CV4" i="4"/>
  <c r="CS10" i="4"/>
  <c r="CS8" i="4"/>
  <c r="CY5" i="4"/>
  <c r="CQ5" i="4"/>
  <c r="CZ10" i="4"/>
  <c r="CW4" i="4"/>
  <c r="CO11" i="4"/>
  <c r="CV9" i="4"/>
  <c r="CX10" i="4"/>
  <c r="CX8" i="4"/>
  <c r="CT11" i="4"/>
  <c r="CS7" i="4"/>
  <c r="CP9" i="4"/>
  <c r="CY11" i="4"/>
  <c r="CZ7" i="4"/>
  <c r="CZ5" i="4"/>
  <c r="CY9" i="4"/>
  <c r="CQ6" i="4"/>
  <c r="DC6" i="4" s="1"/>
  <c r="CT9" i="4"/>
  <c r="CS9" i="4"/>
  <c r="CZ6" i="4"/>
  <c r="CR5" i="4"/>
  <c r="DC5" i="4" s="1"/>
  <c r="CV7" i="4"/>
  <c r="CQ8" i="4"/>
  <c r="CW6" i="4"/>
  <c r="CT5" i="4"/>
  <c r="CZ8" i="4"/>
  <c r="CQ4" i="4"/>
  <c r="CP5" i="4"/>
  <c r="CT10" i="4"/>
  <c r="CT8" i="4"/>
  <c r="DG8" i="4" s="1"/>
  <c r="CX7" i="4"/>
  <c r="CP11" i="4"/>
  <c r="CY10" i="4"/>
  <c r="DK10" i="4" s="1"/>
  <c r="CT7" i="4"/>
  <c r="CQ11" i="4"/>
  <c r="CW8" i="4"/>
  <c r="CZ11" i="4"/>
  <c r="CR7" i="4"/>
  <c r="CV11" i="4"/>
  <c r="CX6" i="4"/>
  <c r="CS4" i="4"/>
  <c r="CZ4" i="4"/>
  <c r="CS5" i="4"/>
  <c r="CW7" i="4"/>
  <c r="CT4" i="4"/>
  <c r="CY4" i="4"/>
  <c r="CR8" i="4"/>
  <c r="CW11" i="4"/>
  <c r="CP4" i="4"/>
  <c r="CO4" i="3"/>
  <c r="CZ9" i="3"/>
  <c r="CS11" i="3"/>
  <c r="CS7" i="3"/>
  <c r="CR7" i="3"/>
  <c r="CZ7" i="3"/>
  <c r="CY9" i="3"/>
  <c r="CQ5" i="3"/>
  <c r="CV10" i="3"/>
  <c r="CS6" i="3"/>
  <c r="CO7" i="3"/>
  <c r="DC6" i="3"/>
  <c r="CS4" i="3"/>
  <c r="CV5" i="3"/>
  <c r="CX11" i="3"/>
  <c r="CV9" i="3"/>
  <c r="CQ7" i="3"/>
  <c r="CW8" i="3"/>
  <c r="CY6" i="3"/>
  <c r="CT10" i="3"/>
  <c r="CY7" i="3"/>
  <c r="CQ10" i="3"/>
  <c r="CS8" i="3"/>
  <c r="CV6" i="3"/>
  <c r="CU4" i="3"/>
  <c r="CQ9" i="3"/>
  <c r="DC9" i="3" s="1"/>
  <c r="CX6" i="3"/>
  <c r="CX5" i="3"/>
  <c r="CX4" i="3"/>
  <c r="CU10" i="3"/>
  <c r="CY8" i="3"/>
  <c r="CW5" i="3"/>
  <c r="CO5" i="3"/>
  <c r="DC5" i="3" s="1"/>
  <c r="CR10" i="3"/>
  <c r="CP7" i="3"/>
  <c r="CX9" i="3"/>
  <c r="CT8" i="3"/>
  <c r="CO11" i="3"/>
  <c r="DC11" i="3" s="1"/>
  <c r="CW10" i="3"/>
  <c r="DK10" i="3" s="1"/>
  <c r="CS9" i="3"/>
  <c r="CX8" i="3"/>
  <c r="CW11" i="3"/>
  <c r="CT7" i="3"/>
  <c r="DG7" i="3" s="1"/>
  <c r="CT11" i="3"/>
  <c r="DG11" i="3" s="1"/>
  <c r="CT9" i="3"/>
  <c r="CX10" i="3"/>
  <c r="CY11" i="3"/>
  <c r="CU9" i="3"/>
  <c r="CZ6" i="3"/>
  <c r="CY10" i="3"/>
  <c r="CV8" i="3"/>
  <c r="CU6" i="3"/>
  <c r="DG6" i="3" s="1"/>
  <c r="CQ8" i="3"/>
  <c r="CX7" i="3"/>
  <c r="CO8" i="3"/>
  <c r="CU5" i="3"/>
  <c r="CQ4" i="3"/>
  <c r="CZ8" i="3"/>
  <c r="CT6" i="3"/>
  <c r="CT5" i="3"/>
  <c r="DG5" i="3" s="1"/>
  <c r="CT4" i="3"/>
  <c r="CW9" i="3"/>
  <c r="CW6" i="3"/>
  <c r="CW4" i="3"/>
  <c r="CP10" i="3"/>
  <c r="CY5" i="3"/>
  <c r="CZ4" i="3"/>
  <c r="EE7" i="2"/>
  <c r="EE4" i="2"/>
  <c r="AV7" i="2"/>
  <c r="DG11" i="2"/>
  <c r="DK8" i="2"/>
  <c r="DG4" i="5" l="1"/>
  <c r="DG9" i="5"/>
  <c r="DG6" i="5"/>
  <c r="DK10" i="5"/>
  <c r="DC11" i="5"/>
  <c r="DK5" i="5"/>
  <c r="DK8" i="5"/>
  <c r="DG11" i="5"/>
  <c r="DG10" i="5"/>
  <c r="DK6" i="5"/>
  <c r="DC10" i="5"/>
  <c r="DC8" i="5"/>
  <c r="EB11" i="5" s="1"/>
  <c r="DK11" i="5"/>
  <c r="DC9" i="5"/>
  <c r="DK7" i="5"/>
  <c r="DK9" i="5"/>
  <c r="DG8" i="5"/>
  <c r="DK4" i="5"/>
  <c r="DG5" i="5"/>
  <c r="DC9" i="4"/>
  <c r="DC4" i="4"/>
  <c r="DG6" i="4"/>
  <c r="DG9" i="4"/>
  <c r="DK5" i="4"/>
  <c r="DG10" i="4"/>
  <c r="DG5" i="4"/>
  <c r="DG11" i="4"/>
  <c r="DC8" i="4"/>
  <c r="DT11" i="4" s="1"/>
  <c r="DG7" i="4"/>
  <c r="DC7" i="4"/>
  <c r="DS11" i="4"/>
  <c r="DW8" i="4"/>
  <c r="DY8" i="4"/>
  <c r="DZ4" i="4"/>
  <c r="DZ6" i="4"/>
  <c r="DT4" i="4"/>
  <c r="DG4" i="4"/>
  <c r="DC11" i="4"/>
  <c r="DR5" i="4"/>
  <c r="DQ5" i="4"/>
  <c r="DS5" i="4"/>
  <c r="DK11" i="4"/>
  <c r="DK7" i="4"/>
  <c r="DK8" i="4"/>
  <c r="DK6" i="4"/>
  <c r="DK4" i="4"/>
  <c r="DC7" i="3"/>
  <c r="DK7" i="3"/>
  <c r="DK5" i="3"/>
  <c r="DG10" i="3"/>
  <c r="DC10" i="3"/>
  <c r="DC4" i="3"/>
  <c r="DG8" i="3"/>
  <c r="DR5" i="3"/>
  <c r="DQ5" i="3"/>
  <c r="DS5" i="3"/>
  <c r="DK4" i="3"/>
  <c r="DK6" i="3"/>
  <c r="DC8" i="3"/>
  <c r="DG4" i="3"/>
  <c r="DG9" i="3"/>
  <c r="DK9" i="3"/>
  <c r="DK11" i="3"/>
  <c r="DK8" i="3"/>
  <c r="DG7" i="2"/>
  <c r="DK5" i="2"/>
  <c r="DC11" i="2"/>
  <c r="DG4" i="2"/>
  <c r="DU11" i="2"/>
  <c r="DQ11" i="2"/>
  <c r="EA10" i="2"/>
  <c r="DW10" i="2"/>
  <c r="DS10" i="2"/>
  <c r="EA9" i="2"/>
  <c r="DW9" i="2"/>
  <c r="DS9" i="2"/>
  <c r="EA8" i="2"/>
  <c r="DW8" i="2"/>
  <c r="DS8" i="2"/>
  <c r="DY7" i="2"/>
  <c r="DU7" i="2"/>
  <c r="DZ6" i="2"/>
  <c r="DV6" i="2"/>
  <c r="DT11" i="2"/>
  <c r="DX10" i="2"/>
  <c r="DR10" i="2"/>
  <c r="DY9" i="2"/>
  <c r="DT9" i="2"/>
  <c r="DZ8" i="2"/>
  <c r="DU8" i="2"/>
  <c r="DZ7" i="2"/>
  <c r="EA6" i="2"/>
  <c r="DU6" i="2"/>
  <c r="DY5" i="2"/>
  <c r="DU5" i="2"/>
  <c r="DZ4" i="2"/>
  <c r="DX11" i="2"/>
  <c r="DS11" i="2"/>
  <c r="EB10" i="2"/>
  <c r="DV10" i="2"/>
  <c r="DQ10" i="2"/>
  <c r="DX9" i="2"/>
  <c r="DR9" i="2"/>
  <c r="DY8" i="2"/>
  <c r="DT8" i="2"/>
  <c r="DX7" i="2"/>
  <c r="DY6" i="2"/>
  <c r="EB5" i="2"/>
  <c r="DX5" i="2"/>
  <c r="DY4" i="2"/>
  <c r="DU4" i="2"/>
  <c r="DW11" i="2"/>
  <c r="DR11" i="2"/>
  <c r="DZ10" i="2"/>
  <c r="DU10" i="2"/>
  <c r="EB9" i="2"/>
  <c r="DV9" i="2"/>
  <c r="DQ9" i="2"/>
  <c r="DX8" i="2"/>
  <c r="DR8" i="2"/>
  <c r="EB7" i="2"/>
  <c r="DW7" i="2"/>
  <c r="DX6" i="2"/>
  <c r="EA5" i="2"/>
  <c r="DW5" i="2"/>
  <c r="EB4" i="2"/>
  <c r="DX4" i="2"/>
  <c r="DV11" i="2"/>
  <c r="DY10" i="2"/>
  <c r="DT10" i="2"/>
  <c r="DZ9" i="2"/>
  <c r="DU9" i="2"/>
  <c r="EB8" i="2"/>
  <c r="DV8" i="2"/>
  <c r="DQ8" i="2"/>
  <c r="EA7" i="2"/>
  <c r="DV7" i="2"/>
  <c r="EB6" i="2"/>
  <c r="DW6" i="2"/>
  <c r="DZ5" i="2"/>
  <c r="DV5" i="2"/>
  <c r="EA4" i="2"/>
  <c r="DW4" i="2"/>
  <c r="DV4" i="2"/>
  <c r="DG9" i="2"/>
  <c r="DK9" i="2"/>
  <c r="DK6" i="2"/>
  <c r="DK4" i="2"/>
  <c r="DK10" i="2"/>
  <c r="DG8" i="2"/>
  <c r="DG5" i="2"/>
  <c r="DG10" i="2"/>
  <c r="DG6" i="2"/>
  <c r="DK7" i="2"/>
  <c r="DY9" i="5" l="1"/>
  <c r="DQ10" i="5"/>
  <c r="DY7" i="5"/>
  <c r="DZ8" i="5"/>
  <c r="DW10" i="5"/>
  <c r="EA7" i="5"/>
  <c r="DZ9" i="5"/>
  <c r="EA9" i="5"/>
  <c r="DZ4" i="5"/>
  <c r="DZ11" i="5"/>
  <c r="DV5" i="5"/>
  <c r="DU6" i="5"/>
  <c r="DW11" i="5"/>
  <c r="DY11" i="5"/>
  <c r="DX6" i="5"/>
  <c r="DT8" i="5"/>
  <c r="DW4" i="5"/>
  <c r="DU8" i="5"/>
  <c r="DY4" i="5"/>
  <c r="DS8" i="5"/>
  <c r="DX9" i="5"/>
  <c r="EB10" i="5"/>
  <c r="DZ5" i="5"/>
  <c r="EA11" i="5"/>
  <c r="DQ11" i="5"/>
  <c r="DV11" i="5"/>
  <c r="DR10" i="5"/>
  <c r="DV8" i="5"/>
  <c r="DS10" i="5"/>
  <c r="DX5" i="5"/>
  <c r="DU10" i="5"/>
  <c r="DW5" i="5"/>
  <c r="DW8" i="5"/>
  <c r="DU5" i="5"/>
  <c r="EB6" i="5"/>
  <c r="DY8" i="5"/>
  <c r="DV10" i="5"/>
  <c r="DX8" i="5"/>
  <c r="EB9" i="5"/>
  <c r="DT11" i="5"/>
  <c r="DY6" i="5"/>
  <c r="DX4" i="5"/>
  <c r="DV6" i="5"/>
  <c r="EA8" i="5"/>
  <c r="DY10" i="5"/>
  <c r="DZ10" i="5"/>
  <c r="EA5" i="5"/>
  <c r="EB5" i="5"/>
  <c r="DY5" i="5"/>
  <c r="DU7" i="5"/>
  <c r="DR9" i="5"/>
  <c r="EA10" i="5"/>
  <c r="DX7" i="5"/>
  <c r="EB8" i="5"/>
  <c r="DT10" i="5"/>
  <c r="DX11" i="5"/>
  <c r="DS9" i="5"/>
  <c r="EA4" i="5"/>
  <c r="EB4" i="5"/>
  <c r="DV7" i="5"/>
  <c r="DZ6" i="5"/>
  <c r="DU9" i="5"/>
  <c r="DR11" i="5"/>
  <c r="DU4" i="5"/>
  <c r="EI4" i="5" s="1"/>
  <c r="EK19" i="5" s="1"/>
  <c r="EA6" i="5"/>
  <c r="DV9" i="5"/>
  <c r="DS11" i="5"/>
  <c r="DW7" i="5"/>
  <c r="DW6" i="5"/>
  <c r="DV4" i="5"/>
  <c r="DZ7" i="5"/>
  <c r="EM7" i="5" s="1"/>
  <c r="EI23" i="5" s="1"/>
  <c r="DW9" i="5"/>
  <c r="DU11" i="5"/>
  <c r="EB7" i="5"/>
  <c r="DT9" i="5"/>
  <c r="DX10" i="5"/>
  <c r="DQ11" i="4"/>
  <c r="DV5" i="4"/>
  <c r="DS6" i="4"/>
  <c r="DV9" i="4"/>
  <c r="EI9" i="4" s="1"/>
  <c r="EI21" i="4" s="1"/>
  <c r="EB8" i="4"/>
  <c r="DX11" i="4"/>
  <c r="DQ4" i="4"/>
  <c r="DV8" i="4"/>
  <c r="DY7" i="4"/>
  <c r="EB4" i="4"/>
  <c r="EA6" i="4"/>
  <c r="DU5" i="4"/>
  <c r="DU9" i="4"/>
  <c r="DZ5" i="4"/>
  <c r="DR10" i="4"/>
  <c r="EA8" i="4"/>
  <c r="EM8" i="4" s="1"/>
  <c r="EK23" i="4" s="1"/>
  <c r="DW11" i="4"/>
  <c r="DT9" i="4"/>
  <c r="EB11" i="4"/>
  <c r="EA5" i="4"/>
  <c r="DR11" i="4"/>
  <c r="DY11" i="4"/>
  <c r="DW6" i="4"/>
  <c r="DV10" i="4"/>
  <c r="DX6" i="4"/>
  <c r="DU11" i="4"/>
  <c r="DY6" i="4"/>
  <c r="EM6" i="4" s="1"/>
  <c r="EG23" i="4" s="1"/>
  <c r="DS7" i="4"/>
  <c r="EA9" i="4"/>
  <c r="DX7" i="4"/>
  <c r="DT10" i="4"/>
  <c r="DU8" i="4"/>
  <c r="DU4" i="4"/>
  <c r="DY4" i="4"/>
  <c r="FA4" i="4" s="1"/>
  <c r="EJ22" i="4" s="1"/>
  <c r="DR7" i="4"/>
  <c r="DZ11" i="4"/>
  <c r="EB6" i="4"/>
  <c r="DS4" i="4"/>
  <c r="DV7" i="4"/>
  <c r="DW7" i="4"/>
  <c r="DS10" i="4"/>
  <c r="EB7" i="4"/>
  <c r="DX10" i="4"/>
  <c r="DW5" i="4"/>
  <c r="DQ9" i="4"/>
  <c r="DQ7" i="4"/>
  <c r="DT5" i="4"/>
  <c r="EE5" i="4" s="1"/>
  <c r="EG16" i="4" s="1"/>
  <c r="DX4" i="4"/>
  <c r="DZ7" i="4"/>
  <c r="DR4" i="4"/>
  <c r="DY5" i="4"/>
  <c r="DU7" i="4"/>
  <c r="DQ10" i="4"/>
  <c r="DW4" i="4"/>
  <c r="DQ6" i="4"/>
  <c r="DR8" i="4"/>
  <c r="DZ10" i="4"/>
  <c r="EA7" i="4"/>
  <c r="EM7" i="4" s="1"/>
  <c r="EI23" i="4" s="1"/>
  <c r="DS9" i="4"/>
  <c r="DW10" i="4"/>
  <c r="EA11" i="4"/>
  <c r="DT8" i="4"/>
  <c r="DX9" i="4"/>
  <c r="EB10" i="4"/>
  <c r="DV6" i="4"/>
  <c r="DZ9" i="4"/>
  <c r="DR6" i="4"/>
  <c r="DU10" i="4"/>
  <c r="EW10" i="4" s="1"/>
  <c r="EL21" i="4" s="1"/>
  <c r="DY9" i="4"/>
  <c r="EB5" i="4"/>
  <c r="DX5" i="4"/>
  <c r="DR9" i="4"/>
  <c r="ES9" i="4" s="1"/>
  <c r="EL18" i="4" s="1"/>
  <c r="DV4" i="4"/>
  <c r="DT6" i="4"/>
  <c r="DQ8" i="4"/>
  <c r="DY10" i="4"/>
  <c r="FA10" i="4" s="1"/>
  <c r="EJ24" i="4" s="1"/>
  <c r="EA4" i="4"/>
  <c r="DU6" i="4"/>
  <c r="DZ8" i="4"/>
  <c r="DV11" i="4"/>
  <c r="EI11" i="4" s="1"/>
  <c r="EG22" i="4" s="1"/>
  <c r="DS8" i="4"/>
  <c r="DW9" i="4"/>
  <c r="EA10" i="4"/>
  <c r="DT7" i="4"/>
  <c r="DX8" i="4"/>
  <c r="EB9" i="4"/>
  <c r="EW6" i="4"/>
  <c r="EJ20" i="4" s="1"/>
  <c r="ES11" i="4"/>
  <c r="EJ19" i="4" s="1"/>
  <c r="EE11" i="4"/>
  <c r="EI19" i="4" s="1"/>
  <c r="ES4" i="4"/>
  <c r="FA7" i="4"/>
  <c r="EJ23" i="4" s="1"/>
  <c r="EW9" i="4"/>
  <c r="EJ21" i="4" s="1"/>
  <c r="EB11" i="3"/>
  <c r="DX11" i="3"/>
  <c r="DT11" i="3"/>
  <c r="EB10" i="3"/>
  <c r="DX10" i="3"/>
  <c r="DT10" i="3"/>
  <c r="EB9" i="3"/>
  <c r="DX9" i="3"/>
  <c r="DT9" i="3"/>
  <c r="EB8" i="3"/>
  <c r="DX8" i="3"/>
  <c r="DT8" i="3"/>
  <c r="EB7" i="3"/>
  <c r="DX7" i="3"/>
  <c r="DT7" i="3"/>
  <c r="EA11" i="3"/>
  <c r="DW11" i="3"/>
  <c r="DS11" i="3"/>
  <c r="DV11" i="3"/>
  <c r="DW10" i="3"/>
  <c r="DR10" i="3"/>
  <c r="DY9" i="3"/>
  <c r="DS9" i="3"/>
  <c r="DZ8" i="3"/>
  <c r="DU8" i="3"/>
  <c r="EA7" i="3"/>
  <c r="DV7" i="3"/>
  <c r="DQ7" i="3"/>
  <c r="DY6" i="3"/>
  <c r="DU6" i="3"/>
  <c r="DQ6" i="3"/>
  <c r="DZ5" i="3"/>
  <c r="DV5" i="3"/>
  <c r="DU11" i="3"/>
  <c r="EA10" i="3"/>
  <c r="DV10" i="3"/>
  <c r="DQ10" i="3"/>
  <c r="DW9" i="3"/>
  <c r="DR9" i="3"/>
  <c r="DY8" i="3"/>
  <c r="DS8" i="3"/>
  <c r="DZ7" i="3"/>
  <c r="DU7" i="3"/>
  <c r="EB6" i="3"/>
  <c r="DX6" i="3"/>
  <c r="DT6" i="3"/>
  <c r="DY5" i="3"/>
  <c r="DU5" i="3"/>
  <c r="DZ11" i="3"/>
  <c r="DZ10" i="3"/>
  <c r="DV9" i="3"/>
  <c r="DR8" i="3"/>
  <c r="DY7" i="3"/>
  <c r="EA6" i="3"/>
  <c r="DS6" i="3"/>
  <c r="DX5" i="3"/>
  <c r="DY4" i="3"/>
  <c r="DU4" i="3"/>
  <c r="DQ4" i="3"/>
  <c r="DQ9" i="3"/>
  <c r="DW6" i="3"/>
  <c r="DS10" i="3"/>
  <c r="DR7" i="3"/>
  <c r="DV6" i="3"/>
  <c r="DZ4" i="3"/>
  <c r="DV4" i="3"/>
  <c r="DY11" i="3"/>
  <c r="DY10" i="3"/>
  <c r="DU9" i="3"/>
  <c r="EA8" i="3"/>
  <c r="DQ8" i="3"/>
  <c r="DW7" i="3"/>
  <c r="DZ6" i="3"/>
  <c r="DR6" i="3"/>
  <c r="DW5" i="3"/>
  <c r="EB4" i="3"/>
  <c r="DX4" i="3"/>
  <c r="DT4" i="3"/>
  <c r="DR11" i="3"/>
  <c r="DU10" i="3"/>
  <c r="EA9" i="3"/>
  <c r="DW8" i="3"/>
  <c r="DS7" i="3"/>
  <c r="EB5" i="3"/>
  <c r="DT5" i="3"/>
  <c r="ES5" i="3" s="1"/>
  <c r="EH16" i="3" s="1"/>
  <c r="EA4" i="3"/>
  <c r="DW4" i="3"/>
  <c r="DS4" i="3"/>
  <c r="DQ11" i="3"/>
  <c r="DZ9" i="3"/>
  <c r="DV8" i="3"/>
  <c r="EA5" i="3"/>
  <c r="DR4" i="3"/>
  <c r="EE5" i="3"/>
  <c r="EE8" i="2"/>
  <c r="ES8" i="2"/>
  <c r="EW10" i="2"/>
  <c r="EI10" i="2"/>
  <c r="EI4" i="2"/>
  <c r="EW4" i="2"/>
  <c r="EM6" i="2"/>
  <c r="FA6" i="2"/>
  <c r="EI5" i="2"/>
  <c r="EW5" i="2"/>
  <c r="EM9" i="2"/>
  <c r="FA9" i="2"/>
  <c r="EI9" i="2"/>
  <c r="EW9" i="2"/>
  <c r="EM8" i="2"/>
  <c r="FA8" i="2"/>
  <c r="EI8" i="2"/>
  <c r="EW8" i="2"/>
  <c r="EE9" i="2"/>
  <c r="ES9" i="2"/>
  <c r="EM4" i="2"/>
  <c r="FA4" i="2"/>
  <c r="FA5" i="2"/>
  <c r="EM5" i="2"/>
  <c r="EE11" i="2"/>
  <c r="ES11" i="2"/>
  <c r="EM7" i="2"/>
  <c r="FA7" i="2"/>
  <c r="EM10" i="2"/>
  <c r="FA10" i="2"/>
  <c r="EE10" i="2"/>
  <c r="ES10" i="2"/>
  <c r="EW6" i="2"/>
  <c r="EI6" i="2"/>
  <c r="EI7" i="2"/>
  <c r="EW7" i="2"/>
  <c r="EI11" i="2"/>
  <c r="EW11" i="2"/>
  <c r="EI11" i="5" l="1"/>
  <c r="EG22" i="5" s="1"/>
  <c r="EM9" i="5"/>
  <c r="EG24" i="5" s="1"/>
  <c r="FA9" i="5"/>
  <c r="EH24" i="5" s="1"/>
  <c r="EM4" i="5"/>
  <c r="EI22" i="5" s="1"/>
  <c r="ES8" i="5"/>
  <c r="EM5" i="5"/>
  <c r="EK22" i="5" s="1"/>
  <c r="EM11" i="5"/>
  <c r="EK24" i="5" s="1"/>
  <c r="FA8" i="5"/>
  <c r="EL23" i="5" s="1"/>
  <c r="FA11" i="5"/>
  <c r="EL24" i="5" s="1"/>
  <c r="ES11" i="5"/>
  <c r="EJ19" i="5" s="1"/>
  <c r="FA5" i="5"/>
  <c r="EL22" i="5" s="1"/>
  <c r="EI8" i="5"/>
  <c r="EG21" i="5" s="1"/>
  <c r="EE8" i="5"/>
  <c r="FA4" i="5"/>
  <c r="EJ22" i="5" s="1"/>
  <c r="EM10" i="5"/>
  <c r="EI24" i="5" s="1"/>
  <c r="FA6" i="5"/>
  <c r="EH23" i="5" s="1"/>
  <c r="EI7" i="5"/>
  <c r="EK20" i="5" s="1"/>
  <c r="EI10" i="5"/>
  <c r="EK21" i="5" s="1"/>
  <c r="EE10" i="5"/>
  <c r="EE11" i="5"/>
  <c r="EW7" i="5"/>
  <c r="EL20" i="5" s="1"/>
  <c r="FA7" i="5"/>
  <c r="EJ23" i="5" s="1"/>
  <c r="EW6" i="5"/>
  <c r="EJ20" i="5" s="1"/>
  <c r="EW10" i="5"/>
  <c r="EL21" i="5" s="1"/>
  <c r="EH18" i="5"/>
  <c r="EI6" i="5"/>
  <c r="EI20" i="5" s="1"/>
  <c r="ES10" i="5"/>
  <c r="EW4" i="5"/>
  <c r="EL19" i="5" s="1"/>
  <c r="EW9" i="5"/>
  <c r="EJ21" i="5" s="1"/>
  <c r="ES9" i="5"/>
  <c r="EM8" i="5"/>
  <c r="EK23" i="5" s="1"/>
  <c r="EW8" i="5"/>
  <c r="EH21" i="5" s="1"/>
  <c r="EM6" i="5"/>
  <c r="EG23" i="5" s="1"/>
  <c r="EW5" i="5"/>
  <c r="EH20" i="5" s="1"/>
  <c r="EW11" i="5"/>
  <c r="EH22" i="5" s="1"/>
  <c r="EI9" i="5"/>
  <c r="EI21" i="5" s="1"/>
  <c r="EI5" i="5"/>
  <c r="EG20" i="5" s="1"/>
  <c r="EH17" i="5"/>
  <c r="EE9" i="5"/>
  <c r="FA10" i="5"/>
  <c r="EJ24" i="5" s="1"/>
  <c r="EI10" i="4"/>
  <c r="EK21" i="4" s="1"/>
  <c r="EI6" i="4"/>
  <c r="EI20" i="4" s="1"/>
  <c r="EM11" i="4"/>
  <c r="EK24" i="4" s="1"/>
  <c r="EE8" i="4"/>
  <c r="EI18" i="4" s="1"/>
  <c r="EI7" i="4"/>
  <c r="EK20" i="4" s="1"/>
  <c r="EI4" i="4"/>
  <c r="EK19" i="4" s="1"/>
  <c r="FA11" i="4"/>
  <c r="EL24" i="4" s="1"/>
  <c r="FA5" i="4"/>
  <c r="EL22" i="4" s="1"/>
  <c r="ES6" i="4"/>
  <c r="EH17" i="4" s="1"/>
  <c r="EE4" i="4"/>
  <c r="EM4" i="4"/>
  <c r="EI22" i="4" s="1"/>
  <c r="ES5" i="4"/>
  <c r="EH16" i="4" s="1"/>
  <c r="EE7" i="4"/>
  <c r="EG18" i="4" s="1"/>
  <c r="EW5" i="4"/>
  <c r="EH20" i="4" s="1"/>
  <c r="FA8" i="4"/>
  <c r="EL23" i="4" s="1"/>
  <c r="ES8" i="4"/>
  <c r="EJ18" i="4" s="1"/>
  <c r="EE6" i="4"/>
  <c r="EG17" i="4" s="1"/>
  <c r="ES7" i="4"/>
  <c r="EH18" i="4" s="1"/>
  <c r="ES10" i="4"/>
  <c r="EH19" i="4" s="1"/>
  <c r="EI5" i="4"/>
  <c r="EG20" i="4" s="1"/>
  <c r="EM10" i="4"/>
  <c r="EI24" i="4" s="1"/>
  <c r="EM9" i="4"/>
  <c r="EG24" i="4" s="1"/>
  <c r="FA6" i="4"/>
  <c r="EH23" i="4" s="1"/>
  <c r="EW7" i="4"/>
  <c r="EL20" i="4" s="1"/>
  <c r="EW4" i="4"/>
  <c r="EL19" i="4" s="1"/>
  <c r="EW11" i="4"/>
  <c r="EH22" i="4" s="1"/>
  <c r="EM5" i="4"/>
  <c r="EK22" i="4" s="1"/>
  <c r="EI8" i="4"/>
  <c r="EG21" i="4" s="1"/>
  <c r="FA9" i="4"/>
  <c r="EH24" i="4" s="1"/>
  <c r="EE10" i="4"/>
  <c r="EG19" i="4" s="1"/>
  <c r="EE9" i="4"/>
  <c r="EK18" i="4" s="1"/>
  <c r="EW8" i="4"/>
  <c r="EH21" i="4" s="1"/>
  <c r="EW10" i="3"/>
  <c r="EL21" i="3" s="1"/>
  <c r="EI10" i="3"/>
  <c r="EK21" i="3" s="1"/>
  <c r="EI5" i="3"/>
  <c r="EG20" i="3" s="1"/>
  <c r="EW5" i="3"/>
  <c r="EH20" i="3" s="1"/>
  <c r="EM8" i="3"/>
  <c r="EK23" i="3" s="1"/>
  <c r="FA8" i="3"/>
  <c r="EL23" i="3" s="1"/>
  <c r="ES8" i="3"/>
  <c r="EJ18" i="3" s="1"/>
  <c r="EE8" i="3"/>
  <c r="EI18" i="3" s="1"/>
  <c r="FA5" i="3"/>
  <c r="EL22" i="3" s="1"/>
  <c r="EM5" i="3"/>
  <c r="EK22" i="3" s="1"/>
  <c r="EE6" i="3"/>
  <c r="EG17" i="3" s="1"/>
  <c r="ES6" i="3"/>
  <c r="EH17" i="3" s="1"/>
  <c r="EW4" i="3"/>
  <c r="EL19" i="3" s="1"/>
  <c r="EI4" i="3"/>
  <c r="EK19" i="3" s="1"/>
  <c r="EI11" i="3"/>
  <c r="EG22" i="3" s="1"/>
  <c r="EW11" i="3"/>
  <c r="EH22" i="3" s="1"/>
  <c r="EW6" i="3"/>
  <c r="EJ20" i="3" s="1"/>
  <c r="EI6" i="3"/>
  <c r="EI20" i="3" s="1"/>
  <c r="FA9" i="3"/>
  <c r="EH24" i="3" s="1"/>
  <c r="EM9" i="3"/>
  <c r="EG24" i="3" s="1"/>
  <c r="FA10" i="3"/>
  <c r="EJ24" i="3" s="1"/>
  <c r="EM10" i="3"/>
  <c r="EI24" i="3" s="1"/>
  <c r="ES9" i="3"/>
  <c r="EL18" i="3" s="1"/>
  <c r="EE9" i="3"/>
  <c r="EK18" i="3" s="1"/>
  <c r="ES7" i="3"/>
  <c r="EH18" i="3" s="1"/>
  <c r="EE7" i="3"/>
  <c r="EG18" i="3" s="1"/>
  <c r="EI8" i="3"/>
  <c r="EG21" i="3" s="1"/>
  <c r="EW8" i="3"/>
  <c r="EH21" i="3" s="1"/>
  <c r="EM11" i="3"/>
  <c r="EK24" i="3" s="1"/>
  <c r="FA11" i="3"/>
  <c r="EL24" i="3" s="1"/>
  <c r="EE4" i="3"/>
  <c r="ES4" i="3"/>
  <c r="EW7" i="3"/>
  <c r="EL20" i="3" s="1"/>
  <c r="EI7" i="3"/>
  <c r="EK20" i="3" s="1"/>
  <c r="ES11" i="3"/>
  <c r="EJ19" i="3" s="1"/>
  <c r="EE11" i="3"/>
  <c r="EI19" i="3" s="1"/>
  <c r="EI9" i="3"/>
  <c r="EI21" i="3" s="1"/>
  <c r="EW9" i="3"/>
  <c r="EJ21" i="3" s="1"/>
  <c r="EM4" i="3"/>
  <c r="EI22" i="3" s="1"/>
  <c r="FA4" i="3"/>
  <c r="EJ22" i="3" s="1"/>
  <c r="EM7" i="3"/>
  <c r="EI23" i="3" s="1"/>
  <c r="FA7" i="3"/>
  <c r="EJ23" i="3" s="1"/>
  <c r="ES10" i="3"/>
  <c r="EH19" i="3" s="1"/>
  <c r="EE10" i="3"/>
  <c r="EG19" i="3" s="1"/>
  <c r="FA6" i="3"/>
  <c r="EH23" i="3" s="1"/>
  <c r="EM6" i="3"/>
  <c r="EG23" i="3" s="1"/>
  <c r="EH20" i="2"/>
  <c r="EG20" i="2"/>
</calcChain>
</file>

<file path=xl/sharedStrings.xml><?xml version="1.0" encoding="utf-8"?>
<sst xmlns="http://schemas.openxmlformats.org/spreadsheetml/2006/main" count="719" uniqueCount="151">
  <si>
    <t>A</t>
  </si>
  <si>
    <t>No Pi</t>
  </si>
  <si>
    <t>UR-28 1uM</t>
  </si>
  <si>
    <t>B</t>
  </si>
  <si>
    <t>Pi 2,5 uM</t>
  </si>
  <si>
    <t>UR-29 50uM</t>
  </si>
  <si>
    <t>C</t>
  </si>
  <si>
    <t>Pi 10 uM</t>
  </si>
  <si>
    <t>UR-29 5uM</t>
  </si>
  <si>
    <t>D</t>
  </si>
  <si>
    <t>Pi 20 uM</t>
  </si>
  <si>
    <t>UR-27 50uM</t>
  </si>
  <si>
    <t>UR-29 1uM</t>
  </si>
  <si>
    <t>E</t>
  </si>
  <si>
    <t>TVP no inhibitor</t>
  </si>
  <si>
    <t>UR-27 5uM</t>
  </si>
  <si>
    <t>UR-30 50uM</t>
  </si>
  <si>
    <t>F</t>
  </si>
  <si>
    <t>UR-27 1uM</t>
  </si>
  <si>
    <t>UR-30 5uM</t>
  </si>
  <si>
    <t>G</t>
  </si>
  <si>
    <t>UR-28 50uM</t>
  </si>
  <si>
    <t>UR-30 1uM</t>
  </si>
  <si>
    <t>H</t>
  </si>
  <si>
    <t>UR-28 5uM</t>
  </si>
  <si>
    <t>LD-1 50uM</t>
  </si>
  <si>
    <t>LD-1 5uM</t>
  </si>
  <si>
    <t>LD-1 1uM</t>
  </si>
  <si>
    <t>LD-2 50uM</t>
  </si>
  <si>
    <t>LD-2 5uM</t>
  </si>
  <si>
    <t>LD-2 1uM</t>
  </si>
  <si>
    <t>LD-3 50uM</t>
  </si>
  <si>
    <t>LD-3 5uM</t>
  </si>
  <si>
    <t>LD-3 1uM</t>
  </si>
  <si>
    <t>LD-4 50uM</t>
  </si>
  <si>
    <t>LD-4 5uM</t>
  </si>
  <si>
    <t>LD-4 1uM</t>
  </si>
  <si>
    <t>LD-5 50uM</t>
  </si>
  <si>
    <t>LD-5 5uM</t>
  </si>
  <si>
    <t>LD-5 1uM</t>
  </si>
  <si>
    <t>LD-6 50uM</t>
  </si>
  <si>
    <t>LD-6 5uM</t>
  </si>
  <si>
    <t>LD-6 1uM</t>
  </si>
  <si>
    <t>LD-7 50uM</t>
  </si>
  <si>
    <t>LD-7 5uM</t>
  </si>
  <si>
    <t>LD-7 1uM</t>
  </si>
  <si>
    <t>LD-8 50uM</t>
  </si>
  <si>
    <t>LD-8 5uM</t>
  </si>
  <si>
    <t>LD-8 1uM</t>
  </si>
  <si>
    <t>LD-9 50uM</t>
  </si>
  <si>
    <t>LD-9 5uM</t>
  </si>
  <si>
    <t>LD-9 1uM</t>
  </si>
  <si>
    <t>LD-10 50uM</t>
  </si>
  <si>
    <t>LD-10 5uM</t>
  </si>
  <si>
    <t>LD-10 1uM</t>
  </si>
  <si>
    <t>LD-11 50uM</t>
  </si>
  <si>
    <t>LD-11 5uM</t>
  </si>
  <si>
    <t>LD-11 1uM</t>
  </si>
  <si>
    <t>LD-12 50uM</t>
  </si>
  <si>
    <t>LD-12 5uM</t>
  </si>
  <si>
    <t>LD-12 1uM</t>
  </si>
  <si>
    <t>LD-13 50uM</t>
  </si>
  <si>
    <t>LD-13 5uM</t>
  </si>
  <si>
    <t>LD-13 1uM</t>
  </si>
  <si>
    <t>LD-14 50uM</t>
  </si>
  <si>
    <t>LD-14 5uM</t>
  </si>
  <si>
    <t>LD-14 1uM</t>
  </si>
  <si>
    <t>LD-15 50uM</t>
  </si>
  <si>
    <t>LD-15 5uM</t>
  </si>
  <si>
    <t>LD-15 1uM</t>
  </si>
  <si>
    <t>IA-1 50uM</t>
  </si>
  <si>
    <t>IA-1 5uM</t>
  </si>
  <si>
    <t>IA-1 1uM</t>
  </si>
  <si>
    <t>IA-2 50uM</t>
  </si>
  <si>
    <t>IA-2 5uM</t>
  </si>
  <si>
    <t>IA-2 1uM</t>
  </si>
  <si>
    <t>IA-3 50uM</t>
  </si>
  <si>
    <t>IA-3 5uM</t>
  </si>
  <si>
    <t>IA-3 1uM</t>
  </si>
  <si>
    <t>IA-4 50uM</t>
  </si>
  <si>
    <t>IA-4 5uM</t>
  </si>
  <si>
    <t>IA-4 1uM</t>
  </si>
  <si>
    <t>IA-5 50uM</t>
  </si>
  <si>
    <t>IA-5 5uM</t>
  </si>
  <si>
    <t>IA-5 1uM</t>
  </si>
  <si>
    <t>IA-6 50uM</t>
  </si>
  <si>
    <t>IA-6 5uM</t>
  </si>
  <si>
    <t>IA-6 1uM</t>
  </si>
  <si>
    <t>IA-7 50uM</t>
  </si>
  <si>
    <t>IA-7 5uM</t>
  </si>
  <si>
    <t>IA-7 1uM</t>
  </si>
  <si>
    <t>IA-8 50uM</t>
  </si>
  <si>
    <t>IA-8 5uM</t>
  </si>
  <si>
    <t>IA-8 1uM</t>
  </si>
  <si>
    <t>raw data</t>
  </si>
  <si>
    <t>raw data - blank</t>
  </si>
  <si>
    <t>Pi amount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</si>
  <si>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</si>
  <si>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</si>
  <si>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</si>
  <si>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</si>
  <si>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</si>
  <si>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</si>
  <si>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</si>
  <si>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Pi (nmol)</t>
  </si>
  <si>
    <t>A1</t>
  </si>
  <si>
    <t>A2</t>
  </si>
  <si>
    <t>A3</t>
  </si>
  <si>
    <t>A4</t>
  </si>
  <si>
    <t>Average</t>
  </si>
  <si>
    <t>Results summary</t>
  </si>
  <si>
    <t>Sample</t>
  </si>
  <si>
    <t>Conc1 (uM)</t>
  </si>
  <si>
    <t>Conc2 (uM)</t>
  </si>
  <si>
    <t>Conc3 (uM)</t>
  </si>
  <si>
    <t>Conc1</t>
  </si>
  <si>
    <t>STDEVc1</t>
  </si>
  <si>
    <t>Conc2</t>
  </si>
  <si>
    <t>STDEVc2</t>
  </si>
  <si>
    <t>Conc3</t>
  </si>
  <si>
    <t>STDEVconc3</t>
  </si>
  <si>
    <t>No Inhibitor</t>
  </si>
  <si>
    <t>IDP</t>
  </si>
  <si>
    <t>UR-27</t>
  </si>
  <si>
    <t>UR-28</t>
  </si>
  <si>
    <t>UR-29</t>
  </si>
  <si>
    <t>UR30</t>
  </si>
  <si>
    <t>LD-1</t>
  </si>
  <si>
    <t>LD-2</t>
  </si>
  <si>
    <t>LD3</t>
  </si>
  <si>
    <t>IDP 50uM</t>
  </si>
  <si>
    <t>LD-4</t>
  </si>
  <si>
    <t>LD-5</t>
  </si>
  <si>
    <t>LD-6</t>
  </si>
  <si>
    <t>LD-7</t>
  </si>
  <si>
    <t>LD-8</t>
  </si>
  <si>
    <t>LD-9</t>
  </si>
  <si>
    <t>LD-10</t>
  </si>
  <si>
    <t xml:space="preserve">LD-11 </t>
  </si>
  <si>
    <t>LD-12</t>
  </si>
  <si>
    <t>LD-13</t>
  </si>
  <si>
    <t>LD-14</t>
  </si>
  <si>
    <t>LD-15</t>
  </si>
  <si>
    <t>IA-1</t>
  </si>
  <si>
    <t>IA-2</t>
  </si>
  <si>
    <t>IA-3</t>
  </si>
  <si>
    <t>IA-4</t>
  </si>
  <si>
    <t>IA-5</t>
  </si>
  <si>
    <t>IA-6</t>
  </si>
  <si>
    <t>IA-7</t>
  </si>
  <si>
    <t>IA-8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</si>
</sst>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Calibri (Body)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0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5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8" borderId="1" xfId="0" applyFill="1" applyBorder="1"/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10" borderId="1" xfId="0" applyFill="1" applyBorder="1"/>
    <xf numFmtId="2" fontId="0" fillId="0" borderId="2" xfId="0" applyNumberFormat="1" applyBorder="1"/>
    <xf numFmtId="0" fontId="0" fillId="0" borderId="5" xfId="0" applyFill="1" applyBorder="1"/>
    <xf numFmtId="0" fontId="0" fillId="0" borderId="0" xfId="0" applyFill="1"/>
    <xf numFmtId="0" fontId="0" fillId="0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9-704B-BF9A-9157A166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3-E54B-86E5-0FA30D05736D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3-E54B-86E5-0FA30D05736D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3-E54B-86E5-0FA30D05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C-AD4A-A7D6-C4BA1ABD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Result3!$EH$16:$EH$24</c:f>
                <c:numCache>
                  <c:formatCode>General</c:formatCode>
                  <c:ptCount val="9"/>
                  <c:pt idx="0">
                    <c:v>10.344578919261133</c:v>
                  </c:pt>
                  <c:pt idx="1">
                    <c:v>6.1555167015418784</c:v>
                  </c:pt>
                  <c:pt idx="2">
                    <c:v>8.8818296395426568</c:v>
                  </c:pt>
                  <c:pt idx="3">
                    <c:v>8.6703899691341295</c:v>
                  </c:pt>
                  <c:pt idx="4">
                    <c:v>3.8530987269734598</c:v>
                  </c:pt>
                  <c:pt idx="5">
                    <c:v>5.2565408088401195</c:v>
                  </c:pt>
                  <c:pt idx="6">
                    <c:v>2.410427175754001</c:v>
                  </c:pt>
                  <c:pt idx="7">
                    <c:v>3.4824031669919688</c:v>
                  </c:pt>
                  <c:pt idx="8">
                    <c:v>3.0816848361898845</c:v>
                  </c:pt>
                </c:numCache>
              </c:numRef>
            </c:plus>
            <c:minus>
              <c:numRef>
                <c:f>Result3!$EH$16:$EH$24</c:f>
                <c:numCache>
                  <c:formatCode>General</c:formatCode>
                  <c:ptCount val="9"/>
                  <c:pt idx="0">
                    <c:v>10.344578919261133</c:v>
                  </c:pt>
                  <c:pt idx="1">
                    <c:v>6.1555167015418784</c:v>
                  </c:pt>
                  <c:pt idx="2">
                    <c:v>8.8818296395426568</c:v>
                  </c:pt>
                  <c:pt idx="3">
                    <c:v>8.6703899691341295</c:v>
                  </c:pt>
                  <c:pt idx="4">
                    <c:v>3.8530987269734598</c:v>
                  </c:pt>
                  <c:pt idx="5">
                    <c:v>5.2565408088401195</c:v>
                  </c:pt>
                  <c:pt idx="6">
                    <c:v>2.410427175754001</c:v>
                  </c:pt>
                  <c:pt idx="7">
                    <c:v>3.4824031669919688</c:v>
                  </c:pt>
                  <c:pt idx="8">
                    <c:v>3.0816848361898845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LD-11 </c:v>
                </c:pt>
                <c:pt idx="3">
                  <c:v>LD-12</c:v>
                </c:pt>
                <c:pt idx="4">
                  <c:v>LD-13</c:v>
                </c:pt>
                <c:pt idx="5">
                  <c:v>LD-14</c:v>
                </c:pt>
                <c:pt idx="6">
                  <c:v>LD-15</c:v>
                </c:pt>
                <c:pt idx="7">
                  <c:v>IA-1</c:v>
                </c:pt>
                <c:pt idx="8">
                  <c:v>IA-2</c:v>
                </c:pt>
              </c:strCache>
            </c:strRef>
          </c:cat>
          <c:val>
            <c:numRef>
              <c:f>Result3!$EG$16:$EG$24</c:f>
              <c:numCache>
                <c:formatCode>0.00</c:formatCode>
                <c:ptCount val="9"/>
                <c:pt idx="0">
                  <c:v>-3.4554973821989492</c:v>
                </c:pt>
                <c:pt idx="1">
                  <c:v>30.238874345549725</c:v>
                </c:pt>
                <c:pt idx="2">
                  <c:v>10.009816753926703</c:v>
                </c:pt>
                <c:pt idx="3">
                  <c:v>-4.0412303664921474</c:v>
                </c:pt>
                <c:pt idx="4">
                  <c:v>7.7846858638743406</c:v>
                </c:pt>
                <c:pt idx="5">
                  <c:v>-9.9138307155322849</c:v>
                </c:pt>
                <c:pt idx="6">
                  <c:v>12.326570680628265</c:v>
                </c:pt>
                <c:pt idx="7">
                  <c:v>-6.4136125654450318</c:v>
                </c:pt>
                <c:pt idx="8">
                  <c:v>2.1433246073298378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0-A94B-A9DA-2DE4FEA33A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Result3!$EJ$16:$EJ$24</c:f>
                <c:numCache>
                  <c:formatCode>General</c:formatCode>
                  <c:ptCount val="9"/>
                  <c:pt idx="2">
                    <c:v>8.603240116352719</c:v>
                  </c:pt>
                  <c:pt idx="3">
                    <c:v>8.710024910152276</c:v>
                  </c:pt>
                  <c:pt idx="4">
                    <c:v>0.91388224416098429</c:v>
                  </c:pt>
                  <c:pt idx="5">
                    <c:v>3.401807027980575</c:v>
                  </c:pt>
                  <c:pt idx="6">
                    <c:v>3.1300037377743357</c:v>
                  </c:pt>
                  <c:pt idx="7">
                    <c:v>2.3147194308801193</c:v>
                  </c:pt>
                  <c:pt idx="8">
                    <c:v>0.88783601477023133</c:v>
                  </c:pt>
                </c:numCache>
              </c:numRef>
            </c:plus>
            <c:minus>
              <c:numRef>
                <c:f>Result3!$EJ$16:$EJ$24</c:f>
                <c:numCache>
                  <c:formatCode>General</c:formatCode>
                  <c:ptCount val="9"/>
                  <c:pt idx="2">
                    <c:v>8.603240116352719</c:v>
                  </c:pt>
                  <c:pt idx="3">
                    <c:v>8.710024910152276</c:v>
                  </c:pt>
                  <c:pt idx="4">
                    <c:v>0.91388224416098429</c:v>
                  </c:pt>
                  <c:pt idx="5">
                    <c:v>3.401807027980575</c:v>
                  </c:pt>
                  <c:pt idx="6">
                    <c:v>3.1300037377743357</c:v>
                  </c:pt>
                  <c:pt idx="7">
                    <c:v>2.3147194308801193</c:v>
                  </c:pt>
                  <c:pt idx="8">
                    <c:v>0.88783601477023133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LD-11 </c:v>
                </c:pt>
                <c:pt idx="3">
                  <c:v>LD-12</c:v>
                </c:pt>
                <c:pt idx="4">
                  <c:v>LD-13</c:v>
                </c:pt>
                <c:pt idx="5">
                  <c:v>LD-14</c:v>
                </c:pt>
                <c:pt idx="6">
                  <c:v>LD-15</c:v>
                </c:pt>
                <c:pt idx="7">
                  <c:v>IA-1</c:v>
                </c:pt>
                <c:pt idx="8">
                  <c:v>IA-2</c:v>
                </c:pt>
              </c:strCache>
            </c:strRef>
          </c:cat>
          <c:val>
            <c:numRef>
              <c:f>Result3!$EI$16:$EI$24</c:f>
              <c:numCache>
                <c:formatCode>0.00</c:formatCode>
                <c:ptCount val="9"/>
                <c:pt idx="2">
                  <c:v>0</c:v>
                </c:pt>
                <c:pt idx="3">
                  <c:v>-6.6034031413612553</c:v>
                </c:pt>
                <c:pt idx="4">
                  <c:v>-10.248691099476439</c:v>
                </c:pt>
                <c:pt idx="5">
                  <c:v>-10.854057591623036</c:v>
                </c:pt>
                <c:pt idx="6">
                  <c:v>1.6164921465968582</c:v>
                </c:pt>
                <c:pt idx="7">
                  <c:v>-9.4993455497382158</c:v>
                </c:pt>
                <c:pt idx="8">
                  <c:v>-12.359293193717278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0-A94B-A9DA-2DE4FEA33A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Result3!$EL$16:$EL$24</c:f>
                <c:numCache>
                  <c:formatCode>General</c:formatCode>
                  <c:ptCount val="9"/>
                  <c:pt idx="2">
                    <c:v>8.5628600042695844</c:v>
                  </c:pt>
                  <c:pt idx="3">
                    <c:v>4.4647835647430529</c:v>
                  </c:pt>
                  <c:pt idx="4">
                    <c:v>2.1290833843014192</c:v>
                  </c:pt>
                  <c:pt idx="5">
                    <c:v>4.4061695194119359</c:v>
                  </c:pt>
                  <c:pt idx="6">
                    <c:v>2.4555406397243531</c:v>
                  </c:pt>
                  <c:pt idx="7">
                    <c:v>2.5967522004308665</c:v>
                  </c:pt>
                  <c:pt idx="8">
                    <c:v>2.6825117115375527</c:v>
                  </c:pt>
                </c:numCache>
              </c:numRef>
            </c:plus>
            <c:minus>
              <c:numRef>
                <c:f>Result3!$EL$16:$EL$24</c:f>
                <c:numCache>
                  <c:formatCode>General</c:formatCode>
                  <c:ptCount val="9"/>
                  <c:pt idx="2">
                    <c:v>8.5628600042695844</c:v>
                  </c:pt>
                  <c:pt idx="3">
                    <c:v>4.4647835647430529</c:v>
                  </c:pt>
                  <c:pt idx="4">
                    <c:v>2.1290833843014192</c:v>
                  </c:pt>
                  <c:pt idx="5">
                    <c:v>4.4061695194119359</c:v>
                  </c:pt>
                  <c:pt idx="6">
                    <c:v>2.4555406397243531</c:v>
                  </c:pt>
                  <c:pt idx="7">
                    <c:v>2.5967522004308665</c:v>
                  </c:pt>
                  <c:pt idx="8">
                    <c:v>2.6825117115375527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LD-11 </c:v>
                </c:pt>
                <c:pt idx="3">
                  <c:v>LD-12</c:v>
                </c:pt>
                <c:pt idx="4">
                  <c:v>LD-13</c:v>
                </c:pt>
                <c:pt idx="5">
                  <c:v>LD-14</c:v>
                </c:pt>
                <c:pt idx="6">
                  <c:v>LD-15</c:v>
                </c:pt>
                <c:pt idx="7">
                  <c:v>IA-1</c:v>
                </c:pt>
                <c:pt idx="8">
                  <c:v>IA-2</c:v>
                </c:pt>
              </c:strCache>
            </c:strRef>
          </c:cat>
          <c:val>
            <c:numRef>
              <c:f>Result3!$EK$16:$EK$24</c:f>
              <c:numCache>
                <c:formatCode>0.00</c:formatCode>
                <c:ptCount val="9"/>
                <c:pt idx="2">
                  <c:v>-5.0654450261780042</c:v>
                </c:pt>
                <c:pt idx="3">
                  <c:v>-9.5975130890052327</c:v>
                </c:pt>
                <c:pt idx="4">
                  <c:v>-10.700261780104711</c:v>
                </c:pt>
                <c:pt idx="5">
                  <c:v>-10.42866492146597</c:v>
                </c:pt>
                <c:pt idx="6">
                  <c:v>-10.553010471204196</c:v>
                </c:pt>
                <c:pt idx="7">
                  <c:v>-13.308246073298431</c:v>
                </c:pt>
                <c:pt idx="8">
                  <c:v>-14.499345549738212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0-A94B-A9DA-2DE4FEA3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</a:t>
                </a:r>
              </a:p>
            </c:rich>
          </c:tx>
          <c:layout>
            <c:manualLayout>
              <c:xMode val="edge"/>
              <c:yMode val="edge"/>
              <c:x val="0.50243889968299416"/>
              <c:y val="0.62470894774516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0-0543-B3F7-D12ACBC4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E34F-9C8E-F1588866733E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8-E34F-9C8E-F1588866733E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8-E34F-9C8E-F1588866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8-934C-A194-8EE130FA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Result3!$EH$16:$EH$24</c:f>
                <c:numCache>
                  <c:formatCode>General</c:formatCode>
                  <c:ptCount val="9"/>
                  <c:pt idx="0">
                    <c:v>10.344578919261133</c:v>
                  </c:pt>
                  <c:pt idx="1">
                    <c:v>6.1555167015418784</c:v>
                  </c:pt>
                  <c:pt idx="2">
                    <c:v>8.8818296395426568</c:v>
                  </c:pt>
                  <c:pt idx="3">
                    <c:v>8.6703899691341295</c:v>
                  </c:pt>
                  <c:pt idx="4">
                    <c:v>3.8530987269734598</c:v>
                  </c:pt>
                  <c:pt idx="5">
                    <c:v>5.2565408088401195</c:v>
                  </c:pt>
                  <c:pt idx="6">
                    <c:v>2.410427175754001</c:v>
                  </c:pt>
                  <c:pt idx="7">
                    <c:v>3.4824031669919688</c:v>
                  </c:pt>
                  <c:pt idx="8">
                    <c:v>3.0816848361898845</c:v>
                  </c:pt>
                </c:numCache>
              </c:numRef>
            </c:plus>
            <c:minus>
              <c:numRef>
                <c:f>Result3!$EH$16:$EH$24</c:f>
                <c:numCache>
                  <c:formatCode>General</c:formatCode>
                  <c:ptCount val="9"/>
                  <c:pt idx="0">
                    <c:v>10.344578919261133</c:v>
                  </c:pt>
                  <c:pt idx="1">
                    <c:v>6.1555167015418784</c:v>
                  </c:pt>
                  <c:pt idx="2">
                    <c:v>8.8818296395426568</c:v>
                  </c:pt>
                  <c:pt idx="3">
                    <c:v>8.6703899691341295</c:v>
                  </c:pt>
                  <c:pt idx="4">
                    <c:v>3.8530987269734598</c:v>
                  </c:pt>
                  <c:pt idx="5">
                    <c:v>5.2565408088401195</c:v>
                  </c:pt>
                  <c:pt idx="6">
                    <c:v>2.410427175754001</c:v>
                  </c:pt>
                  <c:pt idx="7">
                    <c:v>3.4824031669919688</c:v>
                  </c:pt>
                  <c:pt idx="8">
                    <c:v>3.0816848361898845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Result4!$EC$17:$EC$24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IA-3</c:v>
                </c:pt>
                <c:pt idx="3">
                  <c:v>IA-4</c:v>
                </c:pt>
                <c:pt idx="4">
                  <c:v>IA-5</c:v>
                </c:pt>
                <c:pt idx="5">
                  <c:v>IA-6</c:v>
                </c:pt>
                <c:pt idx="6">
                  <c:v>IA-7</c:v>
                </c:pt>
                <c:pt idx="7">
                  <c:v>IA-8</c:v>
                </c:pt>
              </c:strCache>
            </c:strRef>
          </c:cat>
          <c:val>
            <c:numRef>
              <c:f>Result4!$EG$17:$EG$24</c:f>
              <c:numCache>
                <c:formatCode>0.00</c:formatCode>
                <c:ptCount val="8"/>
                <c:pt idx="0">
                  <c:v>7.1054273576010019E-15</c:v>
                </c:pt>
                <c:pt idx="1">
                  <c:v>44.452401413157645</c:v>
                </c:pt>
                <c:pt idx="2">
                  <c:v>0.43922467296860646</c:v>
                </c:pt>
                <c:pt idx="3">
                  <c:v>1.9574143034469564</c:v>
                </c:pt>
                <c:pt idx="4">
                  <c:v>3.701581845380185</c:v>
                </c:pt>
                <c:pt idx="5">
                  <c:v>23.656067984340702</c:v>
                </c:pt>
                <c:pt idx="6">
                  <c:v>37.897450587224299</c:v>
                </c:pt>
                <c:pt idx="7">
                  <c:v>56.211209777523166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2946-AC9A-9D631EAD93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Result3!$EJ$16:$EJ$24</c:f>
                <c:numCache>
                  <c:formatCode>General</c:formatCode>
                  <c:ptCount val="9"/>
                  <c:pt idx="2">
                    <c:v>8.603240116352719</c:v>
                  </c:pt>
                  <c:pt idx="3">
                    <c:v>8.710024910152276</c:v>
                  </c:pt>
                  <c:pt idx="4">
                    <c:v>0.91388224416098429</c:v>
                  </c:pt>
                  <c:pt idx="5">
                    <c:v>3.401807027980575</c:v>
                  </c:pt>
                  <c:pt idx="6">
                    <c:v>3.1300037377743357</c:v>
                  </c:pt>
                  <c:pt idx="7">
                    <c:v>2.3147194308801193</c:v>
                  </c:pt>
                  <c:pt idx="8">
                    <c:v>0.88783601477023133</c:v>
                  </c:pt>
                </c:numCache>
              </c:numRef>
            </c:plus>
            <c:minus>
              <c:numRef>
                <c:f>Result3!$EJ$16:$EJ$24</c:f>
                <c:numCache>
                  <c:formatCode>General</c:formatCode>
                  <c:ptCount val="9"/>
                  <c:pt idx="2">
                    <c:v>8.603240116352719</c:v>
                  </c:pt>
                  <c:pt idx="3">
                    <c:v>8.710024910152276</c:v>
                  </c:pt>
                  <c:pt idx="4">
                    <c:v>0.91388224416098429</c:v>
                  </c:pt>
                  <c:pt idx="5">
                    <c:v>3.401807027980575</c:v>
                  </c:pt>
                  <c:pt idx="6">
                    <c:v>3.1300037377743357</c:v>
                  </c:pt>
                  <c:pt idx="7">
                    <c:v>2.3147194308801193</c:v>
                  </c:pt>
                  <c:pt idx="8">
                    <c:v>0.88783601477023133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Result4!$EC$17:$EC$24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IA-3</c:v>
                </c:pt>
                <c:pt idx="3">
                  <c:v>IA-4</c:v>
                </c:pt>
                <c:pt idx="4">
                  <c:v>IA-5</c:v>
                </c:pt>
                <c:pt idx="5">
                  <c:v>IA-6</c:v>
                </c:pt>
                <c:pt idx="6">
                  <c:v>IA-7</c:v>
                </c:pt>
                <c:pt idx="7">
                  <c:v>IA-8</c:v>
                </c:pt>
              </c:strCache>
            </c:strRef>
          </c:cat>
          <c:val>
            <c:numRef>
              <c:f>Result4!$EI$17:$EI$24</c:f>
              <c:numCache>
                <c:formatCode>0.00</c:formatCode>
                <c:ptCount val="8"/>
                <c:pt idx="2">
                  <c:v>-5.6287596677169702</c:v>
                </c:pt>
                <c:pt idx="3">
                  <c:v>-7.987205194309162</c:v>
                </c:pt>
                <c:pt idx="4">
                  <c:v>-7.7819154015086411</c:v>
                </c:pt>
                <c:pt idx="5">
                  <c:v>0.31509596104269377</c:v>
                </c:pt>
                <c:pt idx="6">
                  <c:v>0.12412871192590913</c:v>
                </c:pt>
                <c:pt idx="7">
                  <c:v>10.240618733887146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2946-AC9A-9D631EAD93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Result3!$EL$16:$EL$24</c:f>
                <c:numCache>
                  <c:formatCode>General</c:formatCode>
                  <c:ptCount val="9"/>
                  <c:pt idx="2">
                    <c:v>8.5628600042695844</c:v>
                  </c:pt>
                  <c:pt idx="3">
                    <c:v>4.4647835647430529</c:v>
                  </c:pt>
                  <c:pt idx="4">
                    <c:v>2.1290833843014192</c:v>
                  </c:pt>
                  <c:pt idx="5">
                    <c:v>4.4061695194119359</c:v>
                  </c:pt>
                  <c:pt idx="6">
                    <c:v>2.4555406397243531</c:v>
                  </c:pt>
                  <c:pt idx="7">
                    <c:v>2.5967522004308665</c:v>
                  </c:pt>
                  <c:pt idx="8">
                    <c:v>2.6825117115375527</c:v>
                  </c:pt>
                </c:numCache>
              </c:numRef>
            </c:plus>
            <c:minus>
              <c:numRef>
                <c:f>Result3!$EL$16:$EL$24</c:f>
                <c:numCache>
                  <c:formatCode>General</c:formatCode>
                  <c:ptCount val="9"/>
                  <c:pt idx="2">
                    <c:v>8.5628600042695844</c:v>
                  </c:pt>
                  <c:pt idx="3">
                    <c:v>4.4647835647430529</c:v>
                  </c:pt>
                  <c:pt idx="4">
                    <c:v>2.1290833843014192</c:v>
                  </c:pt>
                  <c:pt idx="5">
                    <c:v>4.4061695194119359</c:v>
                  </c:pt>
                  <c:pt idx="6">
                    <c:v>2.4555406397243531</c:v>
                  </c:pt>
                  <c:pt idx="7">
                    <c:v>2.5967522004308665</c:v>
                  </c:pt>
                  <c:pt idx="8">
                    <c:v>2.6825117115375527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Result4!$EC$17:$EC$24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IA-3</c:v>
                </c:pt>
                <c:pt idx="3">
                  <c:v>IA-4</c:v>
                </c:pt>
                <c:pt idx="4">
                  <c:v>IA-5</c:v>
                </c:pt>
                <c:pt idx="5">
                  <c:v>IA-6</c:v>
                </c:pt>
                <c:pt idx="6">
                  <c:v>IA-7</c:v>
                </c:pt>
                <c:pt idx="7">
                  <c:v>IA-8</c:v>
                </c:pt>
              </c:strCache>
            </c:strRef>
          </c:cat>
          <c:val>
            <c:numRef>
              <c:f>Result4!$EK$17:$EK$24</c:f>
              <c:numCache>
                <c:formatCode>0.00</c:formatCode>
                <c:ptCount val="8"/>
                <c:pt idx="2">
                  <c:v>-7.123078392055767</c:v>
                </c:pt>
                <c:pt idx="3">
                  <c:v>-12.260097393297038</c:v>
                </c:pt>
                <c:pt idx="4">
                  <c:v>-7.0801107610044802</c:v>
                </c:pt>
                <c:pt idx="5">
                  <c:v>0.18619306788885837</c:v>
                </c:pt>
                <c:pt idx="6">
                  <c:v>-4.8839873961615545</c:v>
                </c:pt>
                <c:pt idx="7">
                  <c:v>3.4326363028740694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F-2946-AC9A-9D631EAD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</a:t>
                </a:r>
              </a:p>
            </c:rich>
          </c:tx>
          <c:layout>
            <c:manualLayout>
              <c:xMode val="edge"/>
              <c:yMode val="edge"/>
              <c:x val="0.50243889968299416"/>
              <c:y val="0.62470894774516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FA40-925F-8BB1B2D41BB8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1-FA40-925F-8BB1B2D41BB8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1-FA40-925F-8BB1B2D4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F-4E4B-B96B-A596D2E1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Result1!$EH$16:$EH$24</c:f>
                <c:numCache>
                  <c:formatCode>General</c:formatCode>
                  <c:ptCount val="9"/>
                  <c:pt idx="0">
                    <c:v>2.2906083023378621</c:v>
                  </c:pt>
                  <c:pt idx="1">
                    <c:v>2.2079222833219916</c:v>
                  </c:pt>
                  <c:pt idx="2">
                    <c:v>3.6895126562184708</c:v>
                  </c:pt>
                  <c:pt idx="3">
                    <c:v>5.5219143905285977</c:v>
                  </c:pt>
                  <c:pt idx="4">
                    <c:v>3.6542030844165221</c:v>
                  </c:pt>
                  <c:pt idx="5">
                    <c:v>2.2528188894587746</c:v>
                  </c:pt>
                  <c:pt idx="6">
                    <c:v>5.2009152157849954</c:v>
                  </c:pt>
                  <c:pt idx="7">
                    <c:v>3.6899692543507361</c:v>
                  </c:pt>
                  <c:pt idx="8">
                    <c:v>5.749852402269112</c:v>
                  </c:pt>
                </c:numCache>
              </c:numRef>
            </c:plus>
            <c:minus>
              <c:numRef>
                <c:f>Result1!$EH$16:$EH$24</c:f>
                <c:numCache>
                  <c:formatCode>General</c:formatCode>
                  <c:ptCount val="9"/>
                  <c:pt idx="0">
                    <c:v>2.2906083023378621</c:v>
                  </c:pt>
                  <c:pt idx="1">
                    <c:v>2.2079222833219916</c:v>
                  </c:pt>
                  <c:pt idx="2">
                    <c:v>3.6895126562184708</c:v>
                  </c:pt>
                  <c:pt idx="3">
                    <c:v>5.5219143905285977</c:v>
                  </c:pt>
                  <c:pt idx="4">
                    <c:v>3.6542030844165221</c:v>
                  </c:pt>
                  <c:pt idx="5">
                    <c:v>2.2528188894587746</c:v>
                  </c:pt>
                  <c:pt idx="6">
                    <c:v>5.2009152157849954</c:v>
                  </c:pt>
                  <c:pt idx="7">
                    <c:v>3.6899692543507361</c:v>
                  </c:pt>
                  <c:pt idx="8">
                    <c:v>5.749852402269112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UR-27</c:v>
                </c:pt>
                <c:pt idx="3">
                  <c:v>UR-28</c:v>
                </c:pt>
                <c:pt idx="4">
                  <c:v>UR-29</c:v>
                </c:pt>
                <c:pt idx="5">
                  <c:v>UR30</c:v>
                </c:pt>
                <c:pt idx="6">
                  <c:v>LD-1</c:v>
                </c:pt>
                <c:pt idx="7">
                  <c:v>LD-2</c:v>
                </c:pt>
                <c:pt idx="8">
                  <c:v>LD3</c:v>
                </c:pt>
              </c:strCache>
            </c:strRef>
          </c:cat>
          <c:val>
            <c:numRef>
              <c:f>Result1!$EG$16:$EG$24</c:f>
              <c:numCache>
                <c:formatCode>0.00</c:formatCode>
                <c:ptCount val="9"/>
                <c:pt idx="0">
                  <c:v>6.6765112479572508E-2</c:v>
                </c:pt>
                <c:pt idx="1">
                  <c:v>44.322609023501322</c:v>
                </c:pt>
                <c:pt idx="2">
                  <c:v>6.3623224833479917</c:v>
                </c:pt>
                <c:pt idx="3">
                  <c:v>3.5786100289053628</c:v>
                </c:pt>
                <c:pt idx="4">
                  <c:v>28.358677893678525</c:v>
                </c:pt>
                <c:pt idx="5">
                  <c:v>8.4234007791881371</c:v>
                </c:pt>
                <c:pt idx="6">
                  <c:v>31.814754304386064</c:v>
                </c:pt>
                <c:pt idx="7">
                  <c:v>5.0804323237400979</c:v>
                </c:pt>
                <c:pt idx="8">
                  <c:v>25.125675505843908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9-1E4C-A56B-0A6F04008A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Result1!$EJ$16:$EJ$24</c:f>
                <c:numCache>
                  <c:formatCode>General</c:formatCode>
                  <c:ptCount val="9"/>
                  <c:pt idx="2">
                    <c:v>2.4755283476970362</c:v>
                  </c:pt>
                  <c:pt idx="3">
                    <c:v>6.1423177601771526</c:v>
                  </c:pt>
                  <c:pt idx="4">
                    <c:v>5.0134118412713438</c:v>
                  </c:pt>
                  <c:pt idx="5">
                    <c:v>1.1878994803540246</c:v>
                  </c:pt>
                  <c:pt idx="6">
                    <c:v>2.2166768845066431</c:v>
                  </c:pt>
                  <c:pt idx="7">
                    <c:v>3.0161837758570313</c:v>
                  </c:pt>
                  <c:pt idx="8">
                    <c:v>2.2048650336508508</c:v>
                  </c:pt>
                </c:numCache>
              </c:numRef>
            </c:plus>
            <c:minus>
              <c:numRef>
                <c:f>Result1!$EJ$16:$EJ$24</c:f>
                <c:numCache>
                  <c:formatCode>General</c:formatCode>
                  <c:ptCount val="9"/>
                  <c:pt idx="2">
                    <c:v>2.4755283476970362</c:v>
                  </c:pt>
                  <c:pt idx="3">
                    <c:v>6.1423177601771526</c:v>
                  </c:pt>
                  <c:pt idx="4">
                    <c:v>5.0134118412713438</c:v>
                  </c:pt>
                  <c:pt idx="5">
                    <c:v>1.1878994803540246</c:v>
                  </c:pt>
                  <c:pt idx="6">
                    <c:v>2.2166768845066431</c:v>
                  </c:pt>
                  <c:pt idx="7">
                    <c:v>3.0161837758570313</c:v>
                  </c:pt>
                  <c:pt idx="8">
                    <c:v>2.2048650336508508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UR-27</c:v>
                </c:pt>
                <c:pt idx="3">
                  <c:v>UR-28</c:v>
                </c:pt>
                <c:pt idx="4">
                  <c:v>UR-29</c:v>
                </c:pt>
                <c:pt idx="5">
                  <c:v>UR30</c:v>
                </c:pt>
                <c:pt idx="6">
                  <c:v>LD-1</c:v>
                </c:pt>
                <c:pt idx="7">
                  <c:v>LD-2</c:v>
                </c:pt>
                <c:pt idx="8">
                  <c:v>LD3</c:v>
                </c:pt>
              </c:strCache>
            </c:strRef>
          </c:cat>
          <c:val>
            <c:numRef>
              <c:f>Result1!$EI$16:$EI$24</c:f>
              <c:numCache>
                <c:formatCode>0.00</c:formatCode>
                <c:ptCount val="9"/>
                <c:pt idx="2">
                  <c:v>-7.1054273576010019E-15</c:v>
                </c:pt>
                <c:pt idx="3">
                  <c:v>-3.0287796908382703</c:v>
                </c:pt>
                <c:pt idx="4">
                  <c:v>3.4560764107075599</c:v>
                </c:pt>
                <c:pt idx="5">
                  <c:v>0.169661932889273</c:v>
                </c:pt>
                <c:pt idx="6">
                  <c:v>2.375267060449918</c:v>
                </c:pt>
                <c:pt idx="7">
                  <c:v>-0.60324242805077333</c:v>
                </c:pt>
                <c:pt idx="8">
                  <c:v>1.3635792384064267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9-1E4C-A56B-0A6F04008A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Result1!$EL$16:$EL$24</c:f>
                <c:numCache>
                  <c:formatCode>General</c:formatCode>
                  <c:ptCount val="9"/>
                  <c:pt idx="2">
                    <c:v>2.76452549746881</c:v>
                  </c:pt>
                  <c:pt idx="3">
                    <c:v>1.4978205875064479</c:v>
                  </c:pt>
                  <c:pt idx="4">
                    <c:v>1.9767442745790447</c:v>
                  </c:pt>
                  <c:pt idx="5">
                    <c:v>6.3017076872966777</c:v>
                  </c:pt>
                  <c:pt idx="6">
                    <c:v>2.1368378024158927</c:v>
                  </c:pt>
                  <c:pt idx="7">
                    <c:v>5.1036893585333143</c:v>
                  </c:pt>
                  <c:pt idx="8">
                    <c:v>2.1242599553657051</c:v>
                  </c:pt>
                </c:numCache>
              </c:numRef>
            </c:plus>
            <c:minus>
              <c:numRef>
                <c:f>Result1!$EL$16:$EL$24</c:f>
                <c:numCache>
                  <c:formatCode>General</c:formatCode>
                  <c:ptCount val="9"/>
                  <c:pt idx="2">
                    <c:v>2.76452549746881</c:v>
                  </c:pt>
                  <c:pt idx="3">
                    <c:v>1.4978205875064479</c:v>
                  </c:pt>
                  <c:pt idx="4">
                    <c:v>1.9767442745790447</c:v>
                  </c:pt>
                  <c:pt idx="5">
                    <c:v>6.3017076872966777</c:v>
                  </c:pt>
                  <c:pt idx="6">
                    <c:v>2.1368378024158927</c:v>
                  </c:pt>
                  <c:pt idx="7">
                    <c:v>5.1036893585333143</c:v>
                  </c:pt>
                  <c:pt idx="8">
                    <c:v>2.1242599553657051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UR-27</c:v>
                </c:pt>
                <c:pt idx="3">
                  <c:v>UR-28</c:v>
                </c:pt>
                <c:pt idx="4">
                  <c:v>UR-29</c:v>
                </c:pt>
                <c:pt idx="5">
                  <c:v>UR30</c:v>
                </c:pt>
                <c:pt idx="6">
                  <c:v>LD-1</c:v>
                </c:pt>
                <c:pt idx="7">
                  <c:v>LD-2</c:v>
                </c:pt>
                <c:pt idx="8">
                  <c:v>LD3</c:v>
                </c:pt>
              </c:strCache>
            </c:strRef>
          </c:cat>
          <c:val>
            <c:numRef>
              <c:f>Result1!$EK$16:$EK$24</c:f>
              <c:numCache>
                <c:formatCode>0.00</c:formatCode>
                <c:ptCount val="9"/>
                <c:pt idx="2">
                  <c:v>-0.81060701269323232</c:v>
                </c:pt>
                <c:pt idx="3">
                  <c:v>1.2818901596078867</c:v>
                </c:pt>
                <c:pt idx="4">
                  <c:v>0.99597838381298587</c:v>
                </c:pt>
                <c:pt idx="5">
                  <c:v>1.4075656654517985</c:v>
                </c:pt>
                <c:pt idx="6">
                  <c:v>2.8088475556114005</c:v>
                </c:pt>
                <c:pt idx="7">
                  <c:v>2.3218549704662408</c:v>
                </c:pt>
                <c:pt idx="8">
                  <c:v>-2.2307402287294167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9-1E4C-A56B-0A6F0400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</a:t>
                </a:r>
              </a:p>
            </c:rich>
          </c:tx>
          <c:layout>
            <c:manualLayout>
              <c:xMode val="edge"/>
              <c:yMode val="edge"/>
              <c:x val="0.50243889968299416"/>
              <c:y val="0.62470894774516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A-7342-B622-E00B6E0D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2-4249-ADA7-84D44A052DF9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2-4249-ADA7-84D44A052DF9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2-4249-ADA7-84D44A05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8-0A45-8F4F-183A156D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Result2!$EH$16:$EH$24</c:f>
                <c:numCache>
                  <c:formatCode>General</c:formatCode>
                  <c:ptCount val="9"/>
                  <c:pt idx="0">
                    <c:v>1.8073070720768487</c:v>
                  </c:pt>
                  <c:pt idx="1">
                    <c:v>4.2961202316114475</c:v>
                  </c:pt>
                  <c:pt idx="2">
                    <c:v>2.3870041019790191</c:v>
                  </c:pt>
                  <c:pt idx="3">
                    <c:v>1.4081363920434615</c:v>
                  </c:pt>
                  <c:pt idx="4">
                    <c:v>4.3303683720781709</c:v>
                  </c:pt>
                  <c:pt idx="5">
                    <c:v>2.1829697724479793</c:v>
                  </c:pt>
                  <c:pt idx="6">
                    <c:v>5.0866291343527035</c:v>
                  </c:pt>
                  <c:pt idx="7">
                    <c:v>0.58602306413710004</c:v>
                  </c:pt>
                  <c:pt idx="8">
                    <c:v>3.2088322354590217</c:v>
                  </c:pt>
                </c:numCache>
              </c:numRef>
            </c:plus>
            <c:minus>
              <c:numRef>
                <c:f>Result2!$EH$16:$EH$24</c:f>
                <c:numCache>
                  <c:formatCode>General</c:formatCode>
                  <c:ptCount val="9"/>
                  <c:pt idx="0">
                    <c:v>1.8073070720768487</c:v>
                  </c:pt>
                  <c:pt idx="1">
                    <c:v>4.2961202316114475</c:v>
                  </c:pt>
                  <c:pt idx="2">
                    <c:v>2.3870041019790191</c:v>
                  </c:pt>
                  <c:pt idx="3">
                    <c:v>1.4081363920434615</c:v>
                  </c:pt>
                  <c:pt idx="4">
                    <c:v>4.3303683720781709</c:v>
                  </c:pt>
                  <c:pt idx="5">
                    <c:v>2.1829697724479793</c:v>
                  </c:pt>
                  <c:pt idx="6">
                    <c:v>5.0866291343527035</c:v>
                  </c:pt>
                  <c:pt idx="7">
                    <c:v>0.58602306413710004</c:v>
                  </c:pt>
                  <c:pt idx="8">
                    <c:v>3.2088322354590217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LD-4</c:v>
                </c:pt>
                <c:pt idx="3">
                  <c:v>LD-5</c:v>
                </c:pt>
                <c:pt idx="4">
                  <c:v>LD-6</c:v>
                </c:pt>
                <c:pt idx="5">
                  <c:v>LD-7</c:v>
                </c:pt>
                <c:pt idx="6">
                  <c:v>LD-8</c:v>
                </c:pt>
                <c:pt idx="7">
                  <c:v>LD-9</c:v>
                </c:pt>
                <c:pt idx="8">
                  <c:v>LD-10</c:v>
                </c:pt>
              </c:strCache>
            </c:strRef>
          </c:cat>
          <c:val>
            <c:numRef>
              <c:f>Result2!$EG$16:$EG$24</c:f>
              <c:numCache>
                <c:formatCode>0.00</c:formatCode>
                <c:ptCount val="9"/>
                <c:pt idx="0">
                  <c:v>-0.53968355646659916</c:v>
                </c:pt>
                <c:pt idx="1">
                  <c:v>39.523412978028325</c:v>
                </c:pt>
                <c:pt idx="2">
                  <c:v>0.20178079559284967</c:v>
                </c:pt>
                <c:pt idx="3">
                  <c:v>32.784574979181357</c:v>
                </c:pt>
                <c:pt idx="4">
                  <c:v>5.7779770674524578</c:v>
                </c:pt>
                <c:pt idx="5">
                  <c:v>4.4797471868127303</c:v>
                </c:pt>
                <c:pt idx="6">
                  <c:v>27.02261226058549</c:v>
                </c:pt>
                <c:pt idx="7">
                  <c:v>90.903849849465132</c:v>
                </c:pt>
                <c:pt idx="8">
                  <c:v>15.248862981231188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5-D14B-AD41-98AFE52ECF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Result2!$EJ$16:$EJ$24</c:f>
                <c:numCache>
                  <c:formatCode>General</c:formatCode>
                  <c:ptCount val="9"/>
                  <c:pt idx="2">
                    <c:v>3.6931889363422647</c:v>
                  </c:pt>
                  <c:pt idx="3">
                    <c:v>2.7757555890707772</c:v>
                  </c:pt>
                  <c:pt idx="4">
                    <c:v>1.922390790274173</c:v>
                  </c:pt>
                  <c:pt idx="5">
                    <c:v>2.4437679471334546</c:v>
                  </c:pt>
                  <c:pt idx="6">
                    <c:v>3.4257713010598421</c:v>
                  </c:pt>
                  <c:pt idx="7">
                    <c:v>2.305057703958171</c:v>
                  </c:pt>
                  <c:pt idx="8">
                    <c:v>3.73042721452607</c:v>
                  </c:pt>
                </c:numCache>
              </c:numRef>
            </c:plus>
            <c:minus>
              <c:numRef>
                <c:f>Result2!$EJ$16:$EJ$24</c:f>
                <c:numCache>
                  <c:formatCode>General</c:formatCode>
                  <c:ptCount val="9"/>
                  <c:pt idx="2">
                    <c:v>3.6931889363422647</c:v>
                  </c:pt>
                  <c:pt idx="3">
                    <c:v>2.7757555890707772</c:v>
                  </c:pt>
                  <c:pt idx="4">
                    <c:v>1.922390790274173</c:v>
                  </c:pt>
                  <c:pt idx="5">
                    <c:v>2.4437679471334546</c:v>
                  </c:pt>
                  <c:pt idx="6">
                    <c:v>3.4257713010598421</c:v>
                  </c:pt>
                  <c:pt idx="7">
                    <c:v>2.305057703958171</c:v>
                  </c:pt>
                  <c:pt idx="8">
                    <c:v>3.73042721452607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LD-4</c:v>
                </c:pt>
                <c:pt idx="3">
                  <c:v>LD-5</c:v>
                </c:pt>
                <c:pt idx="4">
                  <c:v>LD-6</c:v>
                </c:pt>
                <c:pt idx="5">
                  <c:v>LD-7</c:v>
                </c:pt>
                <c:pt idx="6">
                  <c:v>LD-8</c:v>
                </c:pt>
                <c:pt idx="7">
                  <c:v>LD-9</c:v>
                </c:pt>
                <c:pt idx="8">
                  <c:v>LD-10</c:v>
                </c:pt>
              </c:strCache>
            </c:strRef>
          </c:cat>
          <c:val>
            <c:numRef>
              <c:f>Result2!$EI$16:$EI$24</c:f>
              <c:numCache>
                <c:formatCode>0.00</c:formatCode>
                <c:ptCount val="9"/>
                <c:pt idx="2">
                  <c:v>0</c:v>
                </c:pt>
                <c:pt idx="3">
                  <c:v>-1.5021459227467808</c:v>
                </c:pt>
                <c:pt idx="4">
                  <c:v>-3.8370379860354831</c:v>
                </c:pt>
                <c:pt idx="5">
                  <c:v>-0.4131702004996356</c:v>
                </c:pt>
                <c:pt idx="6">
                  <c:v>4.7274357824610931</c:v>
                </c:pt>
                <c:pt idx="7">
                  <c:v>44.334123374543601</c:v>
                </c:pt>
                <c:pt idx="8">
                  <c:v>1.1562359874447523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5-D14B-AD41-98AFE52ECF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Result2!$EL$16:$EL$24</c:f>
                <c:numCache>
                  <c:formatCode>General</c:formatCode>
                  <c:ptCount val="9"/>
                  <c:pt idx="2">
                    <c:v>1.7945943517282887</c:v>
                  </c:pt>
                  <c:pt idx="3">
                    <c:v>6.0743526462168038</c:v>
                  </c:pt>
                  <c:pt idx="4">
                    <c:v>2.5028085964131073</c:v>
                  </c:pt>
                  <c:pt idx="5">
                    <c:v>2.8105043847341831</c:v>
                  </c:pt>
                  <c:pt idx="6">
                    <c:v>2.1699578615372146</c:v>
                  </c:pt>
                  <c:pt idx="7">
                    <c:v>2.642487261837378</c:v>
                  </c:pt>
                  <c:pt idx="8">
                    <c:v>5.8483653630723609</c:v>
                  </c:pt>
                </c:numCache>
              </c:numRef>
            </c:plus>
            <c:minus>
              <c:numRef>
                <c:f>Result2!$EL$16:$EL$24</c:f>
                <c:numCache>
                  <c:formatCode>General</c:formatCode>
                  <c:ptCount val="9"/>
                  <c:pt idx="2">
                    <c:v>1.7945943517282887</c:v>
                  </c:pt>
                  <c:pt idx="3">
                    <c:v>6.0743526462168038</c:v>
                  </c:pt>
                  <c:pt idx="4">
                    <c:v>2.5028085964131073</c:v>
                  </c:pt>
                  <c:pt idx="5">
                    <c:v>2.8105043847341831</c:v>
                  </c:pt>
                  <c:pt idx="6">
                    <c:v>2.1699578615372146</c:v>
                  </c:pt>
                  <c:pt idx="7">
                    <c:v>2.642487261837378</c:v>
                  </c:pt>
                  <c:pt idx="8">
                    <c:v>5.8483653630723609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LD-4</c:v>
                </c:pt>
                <c:pt idx="3">
                  <c:v>LD-5</c:v>
                </c:pt>
                <c:pt idx="4">
                  <c:v>LD-6</c:v>
                </c:pt>
                <c:pt idx="5">
                  <c:v>LD-7</c:v>
                </c:pt>
                <c:pt idx="6">
                  <c:v>LD-8</c:v>
                </c:pt>
                <c:pt idx="7">
                  <c:v>LD-9</c:v>
                </c:pt>
                <c:pt idx="8">
                  <c:v>LD-10</c:v>
                </c:pt>
              </c:strCache>
            </c:strRef>
          </c:cat>
          <c:val>
            <c:numRef>
              <c:f>Result2!$EK$16:$EK$24</c:f>
              <c:numCache>
                <c:formatCode>0.00</c:formatCode>
                <c:ptCount val="9"/>
                <c:pt idx="2">
                  <c:v>-3.4046505669079465</c:v>
                </c:pt>
                <c:pt idx="3">
                  <c:v>6.1110755236692071</c:v>
                </c:pt>
                <c:pt idx="4">
                  <c:v>-3.3918390878226923</c:v>
                </c:pt>
                <c:pt idx="5">
                  <c:v>-2.0146050861572</c:v>
                </c:pt>
                <c:pt idx="6">
                  <c:v>-1.3291909550957648</c:v>
                </c:pt>
                <c:pt idx="7">
                  <c:v>3.2765357760553542</c:v>
                </c:pt>
                <c:pt idx="8">
                  <c:v>-0.72064569854588356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5-D14B-AD41-98AFE52E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</a:t>
                </a:r>
              </a:p>
            </c:rich>
          </c:tx>
          <c:layout>
            <c:manualLayout>
              <c:xMode val="edge"/>
              <c:yMode val="edge"/>
              <c:x val="0.50243889968299416"/>
              <c:y val="0.62470894774516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A-0B49-9F5E-8EA1C399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0F026-2A93-164D-8AB5-48CEF21E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498C8-CEB8-6042-98CF-BC71BCD5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AE75B-BD7A-6342-BC71-ECA417A4E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56AF6-D4F1-7C48-AA52-D54589926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1AA26-CB19-254D-AF0E-0A6E3827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130BE-6637-7543-9081-1C136C33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859C2-F568-BF4C-BEE0-96C80E583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D4C65-4E50-3D49-8EF0-F7821DAA1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1C7AE-1654-C44F-BF7E-D55B86F51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40A5C-CBE5-0B4D-97C1-03A36CE37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52E85-2FFC-0E4D-B395-598641757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12385-2096-6C4B-A0C7-1E150EE3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1A708-1389-2F41-BE3C-BC27A2E73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801CA-9FF9-244C-8E22-FD4E6B566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EE12F-0746-FD4B-A7A0-8A2F6B5FB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7955DD-AD4A-B746-BDD4-01AA14823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vidilase/Documents/OneDrive/Documents/PostdocReseach_UnivHelsinki/mPPases_Inhibitor/Niklas%20cpds/250418/Inhibition_250418_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vidilase/Documents/OneDrive/Documents/PostdocReseach_UnivHelsinki/mPPases_Inhibitor/Niklas%20cpds/KV_inhibition%20assay%20(Sep-Nov20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ic_testing_13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1"/>
    </sheetNames>
    <sheetDataSet>
      <sheetData sheetId="0">
        <row r="4">
          <cell r="AQ4">
            <v>0</v>
          </cell>
          <cell r="AV4">
            <v>-3.4694469519536142E-18</v>
          </cell>
        </row>
        <row r="5">
          <cell r="AQ5">
            <v>2.5</v>
          </cell>
          <cell r="AV5">
            <v>0.1114</v>
          </cell>
        </row>
        <row r="6">
          <cell r="AQ6">
            <v>10</v>
          </cell>
          <cell r="AV6">
            <v>0.57837499999999997</v>
          </cell>
        </row>
        <row r="7">
          <cell r="AQ7">
            <v>20</v>
          </cell>
          <cell r="AV7">
            <v>1.1517249999999999</v>
          </cell>
        </row>
        <row r="16">
          <cell r="EC16" t="str">
            <v>No Inhibitor</v>
          </cell>
          <cell r="EG16">
            <v>0</v>
          </cell>
          <cell r="EH16">
            <v>2.8479177108289457</v>
          </cell>
        </row>
        <row r="17">
          <cell r="EC17" t="str">
            <v>IDP</v>
          </cell>
          <cell r="EG17">
            <v>53.606594445700665</v>
          </cell>
          <cell r="EH17">
            <v>1.6204568914716018</v>
          </cell>
        </row>
        <row r="18">
          <cell r="EC18" t="str">
            <v>MTI61</v>
          </cell>
          <cell r="EG18">
            <v>66.076017020576813</v>
          </cell>
          <cell r="EH18">
            <v>2.6892093147750851</v>
          </cell>
        </row>
        <row r="19">
          <cell r="EC19" t="str">
            <v>AKI XVII103</v>
          </cell>
          <cell r="EG19">
            <v>86.702160462104558</v>
          </cell>
          <cell r="EH19">
            <v>0.83171656489442514</v>
          </cell>
        </row>
        <row r="20">
          <cell r="EC20" t="str">
            <v>NJ1-71</v>
          </cell>
          <cell r="EG20">
            <v>24.106316936296182</v>
          </cell>
          <cell r="EH20">
            <v>2.7311454705149205</v>
          </cell>
          <cell r="EI20">
            <v>6.6437807059017011</v>
          </cell>
          <cell r="EJ20">
            <v>2.0675884063276948</v>
          </cell>
          <cell r="EK20">
            <v>3.3506691060085956</v>
          </cell>
          <cell r="EL20">
            <v>4.5040764085054192</v>
          </cell>
        </row>
        <row r="21">
          <cell r="EC21" t="str">
            <v>NJ1-79</v>
          </cell>
          <cell r="EG21">
            <v>99.048245523876105</v>
          </cell>
          <cell r="EH21">
            <v>0.13748634528263556</v>
          </cell>
          <cell r="EI21">
            <v>31.446954591238928</v>
          </cell>
          <cell r="EJ21">
            <v>14.640827794697593</v>
          </cell>
          <cell r="EK21">
            <v>4.3743704647768702</v>
          </cell>
          <cell r="EL21">
            <v>1.715455885983862</v>
          </cell>
        </row>
        <row r="22">
          <cell r="EC22" t="str">
            <v>NJ1-80</v>
          </cell>
          <cell r="EG22">
            <v>83.819488697487358</v>
          </cell>
          <cell r="EH22">
            <v>2.1660373058201281</v>
          </cell>
          <cell r="EI22">
            <v>30.57948074906983</v>
          </cell>
          <cell r="EJ22">
            <v>3.2251172172804941</v>
          </cell>
          <cell r="EK22">
            <v>12.037741279010017</v>
          </cell>
          <cell r="EL22">
            <v>1.5137647928743738</v>
          </cell>
        </row>
        <row r="23">
          <cell r="EC23" t="str">
            <v>NJ1-81</v>
          </cell>
          <cell r="EG23">
            <v>98.485004214031704</v>
          </cell>
          <cell r="EH23">
            <v>4.8587025993341873E-2</v>
          </cell>
          <cell r="EI23">
            <v>48.660760170205762</v>
          </cell>
          <cell r="EJ23">
            <v>1.1805017328823457</v>
          </cell>
          <cell r="EK23">
            <v>9.7827204144140509</v>
          </cell>
          <cell r="EL23">
            <v>1.3606106559293292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Result 1"/>
      <sheetName val="Result 2"/>
      <sheetName val="Result 3"/>
      <sheetName val="Result 4"/>
      <sheetName val="Result 5"/>
      <sheetName val="Result 6"/>
    </sheetNames>
    <sheetDataSet>
      <sheetData sheetId="0"/>
      <sheetData sheetId="1">
        <row r="4">
          <cell r="AQ4">
            <v>0</v>
          </cell>
          <cell r="AV4">
            <v>0</v>
          </cell>
        </row>
        <row r="5">
          <cell r="AQ5">
            <v>2.5</v>
          </cell>
          <cell r="AV5">
            <v>0.12262500000000001</v>
          </cell>
        </row>
        <row r="6">
          <cell r="AQ6">
            <v>10</v>
          </cell>
          <cell r="AV6">
            <v>0.49837500000000001</v>
          </cell>
        </row>
        <row r="7">
          <cell r="AQ7">
            <v>20</v>
          </cell>
          <cell r="AV7">
            <v>0.97519999999999996</v>
          </cell>
        </row>
      </sheetData>
      <sheetData sheetId="2"/>
      <sheetData sheetId="3"/>
      <sheetData sheetId="4"/>
      <sheetData sheetId="5">
        <row r="16">
          <cell r="EC16" t="str">
            <v>No Inhibitor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>
        <row r="16">
          <cell r="EC16" t="str">
            <v>No Inhibitor</v>
          </cell>
          <cell r="EG16">
            <v>-1.0658141036401503E-14</v>
          </cell>
          <cell r="EH16">
            <v>1.6920533377180222</v>
          </cell>
        </row>
        <row r="17">
          <cell r="EC17" t="str">
            <v>IDP</v>
          </cell>
          <cell r="EG17">
            <v>46.095746622855046</v>
          </cell>
          <cell r="EH17">
            <v>1.1709450240962904</v>
          </cell>
        </row>
        <row r="18">
          <cell r="EC18" t="str">
            <v>MTI61</v>
          </cell>
          <cell r="EG18">
            <v>79.661829134720691</v>
          </cell>
          <cell r="EH18">
            <v>2.024127303943188</v>
          </cell>
        </row>
        <row r="19">
          <cell r="EC19" t="str">
            <v>AKI XVII103</v>
          </cell>
          <cell r="EG19">
            <v>92.390014603870014</v>
          </cell>
          <cell r="EH19">
            <v>0.82109574693252496</v>
          </cell>
        </row>
        <row r="20">
          <cell r="EC20" t="str">
            <v>UR-6</v>
          </cell>
          <cell r="EG20">
            <v>13.752738225629777</v>
          </cell>
          <cell r="EH20">
            <v>6.8219115948072027</v>
          </cell>
          <cell r="EI20">
            <v>6.9003285870755562</v>
          </cell>
          <cell r="EJ20">
            <v>6.5950274667566902</v>
          </cell>
          <cell r="EK20">
            <v>4.9037057320189739</v>
          </cell>
          <cell r="EL20">
            <v>4.2354435908567645</v>
          </cell>
        </row>
        <row r="21">
          <cell r="EC21" t="str">
            <v>UR-7</v>
          </cell>
          <cell r="EG21">
            <v>11.569003285870743</v>
          </cell>
          <cell r="EH21">
            <v>3.1977363784006907</v>
          </cell>
          <cell r="EI21">
            <v>-1.7136728733114381</v>
          </cell>
          <cell r="EJ21">
            <v>1.1935648804875854</v>
          </cell>
          <cell r="EK21">
            <v>2.8043994158451824</v>
          </cell>
          <cell r="EL21">
            <v>5.5260371274727209</v>
          </cell>
        </row>
        <row r="22">
          <cell r="EC22" t="str">
            <v>UR-8</v>
          </cell>
          <cell r="EG22">
            <v>99.999999999999986</v>
          </cell>
          <cell r="EH22">
            <v>0.13849936934550117</v>
          </cell>
          <cell r="EI22">
            <v>51.270993063161718</v>
          </cell>
          <cell r="EJ22">
            <v>5.8194244180726384</v>
          </cell>
          <cell r="EK22">
            <v>51.483205549470597</v>
          </cell>
          <cell r="EL22">
            <v>5.5573083249627864</v>
          </cell>
        </row>
        <row r="23">
          <cell r="EC23" t="str">
            <v>UR-9</v>
          </cell>
          <cell r="EG23">
            <v>13.385359620299361</v>
          </cell>
          <cell r="EH23">
            <v>1.6163586604013542</v>
          </cell>
          <cell r="EI23">
            <v>3.4364731653888185</v>
          </cell>
          <cell r="EJ23">
            <v>2.2399384268957361</v>
          </cell>
          <cell r="EK23">
            <v>5.6224899598393385</v>
          </cell>
          <cell r="EL23">
            <v>3.8087146570079211</v>
          </cell>
        </row>
        <row r="24">
          <cell r="EC24" t="str">
            <v>UR-10</v>
          </cell>
          <cell r="EG24">
            <v>11.83369843008396</v>
          </cell>
          <cell r="EH24">
            <v>7.8235818721743557</v>
          </cell>
          <cell r="EI24">
            <v>8.3470244614822811</v>
          </cell>
          <cell r="EJ24">
            <v>5.1635832290661963</v>
          </cell>
          <cell r="EK24">
            <v>-6.3504016064257236</v>
          </cell>
          <cell r="EL24">
            <v>20.569331627688229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0C8A-3C5D-BB4A-99C0-24626E104606}">
  <dimension ref="A3:R44"/>
  <sheetViews>
    <sheetView topLeftCell="A19" workbookViewId="0">
      <selection activeCell="F49" sqref="F49"/>
    </sheetView>
  </sheetViews>
  <sheetFormatPr baseColWidth="10" defaultRowHeight="16"/>
  <cols>
    <col min="1" max="13" width="5.83203125" customWidth="1"/>
  </cols>
  <sheetData>
    <row r="3" spans="1:1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>
      <c r="A4" s="1" t="s">
        <v>0</v>
      </c>
      <c r="B4" s="18" t="s">
        <v>1</v>
      </c>
      <c r="C4" s="19"/>
      <c r="D4" s="19"/>
      <c r="E4" s="20"/>
      <c r="F4" s="6" t="s">
        <v>2</v>
      </c>
      <c r="G4" s="7"/>
      <c r="H4" s="7"/>
      <c r="I4" s="8"/>
      <c r="J4" s="3" t="s">
        <v>26</v>
      </c>
      <c r="K4" s="4"/>
      <c r="L4" s="4"/>
      <c r="M4" s="5"/>
    </row>
    <row r="5" spans="1:13">
      <c r="A5" s="1" t="s">
        <v>3</v>
      </c>
      <c r="B5" s="9" t="s">
        <v>14</v>
      </c>
      <c r="C5" s="10"/>
      <c r="D5" s="10"/>
      <c r="E5" s="11"/>
      <c r="F5" s="3" t="s">
        <v>5</v>
      </c>
      <c r="G5" s="4"/>
      <c r="H5" s="4"/>
      <c r="I5" s="5"/>
      <c r="J5" s="3" t="s">
        <v>27</v>
      </c>
      <c r="K5" s="4"/>
      <c r="L5" s="4"/>
      <c r="M5" s="5"/>
    </row>
    <row r="6" spans="1:13">
      <c r="A6" s="1" t="s">
        <v>6</v>
      </c>
      <c r="B6" s="12" t="s">
        <v>130</v>
      </c>
      <c r="C6" s="13"/>
      <c r="D6" s="13"/>
      <c r="E6" s="14"/>
      <c r="F6" s="3" t="s">
        <v>8</v>
      </c>
      <c r="G6" s="4"/>
      <c r="H6" s="4"/>
      <c r="I6" s="5"/>
      <c r="J6" s="6" t="s">
        <v>28</v>
      </c>
      <c r="K6" s="7"/>
      <c r="L6" s="7"/>
      <c r="M6" s="8"/>
    </row>
    <row r="7" spans="1:13">
      <c r="A7" s="1" t="s">
        <v>9</v>
      </c>
      <c r="B7" s="3" t="s">
        <v>11</v>
      </c>
      <c r="C7" s="4"/>
      <c r="D7" s="4"/>
      <c r="E7" s="5"/>
      <c r="F7" s="3" t="s">
        <v>12</v>
      </c>
      <c r="G7" s="4"/>
      <c r="H7" s="4"/>
      <c r="I7" s="5"/>
      <c r="J7" s="6" t="s">
        <v>29</v>
      </c>
      <c r="K7" s="7"/>
      <c r="L7" s="7"/>
      <c r="M7" s="8"/>
    </row>
    <row r="8" spans="1:13">
      <c r="A8" s="1" t="s">
        <v>13</v>
      </c>
      <c r="B8" s="3" t="s">
        <v>15</v>
      </c>
      <c r="C8" s="4"/>
      <c r="D8" s="4"/>
      <c r="E8" s="5"/>
      <c r="F8" s="6" t="s">
        <v>16</v>
      </c>
      <c r="G8" s="7"/>
      <c r="H8" s="7"/>
      <c r="I8" s="8"/>
      <c r="J8" s="6" t="s">
        <v>30</v>
      </c>
      <c r="K8" s="7"/>
      <c r="L8" s="7"/>
      <c r="M8" s="8"/>
    </row>
    <row r="9" spans="1:13">
      <c r="A9" s="1" t="s">
        <v>17</v>
      </c>
      <c r="B9" s="3" t="s">
        <v>18</v>
      </c>
      <c r="C9" s="4"/>
      <c r="D9" s="4"/>
      <c r="E9" s="5"/>
      <c r="F9" s="6" t="s">
        <v>19</v>
      </c>
      <c r="G9" s="7"/>
      <c r="H9" s="7"/>
      <c r="I9" s="8"/>
      <c r="J9" s="3" t="s">
        <v>31</v>
      </c>
      <c r="K9" s="4"/>
      <c r="L9" s="4"/>
      <c r="M9" s="5"/>
    </row>
    <row r="10" spans="1:13">
      <c r="A10" s="1" t="s">
        <v>20</v>
      </c>
      <c r="B10" s="6" t="s">
        <v>21</v>
      </c>
      <c r="C10" s="7"/>
      <c r="D10" s="7"/>
      <c r="E10" s="8"/>
      <c r="F10" s="6" t="s">
        <v>22</v>
      </c>
      <c r="G10" s="7"/>
      <c r="H10" s="7"/>
      <c r="I10" s="8"/>
      <c r="J10" s="3" t="s">
        <v>32</v>
      </c>
      <c r="K10" s="4"/>
      <c r="L10" s="4"/>
      <c r="M10" s="5"/>
    </row>
    <row r="11" spans="1:13">
      <c r="A11" s="1" t="s">
        <v>23</v>
      </c>
      <c r="B11" s="6" t="s">
        <v>24</v>
      </c>
      <c r="C11" s="7"/>
      <c r="D11" s="7"/>
      <c r="E11" s="8"/>
      <c r="F11" s="3" t="s">
        <v>25</v>
      </c>
      <c r="G11" s="4"/>
      <c r="H11" s="4"/>
      <c r="I11" s="5"/>
      <c r="J11" s="3" t="s">
        <v>33</v>
      </c>
      <c r="K11" s="4"/>
      <c r="L11" s="4"/>
      <c r="M11" s="5"/>
    </row>
    <row r="14" spans="1:1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>
      <c r="A15" s="1" t="s">
        <v>0</v>
      </c>
      <c r="B15" s="18" t="s">
        <v>1</v>
      </c>
      <c r="C15" s="19"/>
      <c r="D15" s="19"/>
      <c r="E15" s="20"/>
      <c r="F15" s="6" t="s">
        <v>39</v>
      </c>
      <c r="G15" s="7"/>
      <c r="H15" s="7"/>
      <c r="I15" s="8"/>
      <c r="J15" s="3" t="s">
        <v>47</v>
      </c>
      <c r="K15" s="4"/>
      <c r="L15" s="4"/>
      <c r="M15" s="5"/>
    </row>
    <row r="16" spans="1:13">
      <c r="A16" s="1" t="s">
        <v>3</v>
      </c>
      <c r="B16" s="9" t="s">
        <v>14</v>
      </c>
      <c r="C16" s="10"/>
      <c r="D16" s="10"/>
      <c r="E16" s="11"/>
      <c r="F16" s="3" t="s">
        <v>40</v>
      </c>
      <c r="G16" s="4"/>
      <c r="H16" s="4"/>
      <c r="I16" s="5"/>
      <c r="J16" s="3" t="s">
        <v>48</v>
      </c>
      <c r="K16" s="4"/>
      <c r="L16" s="4"/>
      <c r="M16" s="5"/>
    </row>
    <row r="17" spans="1:13">
      <c r="A17" s="1" t="s">
        <v>6</v>
      </c>
      <c r="B17" s="12" t="s">
        <v>130</v>
      </c>
      <c r="C17" s="13"/>
      <c r="D17" s="13"/>
      <c r="E17" s="14"/>
      <c r="F17" s="3" t="s">
        <v>41</v>
      </c>
      <c r="G17" s="4"/>
      <c r="H17" s="4"/>
      <c r="I17" s="5"/>
      <c r="J17" s="6" t="s">
        <v>49</v>
      </c>
      <c r="K17" s="7"/>
      <c r="L17" s="7"/>
      <c r="M17" s="8"/>
    </row>
    <row r="18" spans="1:13">
      <c r="A18" s="1" t="s">
        <v>9</v>
      </c>
      <c r="B18" s="3" t="s">
        <v>34</v>
      </c>
      <c r="C18" s="4"/>
      <c r="D18" s="4"/>
      <c r="E18" s="5"/>
      <c r="F18" s="3" t="s">
        <v>42</v>
      </c>
      <c r="G18" s="4"/>
      <c r="H18" s="4"/>
      <c r="I18" s="5"/>
      <c r="J18" s="6" t="s">
        <v>50</v>
      </c>
      <c r="K18" s="7"/>
      <c r="L18" s="7"/>
      <c r="M18" s="8"/>
    </row>
    <row r="19" spans="1:13">
      <c r="A19" s="1" t="s">
        <v>13</v>
      </c>
      <c r="B19" s="3" t="s">
        <v>35</v>
      </c>
      <c r="C19" s="4"/>
      <c r="D19" s="4"/>
      <c r="E19" s="5"/>
      <c r="F19" s="6" t="s">
        <v>43</v>
      </c>
      <c r="G19" s="7"/>
      <c r="H19" s="7"/>
      <c r="I19" s="8"/>
      <c r="J19" s="6" t="s">
        <v>51</v>
      </c>
      <c r="K19" s="7"/>
      <c r="L19" s="7"/>
      <c r="M19" s="8"/>
    </row>
    <row r="20" spans="1:13">
      <c r="A20" s="1" t="s">
        <v>17</v>
      </c>
      <c r="B20" s="3" t="s">
        <v>36</v>
      </c>
      <c r="C20" s="4"/>
      <c r="D20" s="4"/>
      <c r="E20" s="5"/>
      <c r="F20" s="6" t="s">
        <v>44</v>
      </c>
      <c r="G20" s="7"/>
      <c r="H20" s="7"/>
      <c r="I20" s="8"/>
      <c r="J20" s="3" t="s">
        <v>52</v>
      </c>
      <c r="K20" s="4"/>
      <c r="L20" s="4"/>
      <c r="M20" s="5"/>
    </row>
    <row r="21" spans="1:13">
      <c r="A21" s="1" t="s">
        <v>20</v>
      </c>
      <c r="B21" s="6" t="s">
        <v>37</v>
      </c>
      <c r="C21" s="7"/>
      <c r="D21" s="7"/>
      <c r="E21" s="8"/>
      <c r="F21" s="6" t="s">
        <v>45</v>
      </c>
      <c r="G21" s="7"/>
      <c r="H21" s="7"/>
      <c r="I21" s="8"/>
      <c r="J21" s="3" t="s">
        <v>53</v>
      </c>
      <c r="K21" s="4"/>
      <c r="L21" s="4"/>
      <c r="M21" s="5"/>
    </row>
    <row r="22" spans="1:13">
      <c r="A22" s="1" t="s">
        <v>23</v>
      </c>
      <c r="B22" s="6" t="s">
        <v>38</v>
      </c>
      <c r="C22" s="7"/>
      <c r="D22" s="7"/>
      <c r="E22" s="8"/>
      <c r="F22" s="3" t="s">
        <v>46</v>
      </c>
      <c r="G22" s="4"/>
      <c r="H22" s="4"/>
      <c r="I22" s="5"/>
      <c r="J22" s="3" t="s">
        <v>54</v>
      </c>
      <c r="K22" s="4"/>
      <c r="L22" s="4"/>
      <c r="M22" s="5"/>
    </row>
    <row r="25" spans="1:13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>
      <c r="A26" s="1" t="s">
        <v>0</v>
      </c>
      <c r="B26" s="18" t="s">
        <v>1</v>
      </c>
      <c r="C26" s="19"/>
      <c r="D26" s="19"/>
      <c r="E26" s="20"/>
      <c r="F26" s="6" t="s">
        <v>60</v>
      </c>
      <c r="G26" s="7"/>
      <c r="H26" s="7"/>
      <c r="I26" s="8"/>
      <c r="J26" s="3" t="s">
        <v>68</v>
      </c>
      <c r="K26" s="4"/>
      <c r="L26" s="4"/>
      <c r="M26" s="5"/>
    </row>
    <row r="27" spans="1:13">
      <c r="A27" s="1" t="s">
        <v>3</v>
      </c>
      <c r="B27" s="9" t="s">
        <v>14</v>
      </c>
      <c r="C27" s="10"/>
      <c r="D27" s="10"/>
      <c r="E27" s="11"/>
      <c r="F27" s="3" t="s">
        <v>61</v>
      </c>
      <c r="G27" s="4"/>
      <c r="H27" s="4"/>
      <c r="I27" s="5"/>
      <c r="J27" s="3" t="s">
        <v>69</v>
      </c>
      <c r="K27" s="4"/>
      <c r="L27" s="4"/>
      <c r="M27" s="5"/>
    </row>
    <row r="28" spans="1:13">
      <c r="A28" s="1" t="s">
        <v>6</v>
      </c>
      <c r="B28" s="12" t="s">
        <v>130</v>
      </c>
      <c r="C28" s="13"/>
      <c r="D28" s="13"/>
      <c r="E28" s="14"/>
      <c r="F28" s="3" t="s">
        <v>62</v>
      </c>
      <c r="G28" s="4"/>
      <c r="H28" s="4"/>
      <c r="I28" s="5"/>
      <c r="J28" s="6" t="s">
        <v>70</v>
      </c>
      <c r="K28" s="7"/>
      <c r="L28" s="7"/>
      <c r="M28" s="8"/>
    </row>
    <row r="29" spans="1:13">
      <c r="A29" s="1" t="s">
        <v>9</v>
      </c>
      <c r="B29" s="3" t="s">
        <v>55</v>
      </c>
      <c r="C29" s="4"/>
      <c r="D29" s="4"/>
      <c r="E29" s="5"/>
      <c r="F29" s="3" t="s">
        <v>63</v>
      </c>
      <c r="G29" s="4"/>
      <c r="H29" s="4"/>
      <c r="I29" s="5"/>
      <c r="J29" s="6" t="s">
        <v>71</v>
      </c>
      <c r="K29" s="7"/>
      <c r="L29" s="7"/>
      <c r="M29" s="8"/>
    </row>
    <row r="30" spans="1:13">
      <c r="A30" s="1" t="s">
        <v>13</v>
      </c>
      <c r="B30" s="3" t="s">
        <v>56</v>
      </c>
      <c r="C30" s="4"/>
      <c r="D30" s="4"/>
      <c r="E30" s="5"/>
      <c r="F30" s="6" t="s">
        <v>64</v>
      </c>
      <c r="G30" s="7"/>
      <c r="H30" s="7"/>
      <c r="I30" s="8"/>
      <c r="J30" s="6" t="s">
        <v>72</v>
      </c>
      <c r="K30" s="7"/>
      <c r="L30" s="7"/>
      <c r="M30" s="8"/>
    </row>
    <row r="31" spans="1:13">
      <c r="A31" s="1" t="s">
        <v>17</v>
      </c>
      <c r="B31" s="3" t="s">
        <v>57</v>
      </c>
      <c r="C31" s="4"/>
      <c r="D31" s="4"/>
      <c r="E31" s="5"/>
      <c r="F31" s="6" t="s">
        <v>65</v>
      </c>
      <c r="G31" s="7"/>
      <c r="H31" s="7"/>
      <c r="I31" s="8"/>
      <c r="J31" s="3" t="s">
        <v>73</v>
      </c>
      <c r="K31" s="4"/>
      <c r="L31" s="4"/>
      <c r="M31" s="5"/>
    </row>
    <row r="32" spans="1:13">
      <c r="A32" s="1" t="s">
        <v>20</v>
      </c>
      <c r="B32" s="6" t="s">
        <v>58</v>
      </c>
      <c r="C32" s="7"/>
      <c r="D32" s="7"/>
      <c r="E32" s="8"/>
      <c r="F32" s="6" t="s">
        <v>66</v>
      </c>
      <c r="G32" s="7"/>
      <c r="H32" s="7"/>
      <c r="I32" s="8"/>
      <c r="J32" s="3" t="s">
        <v>74</v>
      </c>
      <c r="K32" s="4"/>
      <c r="L32" s="4"/>
      <c r="M32" s="5"/>
    </row>
    <row r="33" spans="1:18">
      <c r="A33" s="1" t="s">
        <v>23</v>
      </c>
      <c r="B33" s="6" t="s">
        <v>59</v>
      </c>
      <c r="C33" s="7"/>
      <c r="D33" s="7"/>
      <c r="E33" s="8"/>
      <c r="F33" s="3" t="s">
        <v>67</v>
      </c>
      <c r="G33" s="4"/>
      <c r="H33" s="4"/>
      <c r="I33" s="5"/>
      <c r="J33" s="3" t="s">
        <v>75</v>
      </c>
      <c r="K33" s="4"/>
      <c r="L33" s="4"/>
      <c r="M33" s="5"/>
    </row>
    <row r="36" spans="1:18">
      <c r="A36" s="1"/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</row>
    <row r="37" spans="1:18">
      <c r="A37" s="1" t="s">
        <v>0</v>
      </c>
      <c r="B37" s="18" t="s">
        <v>1</v>
      </c>
      <c r="C37" s="19"/>
      <c r="D37" s="19"/>
      <c r="E37" s="20"/>
      <c r="F37" s="3" t="s">
        <v>78</v>
      </c>
      <c r="G37" s="4"/>
      <c r="H37" s="4"/>
      <c r="I37" s="5"/>
      <c r="J37" s="6" t="s">
        <v>86</v>
      </c>
      <c r="K37" s="7"/>
      <c r="L37" s="7"/>
      <c r="M37" s="8"/>
      <c r="O37" s="2"/>
      <c r="P37" s="2"/>
      <c r="Q37" s="2"/>
      <c r="R37" s="2"/>
    </row>
    <row r="38" spans="1:18">
      <c r="A38" s="1" t="s">
        <v>3</v>
      </c>
      <c r="B38" s="15" t="s">
        <v>4</v>
      </c>
      <c r="C38" s="16"/>
      <c r="D38" s="16"/>
      <c r="E38" s="17"/>
      <c r="F38" s="6" t="s">
        <v>79</v>
      </c>
      <c r="G38" s="7"/>
      <c r="H38" s="7"/>
      <c r="I38" s="8"/>
      <c r="J38" s="6" t="s">
        <v>87</v>
      </c>
      <c r="K38" s="7"/>
      <c r="L38" s="7"/>
      <c r="M38" s="8"/>
      <c r="O38" s="2"/>
      <c r="P38" s="2"/>
      <c r="Q38" s="2"/>
      <c r="R38" s="2"/>
    </row>
    <row r="39" spans="1:18">
      <c r="A39" s="1" t="s">
        <v>6</v>
      </c>
      <c r="B39" s="15" t="s">
        <v>7</v>
      </c>
      <c r="C39" s="16"/>
      <c r="D39" s="16"/>
      <c r="E39" s="17"/>
      <c r="F39" s="6" t="s">
        <v>80</v>
      </c>
      <c r="G39" s="7"/>
      <c r="H39" s="7"/>
      <c r="I39" s="8"/>
      <c r="J39" s="3" t="s">
        <v>88</v>
      </c>
      <c r="K39" s="4"/>
      <c r="L39" s="4"/>
      <c r="M39" s="5"/>
      <c r="O39" s="2"/>
      <c r="P39" s="2"/>
      <c r="Q39" s="2"/>
      <c r="R39" s="2"/>
    </row>
    <row r="40" spans="1:18">
      <c r="A40" s="1" t="s">
        <v>9</v>
      </c>
      <c r="B40" s="15" t="s">
        <v>10</v>
      </c>
      <c r="C40" s="16"/>
      <c r="D40" s="16"/>
      <c r="E40" s="17"/>
      <c r="F40" s="6" t="s">
        <v>81</v>
      </c>
      <c r="G40" s="7"/>
      <c r="H40" s="7"/>
      <c r="I40" s="8"/>
      <c r="J40" s="3" t="s">
        <v>89</v>
      </c>
      <c r="K40" s="4"/>
      <c r="L40" s="4"/>
      <c r="M40" s="5"/>
      <c r="O40" s="2"/>
      <c r="P40" s="2"/>
      <c r="Q40" s="2"/>
      <c r="R40" s="2"/>
    </row>
    <row r="41" spans="1:18">
      <c r="A41" s="1" t="s">
        <v>13</v>
      </c>
      <c r="B41" s="9" t="s">
        <v>14</v>
      </c>
      <c r="C41" s="10"/>
      <c r="D41" s="10"/>
      <c r="E41" s="11"/>
      <c r="F41" s="3" t="s">
        <v>82</v>
      </c>
      <c r="G41" s="4"/>
      <c r="H41" s="4"/>
      <c r="I41" s="5"/>
      <c r="J41" s="3" t="s">
        <v>90</v>
      </c>
      <c r="K41" s="4"/>
      <c r="L41" s="4"/>
      <c r="M41" s="5"/>
      <c r="O41" s="2"/>
      <c r="P41" s="2"/>
      <c r="Q41" s="2"/>
      <c r="R41" s="2"/>
    </row>
    <row r="42" spans="1:18">
      <c r="A42" s="1" t="s">
        <v>17</v>
      </c>
      <c r="B42" s="12" t="s">
        <v>130</v>
      </c>
      <c r="C42" s="13"/>
      <c r="D42" s="13"/>
      <c r="E42" s="14"/>
      <c r="F42" s="3" t="s">
        <v>83</v>
      </c>
      <c r="G42" s="4"/>
      <c r="H42" s="4"/>
      <c r="I42" s="5"/>
      <c r="J42" s="6" t="s">
        <v>91</v>
      </c>
      <c r="K42" s="7"/>
      <c r="L42" s="7"/>
      <c r="M42" s="8"/>
    </row>
    <row r="43" spans="1:18">
      <c r="A43" s="1" t="s">
        <v>20</v>
      </c>
      <c r="B43" s="3" t="s">
        <v>76</v>
      </c>
      <c r="C43" s="4"/>
      <c r="D43" s="4"/>
      <c r="E43" s="5"/>
      <c r="F43" s="3" t="s">
        <v>84</v>
      </c>
      <c r="G43" s="4"/>
      <c r="H43" s="4"/>
      <c r="I43" s="5"/>
      <c r="J43" s="6" t="s">
        <v>92</v>
      </c>
      <c r="K43" s="7"/>
      <c r="L43" s="7"/>
      <c r="M43" s="8"/>
    </row>
    <row r="44" spans="1:18">
      <c r="A44" s="1" t="s">
        <v>23</v>
      </c>
      <c r="B44" s="3" t="s">
        <v>77</v>
      </c>
      <c r="C44" s="4"/>
      <c r="D44" s="4"/>
      <c r="E44" s="5"/>
      <c r="F44" s="6" t="s">
        <v>85</v>
      </c>
      <c r="G44" s="7"/>
      <c r="H44" s="7"/>
      <c r="I44" s="8"/>
      <c r="J44" s="6" t="s">
        <v>93</v>
      </c>
      <c r="K44" s="7"/>
      <c r="L44" s="7"/>
      <c r="M44" s="8"/>
    </row>
  </sheetData>
  <mergeCells count="96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2:E22"/>
    <mergeCell ref="F22:I22"/>
    <mergeCell ref="J22:M22"/>
    <mergeCell ref="B26:E26"/>
    <mergeCell ref="F26:I26"/>
    <mergeCell ref="J26:M26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  <mergeCell ref="B30:E30"/>
    <mergeCell ref="F30:I30"/>
    <mergeCell ref="J30:M30"/>
    <mergeCell ref="B31:E31"/>
    <mergeCell ref="F31:I31"/>
    <mergeCell ref="J31:M31"/>
    <mergeCell ref="B32:E32"/>
    <mergeCell ref="F32:I32"/>
    <mergeCell ref="J32:M32"/>
    <mergeCell ref="B33:E33"/>
    <mergeCell ref="F33:I33"/>
    <mergeCell ref="J33:M33"/>
    <mergeCell ref="B37:E37"/>
    <mergeCell ref="F37:I37"/>
    <mergeCell ref="J37:M37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  <mergeCell ref="B42:E42"/>
    <mergeCell ref="F42:I42"/>
    <mergeCell ref="J42:M42"/>
    <mergeCell ref="B43:E43"/>
    <mergeCell ref="F43:I43"/>
    <mergeCell ref="J43:M43"/>
    <mergeCell ref="B44:E44"/>
    <mergeCell ref="F44:I44"/>
    <mergeCell ref="J44:M4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B7A8-0E08-2B47-B302-C1F5B639D50A}">
  <dimension ref="A2:FD24"/>
  <sheetViews>
    <sheetView topLeftCell="EL1" workbookViewId="0">
      <selection activeCell="H15" sqref="H15"/>
    </sheetView>
  </sheetViews>
  <sheetFormatPr baseColWidth="10" defaultRowHeight="16"/>
  <cols>
    <col min="1" max="13" width="5.83203125" customWidth="1"/>
    <col min="15" max="162" width="5.83203125" customWidth="1"/>
  </cols>
  <sheetData>
    <row r="2" spans="1:160">
      <c r="O2" t="s">
        <v>94</v>
      </c>
      <c r="AC2" t="s">
        <v>95</v>
      </c>
      <c r="AX2" t="s">
        <v>96</v>
      </c>
      <c r="BL2" t="s">
        <v>97</v>
      </c>
      <c r="BZ2" t="s">
        <v>98</v>
      </c>
      <c r="CN2" t="s">
        <v>99</v>
      </c>
      <c r="DB2" t="s">
        <v>100</v>
      </c>
      <c r="DP2" t="s">
        <v>101</v>
      </c>
      <c r="ED2" t="s">
        <v>102</v>
      </c>
      <c r="ER2" t="s">
        <v>103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104</v>
      </c>
      <c r="AR3" s="22" t="s">
        <v>105</v>
      </c>
      <c r="AS3" s="22" t="s">
        <v>106</v>
      </c>
      <c r="AT3" s="22" t="s">
        <v>107</v>
      </c>
      <c r="AU3" s="22" t="s">
        <v>108</v>
      </c>
      <c r="AV3" s="22" t="s">
        <v>109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8" t="s">
        <v>1</v>
      </c>
      <c r="C4" s="19"/>
      <c r="D4" s="19"/>
      <c r="E4" s="20"/>
      <c r="F4" s="6" t="s">
        <v>2</v>
      </c>
      <c r="G4" s="7"/>
      <c r="H4" s="7"/>
      <c r="I4" s="8"/>
      <c r="J4" s="3" t="s">
        <v>26</v>
      </c>
      <c r="K4" s="4"/>
      <c r="L4" s="4"/>
      <c r="M4" s="5"/>
      <c r="O4" s="1" t="s">
        <v>0</v>
      </c>
      <c r="P4">
        <v>4.8800000000000003E-2</v>
      </c>
      <c r="Q4">
        <v>4.82E-2</v>
      </c>
      <c r="R4">
        <v>4.8399999999999999E-2</v>
      </c>
      <c r="S4">
        <v>4.8599999999999997E-2</v>
      </c>
      <c r="T4">
        <v>0.83960000000000001</v>
      </c>
      <c r="U4">
        <v>0.83879999999999999</v>
      </c>
      <c r="V4">
        <v>0.82310000000000005</v>
      </c>
      <c r="W4">
        <v>0.85219999999999996</v>
      </c>
      <c r="X4">
        <v>0.85060000000000002</v>
      </c>
      <c r="Y4">
        <v>0.81659999999999999</v>
      </c>
      <c r="Z4">
        <v>0.83799999999999997</v>
      </c>
      <c r="AA4">
        <v>0.81369999999999998</v>
      </c>
      <c r="AC4" s="1" t="s">
        <v>0</v>
      </c>
      <c r="AD4" s="23">
        <f>P4-(AVERAGE($P$4:$S$4))</f>
        <v>3.0000000000000165E-4</v>
      </c>
      <c r="AE4" s="23">
        <f t="shared" ref="AE4:AG11" si="0">Q4-(AVERAGE($P$4:$S$4))</f>
        <v>-3.0000000000000165E-4</v>
      </c>
      <c r="AF4" s="23">
        <f t="shared" si="0"/>
        <v>-1.0000000000000286E-4</v>
      </c>
      <c r="AG4" s="23">
        <f>S4-(AVERAGE($P$4:$S$4))</f>
        <v>9.9999999999995925E-5</v>
      </c>
      <c r="AH4" s="23">
        <f>T4-(AVERAGE($P$4:$S$4))</f>
        <v>0.79110000000000003</v>
      </c>
      <c r="AI4" s="23">
        <f t="shared" ref="AH4:AO11" si="1">U4-(AVERAGE($P$4:$S$4))</f>
        <v>0.7903</v>
      </c>
      <c r="AJ4" s="23">
        <f t="shared" si="1"/>
        <v>0.77460000000000007</v>
      </c>
      <c r="AK4" s="23">
        <f t="shared" si="1"/>
        <v>0.80369999999999997</v>
      </c>
      <c r="AL4" s="23">
        <f t="shared" si="1"/>
        <v>0.80210000000000004</v>
      </c>
      <c r="AM4" s="23">
        <f t="shared" si="1"/>
        <v>0.7681</v>
      </c>
      <c r="AN4" s="23">
        <f t="shared" si="1"/>
        <v>0.78949999999999998</v>
      </c>
      <c r="AO4" s="23">
        <f t="shared" si="1"/>
        <v>0.76519999999999999</v>
      </c>
      <c r="AQ4" s="22">
        <v>0</v>
      </c>
      <c r="AR4" s="23">
        <v>-1.0250000000000051E-3</v>
      </c>
      <c r="AS4" s="23">
        <v>4.7499999999999626E-4</v>
      </c>
      <c r="AT4" s="23">
        <v>1.1749999999999955E-3</v>
      </c>
      <c r="AU4" s="23">
        <v>-6.2500000000000056E-4</v>
      </c>
      <c r="AV4" s="24">
        <f>AVERAGE(AR4:AU4)</f>
        <v>-3.4694469519536142E-18</v>
      </c>
      <c r="AX4" s="1" t="s">
        <v>0</v>
      </c>
      <c r="AY4" s="23">
        <f>(AD4-0.0023)/0.0488</f>
        <v>-4.0983606557377011E-2</v>
      </c>
      <c r="AZ4" s="23">
        <f t="shared" ref="AZ4:BJ11" si="2">(AE4-0.0023)/0.0488</f>
        <v>-5.3278688524590195E-2</v>
      </c>
      <c r="BA4" s="23">
        <f t="shared" si="2"/>
        <v>-4.9180327868852514E-2</v>
      </c>
      <c r="BB4" s="23">
        <f t="shared" si="2"/>
        <v>-4.5081967213114832E-2</v>
      </c>
      <c r="BC4" s="23">
        <f t="shared" si="2"/>
        <v>16.16393442622951</v>
      </c>
      <c r="BD4" s="23">
        <f t="shared" si="2"/>
        <v>16.147540983606557</v>
      </c>
      <c r="BE4" s="23">
        <f t="shared" si="2"/>
        <v>15.825819672131148</v>
      </c>
      <c r="BF4" s="23">
        <f t="shared" si="2"/>
        <v>16.422131147540984</v>
      </c>
      <c r="BG4" s="23">
        <f t="shared" si="2"/>
        <v>16.389344262295083</v>
      </c>
      <c r="BH4" s="23">
        <f t="shared" si="2"/>
        <v>15.692622950819672</v>
      </c>
      <c r="BI4" s="23">
        <f t="shared" si="2"/>
        <v>16.131147540983605</v>
      </c>
      <c r="BJ4" s="23">
        <f t="shared" si="2"/>
        <v>15.633196721311474</v>
      </c>
      <c r="BL4" s="1" t="s">
        <v>0</v>
      </c>
      <c r="BM4" s="23">
        <f t="shared" ref="BM4:BM7" si="3">AY4/(0.04*5)</f>
        <v>-0.20491803278688506</v>
      </c>
      <c r="BN4" s="23">
        <f t="shared" ref="BN4:BN7" si="4">AZ4/(0.04*5)</f>
        <v>-0.26639344262295095</v>
      </c>
      <c r="BO4" s="23">
        <f t="shared" ref="BO4:BO7" si="5">BA4/(0.04*5)</f>
        <v>-0.24590163934426257</v>
      </c>
      <c r="BP4" s="23">
        <f t="shared" ref="BP4:BP7" si="6">BB4/(0.04*5)</f>
        <v>-0.22540983606557416</v>
      </c>
      <c r="BQ4" s="23">
        <f t="shared" ref="BQ4:BX11" si="7">BC4/(0.04*5)</f>
        <v>80.819672131147541</v>
      </c>
      <c r="BR4" s="23">
        <f t="shared" si="7"/>
        <v>80.737704918032776</v>
      </c>
      <c r="BS4" s="23">
        <f t="shared" si="7"/>
        <v>79.129098360655732</v>
      </c>
      <c r="BT4" s="23">
        <f t="shared" si="7"/>
        <v>82.110655737704917</v>
      </c>
      <c r="BU4" s="23">
        <f t="shared" si="7"/>
        <v>81.946721311475414</v>
      </c>
      <c r="BV4" s="23">
        <f t="shared" si="7"/>
        <v>78.463114754098356</v>
      </c>
      <c r="BW4" s="23">
        <f t="shared" si="7"/>
        <v>80.655737704918025</v>
      </c>
      <c r="BX4" s="23">
        <f t="shared" si="7"/>
        <v>78.165983606557361</v>
      </c>
      <c r="BZ4" s="1" t="s">
        <v>0</v>
      </c>
      <c r="CA4" s="23">
        <f t="shared" ref="CA4:CA7" si="8">AVERAGE(BM4:BP4)</f>
        <v>-0.23565573770491818</v>
      </c>
      <c r="CB4" s="23"/>
      <c r="CC4" s="23"/>
      <c r="CD4" s="23"/>
      <c r="CE4" s="25">
        <f t="shared" ref="CE4:CI11" si="9">AVERAGE(BQ4:BT4)</f>
        <v>80.699282786885249</v>
      </c>
      <c r="CF4" s="23"/>
      <c r="CG4" s="23"/>
      <c r="CH4" s="23"/>
      <c r="CI4" s="25">
        <f t="shared" ref="CI4:CI7" si="10">AVERAGE(BU4:BX4)</f>
        <v>79.807889344262279</v>
      </c>
      <c r="CJ4" s="23"/>
      <c r="CK4" s="23"/>
      <c r="CL4" s="23"/>
      <c r="CN4" s="1" t="s">
        <v>0</v>
      </c>
      <c r="CO4" s="23">
        <f t="shared" ref="CO4" si="11">(BM4/$CA$5)*100</f>
        <v>-0.25135101168782181</v>
      </c>
      <c r="CP4" s="23">
        <f t="shared" ref="CP4" si="12">(BN4/$CA$5)*100</f>
        <v>-0.32675631519416881</v>
      </c>
      <c r="CQ4" s="23">
        <f t="shared" ref="CQ4" si="13">(BO4/$CA$5)*100</f>
        <v>-0.30162121402538677</v>
      </c>
      <c r="CR4" s="23">
        <f t="shared" ref="CR4" si="14">(BP4/$CA$5)*100</f>
        <v>-0.27648611285660474</v>
      </c>
      <c r="CS4" s="23">
        <f t="shared" ref="CS4" si="15">(BQ4/$CA$5)*100</f>
        <v>99.132839009677014</v>
      </c>
      <c r="CT4" s="23">
        <f t="shared" ref="CT4" si="16">(BR4/$CA$5)*100</f>
        <v>99.032298605001884</v>
      </c>
      <c r="CU4" s="23">
        <f t="shared" ref="CU4" si="17">(BS4/$CA$5)*100</f>
        <v>97.059193163252473</v>
      </c>
      <c r="CV4" s="23">
        <f t="shared" ref="CV4" si="18">(BT4/$CA$5)*100</f>
        <v>100.7163503833103</v>
      </c>
      <c r="CW4" s="23">
        <f t="shared" ref="CW4" si="19">(BU4/$CA$5)*100</f>
        <v>100.51526957396004</v>
      </c>
      <c r="CX4" s="23">
        <f t="shared" ref="CX4" si="20">(BV4/$CA$5)*100</f>
        <v>96.242302375267059</v>
      </c>
      <c r="CY4" s="23">
        <f t="shared" ref="CY4" si="21">(BW4/$CA$5)*100</f>
        <v>98.93175820032674</v>
      </c>
      <c r="CZ4" s="23">
        <f t="shared" ref="CZ4" si="22">(BX4/$CA$5)*100</f>
        <v>95.877843408319706</v>
      </c>
      <c r="DB4" s="1" t="s">
        <v>0</v>
      </c>
      <c r="DC4" s="23">
        <f t="shared" ref="DC4:DC10" si="23">AVERAGE(CO4:CR4)</f>
        <v>-0.28905366344099553</v>
      </c>
      <c r="DD4" s="23"/>
      <c r="DE4" s="23"/>
      <c r="DF4" s="23"/>
      <c r="DG4" s="23">
        <f t="shared" ref="DG4:DK11" si="24">AVERAGE(CS4:CV4)</f>
        <v>98.985170290310407</v>
      </c>
      <c r="DH4" s="23"/>
      <c r="DI4" s="23"/>
      <c r="DJ4" s="23"/>
      <c r="DK4" s="23">
        <f t="shared" ref="DK4:DK7" si="25">AVERAGE(CW4:CZ4)</f>
        <v>97.891793389468376</v>
      </c>
      <c r="DL4" s="23"/>
      <c r="DM4" s="23"/>
      <c r="DN4" s="23"/>
      <c r="DP4" s="1" t="s">
        <v>0</v>
      </c>
      <c r="DQ4" s="23">
        <f t="shared" ref="DQ4:DQ7" si="26">$DC$8-CO4</f>
        <v>100.51841146160612</v>
      </c>
      <c r="DR4" s="23">
        <f t="shared" ref="DR4:DR7" si="27">$DC$8-CP4</f>
        <v>100.59381676511248</v>
      </c>
      <c r="DS4" s="23">
        <f t="shared" ref="DS4:DS7" si="28">$DC$8-CQ4</f>
        <v>100.56868166394369</v>
      </c>
      <c r="DT4" s="23">
        <f t="shared" ref="DT4:DT7" si="29">$DC$8-CR4</f>
        <v>100.54354656277491</v>
      </c>
      <c r="DU4" s="23">
        <f t="shared" ref="DU4:EB7" si="30">$DC$8-CS4</f>
        <v>1.1342214402412907</v>
      </c>
      <c r="DV4" s="23">
        <f t="shared" si="30"/>
        <v>1.2347618449164202</v>
      </c>
      <c r="DW4" s="23">
        <f t="shared" si="30"/>
        <v>3.2078672866658309</v>
      </c>
      <c r="DX4" s="23">
        <f t="shared" si="30"/>
        <v>-0.44928993339199508</v>
      </c>
      <c r="DY4" s="23">
        <f t="shared" si="30"/>
        <v>-0.24820912404173612</v>
      </c>
      <c r="DZ4" s="23">
        <f t="shared" si="30"/>
        <v>4.0247580746512455</v>
      </c>
      <c r="EA4" s="23">
        <f t="shared" si="30"/>
        <v>1.3353022495915639</v>
      </c>
      <c r="EB4" s="23">
        <f>$DC$8-CZ4</f>
        <v>4.3892170415985987</v>
      </c>
      <c r="ED4" s="1" t="s">
        <v>0</v>
      </c>
      <c r="EE4" s="23">
        <f t="shared" ref="EE4:EE8" si="31">AVERAGE(DQ4:DT4)</f>
        <v>100.5561141133593</v>
      </c>
      <c r="EF4" s="23"/>
      <c r="EG4" s="23"/>
      <c r="EH4" s="23"/>
      <c r="EI4" s="34">
        <f t="shared" ref="EI4:EM11" si="32">AVERAGE(DU4:DX4)</f>
        <v>1.2818901596078867</v>
      </c>
      <c r="EJ4" s="34"/>
      <c r="EK4" s="34"/>
      <c r="EL4" s="34"/>
      <c r="EM4" s="25">
        <f t="shared" ref="EM4:EM7" si="33">AVERAGE(DY4:EB4)</f>
        <v>2.375267060449918</v>
      </c>
      <c r="EN4" s="23"/>
      <c r="EO4" s="23"/>
      <c r="EP4" s="23"/>
      <c r="ER4" s="1" t="s">
        <v>0</v>
      </c>
      <c r="ES4" s="23">
        <f t="shared" ref="ES4:ES7" si="34">STDEV(DQ4:DT4)</f>
        <v>3.2449276077315486E-2</v>
      </c>
      <c r="ET4" s="23"/>
      <c r="EU4" s="23"/>
      <c r="EV4" s="23"/>
      <c r="EW4" s="34">
        <f t="shared" ref="EW4:FA11" si="35">STDEV(DU4:DX4)</f>
        <v>1.4978205875064479</v>
      </c>
      <c r="EX4" s="34"/>
      <c r="EY4" s="34"/>
      <c r="EZ4" s="34"/>
      <c r="FA4" s="25">
        <f t="shared" ref="FA4:FA7" si="36">STDEV(DY4:EB4)</f>
        <v>2.2166768845066431</v>
      </c>
      <c r="FB4" s="23"/>
      <c r="FC4" s="23"/>
      <c r="FD4" s="23"/>
    </row>
    <row r="5" spans="1:160">
      <c r="A5" s="1" t="s">
        <v>3</v>
      </c>
      <c r="B5" s="9" t="s">
        <v>14</v>
      </c>
      <c r="C5" s="10"/>
      <c r="D5" s="10"/>
      <c r="E5" s="11"/>
      <c r="F5" s="3" t="s">
        <v>5</v>
      </c>
      <c r="G5" s="4"/>
      <c r="H5" s="4"/>
      <c r="I5" s="5"/>
      <c r="J5" s="3" t="s">
        <v>27</v>
      </c>
      <c r="K5" s="4"/>
      <c r="L5" s="4"/>
      <c r="M5" s="5"/>
      <c r="O5" s="1" t="s">
        <v>3</v>
      </c>
      <c r="P5">
        <v>0.86109999999999998</v>
      </c>
      <c r="Q5">
        <v>0.86209999999999998</v>
      </c>
      <c r="R5">
        <v>0.83340000000000003</v>
      </c>
      <c r="S5">
        <v>0.82940000000000003</v>
      </c>
      <c r="T5">
        <v>0.63039999999999996</v>
      </c>
      <c r="U5">
        <v>0.63800000000000001</v>
      </c>
      <c r="V5">
        <v>0.58009999999999995</v>
      </c>
      <c r="W5">
        <v>0.64339999999999997</v>
      </c>
      <c r="X5">
        <v>0.84770000000000001</v>
      </c>
      <c r="Y5">
        <v>0.81010000000000004</v>
      </c>
      <c r="Z5">
        <v>0.83179999999999998</v>
      </c>
      <c r="AA5">
        <v>0.8155</v>
      </c>
      <c r="AC5" s="1" t="s">
        <v>3</v>
      </c>
      <c r="AD5" s="23">
        <f t="shared" ref="AD5:AD11" si="37">P5-(AVERAGE($P$4:$S$4))</f>
        <v>0.81259999999999999</v>
      </c>
      <c r="AE5" s="23">
        <f t="shared" si="0"/>
        <v>0.81359999999999999</v>
      </c>
      <c r="AF5" s="23">
        <f t="shared" si="0"/>
        <v>0.78490000000000004</v>
      </c>
      <c r="AG5" s="23">
        <f t="shared" si="0"/>
        <v>0.78090000000000004</v>
      </c>
      <c r="AH5" s="23">
        <f>T5-(AVERAGE($P$4:$S$4))</f>
        <v>0.58189999999999997</v>
      </c>
      <c r="AI5" s="23">
        <f t="shared" si="1"/>
        <v>0.58950000000000002</v>
      </c>
      <c r="AJ5" s="23">
        <f t="shared" si="1"/>
        <v>0.53159999999999996</v>
      </c>
      <c r="AK5" s="23">
        <f t="shared" si="1"/>
        <v>0.59489999999999998</v>
      </c>
      <c r="AL5" s="23">
        <f t="shared" si="1"/>
        <v>0.79920000000000002</v>
      </c>
      <c r="AM5" s="23">
        <f t="shared" si="1"/>
        <v>0.76160000000000005</v>
      </c>
      <c r="AN5" s="23">
        <f t="shared" si="1"/>
        <v>0.7833</v>
      </c>
      <c r="AO5" s="23">
        <f t="shared" si="1"/>
        <v>0.76700000000000002</v>
      </c>
      <c r="AQ5" s="22">
        <v>2.5</v>
      </c>
      <c r="AR5" s="23">
        <v>0.26827500000000004</v>
      </c>
      <c r="AS5" s="23">
        <v>0.252475</v>
      </c>
      <c r="AT5" s="23">
        <v>0.26387499999999997</v>
      </c>
      <c r="AU5" s="23">
        <v>0.27237500000000003</v>
      </c>
      <c r="AV5" s="24">
        <f t="shared" ref="AV5:AV6" si="38">AVERAGE(AR5:AU5)</f>
        <v>0.26424999999999998</v>
      </c>
      <c r="AX5" s="1" t="s">
        <v>3</v>
      </c>
      <c r="AY5" s="23">
        <f t="shared" ref="AY5:AY11" si="39">(AD5-0.0023)/0.0488</f>
        <v>16.604508196721312</v>
      </c>
      <c r="AZ5" s="23">
        <f t="shared" si="2"/>
        <v>16.625</v>
      </c>
      <c r="BA5" s="23">
        <f t="shared" si="2"/>
        <v>16.03688524590164</v>
      </c>
      <c r="BB5" s="23">
        <f t="shared" si="2"/>
        <v>15.954918032786885</v>
      </c>
      <c r="BC5" s="23">
        <f t="shared" si="2"/>
        <v>11.877049180327868</v>
      </c>
      <c r="BD5" s="23">
        <f t="shared" si="2"/>
        <v>12.032786885245901</v>
      </c>
      <c r="BE5" s="23">
        <f t="shared" si="2"/>
        <v>10.846311475409836</v>
      </c>
      <c r="BF5" s="23">
        <f t="shared" si="2"/>
        <v>12.14344262295082</v>
      </c>
      <c r="BG5" s="23">
        <f t="shared" si="2"/>
        <v>16.329918032786885</v>
      </c>
      <c r="BH5" s="23">
        <f t="shared" si="2"/>
        <v>15.559426229508198</v>
      </c>
      <c r="BI5" s="23">
        <f t="shared" si="2"/>
        <v>16.004098360655739</v>
      </c>
      <c r="BJ5" s="23">
        <f t="shared" si="2"/>
        <v>15.670081967213115</v>
      </c>
      <c r="BL5" s="1" t="s">
        <v>3</v>
      </c>
      <c r="BM5" s="23">
        <f t="shared" si="3"/>
        <v>83.022540983606561</v>
      </c>
      <c r="BN5" s="23">
        <f t="shared" si="4"/>
        <v>83.125</v>
      </c>
      <c r="BO5" s="23">
        <f t="shared" si="5"/>
        <v>80.18442622950819</v>
      </c>
      <c r="BP5" s="23">
        <f t="shared" si="6"/>
        <v>79.77459016393442</v>
      </c>
      <c r="BQ5" s="23">
        <f t="shared" si="7"/>
        <v>59.385245901639337</v>
      </c>
      <c r="BR5" s="23">
        <f t="shared" si="7"/>
        <v>60.163934426229503</v>
      </c>
      <c r="BS5" s="23">
        <f t="shared" si="7"/>
        <v>54.231557377049178</v>
      </c>
      <c r="BT5" s="23">
        <f t="shared" si="7"/>
        <v>60.717213114754095</v>
      </c>
      <c r="BU5" s="23">
        <f t="shared" si="7"/>
        <v>81.64959016393442</v>
      </c>
      <c r="BV5" s="23">
        <f t="shared" si="7"/>
        <v>77.797131147540981</v>
      </c>
      <c r="BW5" s="23">
        <f t="shared" si="7"/>
        <v>80.020491803278688</v>
      </c>
      <c r="BX5" s="23">
        <f t="shared" si="7"/>
        <v>78.350409836065566</v>
      </c>
      <c r="BZ5" s="1" t="s">
        <v>3</v>
      </c>
      <c r="CA5" s="23">
        <f>AVERAGE(BM5:BP5)</f>
        <v>81.526639344262293</v>
      </c>
      <c r="CB5" s="23"/>
      <c r="CC5" s="23"/>
      <c r="CD5" s="23"/>
      <c r="CE5" s="25">
        <f t="shared" si="9"/>
        <v>58.624487704918025</v>
      </c>
      <c r="CF5" s="23"/>
      <c r="CG5" s="23"/>
      <c r="CH5" s="23"/>
      <c r="CI5" s="23">
        <f t="shared" si="10"/>
        <v>79.454405737704917</v>
      </c>
      <c r="CJ5" s="23"/>
      <c r="CK5" s="23"/>
      <c r="CL5" s="23"/>
      <c r="CN5" s="1" t="s">
        <v>3</v>
      </c>
      <c r="CO5" s="23">
        <f>(BM5/$CA$5)*100</f>
        <v>101.83486238532112</v>
      </c>
      <c r="CP5" s="23">
        <f t="shared" ref="CP5:CS11" si="40">(BN5/$CA$5)*100</f>
        <v>101.96053789116502</v>
      </c>
      <c r="CQ5" s="23">
        <f t="shared" si="40"/>
        <v>98.353650873444764</v>
      </c>
      <c r="CR5" s="23">
        <f t="shared" si="40"/>
        <v>97.850948850069116</v>
      </c>
      <c r="CS5" s="23">
        <f t="shared" si="40"/>
        <v>72.841523187130818</v>
      </c>
      <c r="CT5" s="23">
        <f t="shared" ref="CT5:CT11" si="41">(BR5/$CA$5)*100</f>
        <v>73.796657031544541</v>
      </c>
      <c r="CU5" s="23">
        <f t="shared" ref="CU5:CU11" si="42">(BS5/$CA$5)*100</f>
        <v>66.520045243182096</v>
      </c>
      <c r="CV5" s="23">
        <f t="shared" ref="CV5:CW11" si="43">(BT5/$CA$5)*100</f>
        <v>74.475304763101661</v>
      </c>
      <c r="CW5" s="23">
        <f t="shared" si="43"/>
        <v>100.1508106070127</v>
      </c>
      <c r="CX5" s="23">
        <f t="shared" ref="CX5:CX11" si="44">(BV5/$CA$5)*100</f>
        <v>95.425411587281644</v>
      </c>
      <c r="CY5" s="23">
        <f t="shared" ref="CY5:CY11" si="45">(BW5/$CA$5)*100</f>
        <v>98.152570064094519</v>
      </c>
      <c r="CZ5" s="23">
        <f t="shared" ref="CZ5:CZ11" si="46">(BX5/$CA$5)*100</f>
        <v>96.10405931883875</v>
      </c>
      <c r="DB5" s="1" t="s">
        <v>3</v>
      </c>
      <c r="DC5" s="23">
        <f t="shared" si="23"/>
        <v>100</v>
      </c>
      <c r="DD5" s="23"/>
      <c r="DE5" s="23"/>
      <c r="DF5" s="23"/>
      <c r="DG5" s="23">
        <f t="shared" si="24"/>
        <v>71.908382556239786</v>
      </c>
      <c r="DH5" s="23"/>
      <c r="DI5" s="23"/>
      <c r="DJ5" s="23"/>
      <c r="DK5" s="23">
        <f t="shared" si="25"/>
        <v>97.458212894306911</v>
      </c>
      <c r="DL5" s="23"/>
      <c r="DM5" s="23"/>
      <c r="DN5" s="23"/>
      <c r="DP5" s="1" t="s">
        <v>3</v>
      </c>
      <c r="DQ5" s="23">
        <f>$DC$5-CO5</f>
        <v>-1.8348623853211166</v>
      </c>
      <c r="DR5" s="23">
        <f>$DC$5-CP5</f>
        <v>-1.9605378911650178</v>
      </c>
      <c r="DS5" s="23">
        <f>$DC$5-CQ5</f>
        <v>1.6463491265552364</v>
      </c>
      <c r="DT5" s="23">
        <f t="shared" si="29"/>
        <v>2.416111599849188</v>
      </c>
      <c r="DU5" s="23">
        <f t="shared" si="30"/>
        <v>27.425537262787486</v>
      </c>
      <c r="DV5" s="23">
        <f t="shared" si="30"/>
        <v>26.470403418373763</v>
      </c>
      <c r="DW5" s="23">
        <f t="shared" si="30"/>
        <v>33.747015206736208</v>
      </c>
      <c r="DX5" s="23">
        <f t="shared" si="30"/>
        <v>25.791755686816643</v>
      </c>
      <c r="DY5" s="23">
        <f t="shared" si="30"/>
        <v>0.11624984290560292</v>
      </c>
      <c r="DZ5" s="23">
        <f t="shared" si="30"/>
        <v>4.8416488626366601</v>
      </c>
      <c r="EA5" s="23">
        <f t="shared" si="30"/>
        <v>2.1144903858237853</v>
      </c>
      <c r="EB5" s="23">
        <f t="shared" si="30"/>
        <v>4.1630011310795538</v>
      </c>
      <c r="ED5" s="1" t="s">
        <v>3</v>
      </c>
      <c r="EE5" s="23">
        <f t="shared" si="31"/>
        <v>6.6765112479572508E-2</v>
      </c>
      <c r="EF5" s="23"/>
      <c r="EG5" s="23"/>
      <c r="EH5" s="23"/>
      <c r="EI5" s="25">
        <f t="shared" si="32"/>
        <v>28.358677893678525</v>
      </c>
      <c r="EJ5" s="34"/>
      <c r="EK5" s="34"/>
      <c r="EL5" s="34"/>
      <c r="EM5" s="25">
        <f t="shared" si="33"/>
        <v>2.8088475556114005</v>
      </c>
      <c r="EN5" s="23"/>
      <c r="EO5" s="23"/>
      <c r="EP5" s="23"/>
      <c r="ER5" s="1" t="s">
        <v>3</v>
      </c>
      <c r="ES5" s="23">
        <f t="shared" si="34"/>
        <v>2.2906083023378621</v>
      </c>
      <c r="ET5" s="23"/>
      <c r="EU5" s="23"/>
      <c r="EV5" s="23"/>
      <c r="EW5" s="25">
        <f t="shared" si="35"/>
        <v>3.6542030844165221</v>
      </c>
      <c r="EX5" s="34"/>
      <c r="EY5" s="34"/>
      <c r="EZ5" s="34"/>
      <c r="FA5" s="25">
        <f t="shared" si="36"/>
        <v>2.1368378024158927</v>
      </c>
      <c r="FB5" s="23"/>
      <c r="FC5" s="23"/>
      <c r="FD5" s="23"/>
    </row>
    <row r="6" spans="1:160">
      <c r="A6" s="1" t="s">
        <v>6</v>
      </c>
      <c r="B6" s="12" t="s">
        <v>130</v>
      </c>
      <c r="C6" s="13"/>
      <c r="D6" s="13"/>
      <c r="E6" s="14"/>
      <c r="F6" s="3" t="s">
        <v>8</v>
      </c>
      <c r="G6" s="4"/>
      <c r="H6" s="4"/>
      <c r="I6" s="5"/>
      <c r="J6" s="6" t="s">
        <v>28</v>
      </c>
      <c r="K6" s="7"/>
      <c r="L6" s="7"/>
      <c r="M6" s="8"/>
      <c r="O6" s="1" t="s">
        <v>6</v>
      </c>
      <c r="P6">
        <v>0.50239999999999996</v>
      </c>
      <c r="Q6">
        <v>0.50760000000000005</v>
      </c>
      <c r="R6">
        <v>0.4698</v>
      </c>
      <c r="S6">
        <v>0.504</v>
      </c>
      <c r="T6">
        <v>0.7974</v>
      </c>
      <c r="U6">
        <v>0.8669</v>
      </c>
      <c r="V6">
        <v>0.77949999999999997</v>
      </c>
      <c r="W6">
        <v>0.8407</v>
      </c>
      <c r="X6">
        <v>0.8498</v>
      </c>
      <c r="Y6">
        <v>0.80120000000000002</v>
      </c>
      <c r="Z6">
        <v>0.80110000000000003</v>
      </c>
      <c r="AA6">
        <v>0.78069999999999995</v>
      </c>
      <c r="AC6" s="1" t="s">
        <v>6</v>
      </c>
      <c r="AD6" s="23">
        <f t="shared" si="37"/>
        <v>0.45389999999999997</v>
      </c>
      <c r="AE6" s="23">
        <f t="shared" si="0"/>
        <v>0.45910000000000006</v>
      </c>
      <c r="AF6" s="23">
        <f t="shared" si="0"/>
        <v>0.42130000000000001</v>
      </c>
      <c r="AG6" s="23">
        <f t="shared" si="0"/>
        <v>0.45550000000000002</v>
      </c>
      <c r="AH6" s="23">
        <f t="shared" si="1"/>
        <v>0.74890000000000001</v>
      </c>
      <c r="AI6" s="23">
        <f t="shared" si="1"/>
        <v>0.81840000000000002</v>
      </c>
      <c r="AJ6" s="23">
        <f t="shared" si="1"/>
        <v>0.73099999999999998</v>
      </c>
      <c r="AK6" s="23">
        <f t="shared" si="1"/>
        <v>0.79220000000000002</v>
      </c>
      <c r="AL6" s="23">
        <f t="shared" si="1"/>
        <v>0.80130000000000001</v>
      </c>
      <c r="AM6" s="23">
        <f t="shared" si="1"/>
        <v>0.75270000000000004</v>
      </c>
      <c r="AN6" s="23">
        <f t="shared" si="1"/>
        <v>0.75260000000000005</v>
      </c>
      <c r="AO6" s="23">
        <f t="shared" si="1"/>
        <v>0.73219999999999996</v>
      </c>
      <c r="AQ6" s="22">
        <v>10</v>
      </c>
      <c r="AR6" s="23">
        <v>0.53347500000000003</v>
      </c>
      <c r="AS6" s="23">
        <v>0.50587500000000007</v>
      </c>
      <c r="AT6" s="23">
        <v>0.52687499999999998</v>
      </c>
      <c r="AU6" s="23">
        <v>0.54167500000000002</v>
      </c>
      <c r="AV6" s="24">
        <f t="shared" si="38"/>
        <v>0.52697500000000008</v>
      </c>
      <c r="AX6" s="1" t="s">
        <v>6</v>
      </c>
      <c r="AY6" s="23">
        <f t="shared" si="39"/>
        <v>9.2540983606557354</v>
      </c>
      <c r="AZ6" s="23">
        <f t="shared" si="2"/>
        <v>9.3606557377049189</v>
      </c>
      <c r="BA6" s="23">
        <f t="shared" si="2"/>
        <v>8.5860655737704903</v>
      </c>
      <c r="BB6" s="23">
        <f t="shared" si="2"/>
        <v>9.2868852459016384</v>
      </c>
      <c r="BC6" s="23">
        <f t="shared" si="2"/>
        <v>15.299180327868852</v>
      </c>
      <c r="BD6" s="23">
        <f t="shared" si="2"/>
        <v>16.723360655737704</v>
      </c>
      <c r="BE6" s="23">
        <f t="shared" si="2"/>
        <v>14.932377049180328</v>
      </c>
      <c r="BF6" s="23">
        <f t="shared" si="2"/>
        <v>16.186475409836067</v>
      </c>
      <c r="BG6" s="23">
        <f t="shared" si="2"/>
        <v>16.372950819672131</v>
      </c>
      <c r="BH6" s="23">
        <f t="shared" si="2"/>
        <v>15.377049180327869</v>
      </c>
      <c r="BI6" s="23">
        <f t="shared" si="2"/>
        <v>15.375</v>
      </c>
      <c r="BJ6" s="23">
        <f t="shared" si="2"/>
        <v>14.956967213114753</v>
      </c>
      <c r="BL6" s="1" t="s">
        <v>6</v>
      </c>
      <c r="BM6" s="23">
        <f t="shared" si="3"/>
        <v>46.270491803278674</v>
      </c>
      <c r="BN6" s="23">
        <f t="shared" si="4"/>
        <v>46.803278688524593</v>
      </c>
      <c r="BO6" s="23">
        <f t="shared" si="5"/>
        <v>42.930327868852451</v>
      </c>
      <c r="BP6" s="23">
        <f t="shared" si="6"/>
        <v>46.43442622950819</v>
      </c>
      <c r="BQ6" s="23">
        <f t="shared" si="7"/>
        <v>76.495901639344254</v>
      </c>
      <c r="BR6" s="23">
        <f t="shared" si="7"/>
        <v>83.616803278688508</v>
      </c>
      <c r="BS6" s="23">
        <f t="shared" si="7"/>
        <v>74.66188524590163</v>
      </c>
      <c r="BT6" s="23">
        <f t="shared" si="7"/>
        <v>80.932377049180332</v>
      </c>
      <c r="BU6" s="23">
        <f t="shared" si="7"/>
        <v>81.864754098360649</v>
      </c>
      <c r="BV6" s="23">
        <f t="shared" si="7"/>
        <v>76.885245901639337</v>
      </c>
      <c r="BW6" s="23">
        <f t="shared" si="7"/>
        <v>76.875</v>
      </c>
      <c r="BX6" s="23">
        <f t="shared" si="7"/>
        <v>74.784836065573757</v>
      </c>
      <c r="BZ6" s="1" t="s">
        <v>6</v>
      </c>
      <c r="CA6" s="23">
        <f t="shared" si="8"/>
        <v>45.609631147540981</v>
      </c>
      <c r="CB6" s="23"/>
      <c r="CC6" s="23"/>
      <c r="CD6" s="23"/>
      <c r="CE6" s="25">
        <f t="shared" si="9"/>
        <v>78.926741803278674</v>
      </c>
      <c r="CF6" s="23"/>
      <c r="CG6" s="23"/>
      <c r="CH6" s="23"/>
      <c r="CI6" s="23">
        <f t="shared" si="10"/>
        <v>77.602459016393439</v>
      </c>
      <c r="CJ6" s="23"/>
      <c r="CK6" s="23"/>
      <c r="CL6" s="23"/>
      <c r="CN6" s="1" t="s">
        <v>6</v>
      </c>
      <c r="CO6" s="23">
        <f t="shared" ref="CO6:CO11" si="47">(BM6/$CA$5)*100</f>
        <v>56.755058439110194</v>
      </c>
      <c r="CP6" s="23">
        <f t="shared" ref="CP6:CP11" si="48">(BN6/$CA$5)*100</f>
        <v>57.408571069498556</v>
      </c>
      <c r="CQ6" s="23">
        <f t="shared" ref="CQ6:CQ11" si="49">(BO6/$CA$5)*100</f>
        <v>52.658036948598706</v>
      </c>
      <c r="CR6" s="23">
        <f t="shared" ref="CR6:CR11" si="50">(BP6/$CA$5)*100</f>
        <v>56.956139248460467</v>
      </c>
      <c r="CS6" s="23">
        <f t="shared" si="40"/>
        <v>93.829332663063951</v>
      </c>
      <c r="CT6" s="23">
        <f t="shared" si="41"/>
        <v>102.56378031921575</v>
      </c>
      <c r="CU6" s="23">
        <f t="shared" si="42"/>
        <v>91.579741108457952</v>
      </c>
      <c r="CV6" s="23">
        <f t="shared" si="43"/>
        <v>99.271082066105322</v>
      </c>
      <c r="CW6" s="23">
        <f t="shared" si="43"/>
        <v>100.41472916928491</v>
      </c>
      <c r="CX6" s="23">
        <f t="shared" si="44"/>
        <v>94.306899585270827</v>
      </c>
      <c r="CY6" s="23">
        <f t="shared" si="45"/>
        <v>94.294332034686448</v>
      </c>
      <c r="CZ6" s="23">
        <f t="shared" si="46"/>
        <v>91.730551715470639</v>
      </c>
      <c r="DB6" s="1" t="s">
        <v>6</v>
      </c>
      <c r="DC6" s="23">
        <f>AVERAGE(CO6:CR6)</f>
        <v>55.944451426416983</v>
      </c>
      <c r="DD6" s="23"/>
      <c r="DE6" s="23"/>
      <c r="DF6" s="23"/>
      <c r="DG6" s="23">
        <f t="shared" si="24"/>
        <v>96.810984039210751</v>
      </c>
      <c r="DH6" s="23"/>
      <c r="DI6" s="23"/>
      <c r="DJ6" s="23"/>
      <c r="DK6" s="23">
        <f t="shared" si="25"/>
        <v>95.186628126178206</v>
      </c>
      <c r="DL6" s="23"/>
      <c r="DM6" s="23"/>
      <c r="DN6" s="23"/>
      <c r="DP6" s="1" t="s">
        <v>6</v>
      </c>
      <c r="DQ6" s="23">
        <f t="shared" si="26"/>
        <v>43.512002010808111</v>
      </c>
      <c r="DR6" s="23">
        <f t="shared" si="27"/>
        <v>42.858489380419748</v>
      </c>
      <c r="DS6" s="23">
        <f t="shared" si="28"/>
        <v>47.609023501319598</v>
      </c>
      <c r="DT6" s="23">
        <f t="shared" si="29"/>
        <v>43.310921201457838</v>
      </c>
      <c r="DU6" s="23">
        <f t="shared" si="30"/>
        <v>6.437727786854353</v>
      </c>
      <c r="DV6" s="23">
        <f t="shared" si="30"/>
        <v>-2.2967198692974478</v>
      </c>
      <c r="DW6" s="23">
        <f t="shared" si="30"/>
        <v>8.687319341460352</v>
      </c>
      <c r="DX6" s="23">
        <f t="shared" si="30"/>
        <v>0.99597838381298232</v>
      </c>
      <c r="DY6" s="23">
        <f t="shared" si="30"/>
        <v>-0.14766871936660664</v>
      </c>
      <c r="DZ6" s="23">
        <f t="shared" si="30"/>
        <v>5.9601608646474773</v>
      </c>
      <c r="EA6" s="23">
        <f t="shared" si="30"/>
        <v>5.972728415231856</v>
      </c>
      <c r="EB6" s="23">
        <f t="shared" si="30"/>
        <v>8.5365087344476649</v>
      </c>
      <c r="ED6" s="1" t="s">
        <v>6</v>
      </c>
      <c r="EE6" s="23">
        <f t="shared" si="31"/>
        <v>44.322609023501322</v>
      </c>
      <c r="EF6" s="23"/>
      <c r="EG6" s="23"/>
      <c r="EH6" s="23"/>
      <c r="EI6" s="25">
        <f t="shared" si="32"/>
        <v>3.4560764107075599</v>
      </c>
      <c r="EJ6" s="34"/>
      <c r="EK6" s="34"/>
      <c r="EL6" s="34"/>
      <c r="EM6" s="34">
        <f t="shared" si="33"/>
        <v>5.0804323237400979</v>
      </c>
      <c r="EN6" s="23"/>
      <c r="EO6" s="23"/>
      <c r="EP6" s="23"/>
      <c r="ER6" s="1" t="s">
        <v>6</v>
      </c>
      <c r="ES6" s="23">
        <f t="shared" si="34"/>
        <v>2.2079222833219916</v>
      </c>
      <c r="ET6" s="23"/>
      <c r="EU6" s="23"/>
      <c r="EV6" s="23"/>
      <c r="EW6" s="25">
        <f t="shared" si="35"/>
        <v>5.0134118412713438</v>
      </c>
      <c r="EX6" s="34"/>
      <c r="EY6" s="34"/>
      <c r="EZ6" s="34"/>
      <c r="FA6" s="34">
        <f t="shared" si="36"/>
        <v>3.6899692543507361</v>
      </c>
      <c r="FB6" s="23"/>
      <c r="FC6" s="23"/>
      <c r="FD6" s="23"/>
    </row>
    <row r="7" spans="1:160">
      <c r="A7" s="1" t="s">
        <v>9</v>
      </c>
      <c r="B7" s="3" t="s">
        <v>11</v>
      </c>
      <c r="C7" s="4"/>
      <c r="D7" s="4"/>
      <c r="E7" s="5"/>
      <c r="F7" s="3" t="s">
        <v>12</v>
      </c>
      <c r="G7" s="4"/>
      <c r="H7" s="4"/>
      <c r="I7" s="5"/>
      <c r="J7" s="6" t="s">
        <v>29</v>
      </c>
      <c r="K7" s="7"/>
      <c r="L7" s="7"/>
      <c r="M7" s="8"/>
      <c r="O7" s="1" t="s">
        <v>9</v>
      </c>
      <c r="P7">
        <v>0.78669999999999995</v>
      </c>
      <c r="Q7">
        <v>0.8014</v>
      </c>
      <c r="R7">
        <v>0.8367</v>
      </c>
      <c r="S7">
        <v>0.76719999999999999</v>
      </c>
      <c r="T7">
        <v>0.85799999999999998</v>
      </c>
      <c r="U7">
        <v>0.84960000000000002</v>
      </c>
      <c r="V7">
        <v>0.83079999999999998</v>
      </c>
      <c r="W7">
        <v>0.82440000000000002</v>
      </c>
      <c r="X7">
        <v>0.88</v>
      </c>
      <c r="Y7">
        <v>0.82279999999999998</v>
      </c>
      <c r="Z7">
        <v>0.86160000000000003</v>
      </c>
      <c r="AA7">
        <v>0.84930000000000005</v>
      </c>
      <c r="AC7" s="1" t="s">
        <v>9</v>
      </c>
      <c r="AD7" s="23">
        <f t="shared" si="37"/>
        <v>0.73819999999999997</v>
      </c>
      <c r="AE7" s="23">
        <f t="shared" si="0"/>
        <v>0.75290000000000001</v>
      </c>
      <c r="AF7" s="23">
        <f t="shared" si="0"/>
        <v>0.78820000000000001</v>
      </c>
      <c r="AG7" s="23">
        <f t="shared" si="0"/>
        <v>0.71870000000000001</v>
      </c>
      <c r="AH7" s="23">
        <f t="shared" si="1"/>
        <v>0.8095</v>
      </c>
      <c r="AI7" s="23">
        <f t="shared" si="1"/>
        <v>0.80110000000000003</v>
      </c>
      <c r="AJ7" s="23">
        <f t="shared" si="1"/>
        <v>0.7823</v>
      </c>
      <c r="AK7" s="23">
        <f t="shared" si="1"/>
        <v>0.77590000000000003</v>
      </c>
      <c r="AL7" s="23">
        <f t="shared" si="1"/>
        <v>0.83150000000000002</v>
      </c>
      <c r="AM7" s="23">
        <f t="shared" si="1"/>
        <v>0.77429999999999999</v>
      </c>
      <c r="AN7" s="23">
        <f t="shared" si="1"/>
        <v>0.81310000000000004</v>
      </c>
      <c r="AO7" s="23">
        <f t="shared" si="1"/>
        <v>0.80080000000000007</v>
      </c>
      <c r="AQ7" s="22">
        <v>20</v>
      </c>
      <c r="AR7" s="23">
        <v>1.0637749999999999</v>
      </c>
      <c r="AS7" s="23">
        <v>1.0342750000000001</v>
      </c>
      <c r="AT7" s="23">
        <v>1.059275</v>
      </c>
      <c r="AU7" s="23">
        <v>1.0683750000000001</v>
      </c>
      <c r="AV7" s="24">
        <f>AVERAGE(AR7:AU7)</f>
        <v>1.0564249999999999</v>
      </c>
      <c r="AX7" s="1" t="s">
        <v>9</v>
      </c>
      <c r="AY7" s="23">
        <f t="shared" si="39"/>
        <v>15.079918032786884</v>
      </c>
      <c r="AZ7" s="23">
        <f t="shared" si="2"/>
        <v>15.381147540983607</v>
      </c>
      <c r="BA7" s="23">
        <f t="shared" si="2"/>
        <v>16.104508196721312</v>
      </c>
      <c r="BB7" s="23">
        <f t="shared" si="2"/>
        <v>14.680327868852459</v>
      </c>
      <c r="BC7" s="23">
        <f t="shared" si="2"/>
        <v>16.540983606557376</v>
      </c>
      <c r="BD7" s="23">
        <f t="shared" si="2"/>
        <v>16.368852459016395</v>
      </c>
      <c r="BE7" s="23">
        <f t="shared" si="2"/>
        <v>15.983606557377049</v>
      </c>
      <c r="BF7" s="23">
        <f t="shared" si="2"/>
        <v>15.852459016393443</v>
      </c>
      <c r="BG7" s="23">
        <f t="shared" si="2"/>
        <v>16.991803278688526</v>
      </c>
      <c r="BH7" s="23">
        <f t="shared" si="2"/>
        <v>15.81967213114754</v>
      </c>
      <c r="BI7" s="23">
        <f t="shared" si="2"/>
        <v>16.614754098360656</v>
      </c>
      <c r="BJ7" s="23">
        <f t="shared" si="2"/>
        <v>16.362704918032787</v>
      </c>
      <c r="BL7" s="1" t="s">
        <v>9</v>
      </c>
      <c r="BM7" s="23">
        <f t="shared" si="3"/>
        <v>75.39959016393442</v>
      </c>
      <c r="BN7" s="23">
        <f t="shared" si="4"/>
        <v>76.905737704918025</v>
      </c>
      <c r="BO7" s="23">
        <f t="shared" si="5"/>
        <v>80.522540983606561</v>
      </c>
      <c r="BP7" s="23">
        <f t="shared" si="6"/>
        <v>73.401639344262293</v>
      </c>
      <c r="BQ7" s="23">
        <f t="shared" si="7"/>
        <v>82.704918032786878</v>
      </c>
      <c r="BR7" s="23">
        <f t="shared" si="7"/>
        <v>81.844262295081975</v>
      </c>
      <c r="BS7" s="23">
        <f t="shared" si="7"/>
        <v>79.918032786885249</v>
      </c>
      <c r="BT7" s="23">
        <f t="shared" si="7"/>
        <v>79.26229508196721</v>
      </c>
      <c r="BU7" s="23">
        <f t="shared" si="7"/>
        <v>84.959016393442624</v>
      </c>
      <c r="BV7" s="23">
        <f t="shared" si="7"/>
        <v>79.098360655737693</v>
      </c>
      <c r="BW7" s="23">
        <f t="shared" si="7"/>
        <v>83.073770491803273</v>
      </c>
      <c r="BX7" s="23">
        <f t="shared" si="7"/>
        <v>81.813524590163922</v>
      </c>
      <c r="BZ7" s="1" t="s">
        <v>9</v>
      </c>
      <c r="CA7" s="23">
        <f>AVERAGE(BM7:BP7)</f>
        <v>76.557377049180332</v>
      </c>
      <c r="CB7" s="23"/>
      <c r="CC7" s="23"/>
      <c r="CD7" s="23"/>
      <c r="CE7" s="23">
        <f t="shared" si="9"/>
        <v>80.932377049180332</v>
      </c>
      <c r="CF7" s="23"/>
      <c r="CG7" s="23"/>
      <c r="CH7" s="23"/>
      <c r="CI7" s="23">
        <f t="shared" si="10"/>
        <v>82.236168032786878</v>
      </c>
      <c r="CJ7" s="23"/>
      <c r="CK7" s="23"/>
      <c r="CL7" s="23"/>
      <c r="CN7" s="1" t="s">
        <v>9</v>
      </c>
      <c r="CO7" s="23">
        <f t="shared" si="47"/>
        <v>92.484604750534118</v>
      </c>
      <c r="CP7" s="23">
        <f t="shared" si="48"/>
        <v>94.332034686439599</v>
      </c>
      <c r="CQ7" s="23">
        <f t="shared" si="49"/>
        <v>98.768380042729675</v>
      </c>
      <c r="CR7" s="23">
        <f t="shared" si="50"/>
        <v>90.03393238657786</v>
      </c>
      <c r="CS7" s="23">
        <f t="shared" si="40"/>
        <v>101.44526831720498</v>
      </c>
      <c r="CT7" s="23">
        <f t="shared" si="41"/>
        <v>100.38959406811614</v>
      </c>
      <c r="CU7" s="23">
        <f t="shared" si="42"/>
        <v>98.026894558250603</v>
      </c>
      <c r="CV7" s="23">
        <f t="shared" si="43"/>
        <v>97.222571320849553</v>
      </c>
      <c r="CW7" s="23">
        <f t="shared" si="43"/>
        <v>104.21012944577102</v>
      </c>
      <c r="CX7" s="23">
        <f t="shared" si="44"/>
        <v>97.021490511499294</v>
      </c>
      <c r="CY7" s="23">
        <f t="shared" si="45"/>
        <v>101.89770013824307</v>
      </c>
      <c r="CZ7" s="23">
        <f t="shared" si="46"/>
        <v>100.35189141636293</v>
      </c>
      <c r="DB7" s="1" t="s">
        <v>9</v>
      </c>
      <c r="DC7" s="23">
        <f t="shared" si="23"/>
        <v>93.904737966570323</v>
      </c>
      <c r="DD7" s="23"/>
      <c r="DE7" s="23"/>
      <c r="DF7" s="23"/>
      <c r="DG7" s="23">
        <f t="shared" si="24"/>
        <v>99.271082066105322</v>
      </c>
      <c r="DH7" s="23"/>
      <c r="DI7" s="23"/>
      <c r="DJ7" s="23"/>
      <c r="DK7" s="23">
        <f t="shared" si="25"/>
        <v>100.87030287796908</v>
      </c>
      <c r="DL7" s="23"/>
      <c r="DM7" s="23"/>
      <c r="DN7" s="23"/>
      <c r="DP7" s="1" t="s">
        <v>9</v>
      </c>
      <c r="DQ7" s="23">
        <f t="shared" si="26"/>
        <v>7.7824556993841867</v>
      </c>
      <c r="DR7" s="23">
        <f t="shared" si="27"/>
        <v>5.9350257634787056</v>
      </c>
      <c r="DS7" s="23">
        <f t="shared" si="28"/>
        <v>1.4986804071886297</v>
      </c>
      <c r="DT7" s="23">
        <f t="shared" si="29"/>
        <v>10.233128063340445</v>
      </c>
      <c r="DU7" s="23">
        <f t="shared" si="30"/>
        <v>-1.1782078672866731</v>
      </c>
      <c r="DV7" s="23">
        <f t="shared" si="30"/>
        <v>-0.12253361819783493</v>
      </c>
      <c r="DW7" s="23">
        <f t="shared" si="30"/>
        <v>2.2401658916677007</v>
      </c>
      <c r="DX7" s="23">
        <f t="shared" si="30"/>
        <v>3.0444891290687508</v>
      </c>
      <c r="DY7" s="23">
        <f t="shared" si="30"/>
        <v>-3.9430689958527125</v>
      </c>
      <c r="DZ7" s="23">
        <f t="shared" si="30"/>
        <v>3.2455699384190098</v>
      </c>
      <c r="EA7" s="23">
        <f t="shared" si="30"/>
        <v>-1.6306396883247629</v>
      </c>
      <c r="EB7" s="23">
        <f t="shared" si="30"/>
        <v>-8.483096644462762E-2</v>
      </c>
      <c r="ED7" s="1" t="s">
        <v>9</v>
      </c>
      <c r="EE7" s="25">
        <f t="shared" si="31"/>
        <v>6.3623224833479917</v>
      </c>
      <c r="EF7" s="23"/>
      <c r="EG7" s="23"/>
      <c r="EH7" s="23"/>
      <c r="EI7" s="25">
        <f t="shared" si="32"/>
        <v>0.99597838381298587</v>
      </c>
      <c r="EJ7" s="34"/>
      <c r="EK7" s="34"/>
      <c r="EL7" s="34"/>
      <c r="EM7" s="34">
        <f t="shared" si="33"/>
        <v>-0.60324242805077333</v>
      </c>
      <c r="EN7" s="23"/>
      <c r="EO7" s="23"/>
      <c r="EP7" s="23"/>
      <c r="ER7" s="1" t="s">
        <v>9</v>
      </c>
      <c r="ES7" s="25">
        <f t="shared" si="34"/>
        <v>3.6895126562184708</v>
      </c>
      <c r="ET7" s="23"/>
      <c r="EU7" s="23"/>
      <c r="EV7" s="23"/>
      <c r="EW7" s="25">
        <f t="shared" si="35"/>
        <v>1.9767442745790447</v>
      </c>
      <c r="EX7" s="34"/>
      <c r="EY7" s="34"/>
      <c r="EZ7" s="34"/>
      <c r="FA7" s="34">
        <f t="shared" si="36"/>
        <v>3.0161837758570313</v>
      </c>
      <c r="FB7" s="23"/>
      <c r="FC7" s="23"/>
      <c r="FD7" s="23"/>
    </row>
    <row r="8" spans="1:160">
      <c r="A8" s="1" t="s">
        <v>13</v>
      </c>
      <c r="B8" s="3" t="s">
        <v>15</v>
      </c>
      <c r="C8" s="4"/>
      <c r="D8" s="4"/>
      <c r="E8" s="5"/>
      <c r="F8" s="6" t="s">
        <v>16</v>
      </c>
      <c r="G8" s="7"/>
      <c r="H8" s="7"/>
      <c r="I8" s="8"/>
      <c r="J8" s="6" t="s">
        <v>30</v>
      </c>
      <c r="K8" s="7"/>
      <c r="L8" s="7"/>
      <c r="M8" s="8"/>
      <c r="O8" s="1" t="s">
        <v>13</v>
      </c>
      <c r="P8">
        <v>0.8619</v>
      </c>
      <c r="Q8">
        <v>0.86240000000000006</v>
      </c>
      <c r="R8">
        <v>0.8498</v>
      </c>
      <c r="S8">
        <v>0.82040000000000002</v>
      </c>
      <c r="T8">
        <v>0.77149999999999996</v>
      </c>
      <c r="U8">
        <v>0.8004</v>
      </c>
      <c r="V8">
        <v>0.76470000000000005</v>
      </c>
      <c r="W8">
        <v>0.77969999999999995</v>
      </c>
      <c r="X8">
        <v>0.88370000000000004</v>
      </c>
      <c r="Y8">
        <v>0.83250000000000002</v>
      </c>
      <c r="Z8">
        <v>0.81820000000000004</v>
      </c>
      <c r="AA8">
        <v>0.78620000000000001</v>
      </c>
      <c r="AC8" s="1" t="s">
        <v>13</v>
      </c>
      <c r="AD8" s="23">
        <f t="shared" si="37"/>
        <v>0.81340000000000001</v>
      </c>
      <c r="AE8" s="23">
        <f t="shared" si="0"/>
        <v>0.81390000000000007</v>
      </c>
      <c r="AF8" s="23">
        <f t="shared" si="0"/>
        <v>0.80130000000000001</v>
      </c>
      <c r="AG8" s="23">
        <f t="shared" si="0"/>
        <v>0.77190000000000003</v>
      </c>
      <c r="AH8" s="23">
        <f t="shared" si="1"/>
        <v>0.72299999999999998</v>
      </c>
      <c r="AI8" s="23">
        <f t="shared" si="1"/>
        <v>0.75190000000000001</v>
      </c>
      <c r="AJ8" s="23">
        <f t="shared" si="1"/>
        <v>0.71620000000000006</v>
      </c>
      <c r="AK8" s="23">
        <f t="shared" si="1"/>
        <v>0.73119999999999996</v>
      </c>
      <c r="AL8" s="23">
        <f t="shared" si="1"/>
        <v>0.83520000000000005</v>
      </c>
      <c r="AM8" s="23">
        <f t="shared" si="1"/>
        <v>0.78400000000000003</v>
      </c>
      <c r="AN8" s="23">
        <f t="shared" si="1"/>
        <v>0.76970000000000005</v>
      </c>
      <c r="AO8" s="23">
        <f t="shared" si="1"/>
        <v>0.73770000000000002</v>
      </c>
      <c r="AX8" s="1" t="s">
        <v>13</v>
      </c>
      <c r="AY8" s="23">
        <f>(AD8-0.0023)/0.0488</f>
        <v>16.620901639344261</v>
      </c>
      <c r="AZ8" s="23">
        <f t="shared" si="2"/>
        <v>16.631147540983608</v>
      </c>
      <c r="BA8" s="23">
        <f t="shared" si="2"/>
        <v>16.372950819672131</v>
      </c>
      <c r="BB8" s="23">
        <f t="shared" si="2"/>
        <v>15.77049180327869</v>
      </c>
      <c r="BC8" s="23">
        <f t="shared" si="2"/>
        <v>14.768442622950818</v>
      </c>
      <c r="BD8" s="23">
        <f t="shared" si="2"/>
        <v>15.360655737704917</v>
      </c>
      <c r="BE8" s="23">
        <f t="shared" si="2"/>
        <v>14.629098360655739</v>
      </c>
      <c r="BF8" s="23">
        <f t="shared" si="2"/>
        <v>14.936475409836065</v>
      </c>
      <c r="BG8" s="23">
        <f t="shared" si="2"/>
        <v>17.067622950819672</v>
      </c>
      <c r="BH8" s="23">
        <f t="shared" si="2"/>
        <v>16.018442622950818</v>
      </c>
      <c r="BI8" s="23">
        <f t="shared" si="2"/>
        <v>15.725409836065575</v>
      </c>
      <c r="BJ8" s="23">
        <f t="shared" si="2"/>
        <v>15.069672131147541</v>
      </c>
      <c r="BL8" s="1" t="s">
        <v>13</v>
      </c>
      <c r="BM8" s="23">
        <f>AY8/(0.04*5)</f>
        <v>83.104508196721298</v>
      </c>
      <c r="BN8" s="23">
        <f t="shared" ref="BN8:BQ11" si="51">AZ8/(0.04*5)</f>
        <v>83.155737704918039</v>
      </c>
      <c r="BO8" s="23">
        <f t="shared" si="51"/>
        <v>81.864754098360649</v>
      </c>
      <c r="BP8" s="23">
        <f t="shared" si="51"/>
        <v>78.852459016393439</v>
      </c>
      <c r="BQ8" s="23">
        <f t="shared" si="51"/>
        <v>73.842213114754088</v>
      </c>
      <c r="BR8" s="23">
        <f t="shared" si="7"/>
        <v>76.803278688524586</v>
      </c>
      <c r="BS8" s="23">
        <f t="shared" si="7"/>
        <v>73.145491803278688</v>
      </c>
      <c r="BT8" s="23">
        <f t="shared" si="7"/>
        <v>74.682377049180317</v>
      </c>
      <c r="BU8" s="23">
        <f t="shared" si="7"/>
        <v>85.338114754098356</v>
      </c>
      <c r="BV8" s="23">
        <f t="shared" si="7"/>
        <v>80.092213114754088</v>
      </c>
      <c r="BW8" s="23">
        <f t="shared" si="7"/>
        <v>78.627049180327873</v>
      </c>
      <c r="BX8" s="23">
        <f t="shared" si="7"/>
        <v>75.348360655737707</v>
      </c>
      <c r="BZ8" s="1" t="s">
        <v>13</v>
      </c>
      <c r="CA8" s="23">
        <f>AVERAGE(BM8:BP8)</f>
        <v>81.744364754098356</v>
      </c>
      <c r="CB8" s="23"/>
      <c r="CC8" s="23"/>
      <c r="CD8" s="23"/>
      <c r="CE8" s="23">
        <f>AVERAGE(BR8:BT8)</f>
        <v>74.877049180327859</v>
      </c>
      <c r="CF8" s="23"/>
      <c r="CG8" s="23"/>
      <c r="CH8" s="23"/>
      <c r="CI8" s="25">
        <f t="shared" si="9"/>
        <v>79.851434426229503</v>
      </c>
      <c r="CJ8" s="23"/>
      <c r="CK8" s="23"/>
      <c r="CL8" s="23"/>
      <c r="CN8" s="1" t="s">
        <v>13</v>
      </c>
      <c r="CO8" s="23">
        <f t="shared" si="47"/>
        <v>101.93540278999622</v>
      </c>
      <c r="CP8" s="23">
        <f t="shared" si="48"/>
        <v>101.9982405429182</v>
      </c>
      <c r="CQ8" s="23">
        <f t="shared" si="49"/>
        <v>100.41472916928491</v>
      </c>
      <c r="CR8" s="23">
        <f t="shared" si="50"/>
        <v>96.71986929747392</v>
      </c>
      <c r="CS8" s="23">
        <f t="shared" si="40"/>
        <v>90.574337061706672</v>
      </c>
      <c r="CT8" s="23">
        <f t="shared" si="41"/>
        <v>94.206359180595697</v>
      </c>
      <c r="CU8" s="23">
        <f t="shared" si="42"/>
        <v>89.719743621968078</v>
      </c>
      <c r="CV8" s="23">
        <f t="shared" si="43"/>
        <v>91.604876209626724</v>
      </c>
      <c r="CW8" s="23">
        <f t="shared" si="43"/>
        <v>104.6751288173935</v>
      </c>
      <c r="CX8" s="23">
        <f t="shared" si="44"/>
        <v>98.240542918185241</v>
      </c>
      <c r="CY8" s="23">
        <f t="shared" si="45"/>
        <v>96.443383184617332</v>
      </c>
      <c r="CZ8" s="23">
        <f t="shared" si="46"/>
        <v>92.421766997612181</v>
      </c>
      <c r="DB8" s="1" t="s">
        <v>13</v>
      </c>
      <c r="DC8" s="23">
        <f>AVERAGE(CO8:CR8)</f>
        <v>100.2670604499183</v>
      </c>
      <c r="DD8" s="23"/>
      <c r="DE8" s="23"/>
      <c r="DF8" s="23"/>
      <c r="DG8" s="23">
        <f>AVERAGE(CT8:CV8)</f>
        <v>91.843659670730176</v>
      </c>
      <c r="DH8" s="23"/>
      <c r="DI8" s="23"/>
      <c r="DJ8" s="23"/>
      <c r="DK8" s="23">
        <f t="shared" si="24"/>
        <v>97.945205479452056</v>
      </c>
      <c r="DL8" s="23"/>
      <c r="DM8" s="23"/>
      <c r="DN8" s="23"/>
      <c r="DP8" s="1" t="s">
        <v>13</v>
      </c>
      <c r="DQ8" s="23">
        <f>$DC$8-CO8</f>
        <v>-1.6683423400779134</v>
      </c>
      <c r="DR8" s="23">
        <f t="shared" ref="DR8:EB11" si="52">$DC$8-CP8</f>
        <v>-1.7311800929998924</v>
      </c>
      <c r="DS8" s="23">
        <f t="shared" si="52"/>
        <v>-0.14766871936660664</v>
      </c>
      <c r="DT8" s="23">
        <f t="shared" si="52"/>
        <v>3.547191152444384</v>
      </c>
      <c r="DU8" s="23">
        <f t="shared" si="52"/>
        <v>9.6927233882116326</v>
      </c>
      <c r="DV8" s="23">
        <f t="shared" si="52"/>
        <v>6.0607012693226068</v>
      </c>
      <c r="DW8" s="23">
        <f t="shared" si="52"/>
        <v>10.547316827950226</v>
      </c>
      <c r="DX8" s="23">
        <f t="shared" si="52"/>
        <v>8.6621842402915803</v>
      </c>
      <c r="DY8" s="23">
        <f t="shared" si="52"/>
        <v>-4.4080683674751953</v>
      </c>
      <c r="DZ8" s="23">
        <f t="shared" si="52"/>
        <v>2.026517531733063</v>
      </c>
      <c r="EA8" s="23">
        <f t="shared" si="52"/>
        <v>3.8236772653009723</v>
      </c>
      <c r="EB8" s="23">
        <f t="shared" si="52"/>
        <v>7.8452934523061231</v>
      </c>
      <c r="ED8" s="1" t="s">
        <v>13</v>
      </c>
      <c r="EE8" s="25">
        <f>AVERAGE(DQ8:DT8)</f>
        <v>-7.1054273576010019E-15</v>
      </c>
      <c r="EF8" s="23"/>
      <c r="EG8" s="23"/>
      <c r="EH8" s="23"/>
      <c r="EI8" s="34">
        <f>AVERAGE(DV8:DX8)</f>
        <v>8.4234007791881371</v>
      </c>
      <c r="EJ8" s="34"/>
      <c r="EK8" s="34"/>
      <c r="EL8" s="34"/>
      <c r="EM8" s="34">
        <f t="shared" si="32"/>
        <v>2.3218549704662408</v>
      </c>
      <c r="EN8" s="23"/>
      <c r="EO8" s="23"/>
      <c r="EP8" s="23"/>
      <c r="ER8" s="1" t="s">
        <v>13</v>
      </c>
      <c r="ES8" s="25">
        <f>STDEV(DQ8:DT8)</f>
        <v>2.4755283476970362</v>
      </c>
      <c r="ET8" s="23"/>
      <c r="EU8" s="23"/>
      <c r="EV8" s="23"/>
      <c r="EW8" s="34">
        <f>STDEV(DV8:DX8)</f>
        <v>2.2528188894587746</v>
      </c>
      <c r="EX8" s="34"/>
      <c r="EY8" s="34"/>
      <c r="EZ8" s="34"/>
      <c r="FA8" s="34">
        <f t="shared" si="35"/>
        <v>5.1036893585333143</v>
      </c>
      <c r="FB8" s="23"/>
      <c r="FC8" s="23"/>
      <c r="FD8" s="23"/>
    </row>
    <row r="9" spans="1:160">
      <c r="A9" s="1" t="s">
        <v>17</v>
      </c>
      <c r="B9" s="3" t="s">
        <v>18</v>
      </c>
      <c r="C9" s="4"/>
      <c r="D9" s="4"/>
      <c r="E9" s="5"/>
      <c r="F9" s="6" t="s">
        <v>19</v>
      </c>
      <c r="G9" s="7"/>
      <c r="H9" s="7"/>
      <c r="I9" s="8"/>
      <c r="J9" s="3" t="s">
        <v>31</v>
      </c>
      <c r="K9" s="4"/>
      <c r="L9" s="4"/>
      <c r="M9" s="5"/>
      <c r="O9" s="1" t="s">
        <v>17</v>
      </c>
      <c r="P9">
        <v>0.86960000000000004</v>
      </c>
      <c r="Q9">
        <v>0.87770000000000004</v>
      </c>
      <c r="R9">
        <v>0.84089999999999998</v>
      </c>
      <c r="S9">
        <v>0.83209999999999995</v>
      </c>
      <c r="T9">
        <v>0.85160000000000002</v>
      </c>
      <c r="U9">
        <v>0.85499999999999998</v>
      </c>
      <c r="V9">
        <v>0.84889999999999999</v>
      </c>
      <c r="W9">
        <v>0.83360000000000001</v>
      </c>
      <c r="X9">
        <v>0.70830000000000004</v>
      </c>
      <c r="Y9">
        <v>0.64339999999999997</v>
      </c>
      <c r="Z9">
        <v>0.64629999999999999</v>
      </c>
      <c r="AA9">
        <v>0.5968</v>
      </c>
      <c r="AC9" s="1" t="s">
        <v>17</v>
      </c>
      <c r="AD9" s="23">
        <f t="shared" si="37"/>
        <v>0.82110000000000005</v>
      </c>
      <c r="AE9" s="23">
        <f t="shared" si="0"/>
        <v>0.82920000000000005</v>
      </c>
      <c r="AF9" s="23">
        <f t="shared" si="0"/>
        <v>0.79239999999999999</v>
      </c>
      <c r="AG9" s="23">
        <f t="shared" si="0"/>
        <v>0.78359999999999996</v>
      </c>
      <c r="AH9" s="23">
        <f t="shared" si="1"/>
        <v>0.80310000000000004</v>
      </c>
      <c r="AI9" s="23">
        <f t="shared" si="1"/>
        <v>0.80649999999999999</v>
      </c>
      <c r="AJ9" s="23">
        <f t="shared" si="1"/>
        <v>0.8004</v>
      </c>
      <c r="AK9" s="23">
        <f t="shared" si="1"/>
        <v>0.78510000000000002</v>
      </c>
      <c r="AL9" s="23">
        <f t="shared" si="1"/>
        <v>0.65980000000000005</v>
      </c>
      <c r="AM9" s="23">
        <f t="shared" si="1"/>
        <v>0.59489999999999998</v>
      </c>
      <c r="AN9" s="23">
        <f t="shared" si="1"/>
        <v>0.5978</v>
      </c>
      <c r="AO9" s="23">
        <f t="shared" si="1"/>
        <v>0.54830000000000001</v>
      </c>
      <c r="AX9" s="1" t="s">
        <v>17</v>
      </c>
      <c r="AY9" s="23">
        <f t="shared" si="39"/>
        <v>16.778688524590166</v>
      </c>
      <c r="AZ9" s="23">
        <f t="shared" si="2"/>
        <v>16.944672131147541</v>
      </c>
      <c r="BA9" s="23">
        <f t="shared" si="2"/>
        <v>16.190573770491802</v>
      </c>
      <c r="BB9" s="23">
        <f t="shared" si="2"/>
        <v>16.010245901639344</v>
      </c>
      <c r="BC9" s="23">
        <f t="shared" si="2"/>
        <v>16.409836065573771</v>
      </c>
      <c r="BD9" s="23">
        <f t="shared" si="2"/>
        <v>16.479508196721312</v>
      </c>
      <c r="BE9" s="23">
        <f t="shared" si="2"/>
        <v>16.354508196721312</v>
      </c>
      <c r="BF9" s="23">
        <f t="shared" si="2"/>
        <v>16.040983606557376</v>
      </c>
      <c r="BG9" s="23">
        <f t="shared" si="2"/>
        <v>13.473360655737705</v>
      </c>
      <c r="BH9" s="23">
        <f t="shared" si="2"/>
        <v>12.14344262295082</v>
      </c>
      <c r="BI9" s="23">
        <f t="shared" si="2"/>
        <v>12.202868852459016</v>
      </c>
      <c r="BJ9" s="23">
        <f t="shared" si="2"/>
        <v>11.188524590163935</v>
      </c>
      <c r="BL9" s="1" t="s">
        <v>17</v>
      </c>
      <c r="BM9" s="23">
        <f t="shared" ref="BM9:BM11" si="53">AY9/(0.04*5)</f>
        <v>83.893442622950829</v>
      </c>
      <c r="BN9" s="23">
        <f t="shared" si="51"/>
        <v>84.723360655737707</v>
      </c>
      <c r="BO9" s="23">
        <f t="shared" si="51"/>
        <v>80.952868852459005</v>
      </c>
      <c r="BP9" s="23">
        <f t="shared" si="51"/>
        <v>80.051229508196712</v>
      </c>
      <c r="BQ9" s="23">
        <f t="shared" si="51"/>
        <v>82.049180327868854</v>
      </c>
      <c r="BR9" s="23">
        <f t="shared" si="7"/>
        <v>82.397540983606561</v>
      </c>
      <c r="BS9" s="23">
        <f t="shared" si="7"/>
        <v>81.772540983606561</v>
      </c>
      <c r="BT9" s="23">
        <f t="shared" si="7"/>
        <v>80.204918032786878</v>
      </c>
      <c r="BU9" s="23">
        <f t="shared" si="7"/>
        <v>67.366803278688522</v>
      </c>
      <c r="BV9" s="23">
        <f t="shared" si="7"/>
        <v>60.717213114754095</v>
      </c>
      <c r="BW9" s="23">
        <f t="shared" si="7"/>
        <v>61.014344262295076</v>
      </c>
      <c r="BX9" s="23">
        <f t="shared" si="7"/>
        <v>55.942622950819668</v>
      </c>
      <c r="BZ9" s="1" t="s">
        <v>17</v>
      </c>
      <c r="CA9" s="23">
        <f t="shared" ref="CA9:CA11" si="54">AVERAGE(BM9:BP9)</f>
        <v>82.405225409836063</v>
      </c>
      <c r="CB9" s="23"/>
      <c r="CC9" s="23"/>
      <c r="CD9" s="23"/>
      <c r="CE9" s="23">
        <f t="shared" si="9"/>
        <v>81.60604508196721</v>
      </c>
      <c r="CF9" s="23"/>
      <c r="CG9" s="23"/>
      <c r="CH9" s="23"/>
      <c r="CI9" s="25">
        <f t="shared" si="9"/>
        <v>61.260245901639344</v>
      </c>
      <c r="CJ9" s="23"/>
      <c r="CK9" s="23"/>
      <c r="CL9" s="23"/>
      <c r="CN9" s="1" t="s">
        <v>17</v>
      </c>
      <c r="CO9" s="23">
        <f t="shared" si="47"/>
        <v>102.90310418499435</v>
      </c>
      <c r="CP9" s="23">
        <f t="shared" si="48"/>
        <v>103.92107578233004</v>
      </c>
      <c r="CQ9" s="23">
        <f t="shared" si="49"/>
        <v>99.296217167274094</v>
      </c>
      <c r="CR9" s="23">
        <f t="shared" si="50"/>
        <v>98.190272715847669</v>
      </c>
      <c r="CS9" s="23">
        <f t="shared" si="40"/>
        <v>100.64094507980394</v>
      </c>
      <c r="CT9" s="23">
        <f t="shared" si="41"/>
        <v>101.06824179967325</v>
      </c>
      <c r="CU9" s="23">
        <f t="shared" si="42"/>
        <v>100.30162121402539</v>
      </c>
      <c r="CV9" s="23">
        <f t="shared" si="43"/>
        <v>98.37878597461355</v>
      </c>
      <c r="CW9" s="23">
        <f t="shared" si="43"/>
        <v>82.6316450923715</v>
      </c>
      <c r="CX9" s="23">
        <f t="shared" si="44"/>
        <v>74.475304763101661</v>
      </c>
      <c r="CY9" s="23">
        <f t="shared" si="45"/>
        <v>74.839763730049</v>
      </c>
      <c r="CZ9" s="23">
        <f t="shared" si="46"/>
        <v>68.618826190775422</v>
      </c>
      <c r="DB9" s="1" t="s">
        <v>17</v>
      </c>
      <c r="DC9" s="23">
        <f t="shared" si="23"/>
        <v>101.07766746261154</v>
      </c>
      <c r="DD9" s="23"/>
      <c r="DE9" s="23"/>
      <c r="DF9" s="23"/>
      <c r="DG9" s="23">
        <f t="shared" si="24"/>
        <v>100.09739851702903</v>
      </c>
      <c r="DH9" s="23"/>
      <c r="DI9" s="23"/>
      <c r="DJ9" s="23"/>
      <c r="DK9" s="23">
        <f t="shared" si="24"/>
        <v>75.141384944074389</v>
      </c>
      <c r="DL9" s="23"/>
      <c r="DM9" s="23"/>
      <c r="DN9" s="23"/>
      <c r="DP9" s="1" t="s">
        <v>17</v>
      </c>
      <c r="DQ9" s="23">
        <f t="shared" ref="DQ9:DQ11" si="55">$DC$8-CO9</f>
        <v>-2.6360437350760435</v>
      </c>
      <c r="DR9" s="23">
        <f t="shared" si="52"/>
        <v>-3.6540153324117313</v>
      </c>
      <c r="DS9" s="23">
        <f t="shared" si="52"/>
        <v>0.9708432826442106</v>
      </c>
      <c r="DT9" s="23">
        <f t="shared" si="52"/>
        <v>2.0767877340706349</v>
      </c>
      <c r="DU9" s="23">
        <f t="shared" si="52"/>
        <v>-0.37388462988563731</v>
      </c>
      <c r="DV9" s="23">
        <f t="shared" si="52"/>
        <v>-0.80118134975494115</v>
      </c>
      <c r="DW9" s="23">
        <f t="shared" si="52"/>
        <v>-3.4560764107084196E-2</v>
      </c>
      <c r="DX9" s="23">
        <f t="shared" si="52"/>
        <v>1.8882744753047547</v>
      </c>
      <c r="DY9" s="23">
        <f t="shared" si="52"/>
        <v>17.635415357546805</v>
      </c>
      <c r="DZ9" s="23">
        <f t="shared" si="52"/>
        <v>25.791755686816643</v>
      </c>
      <c r="EA9" s="23">
        <f t="shared" si="52"/>
        <v>25.427296719869304</v>
      </c>
      <c r="EB9" s="23">
        <f t="shared" si="52"/>
        <v>31.648234259142882</v>
      </c>
      <c r="ED9" s="1" t="s">
        <v>17</v>
      </c>
      <c r="EE9" s="25">
        <f t="shared" ref="EE9:EE11" si="56">AVERAGE(DQ9:DT9)</f>
        <v>-0.81060701269323232</v>
      </c>
      <c r="EF9" s="23"/>
      <c r="EG9" s="23"/>
      <c r="EH9" s="23"/>
      <c r="EI9" s="34">
        <f t="shared" si="32"/>
        <v>0.169661932889273</v>
      </c>
      <c r="EJ9" s="34"/>
      <c r="EK9" s="34"/>
      <c r="EL9" s="34"/>
      <c r="EM9" s="25">
        <f t="shared" si="32"/>
        <v>25.125675505843908</v>
      </c>
      <c r="EN9" s="23"/>
      <c r="EO9" s="23"/>
      <c r="EP9" s="23"/>
      <c r="ER9" s="1" t="s">
        <v>17</v>
      </c>
      <c r="ES9" s="25">
        <f t="shared" ref="ES9:ES11" si="57">STDEV(DQ9:DT9)</f>
        <v>2.76452549746881</v>
      </c>
      <c r="ET9" s="23"/>
      <c r="EU9" s="23"/>
      <c r="EV9" s="23"/>
      <c r="EW9" s="34">
        <f t="shared" si="35"/>
        <v>1.1878994803540246</v>
      </c>
      <c r="EX9" s="34"/>
      <c r="EY9" s="34"/>
      <c r="EZ9" s="34"/>
      <c r="FA9" s="25">
        <f t="shared" si="35"/>
        <v>5.749852402269112</v>
      </c>
      <c r="FB9" s="23"/>
      <c r="FC9" s="23"/>
      <c r="FD9" s="23"/>
    </row>
    <row r="10" spans="1:160">
      <c r="A10" s="1" t="s">
        <v>20</v>
      </c>
      <c r="B10" s="6" t="s">
        <v>21</v>
      </c>
      <c r="C10" s="7"/>
      <c r="D10" s="7"/>
      <c r="E10" s="8"/>
      <c r="F10" s="6" t="s">
        <v>22</v>
      </c>
      <c r="G10" s="7"/>
      <c r="H10" s="7"/>
      <c r="I10" s="8"/>
      <c r="J10" s="3" t="s">
        <v>32</v>
      </c>
      <c r="K10" s="4"/>
      <c r="L10" s="4"/>
      <c r="M10" s="5"/>
      <c r="O10" s="1" t="s">
        <v>20</v>
      </c>
      <c r="P10">
        <v>0.82650000000000001</v>
      </c>
      <c r="Q10">
        <v>0.84340000000000004</v>
      </c>
      <c r="R10">
        <v>0.85419999999999996</v>
      </c>
      <c r="S10">
        <v>0.75649999999999995</v>
      </c>
      <c r="T10">
        <v>0.82330000000000003</v>
      </c>
      <c r="U10">
        <v>0.87829999999999997</v>
      </c>
      <c r="V10">
        <v>0.87560000000000004</v>
      </c>
      <c r="W10">
        <v>0.77249999999999996</v>
      </c>
      <c r="X10">
        <v>0.86070000000000002</v>
      </c>
      <c r="Y10">
        <v>0.83250000000000002</v>
      </c>
      <c r="Z10">
        <v>0.83930000000000005</v>
      </c>
      <c r="AA10">
        <v>0.81859999999999999</v>
      </c>
      <c r="AC10" s="1" t="s">
        <v>20</v>
      </c>
      <c r="AD10" s="23">
        <f t="shared" si="37"/>
        <v>0.77800000000000002</v>
      </c>
      <c r="AE10" s="23">
        <f t="shared" si="0"/>
        <v>0.79490000000000005</v>
      </c>
      <c r="AF10" s="23">
        <f>R10-(AVERAGE($P$4:$S$4))</f>
        <v>0.80569999999999997</v>
      </c>
      <c r="AG10" s="23">
        <f t="shared" si="0"/>
        <v>0.70799999999999996</v>
      </c>
      <c r="AH10" s="23">
        <f t="shared" si="1"/>
        <v>0.77480000000000004</v>
      </c>
      <c r="AI10" s="23">
        <f t="shared" si="1"/>
        <v>0.82979999999999998</v>
      </c>
      <c r="AJ10" s="23">
        <f>V10-(AVERAGE($P$4:$S$4))</f>
        <v>0.82710000000000006</v>
      </c>
      <c r="AK10" s="23">
        <f>W10-(AVERAGE($P$4:$S$4))</f>
        <v>0.72399999999999998</v>
      </c>
      <c r="AL10" s="23">
        <f t="shared" si="1"/>
        <v>0.81220000000000003</v>
      </c>
      <c r="AM10" s="23">
        <f t="shared" si="1"/>
        <v>0.78400000000000003</v>
      </c>
      <c r="AN10" s="23">
        <f t="shared" si="1"/>
        <v>0.79080000000000006</v>
      </c>
      <c r="AO10" s="23">
        <f t="shared" si="1"/>
        <v>0.77010000000000001</v>
      </c>
      <c r="AX10" s="1" t="s">
        <v>20</v>
      </c>
      <c r="AY10" s="23">
        <f t="shared" si="39"/>
        <v>15.895491803278688</v>
      </c>
      <c r="AZ10" s="23">
        <f t="shared" si="2"/>
        <v>16.241803278688526</v>
      </c>
      <c r="BA10" s="23">
        <f t="shared" si="2"/>
        <v>16.46311475409836</v>
      </c>
      <c r="BB10" s="23">
        <f t="shared" si="2"/>
        <v>14.46106557377049</v>
      </c>
      <c r="BC10" s="23">
        <f t="shared" si="2"/>
        <v>15.829918032786885</v>
      </c>
      <c r="BD10" s="23">
        <f t="shared" si="2"/>
        <v>16.956967213114755</v>
      </c>
      <c r="BE10" s="23">
        <f t="shared" si="2"/>
        <v>16.901639344262296</v>
      </c>
      <c r="BF10" s="23">
        <f t="shared" si="2"/>
        <v>14.788934426229508</v>
      </c>
      <c r="BG10" s="23">
        <f t="shared" si="2"/>
        <v>16.596311475409838</v>
      </c>
      <c r="BH10" s="23">
        <f t="shared" si="2"/>
        <v>16.018442622950818</v>
      </c>
      <c r="BI10" s="23">
        <f t="shared" si="2"/>
        <v>16.157786885245901</v>
      </c>
      <c r="BJ10" s="23">
        <f t="shared" si="2"/>
        <v>15.733606557377049</v>
      </c>
      <c r="BL10" s="1" t="s">
        <v>20</v>
      </c>
      <c r="BM10" s="23">
        <f t="shared" si="53"/>
        <v>79.477459016393439</v>
      </c>
      <c r="BN10" s="23">
        <f t="shared" si="51"/>
        <v>81.209016393442624</v>
      </c>
      <c r="BO10" s="23">
        <f t="shared" si="51"/>
        <v>82.315573770491795</v>
      </c>
      <c r="BP10" s="23">
        <f t="shared" si="51"/>
        <v>72.305327868852444</v>
      </c>
      <c r="BQ10" s="23">
        <f t="shared" si="51"/>
        <v>79.14959016393442</v>
      </c>
      <c r="BR10" s="23">
        <f t="shared" si="7"/>
        <v>84.784836065573771</v>
      </c>
      <c r="BS10" s="23">
        <f t="shared" si="7"/>
        <v>84.508196721311478</v>
      </c>
      <c r="BT10" s="23">
        <f t="shared" si="7"/>
        <v>73.944672131147541</v>
      </c>
      <c r="BU10" s="23">
        <f t="shared" si="7"/>
        <v>82.981557377049185</v>
      </c>
      <c r="BV10" s="23">
        <f t="shared" si="7"/>
        <v>80.092213114754088</v>
      </c>
      <c r="BW10" s="23">
        <f t="shared" si="7"/>
        <v>80.788934426229503</v>
      </c>
      <c r="BX10" s="23">
        <f t="shared" si="7"/>
        <v>78.668032786885249</v>
      </c>
      <c r="BZ10" s="1" t="s">
        <v>20</v>
      </c>
      <c r="CA10" s="23">
        <f t="shared" si="54"/>
        <v>78.826844262295083</v>
      </c>
      <c r="CB10" s="23"/>
      <c r="CC10" s="23"/>
      <c r="CD10" s="23"/>
      <c r="CE10" s="25">
        <f>AVERAGE(BQ10:BT10)</f>
        <v>80.596823770491795</v>
      </c>
      <c r="CF10" s="23"/>
      <c r="CG10" s="23"/>
      <c r="CH10" s="23"/>
      <c r="CI10" s="25">
        <f t="shared" si="9"/>
        <v>80.632684426229503</v>
      </c>
      <c r="CJ10" s="23"/>
      <c r="CK10" s="23"/>
      <c r="CL10" s="23"/>
      <c r="CN10" s="1" t="s">
        <v>20</v>
      </c>
      <c r="CO10" s="23">
        <f t="shared" si="47"/>
        <v>97.486489883121777</v>
      </c>
      <c r="CP10" s="23">
        <f t="shared" si="48"/>
        <v>99.610405931883889</v>
      </c>
      <c r="CQ10" s="23">
        <f t="shared" si="49"/>
        <v>100.96770139499812</v>
      </c>
      <c r="CR10" s="23">
        <f t="shared" si="50"/>
        <v>88.689204474047983</v>
      </c>
      <c r="CS10" s="23">
        <f t="shared" si="40"/>
        <v>97.084328264421259</v>
      </c>
      <c r="CT10" s="23">
        <f t="shared" si="41"/>
        <v>103.99648108583636</v>
      </c>
      <c r="CU10" s="23">
        <f t="shared" si="42"/>
        <v>103.65715722005781</v>
      </c>
      <c r="CV10" s="23">
        <f t="shared" si="43"/>
        <v>90.700012567550587</v>
      </c>
      <c r="CW10" s="23">
        <f t="shared" si="43"/>
        <v>101.78459218298354</v>
      </c>
      <c r="CX10" s="23">
        <f t="shared" si="44"/>
        <v>98.240542918185241</v>
      </c>
      <c r="CY10" s="23">
        <f t="shared" si="45"/>
        <v>99.095136357923835</v>
      </c>
      <c r="CZ10" s="23">
        <f t="shared" si="46"/>
        <v>96.49365338695489</v>
      </c>
      <c r="DB10" s="1" t="s">
        <v>20</v>
      </c>
      <c r="DC10" s="23">
        <f t="shared" si="23"/>
        <v>96.688450421012945</v>
      </c>
      <c r="DD10" s="23"/>
      <c r="DE10" s="23"/>
      <c r="DF10" s="23"/>
      <c r="DG10" s="23">
        <f>AVERAGE(CS10:CV10)</f>
        <v>98.859494784466506</v>
      </c>
      <c r="DH10" s="23"/>
      <c r="DI10" s="23"/>
      <c r="DJ10" s="23"/>
      <c r="DK10" s="23">
        <f t="shared" si="24"/>
        <v>98.903481211511888</v>
      </c>
      <c r="DL10" s="23"/>
      <c r="DM10" s="23"/>
      <c r="DN10" s="23"/>
      <c r="DP10" s="1" t="s">
        <v>20</v>
      </c>
      <c r="DQ10" s="23">
        <f t="shared" si="55"/>
        <v>2.780570566796527</v>
      </c>
      <c r="DR10" s="23">
        <f t="shared" si="52"/>
        <v>0.65665451803441499</v>
      </c>
      <c r="DS10" s="23">
        <f t="shared" si="52"/>
        <v>-0.70064094507981167</v>
      </c>
      <c r="DT10" s="23">
        <f t="shared" si="52"/>
        <v>11.577855975870321</v>
      </c>
      <c r="DU10" s="23">
        <f t="shared" si="52"/>
        <v>3.182732185497045</v>
      </c>
      <c r="DV10" s="23">
        <f t="shared" si="52"/>
        <v>-3.7294206359180606</v>
      </c>
      <c r="DW10" s="23">
        <f t="shared" si="52"/>
        <v>-3.3900967701395075</v>
      </c>
      <c r="DX10" s="23">
        <f t="shared" si="52"/>
        <v>9.5670478823677172</v>
      </c>
      <c r="DY10" s="23">
        <f t="shared" si="52"/>
        <v>-1.5175317330652405</v>
      </c>
      <c r="DZ10" s="23">
        <f t="shared" si="52"/>
        <v>2.026517531733063</v>
      </c>
      <c r="EA10" s="23">
        <f t="shared" si="52"/>
        <v>1.1719240919944696</v>
      </c>
      <c r="EB10" s="23">
        <f t="shared" si="52"/>
        <v>3.7734070629634147</v>
      </c>
      <c r="ED10" s="1" t="s">
        <v>20</v>
      </c>
      <c r="EE10" s="23">
        <f t="shared" si="56"/>
        <v>3.5786100289053628</v>
      </c>
      <c r="EF10" s="23"/>
      <c r="EG10" s="23"/>
      <c r="EH10" s="23"/>
      <c r="EI10" s="34">
        <f>AVERAGE(DU10:DX10)</f>
        <v>1.4075656654517985</v>
      </c>
      <c r="EJ10" s="34"/>
      <c r="EK10" s="34"/>
      <c r="EL10" s="34"/>
      <c r="EM10" s="25">
        <f t="shared" si="32"/>
        <v>1.3635792384064267</v>
      </c>
      <c r="EN10" s="23"/>
      <c r="EO10" s="23"/>
      <c r="EP10" s="23"/>
      <c r="ER10" s="1" t="s">
        <v>20</v>
      </c>
      <c r="ES10" s="23">
        <f t="shared" si="57"/>
        <v>5.5219143905285977</v>
      </c>
      <c r="ET10" s="23"/>
      <c r="EU10" s="23"/>
      <c r="EV10" s="23"/>
      <c r="EW10" s="34">
        <f>STDEV(DU10:DX10)</f>
        <v>6.3017076872966777</v>
      </c>
      <c r="EX10" s="34"/>
      <c r="EY10" s="34"/>
      <c r="EZ10" s="34"/>
      <c r="FA10" s="25">
        <f t="shared" si="35"/>
        <v>2.2048650336508508</v>
      </c>
      <c r="FB10" s="23"/>
      <c r="FC10" s="23"/>
      <c r="FD10" s="23"/>
    </row>
    <row r="11" spans="1:160">
      <c r="A11" s="1" t="s">
        <v>23</v>
      </c>
      <c r="B11" s="6" t="s">
        <v>24</v>
      </c>
      <c r="C11" s="7"/>
      <c r="D11" s="7"/>
      <c r="E11" s="8"/>
      <c r="F11" s="3" t="s">
        <v>25</v>
      </c>
      <c r="G11" s="4"/>
      <c r="H11" s="4"/>
      <c r="I11" s="5"/>
      <c r="J11" s="3" t="s">
        <v>33</v>
      </c>
      <c r="K11" s="4"/>
      <c r="L11" s="4"/>
      <c r="M11" s="5"/>
      <c r="O11" s="1" t="s">
        <v>23</v>
      </c>
      <c r="P11">
        <v>0.875</v>
      </c>
      <c r="Q11">
        <v>0.90790000000000004</v>
      </c>
      <c r="R11">
        <v>0.90510000000000002</v>
      </c>
      <c r="S11">
        <v>0.80289999999999995</v>
      </c>
      <c r="T11">
        <v>0.60489999999999999</v>
      </c>
      <c r="U11">
        <v>0.63839999999999997</v>
      </c>
      <c r="V11">
        <v>0.59960000000000002</v>
      </c>
      <c r="W11">
        <v>0.53900000000000003</v>
      </c>
      <c r="X11">
        <v>0.84819999999999995</v>
      </c>
      <c r="Y11">
        <v>0.8891</v>
      </c>
      <c r="Z11">
        <v>0.86409999999999998</v>
      </c>
      <c r="AA11">
        <v>0.86409999999999998</v>
      </c>
      <c r="AC11" s="1" t="s">
        <v>23</v>
      </c>
      <c r="AD11" s="23">
        <f t="shared" si="37"/>
        <v>0.82650000000000001</v>
      </c>
      <c r="AE11" s="23">
        <f t="shared" si="0"/>
        <v>0.85940000000000005</v>
      </c>
      <c r="AF11" s="23">
        <f t="shared" si="0"/>
        <v>0.85660000000000003</v>
      </c>
      <c r="AG11" s="23">
        <f t="shared" si="0"/>
        <v>0.75439999999999996</v>
      </c>
      <c r="AH11" s="23">
        <f t="shared" si="1"/>
        <v>0.55640000000000001</v>
      </c>
      <c r="AI11" s="23">
        <f t="shared" si="1"/>
        <v>0.58989999999999998</v>
      </c>
      <c r="AJ11" s="23">
        <f t="shared" si="1"/>
        <v>0.55110000000000003</v>
      </c>
      <c r="AK11" s="23">
        <f t="shared" si="1"/>
        <v>0.49050000000000005</v>
      </c>
      <c r="AL11" s="23">
        <f t="shared" ref="AL11" si="58">X11-(AVERAGE($P$4:$S$4))</f>
        <v>0.79969999999999997</v>
      </c>
      <c r="AM11" s="23">
        <f t="shared" ref="AM11" si="59">Y11-(AVERAGE($P$4:$S$4))</f>
        <v>0.84060000000000001</v>
      </c>
      <c r="AN11" s="23">
        <f t="shared" ref="AN11" si="60">Z11-(AVERAGE($P$4:$S$4))</f>
        <v>0.81559999999999999</v>
      </c>
      <c r="AO11" s="23">
        <f t="shared" ref="AO11" si="61">AA11-(AVERAGE($P$4:$S$4))</f>
        <v>0.81559999999999999</v>
      </c>
      <c r="AX11" s="1" t="s">
        <v>23</v>
      </c>
      <c r="AY11" s="23">
        <f t="shared" si="39"/>
        <v>16.889344262295083</v>
      </c>
      <c r="AZ11" s="23">
        <f t="shared" si="2"/>
        <v>17.563524590163937</v>
      </c>
      <c r="BA11" s="23">
        <f t="shared" si="2"/>
        <v>17.506147540983605</v>
      </c>
      <c r="BB11" s="23">
        <f t="shared" si="2"/>
        <v>15.411885245901638</v>
      </c>
      <c r="BC11" s="23">
        <f t="shared" si="2"/>
        <v>11.354508196721312</v>
      </c>
      <c r="BD11" s="23">
        <f t="shared" si="2"/>
        <v>12.040983606557376</v>
      </c>
      <c r="BE11" s="23">
        <f t="shared" si="2"/>
        <v>11.245901639344263</v>
      </c>
      <c r="BF11" s="23">
        <f t="shared" si="2"/>
        <v>10.004098360655737</v>
      </c>
      <c r="BG11" s="23">
        <f>(AL11-0.0023)/0.0488</f>
        <v>16.340163934426229</v>
      </c>
      <c r="BH11" s="23">
        <f t="shared" ref="BH11" si="62">(AM11-0.0023)/0.0488</f>
        <v>17.178278688524589</v>
      </c>
      <c r="BI11" s="23">
        <f t="shared" ref="BI11" si="63">(AN11-0.0023)/0.0488</f>
        <v>16.665983606557376</v>
      </c>
      <c r="BJ11" s="23">
        <f t="shared" ref="BJ11" si="64">(AO11-0.0023)/0.0488</f>
        <v>16.665983606557376</v>
      </c>
      <c r="BL11" s="1" t="s">
        <v>23</v>
      </c>
      <c r="BM11" s="23">
        <f t="shared" si="53"/>
        <v>84.446721311475414</v>
      </c>
      <c r="BN11" s="23">
        <f t="shared" si="51"/>
        <v>87.817622950819683</v>
      </c>
      <c r="BO11" s="23">
        <f t="shared" si="51"/>
        <v>87.530737704918025</v>
      </c>
      <c r="BP11" s="23">
        <f t="shared" si="51"/>
        <v>77.05942622950819</v>
      </c>
      <c r="BQ11" s="23">
        <f t="shared" si="51"/>
        <v>56.772540983606561</v>
      </c>
      <c r="BR11" s="23">
        <f t="shared" si="7"/>
        <v>60.204918032786878</v>
      </c>
      <c r="BS11" s="23">
        <f t="shared" si="7"/>
        <v>56.229508196721312</v>
      </c>
      <c r="BT11" s="23">
        <f t="shared" si="7"/>
        <v>50.020491803278681</v>
      </c>
      <c r="BU11" s="23">
        <f t="shared" si="7"/>
        <v>81.700819672131146</v>
      </c>
      <c r="BV11" s="23">
        <f t="shared" si="7"/>
        <v>85.891393442622942</v>
      </c>
      <c r="BW11" s="23">
        <f t="shared" si="7"/>
        <v>83.329918032786878</v>
      </c>
      <c r="BX11" s="23">
        <f t="shared" si="7"/>
        <v>83.329918032786878</v>
      </c>
      <c r="BZ11" s="1" t="s">
        <v>23</v>
      </c>
      <c r="CA11" s="23">
        <f t="shared" si="54"/>
        <v>84.213627049180317</v>
      </c>
      <c r="CB11" s="23"/>
      <c r="CC11" s="23"/>
      <c r="CD11" s="23"/>
      <c r="CE11" s="25">
        <f t="shared" si="9"/>
        <v>55.806864754098356</v>
      </c>
      <c r="CF11" s="23"/>
      <c r="CG11" s="23"/>
      <c r="CH11" s="23"/>
      <c r="CI11" s="25">
        <f t="shared" si="9"/>
        <v>83.563012295081961</v>
      </c>
      <c r="CJ11" s="23"/>
      <c r="CK11" s="23"/>
      <c r="CL11" s="23"/>
      <c r="CN11" s="1" t="s">
        <v>23</v>
      </c>
      <c r="CO11" s="23">
        <f t="shared" si="47"/>
        <v>103.58175191655148</v>
      </c>
      <c r="CP11" s="23">
        <f t="shared" si="48"/>
        <v>107.71647605881616</v>
      </c>
      <c r="CQ11" s="23">
        <f t="shared" si="49"/>
        <v>107.36458464245318</v>
      </c>
      <c r="CR11" s="23">
        <f t="shared" si="50"/>
        <v>94.520547945205479</v>
      </c>
      <c r="CS11" s="23">
        <f t="shared" si="40"/>
        <v>69.63679778811111</v>
      </c>
      <c r="CT11" s="23">
        <f t="shared" si="41"/>
        <v>73.846927233882113</v>
      </c>
      <c r="CU11" s="23">
        <f t="shared" si="42"/>
        <v>68.970717607138383</v>
      </c>
      <c r="CV11" s="23">
        <f t="shared" si="43"/>
        <v>61.354781952997349</v>
      </c>
      <c r="CW11" s="23">
        <f t="shared" si="43"/>
        <v>100.21364835993465</v>
      </c>
      <c r="CX11" s="23">
        <f t="shared" si="44"/>
        <v>105.35377654895059</v>
      </c>
      <c r="CY11" s="23">
        <f t="shared" si="45"/>
        <v>102.21188890285282</v>
      </c>
      <c r="CZ11" s="23">
        <f t="shared" si="46"/>
        <v>102.21188890285282</v>
      </c>
      <c r="DB11" s="1" t="s">
        <v>23</v>
      </c>
      <c r="DC11" s="23">
        <f t="shared" ref="DC9:DC11" si="65">AVERAGE(CO11:CR11)</f>
        <v>103.29584014075657</v>
      </c>
      <c r="DD11" s="23"/>
      <c r="DE11" s="23"/>
      <c r="DF11" s="23"/>
      <c r="DG11" s="23">
        <f t="shared" si="24"/>
        <v>68.452306145532248</v>
      </c>
      <c r="DH11" s="23"/>
      <c r="DI11" s="23"/>
      <c r="DJ11" s="23"/>
      <c r="DK11" s="23">
        <f t="shared" si="24"/>
        <v>102.49780067864772</v>
      </c>
      <c r="DL11" s="23"/>
      <c r="DM11" s="23"/>
      <c r="DN11" s="23"/>
      <c r="DP11" s="1" t="s">
        <v>23</v>
      </c>
      <c r="DQ11" s="23">
        <f t="shared" si="55"/>
        <v>-3.3146914666331782</v>
      </c>
      <c r="DR11" s="23">
        <f t="shared" si="52"/>
        <v>-7.4494156088978514</v>
      </c>
      <c r="DS11" s="23">
        <f t="shared" si="52"/>
        <v>-7.0975241925348769</v>
      </c>
      <c r="DT11" s="23">
        <f t="shared" si="52"/>
        <v>5.7465125047128254</v>
      </c>
      <c r="DU11" s="23">
        <f t="shared" si="52"/>
        <v>30.630262661807194</v>
      </c>
      <c r="DV11" s="23">
        <f t="shared" si="52"/>
        <v>26.420133216036191</v>
      </c>
      <c r="DW11" s="23">
        <f t="shared" si="52"/>
        <v>31.296342842779922</v>
      </c>
      <c r="DX11" s="23">
        <f t="shared" si="52"/>
        <v>38.912278496920955</v>
      </c>
      <c r="DY11" s="23">
        <f t="shared" ref="DY11" si="66">$DC$8-CW11</f>
        <v>5.3412089983652322E-2</v>
      </c>
      <c r="DZ11" s="23">
        <f t="shared" ref="DZ11" si="67">$DC$8-CX11</f>
        <v>-5.0867160990322873</v>
      </c>
      <c r="EA11" s="23">
        <f t="shared" ref="EA11" si="68">$DC$8-CY11</f>
        <v>-1.9448284529345159</v>
      </c>
      <c r="EB11" s="23">
        <f t="shared" ref="EB11" si="69">$DC$8-CZ11</f>
        <v>-1.9448284529345159</v>
      </c>
      <c r="ED11" s="1" t="s">
        <v>23</v>
      </c>
      <c r="EE11" s="23">
        <f t="shared" si="56"/>
        <v>-3.0287796908382703</v>
      </c>
      <c r="EF11" s="23"/>
      <c r="EG11" s="23"/>
      <c r="EH11" s="23"/>
      <c r="EI11" s="25">
        <f t="shared" si="32"/>
        <v>31.814754304386064</v>
      </c>
      <c r="EJ11" s="34"/>
      <c r="EK11" s="34"/>
      <c r="EL11" s="34"/>
      <c r="EM11" s="25">
        <f t="shared" si="32"/>
        <v>-2.2307402287294167</v>
      </c>
      <c r="EN11" s="23"/>
      <c r="EO11" s="23"/>
      <c r="EP11" s="23"/>
      <c r="ER11" s="1" t="s">
        <v>23</v>
      </c>
      <c r="ES11" s="23">
        <f t="shared" si="57"/>
        <v>6.1423177601771526</v>
      </c>
      <c r="ET11" s="23"/>
      <c r="EU11" s="23"/>
      <c r="EV11" s="23"/>
      <c r="EW11" s="25">
        <f t="shared" si="35"/>
        <v>5.2009152157849954</v>
      </c>
      <c r="EX11" s="34"/>
      <c r="EY11" s="34"/>
      <c r="EZ11" s="34"/>
      <c r="FA11" s="25">
        <f t="shared" si="35"/>
        <v>2.1242599553657051</v>
      </c>
      <c r="FB11" s="23"/>
      <c r="FC11" s="23"/>
      <c r="FD11" s="23"/>
    </row>
    <row r="13" spans="1:160">
      <c r="A13" s="21"/>
    </row>
    <row r="14" spans="1:160">
      <c r="EC14" s="21" t="s">
        <v>110</v>
      </c>
    </row>
    <row r="15" spans="1:160" ht="24">
      <c r="EC15" s="26" t="s">
        <v>111</v>
      </c>
      <c r="ED15" s="26" t="s">
        <v>112</v>
      </c>
      <c r="EE15" s="26" t="s">
        <v>113</v>
      </c>
      <c r="EF15" s="26" t="s">
        <v>114</v>
      </c>
      <c r="EG15" s="26" t="s">
        <v>115</v>
      </c>
      <c r="EH15" s="26" t="s">
        <v>116</v>
      </c>
      <c r="EI15" s="26" t="s">
        <v>117</v>
      </c>
      <c r="EJ15" s="26" t="s">
        <v>118</v>
      </c>
      <c r="EK15" s="26" t="s">
        <v>119</v>
      </c>
      <c r="EL15" s="27" t="s">
        <v>120</v>
      </c>
      <c r="EM15" s="28"/>
    </row>
    <row r="16" spans="1:160">
      <c r="EC16" s="29" t="s">
        <v>121</v>
      </c>
      <c r="ED16" s="30"/>
      <c r="EE16" s="30"/>
      <c r="EF16" s="30"/>
      <c r="EG16" s="24">
        <f>EE5</f>
        <v>6.6765112479572508E-2</v>
      </c>
      <c r="EH16" s="24">
        <f>ES5</f>
        <v>2.2906083023378621</v>
      </c>
      <c r="EI16" s="24"/>
      <c r="EJ16" s="24"/>
      <c r="EK16" s="24"/>
      <c r="EL16" s="31"/>
      <c r="EM16" s="32"/>
    </row>
    <row r="17" spans="133:145">
      <c r="EC17" s="29" t="s">
        <v>122</v>
      </c>
      <c r="ED17" s="30">
        <v>50</v>
      </c>
      <c r="EE17" s="30"/>
      <c r="EF17" s="30"/>
      <c r="EG17" s="24">
        <f>EE6</f>
        <v>44.322609023501322</v>
      </c>
      <c r="EH17" s="24">
        <f>ES6</f>
        <v>2.2079222833219916</v>
      </c>
      <c r="EI17" s="24"/>
      <c r="EJ17" s="24"/>
      <c r="EK17" s="24"/>
      <c r="EL17" s="31"/>
      <c r="EM17" s="32"/>
    </row>
    <row r="18" spans="133:145">
      <c r="EC18" t="s">
        <v>123</v>
      </c>
      <c r="ED18" s="30">
        <v>50</v>
      </c>
      <c r="EE18" s="30">
        <v>5</v>
      </c>
      <c r="EF18" s="30">
        <v>1</v>
      </c>
      <c r="EG18" s="24">
        <f>EE7</f>
        <v>6.3623224833479917</v>
      </c>
      <c r="EH18" s="24">
        <f>ES7</f>
        <v>3.6895126562184708</v>
      </c>
      <c r="EI18" s="24">
        <f>EE8</f>
        <v>-7.1054273576010019E-15</v>
      </c>
      <c r="EJ18" s="24">
        <f>ES8</f>
        <v>2.4755283476970362</v>
      </c>
      <c r="EK18" s="24">
        <f>EE9</f>
        <v>-0.81060701269323232</v>
      </c>
      <c r="EL18" s="31">
        <f>ES9</f>
        <v>2.76452549746881</v>
      </c>
      <c r="EM18" s="32"/>
    </row>
    <row r="19" spans="133:145">
      <c r="EC19" t="s">
        <v>124</v>
      </c>
      <c r="ED19" s="30">
        <v>50</v>
      </c>
      <c r="EE19" s="30">
        <v>5</v>
      </c>
      <c r="EF19" s="30">
        <v>1</v>
      </c>
      <c r="EG19" s="24">
        <f>EE10</f>
        <v>3.5786100289053628</v>
      </c>
      <c r="EH19" s="24">
        <f>ES10</f>
        <v>5.5219143905285977</v>
      </c>
      <c r="EI19" s="24">
        <f>EE11</f>
        <v>-3.0287796908382703</v>
      </c>
      <c r="EJ19" s="24">
        <f>ES11</f>
        <v>6.1423177601771526</v>
      </c>
      <c r="EK19" s="24">
        <f>EI4</f>
        <v>1.2818901596078867</v>
      </c>
      <c r="EL19" s="31">
        <f>EW4</f>
        <v>1.4978205875064479</v>
      </c>
      <c r="EM19" s="32"/>
    </row>
    <row r="20" spans="133:145">
      <c r="EC20" t="s">
        <v>125</v>
      </c>
      <c r="ED20" s="30">
        <v>50</v>
      </c>
      <c r="EE20" s="30">
        <v>5</v>
      </c>
      <c r="EF20" s="30">
        <v>1</v>
      </c>
      <c r="EG20" s="24">
        <f>EI5</f>
        <v>28.358677893678525</v>
      </c>
      <c r="EH20" s="24">
        <f>EW5</f>
        <v>3.6542030844165221</v>
      </c>
      <c r="EI20" s="24">
        <f>EI6</f>
        <v>3.4560764107075599</v>
      </c>
      <c r="EJ20" s="24">
        <f>EW6</f>
        <v>5.0134118412713438</v>
      </c>
      <c r="EK20" s="24">
        <f>EI7</f>
        <v>0.99597838381298587</v>
      </c>
      <c r="EL20" s="31">
        <f>EW7</f>
        <v>1.9767442745790447</v>
      </c>
      <c r="EM20" s="32"/>
    </row>
    <row r="21" spans="133:145">
      <c r="EC21" t="s">
        <v>126</v>
      </c>
      <c r="ED21" s="30">
        <v>50</v>
      </c>
      <c r="EE21" s="30">
        <v>5</v>
      </c>
      <c r="EF21" s="30">
        <v>1</v>
      </c>
      <c r="EG21" s="24">
        <f>EI8</f>
        <v>8.4234007791881371</v>
      </c>
      <c r="EH21" s="24">
        <f>EW8</f>
        <v>2.2528188894587746</v>
      </c>
      <c r="EI21" s="24">
        <f>EI9</f>
        <v>0.169661932889273</v>
      </c>
      <c r="EJ21" s="24">
        <f>EW9</f>
        <v>1.1878994803540246</v>
      </c>
      <c r="EK21" s="24">
        <f>EI10</f>
        <v>1.4075656654517985</v>
      </c>
      <c r="EL21" s="31">
        <f>EW10</f>
        <v>6.3017076872966777</v>
      </c>
      <c r="EM21" s="32"/>
    </row>
    <row r="22" spans="133:145">
      <c r="EC22" t="s">
        <v>127</v>
      </c>
      <c r="ED22" s="30">
        <v>50</v>
      </c>
      <c r="EE22" s="30">
        <v>5</v>
      </c>
      <c r="EF22" s="30">
        <v>1</v>
      </c>
      <c r="EG22" s="24">
        <f>EI11</f>
        <v>31.814754304386064</v>
      </c>
      <c r="EH22" s="24">
        <f>EW11</f>
        <v>5.2009152157849954</v>
      </c>
      <c r="EI22" s="24">
        <f>EM4</f>
        <v>2.375267060449918</v>
      </c>
      <c r="EJ22" s="24">
        <f>FA4</f>
        <v>2.2166768845066431</v>
      </c>
      <c r="EK22" s="24">
        <f>EM5</f>
        <v>2.8088475556114005</v>
      </c>
      <c r="EL22" s="24">
        <f>FA5</f>
        <v>2.1368378024158927</v>
      </c>
      <c r="EM22" s="33"/>
      <c r="EN22" s="33"/>
      <c r="EO22" s="33"/>
    </row>
    <row r="23" spans="133:145">
      <c r="EC23" t="s">
        <v>128</v>
      </c>
      <c r="ED23" s="30">
        <v>50</v>
      </c>
      <c r="EE23" s="30">
        <v>5</v>
      </c>
      <c r="EF23" s="30">
        <v>1</v>
      </c>
      <c r="EG23" s="24">
        <f>EM6</f>
        <v>5.0804323237400979</v>
      </c>
      <c r="EH23" s="24">
        <f>FA6</f>
        <v>3.6899692543507361</v>
      </c>
      <c r="EI23" s="24">
        <f>EM7</f>
        <v>-0.60324242805077333</v>
      </c>
      <c r="EJ23" s="24">
        <f>FA7</f>
        <v>3.0161837758570313</v>
      </c>
      <c r="EK23" s="24">
        <f>EM8</f>
        <v>2.3218549704662408</v>
      </c>
      <c r="EL23" s="31">
        <f>FA8</f>
        <v>5.1036893585333143</v>
      </c>
      <c r="EM23" s="32"/>
    </row>
    <row r="24" spans="133:145">
      <c r="EC24" t="s">
        <v>129</v>
      </c>
      <c r="ED24" s="30">
        <v>50</v>
      </c>
      <c r="EE24" s="30">
        <v>5</v>
      </c>
      <c r="EF24" s="30">
        <v>1</v>
      </c>
      <c r="EG24" s="24">
        <f>EM9</f>
        <v>25.125675505843908</v>
      </c>
      <c r="EH24" s="24">
        <f>FA9</f>
        <v>5.749852402269112</v>
      </c>
      <c r="EI24" s="24">
        <f>EM10</f>
        <v>1.3635792384064267</v>
      </c>
      <c r="EJ24" s="24">
        <f>FA10</f>
        <v>2.2048650336508508</v>
      </c>
      <c r="EK24" s="24">
        <f>EM11</f>
        <v>-2.2307402287294167</v>
      </c>
      <c r="EL24" s="31">
        <f>FA11</f>
        <v>2.1242599553657051</v>
      </c>
      <c r="EM24" s="32"/>
    </row>
  </sheetData>
  <mergeCells count="24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21C5-FE65-C447-81A9-DB3A879871FE}">
  <dimension ref="A2:FD24"/>
  <sheetViews>
    <sheetView topLeftCell="EK4" zoomScale="107" zoomScaleNormal="107" workbookViewId="0">
      <selection activeCell="EX36" sqref="EX36"/>
    </sheetView>
  </sheetViews>
  <sheetFormatPr baseColWidth="10" defaultRowHeight="16"/>
  <cols>
    <col min="1" max="13" width="5.83203125" customWidth="1"/>
    <col min="15" max="162" width="5.83203125" customWidth="1"/>
  </cols>
  <sheetData>
    <row r="2" spans="1:160">
      <c r="O2" t="s">
        <v>94</v>
      </c>
      <c r="AC2" t="s">
        <v>95</v>
      </c>
      <c r="AX2" t="s">
        <v>96</v>
      </c>
      <c r="BL2" t="s">
        <v>97</v>
      </c>
      <c r="BZ2" t="s">
        <v>98</v>
      </c>
      <c r="CN2" t="s">
        <v>99</v>
      </c>
      <c r="DB2" t="s">
        <v>100</v>
      </c>
      <c r="DP2" t="s">
        <v>101</v>
      </c>
      <c r="ED2" t="s">
        <v>102</v>
      </c>
      <c r="ER2" t="s">
        <v>103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104</v>
      </c>
      <c r="AR3" s="22" t="s">
        <v>105</v>
      </c>
      <c r="AS3" s="22" t="s">
        <v>106</v>
      </c>
      <c r="AT3" s="22" t="s">
        <v>107</v>
      </c>
      <c r="AU3" s="22" t="s">
        <v>108</v>
      </c>
      <c r="AV3" s="22" t="s">
        <v>109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8" t="s">
        <v>1</v>
      </c>
      <c r="C4" s="19"/>
      <c r="D4" s="19"/>
      <c r="E4" s="20"/>
      <c r="F4" s="6" t="s">
        <v>39</v>
      </c>
      <c r="G4" s="7"/>
      <c r="H4" s="7"/>
      <c r="I4" s="8"/>
      <c r="J4" s="3" t="s">
        <v>47</v>
      </c>
      <c r="K4" s="4"/>
      <c r="L4" s="4"/>
      <c r="M4" s="5"/>
      <c r="O4" s="1" t="s">
        <v>0</v>
      </c>
      <c r="P4">
        <v>4.6300000000000001E-2</v>
      </c>
      <c r="Q4">
        <v>4.6300000000000001E-2</v>
      </c>
      <c r="R4">
        <v>4.7300000000000002E-2</v>
      </c>
      <c r="S4">
        <v>4.7699999999999999E-2</v>
      </c>
      <c r="T4">
        <v>0.83099999999999996</v>
      </c>
      <c r="U4">
        <v>0.72199999999999998</v>
      </c>
      <c r="V4">
        <v>0.76600000000000001</v>
      </c>
      <c r="W4">
        <v>0.74180000000000001</v>
      </c>
      <c r="X4">
        <v>0.74350000000000005</v>
      </c>
      <c r="Y4">
        <v>0.76939999999999997</v>
      </c>
      <c r="Z4">
        <v>0.78369999999999995</v>
      </c>
      <c r="AA4">
        <v>0.80740000000000001</v>
      </c>
      <c r="AC4" s="1" t="s">
        <v>0</v>
      </c>
      <c r="AD4" s="23">
        <f>P4-(AVERAGE($P$4:$S$4))</f>
        <v>-5.9999999999999637E-4</v>
      </c>
      <c r="AE4" s="23">
        <f t="shared" ref="AE4:AG11" si="0">Q4-(AVERAGE($P$4:$S$4))</f>
        <v>-5.9999999999999637E-4</v>
      </c>
      <c r="AF4" s="23">
        <f t="shared" si="0"/>
        <v>4.0000000000000452E-4</v>
      </c>
      <c r="AG4" s="23">
        <f>S4-(AVERAGE($P$4:$S$4))</f>
        <v>8.000000000000021E-4</v>
      </c>
      <c r="AH4" s="23">
        <f>T4-(AVERAGE($P$4:$S$4))</f>
        <v>0.78410000000000002</v>
      </c>
      <c r="AI4" s="23">
        <f t="shared" ref="AH4:AO11" si="1">U4-(AVERAGE($P$4:$S$4))</f>
        <v>0.67510000000000003</v>
      </c>
      <c r="AJ4" s="23">
        <f t="shared" si="1"/>
        <v>0.71910000000000007</v>
      </c>
      <c r="AK4" s="23">
        <f t="shared" si="1"/>
        <v>0.69490000000000007</v>
      </c>
      <c r="AL4" s="23">
        <f t="shared" si="1"/>
        <v>0.69660000000000011</v>
      </c>
      <c r="AM4" s="23">
        <f t="shared" si="1"/>
        <v>0.72249999999999992</v>
      </c>
      <c r="AN4" s="23">
        <f t="shared" si="1"/>
        <v>0.7367999999999999</v>
      </c>
      <c r="AO4" s="23">
        <f t="shared" si="1"/>
        <v>0.76049999999999995</v>
      </c>
      <c r="AQ4" s="22">
        <v>0</v>
      </c>
      <c r="AR4" s="23">
        <v>-1.0250000000000051E-3</v>
      </c>
      <c r="AS4" s="23">
        <v>4.7499999999999626E-4</v>
      </c>
      <c r="AT4" s="23">
        <v>1.1749999999999955E-3</v>
      </c>
      <c r="AU4" s="23">
        <v>-6.2500000000000056E-4</v>
      </c>
      <c r="AV4" s="24">
        <f>AVERAGE(AR4:AU4)</f>
        <v>-3.4694469519536142E-18</v>
      </c>
      <c r="AX4" s="1" t="s">
        <v>0</v>
      </c>
      <c r="AY4" s="23">
        <f>(AD4-0.0023)/0.0488</f>
        <v>-5.9426229508196642E-2</v>
      </c>
      <c r="AZ4" s="23">
        <f t="shared" ref="AZ4:BJ11" si="2">(AE4-0.0023)/0.0488</f>
        <v>-5.9426229508196642E-2</v>
      </c>
      <c r="BA4" s="23">
        <f t="shared" si="2"/>
        <v>-3.8934426229508101E-2</v>
      </c>
      <c r="BB4" s="23">
        <f t="shared" si="2"/>
        <v>-3.0737704918032741E-2</v>
      </c>
      <c r="BC4" s="23">
        <f t="shared" si="2"/>
        <v>16.020491803278688</v>
      </c>
      <c r="BD4" s="23">
        <f t="shared" si="2"/>
        <v>13.78688524590164</v>
      </c>
      <c r="BE4" s="23">
        <f t="shared" si="2"/>
        <v>14.688524590163935</v>
      </c>
      <c r="BF4" s="23">
        <f t="shared" si="2"/>
        <v>14.192622950819674</v>
      </c>
      <c r="BG4" s="23">
        <f t="shared" si="2"/>
        <v>14.227459016393444</v>
      </c>
      <c r="BH4" s="23">
        <f t="shared" si="2"/>
        <v>14.758196721311473</v>
      </c>
      <c r="BI4" s="23">
        <f t="shared" si="2"/>
        <v>15.05122950819672</v>
      </c>
      <c r="BJ4" s="23">
        <f t="shared" si="2"/>
        <v>15.536885245901638</v>
      </c>
      <c r="BL4" s="1" t="s">
        <v>0</v>
      </c>
      <c r="BM4" s="23">
        <f t="shared" ref="BM4:BX11" si="3">AY4/(0.04*5)</f>
        <v>-0.29713114754098319</v>
      </c>
      <c r="BN4" s="23">
        <f t="shared" si="3"/>
        <v>-0.29713114754098319</v>
      </c>
      <c r="BO4" s="23">
        <f t="shared" si="3"/>
        <v>-0.19467213114754051</v>
      </c>
      <c r="BP4" s="23">
        <f t="shared" si="3"/>
        <v>-0.15368852459016369</v>
      </c>
      <c r="BQ4" s="23">
        <f t="shared" si="3"/>
        <v>80.102459016393439</v>
      </c>
      <c r="BR4" s="23">
        <f t="shared" si="3"/>
        <v>68.93442622950819</v>
      </c>
      <c r="BS4" s="23">
        <f t="shared" si="3"/>
        <v>73.442622950819668</v>
      </c>
      <c r="BT4" s="23">
        <f t="shared" si="3"/>
        <v>70.96311475409837</v>
      </c>
      <c r="BU4" s="23">
        <f t="shared" si="3"/>
        <v>71.137295081967224</v>
      </c>
      <c r="BV4" s="23">
        <f t="shared" si="3"/>
        <v>73.790983606557361</v>
      </c>
      <c r="BW4" s="23">
        <f t="shared" si="3"/>
        <v>75.256147540983591</v>
      </c>
      <c r="BX4" s="23">
        <f t="shared" si="3"/>
        <v>77.68442622950819</v>
      </c>
      <c r="BZ4" s="1" t="s">
        <v>0</v>
      </c>
      <c r="CA4" s="23">
        <f t="shared" ref="CA4:CA7" si="4">AVERAGE(BM4:BP4)</f>
        <v>-0.23565573770491763</v>
      </c>
      <c r="CB4" s="23"/>
      <c r="CC4" s="23"/>
      <c r="CD4" s="23"/>
      <c r="CE4" s="25">
        <f t="shared" ref="CE4:CI11" si="5">AVERAGE(BQ4:BT4)</f>
        <v>73.360655737704917</v>
      </c>
      <c r="CF4" s="23"/>
      <c r="CG4" s="23"/>
      <c r="CH4" s="23"/>
      <c r="CI4" s="25">
        <f t="shared" ref="CI4:CI7" si="6">AVERAGE(BU4:BX4)</f>
        <v>74.467213114754088</v>
      </c>
      <c r="CJ4" s="23"/>
      <c r="CK4" s="23"/>
      <c r="CL4" s="23"/>
      <c r="CN4" s="1" t="s">
        <v>0</v>
      </c>
      <c r="CO4" s="23">
        <f t="shared" ref="CO4:CZ11" si="7">(BM4/$CA$5)*100</f>
        <v>-0.37153289347255092</v>
      </c>
      <c r="CP4" s="23">
        <f t="shared" si="7"/>
        <v>-0.37153289347255092</v>
      </c>
      <c r="CQ4" s="23">
        <f t="shared" si="7"/>
        <v>-0.2434181026199469</v>
      </c>
      <c r="CR4" s="23">
        <f t="shared" si="7"/>
        <v>-0.19217218627890562</v>
      </c>
      <c r="CS4" s="23">
        <f t="shared" si="7"/>
        <v>100.16014348856577</v>
      </c>
      <c r="CT4" s="23">
        <f t="shared" si="7"/>
        <v>86.195631285631919</v>
      </c>
      <c r="CU4" s="23">
        <f t="shared" si="7"/>
        <v>91.832682083146508</v>
      </c>
      <c r="CV4" s="23">
        <f t="shared" si="7"/>
        <v>88.732304144513506</v>
      </c>
      <c r="CW4" s="23">
        <f t="shared" si="7"/>
        <v>88.950099288962932</v>
      </c>
      <c r="CX4" s="23">
        <f t="shared" si="7"/>
        <v>92.268272372045345</v>
      </c>
      <c r="CY4" s="23">
        <f t="shared" si="7"/>
        <v>94.100313881237582</v>
      </c>
      <c r="CZ4" s="23">
        <f t="shared" si="7"/>
        <v>97.136634424444296</v>
      </c>
      <c r="DB4" s="1" t="s">
        <v>0</v>
      </c>
      <c r="DC4" s="23">
        <f t="shared" ref="DC4:DC11" si="8">AVERAGE(CO4:CR4)</f>
        <v>-0.29466401896098859</v>
      </c>
      <c r="DD4" s="23"/>
      <c r="DE4" s="23"/>
      <c r="DF4" s="23"/>
      <c r="DG4" s="23">
        <f t="shared" ref="DG4:DK11" si="9">AVERAGE(CS4:CV4)</f>
        <v>91.730190250464432</v>
      </c>
      <c r="DH4" s="23"/>
      <c r="DI4" s="23"/>
      <c r="DJ4" s="23"/>
      <c r="DK4" s="23">
        <f t="shared" ref="DK4:DK7" si="10">AVERAGE(CW4:CZ4)</f>
        <v>93.113829991672546</v>
      </c>
      <c r="DL4" s="23"/>
      <c r="DM4" s="23"/>
      <c r="DN4" s="23"/>
      <c r="DP4" s="1" t="s">
        <v>0</v>
      </c>
      <c r="DQ4" s="23">
        <f t="shared" ref="DQ4:EB11" si="11">$DC$8-CO4</f>
        <v>98.212798667606179</v>
      </c>
      <c r="DR4" s="23">
        <f t="shared" si="11"/>
        <v>98.212798667606179</v>
      </c>
      <c r="DS4" s="23">
        <f t="shared" si="11"/>
        <v>98.084683876753573</v>
      </c>
      <c r="DT4" s="23">
        <f t="shared" si="11"/>
        <v>98.033437960412542</v>
      </c>
      <c r="DU4" s="23">
        <f t="shared" si="11"/>
        <v>-2.3188777144321335</v>
      </c>
      <c r="DV4" s="23">
        <f t="shared" si="11"/>
        <v>11.645634488501713</v>
      </c>
      <c r="DW4" s="23">
        <f t="shared" si="11"/>
        <v>6.0085836909871233</v>
      </c>
      <c r="DX4" s="23">
        <f t="shared" si="11"/>
        <v>9.1089616296201257</v>
      </c>
      <c r="DY4" s="23">
        <f t="shared" si="11"/>
        <v>8.8911664851707002</v>
      </c>
      <c r="DZ4" s="23">
        <f t="shared" si="11"/>
        <v>5.5729934020882865</v>
      </c>
      <c r="EA4" s="23">
        <f t="shared" si="11"/>
        <v>3.7409518928960495</v>
      </c>
      <c r="EB4" s="23">
        <f>$DC$8-CZ4</f>
        <v>0.70463134968933616</v>
      </c>
      <c r="ED4" s="1" t="s">
        <v>0</v>
      </c>
      <c r="EE4" s="23">
        <f t="shared" ref="EE4:EE8" si="12">AVERAGE(DQ4:DT4)</f>
        <v>98.135929793094618</v>
      </c>
      <c r="EF4" s="23"/>
      <c r="EG4" s="23"/>
      <c r="EH4" s="23"/>
      <c r="EI4" s="34">
        <f t="shared" ref="EI4:EM11" si="13">AVERAGE(DU4:DX4)</f>
        <v>6.1110755236692071</v>
      </c>
      <c r="EJ4" s="34"/>
      <c r="EK4" s="34"/>
      <c r="EL4" s="34"/>
      <c r="EM4" s="25">
        <f t="shared" ref="EM4:EM7" si="14">AVERAGE(DY4:EB4)</f>
        <v>4.7274357824610931</v>
      </c>
      <c r="EN4" s="23"/>
      <c r="EO4" s="23"/>
      <c r="EP4" s="23"/>
      <c r="ER4" s="1" t="s">
        <v>0</v>
      </c>
      <c r="ES4" s="23">
        <f t="shared" ref="ES4:ES7" si="15">STDEV(DQ4:DT4)</f>
        <v>9.1192776478389456E-2</v>
      </c>
      <c r="ET4" s="23"/>
      <c r="EU4" s="23"/>
      <c r="EV4" s="23"/>
      <c r="EW4" s="34">
        <f t="shared" ref="EW4:FA11" si="16">STDEV(DU4:DX4)</f>
        <v>6.0743526462168038</v>
      </c>
      <c r="EX4" s="34"/>
      <c r="EY4" s="34"/>
      <c r="EZ4" s="34"/>
      <c r="FA4" s="25">
        <f t="shared" ref="FA4:FA7" si="17">STDEV(DY4:EB4)</f>
        <v>3.4257713010598421</v>
      </c>
      <c r="FB4" s="23"/>
      <c r="FC4" s="23"/>
      <c r="FD4" s="23"/>
    </row>
    <row r="5" spans="1:160">
      <c r="A5" s="1" t="s">
        <v>3</v>
      </c>
      <c r="B5" s="9" t="s">
        <v>14</v>
      </c>
      <c r="C5" s="10"/>
      <c r="D5" s="10"/>
      <c r="E5" s="11"/>
      <c r="F5" s="3" t="s">
        <v>40</v>
      </c>
      <c r="G5" s="4"/>
      <c r="H5" s="4"/>
      <c r="I5" s="5"/>
      <c r="J5" s="3" t="s">
        <v>48</v>
      </c>
      <c r="K5" s="4"/>
      <c r="L5" s="4"/>
      <c r="M5" s="5"/>
      <c r="O5" s="1" t="s">
        <v>3</v>
      </c>
      <c r="P5">
        <v>0.82230000000000003</v>
      </c>
      <c r="Q5">
        <v>0.85389999999999999</v>
      </c>
      <c r="R5">
        <v>0.82599999999999996</v>
      </c>
      <c r="S5">
        <v>0.81679999999999997</v>
      </c>
      <c r="T5">
        <v>0.80710000000000004</v>
      </c>
      <c r="U5">
        <v>0.75739999999999996</v>
      </c>
      <c r="V5">
        <v>0.72729999999999995</v>
      </c>
      <c r="W5">
        <v>0.77939999999999998</v>
      </c>
      <c r="X5">
        <v>0.79910000000000003</v>
      </c>
      <c r="Y5">
        <v>0.8387</v>
      </c>
      <c r="Z5">
        <v>0.82769999999999999</v>
      </c>
      <c r="AA5">
        <v>0.8276</v>
      </c>
      <c r="AC5" s="1" t="s">
        <v>3</v>
      </c>
      <c r="AD5" s="23">
        <f t="shared" ref="AD5:AD11" si="18">P5-(AVERAGE($P$4:$S$4))</f>
        <v>0.77540000000000009</v>
      </c>
      <c r="AE5" s="23">
        <f t="shared" si="0"/>
        <v>0.80699999999999994</v>
      </c>
      <c r="AF5" s="23">
        <f t="shared" si="0"/>
        <v>0.7790999999999999</v>
      </c>
      <c r="AG5" s="23">
        <f t="shared" si="0"/>
        <v>0.76990000000000003</v>
      </c>
      <c r="AH5" s="23">
        <f>T5-(AVERAGE($P$4:$S$4))</f>
        <v>0.76019999999999999</v>
      </c>
      <c r="AI5" s="23">
        <f t="shared" si="1"/>
        <v>0.71049999999999991</v>
      </c>
      <c r="AJ5" s="23">
        <f t="shared" si="1"/>
        <v>0.68039999999999989</v>
      </c>
      <c r="AK5" s="23">
        <f t="shared" si="1"/>
        <v>0.73249999999999993</v>
      </c>
      <c r="AL5" s="23">
        <f t="shared" si="1"/>
        <v>0.75219999999999998</v>
      </c>
      <c r="AM5" s="23">
        <f t="shared" si="1"/>
        <v>0.79180000000000006</v>
      </c>
      <c r="AN5" s="23">
        <f t="shared" si="1"/>
        <v>0.78079999999999994</v>
      </c>
      <c r="AO5" s="23">
        <f t="shared" si="1"/>
        <v>0.78069999999999995</v>
      </c>
      <c r="AQ5" s="22">
        <v>2.5</v>
      </c>
      <c r="AR5" s="23">
        <v>0.26827500000000004</v>
      </c>
      <c r="AS5" s="23">
        <v>0.252475</v>
      </c>
      <c r="AT5" s="23">
        <v>0.26387499999999997</v>
      </c>
      <c r="AU5" s="23">
        <v>0.27237500000000003</v>
      </c>
      <c r="AV5" s="24">
        <f t="shared" ref="AV5:AV6" si="19">AVERAGE(AR5:AU5)</f>
        <v>0.26424999999999998</v>
      </c>
      <c r="AX5" s="1" t="s">
        <v>3</v>
      </c>
      <c r="AY5" s="23">
        <f t="shared" ref="AY5:AY11" si="20">(AD5-0.0023)/0.0488</f>
        <v>15.842213114754101</v>
      </c>
      <c r="AZ5" s="23">
        <f t="shared" si="2"/>
        <v>16.489754098360653</v>
      </c>
      <c r="BA5" s="23">
        <f t="shared" si="2"/>
        <v>15.918032786885243</v>
      </c>
      <c r="BB5" s="23">
        <f t="shared" si="2"/>
        <v>15.729508196721312</v>
      </c>
      <c r="BC5" s="23">
        <f t="shared" si="2"/>
        <v>15.530737704918032</v>
      </c>
      <c r="BD5" s="23">
        <f t="shared" si="2"/>
        <v>14.512295081967212</v>
      </c>
      <c r="BE5" s="23">
        <f t="shared" si="2"/>
        <v>13.895491803278686</v>
      </c>
      <c r="BF5" s="23">
        <f t="shared" si="2"/>
        <v>14.963114754098358</v>
      </c>
      <c r="BG5" s="23">
        <f t="shared" si="2"/>
        <v>15.366803278688524</v>
      </c>
      <c r="BH5" s="23">
        <f t="shared" si="2"/>
        <v>16.178278688524593</v>
      </c>
      <c r="BI5" s="23">
        <f t="shared" si="2"/>
        <v>15.952868852459014</v>
      </c>
      <c r="BJ5" s="23">
        <f t="shared" si="2"/>
        <v>15.950819672131146</v>
      </c>
      <c r="BL5" s="1" t="s">
        <v>3</v>
      </c>
      <c r="BM5" s="23">
        <f t="shared" si="3"/>
        <v>79.211065573770497</v>
      </c>
      <c r="BN5" s="23">
        <f t="shared" si="3"/>
        <v>82.448770491803259</v>
      </c>
      <c r="BO5" s="23">
        <f t="shared" si="3"/>
        <v>79.590163934426215</v>
      </c>
      <c r="BP5" s="23">
        <f t="shared" si="3"/>
        <v>78.647540983606561</v>
      </c>
      <c r="BQ5" s="23">
        <f t="shared" si="3"/>
        <v>77.653688524590152</v>
      </c>
      <c r="BR5" s="23">
        <f t="shared" si="3"/>
        <v>72.561475409836049</v>
      </c>
      <c r="BS5" s="23">
        <f t="shared" si="3"/>
        <v>69.477459016393425</v>
      </c>
      <c r="BT5" s="23">
        <f t="shared" si="3"/>
        <v>74.815573770491781</v>
      </c>
      <c r="BU5" s="23">
        <f t="shared" si="3"/>
        <v>76.83401639344261</v>
      </c>
      <c r="BV5" s="23">
        <f t="shared" si="3"/>
        <v>80.891393442622956</v>
      </c>
      <c r="BW5" s="23">
        <f t="shared" si="3"/>
        <v>79.764344262295069</v>
      </c>
      <c r="BX5" s="23">
        <f t="shared" si="3"/>
        <v>79.754098360655732</v>
      </c>
      <c r="BZ5" s="1" t="s">
        <v>3</v>
      </c>
      <c r="CA5" s="23">
        <f>AVERAGE(BM5:BP5)</f>
        <v>79.97438524590163</v>
      </c>
      <c r="CB5" s="23"/>
      <c r="CC5" s="23"/>
      <c r="CD5" s="23"/>
      <c r="CE5" s="25">
        <f t="shared" si="5"/>
        <v>73.627049180327845</v>
      </c>
      <c r="CF5" s="23"/>
      <c r="CG5" s="23"/>
      <c r="CH5" s="23"/>
      <c r="CI5" s="23">
        <f t="shared" si="6"/>
        <v>79.310963114754102</v>
      </c>
      <c r="CJ5" s="23"/>
      <c r="CK5" s="23"/>
      <c r="CL5" s="23"/>
      <c r="CN5" s="1" t="s">
        <v>3</v>
      </c>
      <c r="CO5" s="23">
        <f>(BM5/$CA$5)*100</f>
        <v>99.045544808148122</v>
      </c>
      <c r="CP5" s="23">
        <f t="shared" si="7"/>
        <v>103.09397219909037</v>
      </c>
      <c r="CQ5" s="23">
        <f t="shared" si="7"/>
        <v>99.519569534302732</v>
      </c>
      <c r="CR5" s="23">
        <f t="shared" si="7"/>
        <v>98.3409134584588</v>
      </c>
      <c r="CS5" s="23">
        <f t="shared" si="7"/>
        <v>97.098199987188522</v>
      </c>
      <c r="CT5" s="23">
        <f t="shared" si="7"/>
        <v>90.730894881814095</v>
      </c>
      <c r="CU5" s="23">
        <f t="shared" si="7"/>
        <v>86.874639677150711</v>
      </c>
      <c r="CV5" s="23">
        <f t="shared" si="7"/>
        <v>93.549420280571368</v>
      </c>
      <c r="CW5" s="23">
        <f t="shared" si="7"/>
        <v>96.073281660367684</v>
      </c>
      <c r="CX5" s="23">
        <f t="shared" si="7"/>
        <v>101.14662737813083</v>
      </c>
      <c r="CY5" s="23">
        <f t="shared" si="7"/>
        <v>99.737364678752158</v>
      </c>
      <c r="CZ5" s="23">
        <f t="shared" si="7"/>
        <v>99.724553199666914</v>
      </c>
      <c r="DB5" s="1" t="s">
        <v>3</v>
      </c>
      <c r="DC5" s="23">
        <f t="shared" si="8"/>
        <v>100</v>
      </c>
      <c r="DD5" s="23"/>
      <c r="DE5" s="23"/>
      <c r="DF5" s="23"/>
      <c r="DG5" s="23">
        <f t="shared" si="9"/>
        <v>92.063288706681178</v>
      </c>
      <c r="DH5" s="23"/>
      <c r="DI5" s="23"/>
      <c r="DJ5" s="23"/>
      <c r="DK5" s="23">
        <f t="shared" si="10"/>
        <v>99.1704567292294</v>
      </c>
      <c r="DL5" s="23"/>
      <c r="DM5" s="23"/>
      <c r="DN5" s="23"/>
      <c r="DP5" s="1" t="s">
        <v>3</v>
      </c>
      <c r="DQ5" s="23">
        <f>$DC$5-CO5</f>
        <v>0.95445519185187777</v>
      </c>
      <c r="DR5" s="23">
        <f>$DC$5-CP5</f>
        <v>-3.0939721990903735</v>
      </c>
      <c r="DS5" s="23">
        <f>$DC$5-CQ5</f>
        <v>0.48043046569726755</v>
      </c>
      <c r="DT5" s="23">
        <f t="shared" si="11"/>
        <v>-0.49964768432516848</v>
      </c>
      <c r="DU5" s="23">
        <f t="shared" si="11"/>
        <v>0.74306578694510961</v>
      </c>
      <c r="DV5" s="23">
        <f t="shared" si="11"/>
        <v>7.110370892319537</v>
      </c>
      <c r="DW5" s="23">
        <f t="shared" si="11"/>
        <v>10.966626096982921</v>
      </c>
      <c r="DX5" s="23">
        <f t="shared" si="11"/>
        <v>4.2918454935622634</v>
      </c>
      <c r="DY5" s="23">
        <f t="shared" si="11"/>
        <v>1.767984113765948</v>
      </c>
      <c r="DZ5" s="23">
        <f t="shared" si="11"/>
        <v>-3.3053616039971985</v>
      </c>
      <c r="EA5" s="23">
        <f t="shared" si="11"/>
        <v>-1.8960989046185261</v>
      </c>
      <c r="EB5" s="23">
        <f t="shared" si="11"/>
        <v>-1.8832874255332825</v>
      </c>
      <c r="ED5" s="1" t="s">
        <v>3</v>
      </c>
      <c r="EE5" s="23">
        <f t="shared" si="12"/>
        <v>-0.53968355646659916</v>
      </c>
      <c r="EF5" s="23"/>
      <c r="EG5" s="23"/>
      <c r="EH5" s="23"/>
      <c r="EI5" s="25">
        <f t="shared" si="13"/>
        <v>5.7779770674524578</v>
      </c>
      <c r="EJ5" s="34"/>
      <c r="EK5" s="34"/>
      <c r="EL5" s="34"/>
      <c r="EM5" s="25">
        <f t="shared" si="14"/>
        <v>-1.3291909550957648</v>
      </c>
      <c r="EN5" s="23"/>
      <c r="EO5" s="23"/>
      <c r="EP5" s="23"/>
      <c r="ER5" s="1" t="s">
        <v>3</v>
      </c>
      <c r="ES5" s="23">
        <f t="shared" si="15"/>
        <v>1.8073070720768487</v>
      </c>
      <c r="ET5" s="23"/>
      <c r="EU5" s="23"/>
      <c r="EV5" s="23"/>
      <c r="EW5" s="25">
        <f t="shared" si="16"/>
        <v>4.3303683720781709</v>
      </c>
      <c r="EX5" s="34"/>
      <c r="EY5" s="34"/>
      <c r="EZ5" s="34"/>
      <c r="FA5" s="25">
        <f t="shared" si="17"/>
        <v>2.1699578615372146</v>
      </c>
      <c r="FB5" s="23"/>
      <c r="FC5" s="23"/>
      <c r="FD5" s="23"/>
    </row>
    <row r="6" spans="1:160">
      <c r="A6" s="1" t="s">
        <v>6</v>
      </c>
      <c r="B6" s="12" t="s">
        <v>130</v>
      </c>
      <c r="C6" s="13"/>
      <c r="D6" s="13"/>
      <c r="E6" s="14"/>
      <c r="F6" s="3" t="s">
        <v>41</v>
      </c>
      <c r="G6" s="4"/>
      <c r="H6" s="4"/>
      <c r="I6" s="5"/>
      <c r="J6" s="6" t="s">
        <v>49</v>
      </c>
      <c r="K6" s="7"/>
      <c r="L6" s="7"/>
      <c r="M6" s="8"/>
      <c r="O6" s="1" t="s">
        <v>6</v>
      </c>
      <c r="P6">
        <v>0.46339999999999998</v>
      </c>
      <c r="Q6">
        <v>0.49059999999999998</v>
      </c>
      <c r="R6">
        <v>0.5323</v>
      </c>
      <c r="S6">
        <v>0.53129999999999999</v>
      </c>
      <c r="T6">
        <v>0.86019999999999996</v>
      </c>
      <c r="U6">
        <v>0.83660000000000001</v>
      </c>
      <c r="V6">
        <v>0.8256</v>
      </c>
      <c r="W6">
        <v>0.84899999999999998</v>
      </c>
      <c r="X6">
        <v>0.10879999999999999</v>
      </c>
      <c r="Y6">
        <v>9.7699999999999995E-2</v>
      </c>
      <c r="Z6">
        <v>0.1027</v>
      </c>
      <c r="AA6">
        <v>0.1042</v>
      </c>
      <c r="AC6" s="1" t="s">
        <v>6</v>
      </c>
      <c r="AD6" s="23">
        <f t="shared" si="18"/>
        <v>0.41649999999999998</v>
      </c>
      <c r="AE6" s="23">
        <f t="shared" si="0"/>
        <v>0.44369999999999998</v>
      </c>
      <c r="AF6" s="23">
        <f t="shared" si="0"/>
        <v>0.4854</v>
      </c>
      <c r="AG6" s="23">
        <f t="shared" si="0"/>
        <v>0.4844</v>
      </c>
      <c r="AH6" s="23">
        <f t="shared" si="1"/>
        <v>0.81329999999999991</v>
      </c>
      <c r="AI6" s="23">
        <f t="shared" si="1"/>
        <v>0.78970000000000007</v>
      </c>
      <c r="AJ6" s="23">
        <f t="shared" si="1"/>
        <v>0.77869999999999995</v>
      </c>
      <c r="AK6" s="23">
        <f t="shared" si="1"/>
        <v>0.80210000000000004</v>
      </c>
      <c r="AL6" s="23">
        <f t="shared" si="1"/>
        <v>6.1899999999999997E-2</v>
      </c>
      <c r="AM6" s="23">
        <f t="shared" si="1"/>
        <v>5.0799999999999998E-2</v>
      </c>
      <c r="AN6" s="23">
        <f t="shared" si="1"/>
        <v>5.5800000000000002E-2</v>
      </c>
      <c r="AO6" s="23">
        <f t="shared" si="1"/>
        <v>5.7300000000000004E-2</v>
      </c>
      <c r="AQ6" s="22">
        <v>10</v>
      </c>
      <c r="AR6" s="23">
        <v>0.53347500000000003</v>
      </c>
      <c r="AS6" s="23">
        <v>0.50587500000000007</v>
      </c>
      <c r="AT6" s="23">
        <v>0.52687499999999998</v>
      </c>
      <c r="AU6" s="23">
        <v>0.54167500000000002</v>
      </c>
      <c r="AV6" s="24">
        <f t="shared" si="19"/>
        <v>0.52697500000000008</v>
      </c>
      <c r="AX6" s="1" t="s">
        <v>6</v>
      </c>
      <c r="AY6" s="23">
        <f t="shared" si="20"/>
        <v>8.4877049180327848</v>
      </c>
      <c r="AZ6" s="23">
        <f t="shared" si="2"/>
        <v>9.0450819672131129</v>
      </c>
      <c r="BA6" s="23">
        <f t="shared" si="2"/>
        <v>9.899590163934425</v>
      </c>
      <c r="BB6" s="23">
        <f t="shared" si="2"/>
        <v>9.8790983606557372</v>
      </c>
      <c r="BC6" s="23">
        <f t="shared" si="2"/>
        <v>16.618852459016392</v>
      </c>
      <c r="BD6" s="23">
        <f t="shared" si="2"/>
        <v>16.135245901639344</v>
      </c>
      <c r="BE6" s="23">
        <f t="shared" si="2"/>
        <v>15.909836065573769</v>
      </c>
      <c r="BF6" s="23">
        <f t="shared" si="2"/>
        <v>16.389344262295083</v>
      </c>
      <c r="BG6" s="23">
        <f t="shared" si="2"/>
        <v>1.221311475409836</v>
      </c>
      <c r="BH6" s="23">
        <f t="shared" si="2"/>
        <v>0.99385245901639341</v>
      </c>
      <c r="BI6" s="23">
        <f t="shared" si="2"/>
        <v>1.0963114754098362</v>
      </c>
      <c r="BJ6" s="23">
        <f t="shared" si="2"/>
        <v>1.1270491803278688</v>
      </c>
      <c r="BL6" s="1" t="s">
        <v>6</v>
      </c>
      <c r="BM6" s="23">
        <f t="shared" si="3"/>
        <v>42.438524590163922</v>
      </c>
      <c r="BN6" s="23">
        <f t="shared" si="3"/>
        <v>45.225409836065559</v>
      </c>
      <c r="BO6" s="23">
        <f t="shared" si="3"/>
        <v>49.49795081967212</v>
      </c>
      <c r="BP6" s="23">
        <f t="shared" si="3"/>
        <v>49.395491803278681</v>
      </c>
      <c r="BQ6" s="23">
        <f t="shared" si="3"/>
        <v>83.094262295081947</v>
      </c>
      <c r="BR6" s="23">
        <f t="shared" si="3"/>
        <v>80.676229508196712</v>
      </c>
      <c r="BS6" s="23">
        <f t="shared" si="3"/>
        <v>79.549180327868839</v>
      </c>
      <c r="BT6" s="23">
        <f t="shared" si="3"/>
        <v>81.946721311475414</v>
      </c>
      <c r="BU6" s="23">
        <f t="shared" si="3"/>
        <v>6.1065573770491799</v>
      </c>
      <c r="BV6" s="23">
        <f t="shared" si="3"/>
        <v>4.9692622950819665</v>
      </c>
      <c r="BW6" s="23">
        <f t="shared" si="3"/>
        <v>5.4815573770491808</v>
      </c>
      <c r="BX6" s="23">
        <f t="shared" si="3"/>
        <v>5.6352459016393439</v>
      </c>
      <c r="BZ6" s="1" t="s">
        <v>6</v>
      </c>
      <c r="CA6" s="23">
        <f t="shared" si="4"/>
        <v>46.639344262295069</v>
      </c>
      <c r="CB6" s="23"/>
      <c r="CC6" s="23"/>
      <c r="CD6" s="23"/>
      <c r="CE6" s="25">
        <f t="shared" si="5"/>
        <v>81.316598360655732</v>
      </c>
      <c r="CF6" s="23"/>
      <c r="CG6" s="23"/>
      <c r="CH6" s="23"/>
      <c r="CI6" s="23">
        <f t="shared" si="6"/>
        <v>5.548155737704918</v>
      </c>
      <c r="CJ6" s="23"/>
      <c r="CK6" s="23"/>
      <c r="CL6" s="23"/>
      <c r="CN6" s="1" t="s">
        <v>6</v>
      </c>
      <c r="CO6" s="23">
        <f t="shared" ref="CO6:CO11" si="21">(BM6/$CA$5)*100</f>
        <v>53.065146371148543</v>
      </c>
      <c r="CP6" s="23">
        <f t="shared" si="7"/>
        <v>56.549868682339365</v>
      </c>
      <c r="CQ6" s="23">
        <f t="shared" si="7"/>
        <v>61.892255460892954</v>
      </c>
      <c r="CR6" s="23">
        <f t="shared" si="7"/>
        <v>61.764140670040355</v>
      </c>
      <c r="CS6" s="23">
        <f t="shared" si="7"/>
        <v>103.90109538146177</v>
      </c>
      <c r="CT6" s="23">
        <f t="shared" si="7"/>
        <v>100.87758631734035</v>
      </c>
      <c r="CU6" s="23">
        <f t="shared" si="7"/>
        <v>99.468323617961687</v>
      </c>
      <c r="CV6" s="23">
        <f t="shared" si="7"/>
        <v>102.46620972391266</v>
      </c>
      <c r="CW6" s="23">
        <f t="shared" si="7"/>
        <v>7.6356415348151945</v>
      </c>
      <c r="CX6" s="23">
        <f t="shared" si="7"/>
        <v>6.213567356351291</v>
      </c>
      <c r="CY6" s="23">
        <f t="shared" si="7"/>
        <v>6.8541413106143114</v>
      </c>
      <c r="CZ6" s="23">
        <f t="shared" si="7"/>
        <v>7.0463134968932168</v>
      </c>
      <c r="DB6" s="1" t="s">
        <v>6</v>
      </c>
      <c r="DC6" s="23">
        <f>AVERAGE(CO6:CR6)</f>
        <v>58.317852796105306</v>
      </c>
      <c r="DD6" s="23"/>
      <c r="DE6" s="23"/>
      <c r="DF6" s="23"/>
      <c r="DG6" s="23">
        <f t="shared" si="9"/>
        <v>101.67830376016911</v>
      </c>
      <c r="DH6" s="23"/>
      <c r="DI6" s="23"/>
      <c r="DJ6" s="23"/>
      <c r="DK6" s="23">
        <f t="shared" si="10"/>
        <v>6.9374159246685032</v>
      </c>
      <c r="DL6" s="23"/>
      <c r="DM6" s="23"/>
      <c r="DN6" s="23"/>
      <c r="DP6" s="1" t="s">
        <v>6</v>
      </c>
      <c r="DQ6" s="23">
        <f t="shared" si="11"/>
        <v>44.776119402985088</v>
      </c>
      <c r="DR6" s="23">
        <f t="shared" si="11"/>
        <v>41.291397091794266</v>
      </c>
      <c r="DS6" s="23">
        <f t="shared" si="11"/>
        <v>35.949010313240677</v>
      </c>
      <c r="DT6" s="23">
        <f t="shared" si="11"/>
        <v>36.077125104093277</v>
      </c>
      <c r="DU6" s="23">
        <f t="shared" si="11"/>
        <v>-6.0598296073281404</v>
      </c>
      <c r="DV6" s="23">
        <f t="shared" si="11"/>
        <v>-3.0363205432067133</v>
      </c>
      <c r="DW6" s="23">
        <f t="shared" si="11"/>
        <v>-1.6270578438280552</v>
      </c>
      <c r="DX6" s="23">
        <f t="shared" si="11"/>
        <v>-4.6249439497790235</v>
      </c>
      <c r="DY6" s="23">
        <f t="shared" si="11"/>
        <v>90.205624239318439</v>
      </c>
      <c r="DZ6" s="23">
        <f t="shared" si="11"/>
        <v>91.627698417782341</v>
      </c>
      <c r="EA6" s="23">
        <f t="shared" si="11"/>
        <v>90.987124463519322</v>
      </c>
      <c r="EB6" s="23">
        <f t="shared" si="11"/>
        <v>90.794952277240412</v>
      </c>
      <c r="ED6" s="1" t="s">
        <v>6</v>
      </c>
      <c r="EE6" s="23">
        <f t="shared" si="12"/>
        <v>39.523412978028325</v>
      </c>
      <c r="EF6" s="23"/>
      <c r="EG6" s="23"/>
      <c r="EH6" s="23"/>
      <c r="EI6" s="25">
        <f t="shared" si="13"/>
        <v>-3.8370379860354831</v>
      </c>
      <c r="EJ6" s="34"/>
      <c r="EK6" s="34"/>
      <c r="EL6" s="34"/>
      <c r="EM6" s="34">
        <f t="shared" si="14"/>
        <v>90.903849849465132</v>
      </c>
      <c r="EN6" s="23"/>
      <c r="EO6" s="23"/>
      <c r="EP6" s="23"/>
      <c r="ER6" s="1" t="s">
        <v>6</v>
      </c>
      <c r="ES6" s="23">
        <f t="shared" si="15"/>
        <v>4.2961202316114475</v>
      </c>
      <c r="ET6" s="23"/>
      <c r="EU6" s="23"/>
      <c r="EV6" s="23"/>
      <c r="EW6" s="25">
        <f t="shared" si="16"/>
        <v>1.922390790274173</v>
      </c>
      <c r="EX6" s="34"/>
      <c r="EY6" s="34"/>
      <c r="EZ6" s="34"/>
      <c r="FA6" s="34">
        <f t="shared" si="17"/>
        <v>0.58602306413710004</v>
      </c>
      <c r="FB6" s="23"/>
      <c r="FC6" s="23"/>
      <c r="FD6" s="23"/>
    </row>
    <row r="7" spans="1:160">
      <c r="A7" s="1" t="s">
        <v>9</v>
      </c>
      <c r="B7" s="3" t="s">
        <v>34</v>
      </c>
      <c r="C7" s="4"/>
      <c r="D7" s="4"/>
      <c r="E7" s="5"/>
      <c r="F7" s="3" t="s">
        <v>42</v>
      </c>
      <c r="G7" s="4"/>
      <c r="H7" s="4"/>
      <c r="I7" s="5"/>
      <c r="J7" s="6" t="s">
        <v>50</v>
      </c>
      <c r="K7" s="7"/>
      <c r="L7" s="7"/>
      <c r="M7" s="8"/>
      <c r="O7" s="1" t="s">
        <v>9</v>
      </c>
      <c r="P7">
        <v>0.80400000000000005</v>
      </c>
      <c r="Q7">
        <v>0.81899999999999995</v>
      </c>
      <c r="R7">
        <v>0.78959999999999997</v>
      </c>
      <c r="S7">
        <v>0.8327</v>
      </c>
      <c r="T7">
        <v>0.86460000000000004</v>
      </c>
      <c r="U7">
        <v>0.84119999999999995</v>
      </c>
      <c r="V7">
        <v>0.83420000000000005</v>
      </c>
      <c r="W7">
        <v>0.8175</v>
      </c>
      <c r="X7">
        <v>0.45739999999999997</v>
      </c>
      <c r="Y7">
        <v>0.4592</v>
      </c>
      <c r="Z7">
        <v>0.45700000000000002</v>
      </c>
      <c r="AA7">
        <v>0.49380000000000002</v>
      </c>
      <c r="AC7" s="1" t="s">
        <v>9</v>
      </c>
      <c r="AD7" s="23">
        <f t="shared" si="18"/>
        <v>0.75710000000000011</v>
      </c>
      <c r="AE7" s="23">
        <f t="shared" si="0"/>
        <v>0.77210000000000001</v>
      </c>
      <c r="AF7" s="23">
        <f t="shared" si="0"/>
        <v>0.74269999999999992</v>
      </c>
      <c r="AG7" s="23">
        <f t="shared" si="0"/>
        <v>0.78580000000000005</v>
      </c>
      <c r="AH7" s="23">
        <f t="shared" si="1"/>
        <v>0.81770000000000009</v>
      </c>
      <c r="AI7" s="23">
        <f t="shared" si="1"/>
        <v>0.79430000000000001</v>
      </c>
      <c r="AJ7" s="23">
        <f t="shared" si="1"/>
        <v>0.78730000000000011</v>
      </c>
      <c r="AK7" s="23">
        <f t="shared" si="1"/>
        <v>0.77059999999999995</v>
      </c>
      <c r="AL7" s="23">
        <f t="shared" si="1"/>
        <v>0.41049999999999998</v>
      </c>
      <c r="AM7" s="23">
        <f t="shared" si="1"/>
        <v>0.4123</v>
      </c>
      <c r="AN7" s="23">
        <f t="shared" si="1"/>
        <v>0.41010000000000002</v>
      </c>
      <c r="AO7" s="23">
        <f t="shared" si="1"/>
        <v>0.44690000000000002</v>
      </c>
      <c r="AQ7" s="22">
        <v>20</v>
      </c>
      <c r="AR7" s="23">
        <v>1.0637749999999999</v>
      </c>
      <c r="AS7" s="23">
        <v>1.0342750000000001</v>
      </c>
      <c r="AT7" s="23">
        <v>1.059275</v>
      </c>
      <c r="AU7" s="23">
        <v>1.0683750000000001</v>
      </c>
      <c r="AV7" s="24">
        <f>AVERAGE(AR7:AU7)</f>
        <v>1.0564249999999999</v>
      </c>
      <c r="AX7" s="1" t="s">
        <v>9</v>
      </c>
      <c r="AY7" s="23">
        <f t="shared" si="20"/>
        <v>15.467213114754101</v>
      </c>
      <c r="AZ7" s="23">
        <f t="shared" si="2"/>
        <v>15.774590163934427</v>
      </c>
      <c r="BA7" s="23">
        <f t="shared" si="2"/>
        <v>15.172131147540982</v>
      </c>
      <c r="BB7" s="23">
        <f t="shared" si="2"/>
        <v>16.055327868852459</v>
      </c>
      <c r="BC7" s="23">
        <f t="shared" si="2"/>
        <v>16.709016393442624</v>
      </c>
      <c r="BD7" s="23">
        <f t="shared" si="2"/>
        <v>16.229508196721312</v>
      </c>
      <c r="BE7" s="23">
        <f t="shared" si="2"/>
        <v>16.086065573770494</v>
      </c>
      <c r="BF7" s="23">
        <f t="shared" si="2"/>
        <v>15.743852459016392</v>
      </c>
      <c r="BG7" s="23">
        <f t="shared" si="2"/>
        <v>8.3647540983606543</v>
      </c>
      <c r="BH7" s="23">
        <f t="shared" si="2"/>
        <v>8.4016393442622945</v>
      </c>
      <c r="BI7" s="23">
        <f t="shared" si="2"/>
        <v>8.3565573770491799</v>
      </c>
      <c r="BJ7" s="23">
        <f t="shared" si="2"/>
        <v>9.1106557377049171</v>
      </c>
      <c r="BL7" s="1" t="s">
        <v>9</v>
      </c>
      <c r="BM7" s="23">
        <f t="shared" si="3"/>
        <v>77.336065573770497</v>
      </c>
      <c r="BN7" s="23">
        <f t="shared" si="3"/>
        <v>78.872950819672127</v>
      </c>
      <c r="BO7" s="23">
        <f t="shared" si="3"/>
        <v>75.860655737704903</v>
      </c>
      <c r="BP7" s="23">
        <f t="shared" si="3"/>
        <v>80.276639344262293</v>
      </c>
      <c r="BQ7" s="23">
        <f t="shared" si="3"/>
        <v>83.545081967213122</v>
      </c>
      <c r="BR7" s="23">
        <f t="shared" si="3"/>
        <v>81.147540983606561</v>
      </c>
      <c r="BS7" s="23">
        <f t="shared" si="3"/>
        <v>80.430327868852459</v>
      </c>
      <c r="BT7" s="23">
        <f t="shared" si="3"/>
        <v>78.719262295081947</v>
      </c>
      <c r="BU7" s="23">
        <f t="shared" si="3"/>
        <v>41.823770491803266</v>
      </c>
      <c r="BV7" s="23">
        <f t="shared" si="3"/>
        <v>42.008196721311471</v>
      </c>
      <c r="BW7" s="23">
        <f t="shared" si="3"/>
        <v>41.782786885245898</v>
      </c>
      <c r="BX7" s="23">
        <f t="shared" si="3"/>
        <v>45.553278688524586</v>
      </c>
      <c r="BZ7" s="1" t="s">
        <v>9</v>
      </c>
      <c r="CA7" s="23">
        <f>AVERAGE(BM7:BP7)</f>
        <v>78.086577868852459</v>
      </c>
      <c r="CB7" s="23"/>
      <c r="CC7" s="23"/>
      <c r="CD7" s="23"/>
      <c r="CE7" s="23">
        <f t="shared" si="5"/>
        <v>80.960553278688522</v>
      </c>
      <c r="CF7" s="23"/>
      <c r="CG7" s="23"/>
      <c r="CH7" s="23"/>
      <c r="CI7" s="23">
        <f t="shared" si="6"/>
        <v>42.792008196721305</v>
      </c>
      <c r="CJ7" s="23"/>
      <c r="CK7" s="23"/>
      <c r="CL7" s="23"/>
      <c r="CN7" s="1" t="s">
        <v>9</v>
      </c>
      <c r="CO7" s="23">
        <f t="shared" si="21"/>
        <v>96.701044135545473</v>
      </c>
      <c r="CP7" s="23">
        <f t="shared" si="7"/>
        <v>98.622765998334515</v>
      </c>
      <c r="CQ7" s="23">
        <f t="shared" si="7"/>
        <v>94.85619114726795</v>
      </c>
      <c r="CR7" s="23">
        <f t="shared" si="7"/>
        <v>100.37793863301519</v>
      </c>
      <c r="CS7" s="23">
        <f t="shared" si="7"/>
        <v>104.46480046121327</v>
      </c>
      <c r="CT7" s="23">
        <f t="shared" si="7"/>
        <v>101.46691435526233</v>
      </c>
      <c r="CU7" s="23">
        <f t="shared" si="7"/>
        <v>100.5701108192941</v>
      </c>
      <c r="CV7" s="23">
        <f t="shared" si="7"/>
        <v>98.430593812055591</v>
      </c>
      <c r="CW7" s="23">
        <f t="shared" si="7"/>
        <v>52.296457626032918</v>
      </c>
      <c r="CX7" s="23">
        <f t="shared" si="7"/>
        <v>52.527064249567616</v>
      </c>
      <c r="CY7" s="23">
        <f t="shared" si="7"/>
        <v>52.245211709691887</v>
      </c>
      <c r="CZ7" s="23">
        <f t="shared" si="7"/>
        <v>56.959836013067708</v>
      </c>
      <c r="DB7" s="1" t="s">
        <v>9</v>
      </c>
      <c r="DC7" s="23">
        <f t="shared" si="8"/>
        <v>97.639484978540793</v>
      </c>
      <c r="DD7" s="23"/>
      <c r="DE7" s="23"/>
      <c r="DF7" s="23"/>
      <c r="DG7" s="23">
        <f t="shared" si="9"/>
        <v>101.23310486195632</v>
      </c>
      <c r="DH7" s="23"/>
      <c r="DI7" s="23"/>
      <c r="DJ7" s="23"/>
      <c r="DK7" s="23">
        <f t="shared" si="10"/>
        <v>53.50714239959003</v>
      </c>
      <c r="DL7" s="23"/>
      <c r="DM7" s="23"/>
      <c r="DN7" s="23"/>
      <c r="DP7" s="1" t="s">
        <v>9</v>
      </c>
      <c r="DQ7" s="23">
        <f t="shared" si="11"/>
        <v>1.1402216385881587</v>
      </c>
      <c r="DR7" s="23">
        <f t="shared" si="11"/>
        <v>-0.78150022420088305</v>
      </c>
      <c r="DS7" s="23">
        <f t="shared" si="11"/>
        <v>2.985074626865682</v>
      </c>
      <c r="DT7" s="23">
        <f t="shared" si="11"/>
        <v>-2.536672858881559</v>
      </c>
      <c r="DU7" s="23">
        <f t="shared" si="11"/>
        <v>-6.6235346870796405</v>
      </c>
      <c r="DV7" s="23">
        <f t="shared" si="11"/>
        <v>-3.6256485811287007</v>
      </c>
      <c r="DW7" s="23">
        <f t="shared" si="11"/>
        <v>-2.7288450451604689</v>
      </c>
      <c r="DX7" s="23">
        <f t="shared" si="11"/>
        <v>-0.58932803792195898</v>
      </c>
      <c r="DY7" s="23">
        <f t="shared" si="11"/>
        <v>45.544808148100714</v>
      </c>
      <c r="DZ7" s="23">
        <f t="shared" si="11"/>
        <v>45.314201524566016</v>
      </c>
      <c r="EA7" s="23">
        <f t="shared" si="11"/>
        <v>45.596054064441745</v>
      </c>
      <c r="EB7" s="23">
        <f t="shared" si="11"/>
        <v>40.881429761065924</v>
      </c>
      <c r="ED7" s="1" t="s">
        <v>9</v>
      </c>
      <c r="EE7" s="25">
        <f t="shared" si="12"/>
        <v>0.20178079559284967</v>
      </c>
      <c r="EF7" s="23"/>
      <c r="EG7" s="23"/>
      <c r="EH7" s="23"/>
      <c r="EI7" s="25">
        <f t="shared" si="13"/>
        <v>-3.3918390878226923</v>
      </c>
      <c r="EJ7" s="34"/>
      <c r="EK7" s="34"/>
      <c r="EL7" s="34"/>
      <c r="EM7" s="34">
        <f t="shared" si="14"/>
        <v>44.334123374543601</v>
      </c>
      <c r="EN7" s="23"/>
      <c r="EO7" s="23"/>
      <c r="EP7" s="23"/>
      <c r="ER7" s="1" t="s">
        <v>9</v>
      </c>
      <c r="ES7" s="25">
        <f t="shared" si="15"/>
        <v>2.3870041019790191</v>
      </c>
      <c r="ET7" s="23"/>
      <c r="EU7" s="23"/>
      <c r="EV7" s="23"/>
      <c r="EW7" s="25">
        <f t="shared" si="16"/>
        <v>2.5028085964131073</v>
      </c>
      <c r="EX7" s="34"/>
      <c r="EY7" s="34"/>
      <c r="EZ7" s="34"/>
      <c r="FA7" s="34">
        <f t="shared" si="17"/>
        <v>2.305057703958171</v>
      </c>
      <c r="FB7" s="23"/>
      <c r="FC7" s="23"/>
      <c r="FD7" s="23"/>
    </row>
    <row r="8" spans="1:160">
      <c r="A8" s="1" t="s">
        <v>13</v>
      </c>
      <c r="B8" s="3" t="s">
        <v>35</v>
      </c>
      <c r="C8" s="4"/>
      <c r="D8" s="4"/>
      <c r="E8" s="5"/>
      <c r="F8" s="6" t="s">
        <v>43</v>
      </c>
      <c r="G8" s="7"/>
      <c r="H8" s="7"/>
      <c r="I8" s="8"/>
      <c r="J8" s="6" t="s">
        <v>51</v>
      </c>
      <c r="K8" s="7"/>
      <c r="L8" s="7"/>
      <c r="M8" s="8"/>
      <c r="O8" s="1" t="s">
        <v>13</v>
      </c>
      <c r="P8">
        <v>0.78949999999999998</v>
      </c>
      <c r="Q8">
        <v>0.80930000000000002</v>
      </c>
      <c r="R8">
        <v>0.7984</v>
      </c>
      <c r="S8">
        <v>0.85440000000000005</v>
      </c>
      <c r="T8">
        <v>0.81669999999999998</v>
      </c>
      <c r="U8">
        <v>0.79759999999999998</v>
      </c>
      <c r="V8">
        <v>0.76859999999999995</v>
      </c>
      <c r="W8">
        <v>0.76759999999999995</v>
      </c>
      <c r="X8">
        <v>0.76480000000000004</v>
      </c>
      <c r="Y8">
        <v>0.80189999999999995</v>
      </c>
      <c r="Z8">
        <v>0.77510000000000001</v>
      </c>
      <c r="AA8">
        <v>0.8075</v>
      </c>
      <c r="AC8" s="1" t="s">
        <v>13</v>
      </c>
      <c r="AD8" s="23">
        <f t="shared" si="18"/>
        <v>0.74259999999999993</v>
      </c>
      <c r="AE8" s="23">
        <f t="shared" si="0"/>
        <v>0.76239999999999997</v>
      </c>
      <c r="AF8" s="23">
        <f t="shared" si="0"/>
        <v>0.75150000000000006</v>
      </c>
      <c r="AG8" s="23">
        <f t="shared" si="0"/>
        <v>0.80750000000000011</v>
      </c>
      <c r="AH8" s="23">
        <f t="shared" si="1"/>
        <v>0.76980000000000004</v>
      </c>
      <c r="AI8" s="23">
        <f t="shared" si="1"/>
        <v>0.75069999999999992</v>
      </c>
      <c r="AJ8" s="23">
        <f t="shared" si="1"/>
        <v>0.72170000000000001</v>
      </c>
      <c r="AK8" s="23">
        <f t="shared" si="1"/>
        <v>0.7206999999999999</v>
      </c>
      <c r="AL8" s="23">
        <f t="shared" si="1"/>
        <v>0.71789999999999998</v>
      </c>
      <c r="AM8" s="23">
        <f t="shared" si="1"/>
        <v>0.75499999999999989</v>
      </c>
      <c r="AN8" s="23">
        <f t="shared" si="1"/>
        <v>0.72819999999999996</v>
      </c>
      <c r="AO8" s="23">
        <f t="shared" si="1"/>
        <v>0.76059999999999994</v>
      </c>
      <c r="AX8" s="1" t="s">
        <v>13</v>
      </c>
      <c r="AY8" s="23">
        <f>(AD8-0.0023)/0.0488</f>
        <v>15.170081967213113</v>
      </c>
      <c r="AZ8" s="23">
        <f t="shared" si="2"/>
        <v>15.575819672131146</v>
      </c>
      <c r="BA8" s="23">
        <f t="shared" si="2"/>
        <v>15.352459016393443</v>
      </c>
      <c r="BB8" s="23">
        <f t="shared" si="2"/>
        <v>16.500000000000004</v>
      </c>
      <c r="BC8" s="23">
        <f t="shared" si="2"/>
        <v>15.727459016393443</v>
      </c>
      <c r="BD8" s="23">
        <f t="shared" si="2"/>
        <v>15.33606557377049</v>
      </c>
      <c r="BE8" s="23">
        <f t="shared" si="2"/>
        <v>14.741803278688524</v>
      </c>
      <c r="BF8" s="23">
        <f t="shared" si="2"/>
        <v>14.721311475409834</v>
      </c>
      <c r="BG8" s="23">
        <f t="shared" si="2"/>
        <v>14.663934426229508</v>
      </c>
      <c r="BH8" s="23">
        <f t="shared" si="2"/>
        <v>15.42418032786885</v>
      </c>
      <c r="BI8" s="23">
        <f t="shared" si="2"/>
        <v>14.874999999999998</v>
      </c>
      <c r="BJ8" s="23">
        <f t="shared" si="2"/>
        <v>15.538934426229506</v>
      </c>
      <c r="BL8" s="1" t="s">
        <v>13</v>
      </c>
      <c r="BM8" s="23">
        <f>AY8/(0.04*5)</f>
        <v>75.850409836065566</v>
      </c>
      <c r="BN8" s="23">
        <f t="shared" si="3"/>
        <v>77.879098360655732</v>
      </c>
      <c r="BO8" s="23">
        <f t="shared" si="3"/>
        <v>76.76229508196721</v>
      </c>
      <c r="BP8" s="23">
        <f t="shared" si="3"/>
        <v>82.500000000000014</v>
      </c>
      <c r="BQ8" s="23">
        <f t="shared" si="3"/>
        <v>78.63729508196721</v>
      </c>
      <c r="BR8" s="23">
        <f t="shared" si="3"/>
        <v>76.680327868852444</v>
      </c>
      <c r="BS8" s="23">
        <f t="shared" si="3"/>
        <v>73.70901639344261</v>
      </c>
      <c r="BT8" s="23">
        <f t="shared" si="3"/>
        <v>73.606557377049171</v>
      </c>
      <c r="BU8" s="23">
        <f t="shared" si="3"/>
        <v>73.319672131147541</v>
      </c>
      <c r="BV8" s="23">
        <f t="shared" si="3"/>
        <v>77.12090163934424</v>
      </c>
      <c r="BW8" s="23">
        <f t="shared" si="3"/>
        <v>74.374999999999986</v>
      </c>
      <c r="BX8" s="23">
        <f t="shared" si="3"/>
        <v>77.694672131147527</v>
      </c>
      <c r="BZ8" s="1" t="s">
        <v>13</v>
      </c>
      <c r="CA8" s="23">
        <f>AVERAGE(BM8:BP8)</f>
        <v>78.247950819672127</v>
      </c>
      <c r="CB8" s="23"/>
      <c r="CC8" s="23"/>
      <c r="CD8" s="23"/>
      <c r="CE8" s="23">
        <f>AVERAGE(BR8:BT8)</f>
        <v>74.66530054644808</v>
      </c>
      <c r="CF8" s="23"/>
      <c r="CG8" s="23"/>
      <c r="CH8" s="23"/>
      <c r="CI8" s="25">
        <f t="shared" si="5"/>
        <v>75.62756147540982</v>
      </c>
      <c r="CJ8" s="23"/>
      <c r="CK8" s="23"/>
      <c r="CL8" s="23"/>
      <c r="CN8" s="1" t="s">
        <v>13</v>
      </c>
      <c r="CO8" s="23">
        <f t="shared" si="21"/>
        <v>94.843379668182692</v>
      </c>
      <c r="CP8" s="23">
        <f t="shared" si="7"/>
        <v>97.380052527064251</v>
      </c>
      <c r="CQ8" s="23">
        <f t="shared" si="7"/>
        <v>95.983601306770865</v>
      </c>
      <c r="CR8" s="23">
        <f t="shared" si="7"/>
        <v>103.15802959451672</v>
      </c>
      <c r="CS8" s="23">
        <f t="shared" si="7"/>
        <v>98.328101979373528</v>
      </c>
      <c r="CT8" s="23">
        <f t="shared" si="7"/>
        <v>95.881109474088774</v>
      </c>
      <c r="CU8" s="23">
        <f t="shared" si="7"/>
        <v>92.165780539363269</v>
      </c>
      <c r="CV8" s="23">
        <f t="shared" si="7"/>
        <v>92.037665748510662</v>
      </c>
      <c r="CW8" s="23">
        <f t="shared" si="7"/>
        <v>91.678944334123386</v>
      </c>
      <c r="CX8" s="23">
        <f t="shared" si="7"/>
        <v>96.432003074754974</v>
      </c>
      <c r="CY8" s="23">
        <f t="shared" si="7"/>
        <v>92.998526679905197</v>
      </c>
      <c r="CZ8" s="23">
        <f t="shared" si="7"/>
        <v>97.149445903529553</v>
      </c>
      <c r="DB8" s="1" t="s">
        <v>13</v>
      </c>
      <c r="DC8" s="23">
        <f>AVERAGE(CO8:CR8)</f>
        <v>97.841265774133632</v>
      </c>
      <c r="DD8" s="23"/>
      <c r="DE8" s="23"/>
      <c r="DF8" s="23"/>
      <c r="DG8" s="23">
        <f>AVERAGE(CT8:CV8)</f>
        <v>93.361518587320901</v>
      </c>
      <c r="DH8" s="23"/>
      <c r="DI8" s="23"/>
      <c r="DJ8" s="23"/>
      <c r="DK8" s="23">
        <f t="shared" si="9"/>
        <v>94.564729998078278</v>
      </c>
      <c r="DL8" s="23"/>
      <c r="DM8" s="23"/>
      <c r="DN8" s="23"/>
      <c r="DP8" s="1" t="s">
        <v>13</v>
      </c>
      <c r="DQ8" s="23">
        <f>$DC$8-CO8</f>
        <v>2.9978861059509399</v>
      </c>
      <c r="DR8" s="23">
        <f t="shared" si="11"/>
        <v>0.46121324706938083</v>
      </c>
      <c r="DS8" s="23">
        <f t="shared" si="11"/>
        <v>1.8576644673627669</v>
      </c>
      <c r="DT8" s="23">
        <f t="shared" si="11"/>
        <v>-5.3167638203830876</v>
      </c>
      <c r="DU8" s="23">
        <f t="shared" si="11"/>
        <v>-0.48683620523989646</v>
      </c>
      <c r="DV8" s="23">
        <f t="shared" si="11"/>
        <v>1.9601563000448579</v>
      </c>
      <c r="DW8" s="23">
        <f t="shared" si="11"/>
        <v>5.6754852347703633</v>
      </c>
      <c r="DX8" s="23">
        <f t="shared" si="11"/>
        <v>5.8036000256229698</v>
      </c>
      <c r="DY8" s="23">
        <f t="shared" si="11"/>
        <v>6.1623214400102455</v>
      </c>
      <c r="DZ8" s="23">
        <f t="shared" si="11"/>
        <v>1.4092626993786581</v>
      </c>
      <c r="EA8" s="23">
        <f t="shared" si="11"/>
        <v>4.8427390942284347</v>
      </c>
      <c r="EB8" s="23">
        <f t="shared" si="11"/>
        <v>0.69181987060407835</v>
      </c>
      <c r="ED8" s="1" t="s">
        <v>13</v>
      </c>
      <c r="EE8" s="25">
        <f>AVERAGE(DQ8:DT8)</f>
        <v>0</v>
      </c>
      <c r="EF8" s="23"/>
      <c r="EG8" s="23"/>
      <c r="EH8" s="23"/>
      <c r="EI8" s="34">
        <f>AVERAGE(DV8:DX8)</f>
        <v>4.4797471868127303</v>
      </c>
      <c r="EJ8" s="34"/>
      <c r="EK8" s="34"/>
      <c r="EL8" s="34"/>
      <c r="EM8" s="34">
        <f t="shared" si="13"/>
        <v>3.2765357760553542</v>
      </c>
      <c r="EN8" s="23"/>
      <c r="EO8" s="23"/>
      <c r="EP8" s="23"/>
      <c r="ER8" s="1" t="s">
        <v>13</v>
      </c>
      <c r="ES8" s="25">
        <f>STDEV(DQ8:DT8)</f>
        <v>3.6931889363422647</v>
      </c>
      <c r="ET8" s="23"/>
      <c r="EU8" s="23"/>
      <c r="EV8" s="23"/>
      <c r="EW8" s="34">
        <f>STDEV(DV8:DX8)</f>
        <v>2.1829697724479793</v>
      </c>
      <c r="EX8" s="34"/>
      <c r="EY8" s="34"/>
      <c r="EZ8" s="34"/>
      <c r="FA8" s="34">
        <f t="shared" si="16"/>
        <v>2.642487261837378</v>
      </c>
      <c r="FB8" s="23"/>
      <c r="FC8" s="23"/>
      <c r="FD8" s="23"/>
    </row>
    <row r="9" spans="1:160">
      <c r="A9" s="1" t="s">
        <v>17</v>
      </c>
      <c r="B9" s="3" t="s">
        <v>36</v>
      </c>
      <c r="C9" s="4"/>
      <c r="D9" s="4"/>
      <c r="E9" s="5"/>
      <c r="F9" s="6" t="s">
        <v>44</v>
      </c>
      <c r="G9" s="7"/>
      <c r="H9" s="7"/>
      <c r="I9" s="8"/>
      <c r="J9" s="3" t="s">
        <v>52</v>
      </c>
      <c r="K9" s="4"/>
      <c r="L9" s="4"/>
      <c r="M9" s="5"/>
      <c r="O9" s="1" t="s">
        <v>17</v>
      </c>
      <c r="P9">
        <v>0.8387</v>
      </c>
      <c r="Q9">
        <v>0.8206</v>
      </c>
      <c r="R9">
        <v>0.84489999999999998</v>
      </c>
      <c r="S9">
        <v>0.85370000000000001</v>
      </c>
      <c r="T9">
        <v>0.84099999999999997</v>
      </c>
      <c r="U9">
        <v>0.82040000000000002</v>
      </c>
      <c r="V9">
        <v>0.79769999999999996</v>
      </c>
      <c r="W9">
        <v>0.8054</v>
      </c>
      <c r="X9">
        <v>0.66139999999999999</v>
      </c>
      <c r="Y9">
        <v>0.70369999999999999</v>
      </c>
      <c r="Z9">
        <v>0.68979999999999997</v>
      </c>
      <c r="AA9">
        <v>0.72060000000000002</v>
      </c>
      <c r="AC9" s="1" t="s">
        <v>17</v>
      </c>
      <c r="AD9" s="23">
        <f t="shared" si="18"/>
        <v>0.79180000000000006</v>
      </c>
      <c r="AE9" s="23">
        <f t="shared" si="0"/>
        <v>0.77370000000000005</v>
      </c>
      <c r="AF9" s="23">
        <f t="shared" si="0"/>
        <v>0.79800000000000004</v>
      </c>
      <c r="AG9" s="23">
        <f t="shared" si="0"/>
        <v>0.80679999999999996</v>
      </c>
      <c r="AH9" s="23">
        <f t="shared" si="1"/>
        <v>0.79410000000000003</v>
      </c>
      <c r="AI9" s="23">
        <f t="shared" si="1"/>
        <v>0.77350000000000008</v>
      </c>
      <c r="AJ9" s="23">
        <f t="shared" si="1"/>
        <v>0.75079999999999991</v>
      </c>
      <c r="AK9" s="23">
        <f t="shared" si="1"/>
        <v>0.75849999999999995</v>
      </c>
      <c r="AL9" s="23">
        <f t="shared" si="1"/>
        <v>0.61450000000000005</v>
      </c>
      <c r="AM9" s="23">
        <f t="shared" si="1"/>
        <v>0.65680000000000005</v>
      </c>
      <c r="AN9" s="23">
        <f t="shared" si="1"/>
        <v>0.64290000000000003</v>
      </c>
      <c r="AO9" s="23">
        <f t="shared" si="1"/>
        <v>0.67369999999999997</v>
      </c>
      <c r="AX9" s="1" t="s">
        <v>17</v>
      </c>
      <c r="AY9" s="23">
        <f t="shared" si="20"/>
        <v>16.178278688524593</v>
      </c>
      <c r="AZ9" s="23">
        <f t="shared" si="2"/>
        <v>15.807377049180328</v>
      </c>
      <c r="BA9" s="23">
        <f t="shared" si="2"/>
        <v>16.305327868852459</v>
      </c>
      <c r="BB9" s="23">
        <f t="shared" si="2"/>
        <v>16.485655737704917</v>
      </c>
      <c r="BC9" s="23">
        <f t="shared" si="2"/>
        <v>16.225409836065573</v>
      </c>
      <c r="BD9" s="23">
        <f t="shared" si="2"/>
        <v>15.803278688524591</v>
      </c>
      <c r="BE9" s="23">
        <f t="shared" si="2"/>
        <v>15.338114754098358</v>
      </c>
      <c r="BF9" s="23">
        <f t="shared" si="2"/>
        <v>15.495901639344261</v>
      </c>
      <c r="BG9" s="23">
        <f t="shared" si="2"/>
        <v>12.545081967213116</v>
      </c>
      <c r="BH9" s="23">
        <f t="shared" si="2"/>
        <v>13.41188524590164</v>
      </c>
      <c r="BI9" s="23">
        <f t="shared" si="2"/>
        <v>13.127049180327869</v>
      </c>
      <c r="BJ9" s="23">
        <f t="shared" si="2"/>
        <v>13.758196721311474</v>
      </c>
      <c r="BL9" s="1" t="s">
        <v>17</v>
      </c>
      <c r="BM9" s="23">
        <f t="shared" ref="BM9:BM11" si="22">AY9/(0.04*5)</f>
        <v>80.891393442622956</v>
      </c>
      <c r="BN9" s="23">
        <f t="shared" si="3"/>
        <v>79.03688524590163</v>
      </c>
      <c r="BO9" s="23">
        <f t="shared" si="3"/>
        <v>81.526639344262293</v>
      </c>
      <c r="BP9" s="23">
        <f t="shared" si="3"/>
        <v>82.428278688524586</v>
      </c>
      <c r="BQ9" s="23">
        <f t="shared" si="3"/>
        <v>81.127049180327859</v>
      </c>
      <c r="BR9" s="23">
        <f t="shared" si="3"/>
        <v>79.016393442622956</v>
      </c>
      <c r="BS9" s="23">
        <f t="shared" si="3"/>
        <v>76.690573770491781</v>
      </c>
      <c r="BT9" s="23">
        <f t="shared" si="3"/>
        <v>77.479508196721298</v>
      </c>
      <c r="BU9" s="23">
        <f t="shared" si="3"/>
        <v>62.72540983606558</v>
      </c>
      <c r="BV9" s="23">
        <f t="shared" si="3"/>
        <v>67.05942622950819</v>
      </c>
      <c r="BW9" s="23">
        <f t="shared" si="3"/>
        <v>65.635245901639337</v>
      </c>
      <c r="BX9" s="23">
        <f t="shared" si="3"/>
        <v>68.790983606557361</v>
      </c>
      <c r="BZ9" s="1" t="s">
        <v>17</v>
      </c>
      <c r="CA9" s="23">
        <f t="shared" ref="CA9:CA11" si="23">AVERAGE(BM9:BP9)</f>
        <v>80.970799180327873</v>
      </c>
      <c r="CB9" s="23"/>
      <c r="CC9" s="23"/>
      <c r="CD9" s="23"/>
      <c r="CE9" s="23">
        <f t="shared" si="5"/>
        <v>78.578381147540966</v>
      </c>
      <c r="CF9" s="23"/>
      <c r="CG9" s="23"/>
      <c r="CH9" s="23"/>
      <c r="CI9" s="25">
        <f t="shared" si="5"/>
        <v>66.05276639344261</v>
      </c>
      <c r="CJ9" s="23"/>
      <c r="CK9" s="23"/>
      <c r="CL9" s="23"/>
      <c r="CN9" s="1" t="s">
        <v>17</v>
      </c>
      <c r="CO9" s="23">
        <f t="shared" si="21"/>
        <v>101.14662737813083</v>
      </c>
      <c r="CP9" s="23">
        <f t="shared" si="7"/>
        <v>98.827749663698668</v>
      </c>
      <c r="CQ9" s="23">
        <f t="shared" si="7"/>
        <v>101.94093908141694</v>
      </c>
      <c r="CR9" s="23">
        <f t="shared" si="7"/>
        <v>103.06834924091987</v>
      </c>
      <c r="CS9" s="23">
        <f t="shared" si="7"/>
        <v>101.44129139709179</v>
      </c>
      <c r="CT9" s="23">
        <f t="shared" si="7"/>
        <v>98.802126705528167</v>
      </c>
      <c r="CU9" s="23">
        <f t="shared" si="7"/>
        <v>95.893920953174032</v>
      </c>
      <c r="CV9" s="23">
        <f t="shared" si="7"/>
        <v>96.880404842739082</v>
      </c>
      <c r="CW9" s="23">
        <f t="shared" si="7"/>
        <v>78.431874959964148</v>
      </c>
      <c r="CX9" s="23">
        <f t="shared" si="7"/>
        <v>83.851130613029284</v>
      </c>
      <c r="CY9" s="23">
        <f t="shared" si="7"/>
        <v>82.070335020178078</v>
      </c>
      <c r="CZ9" s="23">
        <f t="shared" si="7"/>
        <v>86.016270578438267</v>
      </c>
      <c r="DB9" s="1" t="s">
        <v>17</v>
      </c>
      <c r="DC9" s="23">
        <f t="shared" si="8"/>
        <v>101.24591634104158</v>
      </c>
      <c r="DD9" s="23"/>
      <c r="DE9" s="23"/>
      <c r="DF9" s="23"/>
      <c r="DG9" s="23">
        <f t="shared" si="9"/>
        <v>98.254435974633267</v>
      </c>
      <c r="DH9" s="23"/>
      <c r="DI9" s="23"/>
      <c r="DJ9" s="23"/>
      <c r="DK9" s="23">
        <f t="shared" si="9"/>
        <v>82.592402792902448</v>
      </c>
      <c r="DL9" s="23"/>
      <c r="DM9" s="23"/>
      <c r="DN9" s="23"/>
      <c r="DP9" s="1" t="s">
        <v>17</v>
      </c>
      <c r="DQ9" s="23">
        <f t="shared" ref="DQ9:DQ11" si="24">$DC$8-CO9</f>
        <v>-3.3053616039971985</v>
      </c>
      <c r="DR9" s="23">
        <f t="shared" si="11"/>
        <v>-0.98648388956503652</v>
      </c>
      <c r="DS9" s="23">
        <f t="shared" si="11"/>
        <v>-4.0996733072833109</v>
      </c>
      <c r="DT9" s="23">
        <f t="shared" si="11"/>
        <v>-5.2270834667862403</v>
      </c>
      <c r="DU9" s="23">
        <f t="shared" si="11"/>
        <v>-3.6000256229581566</v>
      </c>
      <c r="DV9" s="23">
        <f t="shared" si="11"/>
        <v>-0.9608609313945351</v>
      </c>
      <c r="DW9" s="23">
        <f t="shared" si="11"/>
        <v>1.9473448209596</v>
      </c>
      <c r="DX9" s="23">
        <f t="shared" si="11"/>
        <v>0.96086093139454931</v>
      </c>
      <c r="DY9" s="23">
        <f t="shared" si="11"/>
        <v>19.409390814169484</v>
      </c>
      <c r="DZ9" s="23">
        <f t="shared" si="11"/>
        <v>13.990135161104348</v>
      </c>
      <c r="EA9" s="23">
        <f t="shared" si="11"/>
        <v>15.770930753955554</v>
      </c>
      <c r="EB9" s="23">
        <f t="shared" si="11"/>
        <v>11.824995195695365</v>
      </c>
      <c r="ED9" s="1" t="s">
        <v>17</v>
      </c>
      <c r="EE9" s="25">
        <f t="shared" ref="EE9:EE11" si="25">AVERAGE(DQ9:DT9)</f>
        <v>-3.4046505669079465</v>
      </c>
      <c r="EF9" s="23"/>
      <c r="EG9" s="23"/>
      <c r="EH9" s="23"/>
      <c r="EI9" s="34">
        <f t="shared" si="13"/>
        <v>-0.4131702004996356</v>
      </c>
      <c r="EJ9" s="34"/>
      <c r="EK9" s="34"/>
      <c r="EL9" s="34"/>
      <c r="EM9" s="25">
        <f t="shared" si="13"/>
        <v>15.248862981231188</v>
      </c>
      <c r="EN9" s="23"/>
      <c r="EO9" s="23"/>
      <c r="EP9" s="23"/>
      <c r="ER9" s="1" t="s">
        <v>17</v>
      </c>
      <c r="ES9" s="25">
        <f t="shared" ref="ES9:ES11" si="26">STDEV(DQ9:DT9)</f>
        <v>1.7945943517282887</v>
      </c>
      <c r="ET9" s="23"/>
      <c r="EU9" s="23"/>
      <c r="EV9" s="23"/>
      <c r="EW9" s="34">
        <f t="shared" si="16"/>
        <v>2.4437679471334546</v>
      </c>
      <c r="EX9" s="34"/>
      <c r="EY9" s="34"/>
      <c r="EZ9" s="34"/>
      <c r="FA9" s="25">
        <f t="shared" si="16"/>
        <v>3.2088322354590217</v>
      </c>
      <c r="FB9" s="23"/>
      <c r="FC9" s="23"/>
      <c r="FD9" s="23"/>
    </row>
    <row r="10" spans="1:160">
      <c r="A10" s="1" t="s">
        <v>20</v>
      </c>
      <c r="B10" s="6" t="s">
        <v>37</v>
      </c>
      <c r="C10" s="7"/>
      <c r="D10" s="7"/>
      <c r="E10" s="8"/>
      <c r="F10" s="6" t="s">
        <v>45</v>
      </c>
      <c r="G10" s="7"/>
      <c r="H10" s="7"/>
      <c r="I10" s="8"/>
      <c r="J10" s="3" t="s">
        <v>53</v>
      </c>
      <c r="K10" s="4"/>
      <c r="L10" s="4"/>
      <c r="M10" s="5"/>
      <c r="O10" s="1" t="s">
        <v>20</v>
      </c>
      <c r="P10">
        <v>0.54249999999999998</v>
      </c>
      <c r="Q10">
        <v>0.55700000000000005</v>
      </c>
      <c r="R10">
        <v>0.55940000000000001</v>
      </c>
      <c r="S10">
        <v>0.56910000000000005</v>
      </c>
      <c r="T10">
        <v>0.85970000000000002</v>
      </c>
      <c r="U10">
        <v>0.82630000000000003</v>
      </c>
      <c r="V10">
        <v>0.81969999999999998</v>
      </c>
      <c r="W10">
        <v>0.80879999999999996</v>
      </c>
      <c r="X10">
        <v>0.7923</v>
      </c>
      <c r="Y10">
        <v>0.84399999999999997</v>
      </c>
      <c r="Z10">
        <v>0.77559999999999996</v>
      </c>
      <c r="AA10">
        <v>0.80359999999999998</v>
      </c>
      <c r="AC10" s="1" t="s">
        <v>20</v>
      </c>
      <c r="AD10" s="23">
        <f t="shared" si="18"/>
        <v>0.49559999999999998</v>
      </c>
      <c r="AE10" s="23">
        <f t="shared" si="0"/>
        <v>0.5101</v>
      </c>
      <c r="AF10" s="23">
        <f>R10-(AVERAGE($P$4:$S$4))</f>
        <v>0.51249999999999996</v>
      </c>
      <c r="AG10" s="23">
        <f t="shared" si="0"/>
        <v>0.5222</v>
      </c>
      <c r="AH10" s="23">
        <f t="shared" si="1"/>
        <v>0.81279999999999997</v>
      </c>
      <c r="AI10" s="23">
        <f t="shared" si="1"/>
        <v>0.77940000000000009</v>
      </c>
      <c r="AJ10" s="23">
        <f>V10-(AVERAGE($P$4:$S$4))</f>
        <v>0.77279999999999993</v>
      </c>
      <c r="AK10" s="23">
        <f>W10-(AVERAGE($P$4:$S$4))</f>
        <v>0.76190000000000002</v>
      </c>
      <c r="AL10" s="23">
        <f t="shared" si="1"/>
        <v>0.74540000000000006</v>
      </c>
      <c r="AM10" s="23">
        <f t="shared" si="1"/>
        <v>0.79709999999999992</v>
      </c>
      <c r="AN10" s="23">
        <f t="shared" si="1"/>
        <v>0.7286999999999999</v>
      </c>
      <c r="AO10" s="23">
        <f t="shared" si="1"/>
        <v>0.75669999999999993</v>
      </c>
      <c r="AX10" s="1" t="s">
        <v>20</v>
      </c>
      <c r="AY10" s="23">
        <f t="shared" si="20"/>
        <v>10.108606557377048</v>
      </c>
      <c r="AZ10" s="23">
        <f t="shared" si="2"/>
        <v>10.405737704918034</v>
      </c>
      <c r="BA10" s="23">
        <f t="shared" si="2"/>
        <v>10.454918032786884</v>
      </c>
      <c r="BB10" s="23">
        <f t="shared" si="2"/>
        <v>10.653688524590164</v>
      </c>
      <c r="BC10" s="23">
        <f t="shared" si="2"/>
        <v>16.608606557377048</v>
      </c>
      <c r="BD10" s="23">
        <f t="shared" si="2"/>
        <v>15.924180327868854</v>
      </c>
      <c r="BE10" s="23">
        <f t="shared" si="2"/>
        <v>15.788934426229506</v>
      </c>
      <c r="BF10" s="23">
        <f t="shared" si="2"/>
        <v>15.565573770491804</v>
      </c>
      <c r="BG10" s="23">
        <f t="shared" si="2"/>
        <v>15.227459016393444</v>
      </c>
      <c r="BH10" s="23">
        <f t="shared" si="2"/>
        <v>16.286885245901637</v>
      </c>
      <c r="BI10" s="23">
        <f t="shared" si="2"/>
        <v>14.885245901639342</v>
      </c>
      <c r="BJ10" s="23">
        <f t="shared" si="2"/>
        <v>15.459016393442621</v>
      </c>
      <c r="BL10" s="1" t="s">
        <v>20</v>
      </c>
      <c r="BM10" s="23">
        <f t="shared" si="22"/>
        <v>50.543032786885234</v>
      </c>
      <c r="BN10" s="23">
        <f t="shared" si="3"/>
        <v>52.028688524590166</v>
      </c>
      <c r="BO10" s="23">
        <f t="shared" si="3"/>
        <v>52.274590163934413</v>
      </c>
      <c r="BP10" s="23">
        <f t="shared" si="3"/>
        <v>53.268442622950815</v>
      </c>
      <c r="BQ10" s="23">
        <f t="shared" si="3"/>
        <v>83.043032786885234</v>
      </c>
      <c r="BR10" s="23">
        <f t="shared" si="3"/>
        <v>79.620901639344268</v>
      </c>
      <c r="BS10" s="23">
        <f t="shared" si="3"/>
        <v>78.944672131147527</v>
      </c>
      <c r="BT10" s="23">
        <f t="shared" si="3"/>
        <v>77.827868852459019</v>
      </c>
      <c r="BU10" s="23">
        <f t="shared" si="3"/>
        <v>76.137295081967224</v>
      </c>
      <c r="BV10" s="23">
        <f t="shared" si="3"/>
        <v>81.434426229508176</v>
      </c>
      <c r="BW10" s="23">
        <f t="shared" si="3"/>
        <v>74.426229508196712</v>
      </c>
      <c r="BX10" s="23">
        <f t="shared" si="3"/>
        <v>77.295081967213093</v>
      </c>
      <c r="BZ10" s="1" t="s">
        <v>20</v>
      </c>
      <c r="CA10" s="23">
        <f t="shared" si="23"/>
        <v>52.028688524590152</v>
      </c>
      <c r="CB10" s="23"/>
      <c r="CC10" s="23"/>
      <c r="CD10" s="23"/>
      <c r="CE10" s="25">
        <f>AVERAGE(BQ10:BT10)</f>
        <v>79.859118852459005</v>
      </c>
      <c r="CF10" s="23"/>
      <c r="CG10" s="23"/>
      <c r="CH10" s="23"/>
      <c r="CI10" s="25">
        <f t="shared" si="5"/>
        <v>77.323258196721298</v>
      </c>
      <c r="CJ10" s="23"/>
      <c r="CK10" s="23"/>
      <c r="CL10" s="23"/>
      <c r="CN10" s="1" t="s">
        <v>20</v>
      </c>
      <c r="CO10" s="23">
        <f t="shared" si="21"/>
        <v>63.199026327589515</v>
      </c>
      <c r="CP10" s="23">
        <f t="shared" si="7"/>
        <v>65.056690794952289</v>
      </c>
      <c r="CQ10" s="23">
        <f t="shared" si="7"/>
        <v>65.364166292998519</v>
      </c>
      <c r="CR10" s="23">
        <f t="shared" si="7"/>
        <v>66.606879764268783</v>
      </c>
      <c r="CS10" s="23">
        <f t="shared" si="7"/>
        <v>103.8370379860355</v>
      </c>
      <c r="CT10" s="23">
        <f t="shared" si="7"/>
        <v>99.558003971558534</v>
      </c>
      <c r="CU10" s="23">
        <f t="shared" si="7"/>
        <v>98.712446351931334</v>
      </c>
      <c r="CV10" s="23">
        <f t="shared" si="7"/>
        <v>97.315995131637962</v>
      </c>
      <c r="CW10" s="23">
        <f t="shared" si="7"/>
        <v>95.20210108257001</v>
      </c>
      <c r="CX10" s="23">
        <f t="shared" si="7"/>
        <v>101.82563576964961</v>
      </c>
      <c r="CY10" s="23">
        <f t="shared" si="7"/>
        <v>93.0625840753315</v>
      </c>
      <c r="CZ10" s="23">
        <f t="shared" si="7"/>
        <v>96.649798219204399</v>
      </c>
      <c r="DB10" s="1" t="s">
        <v>20</v>
      </c>
      <c r="DC10" s="23">
        <f t="shared" si="8"/>
        <v>65.056690794952274</v>
      </c>
      <c r="DD10" s="23"/>
      <c r="DE10" s="23"/>
      <c r="DF10" s="23"/>
      <c r="DG10" s="23">
        <f>AVERAGE(CS10:CV10)</f>
        <v>99.855870860290835</v>
      </c>
      <c r="DH10" s="23"/>
      <c r="DI10" s="23"/>
      <c r="DJ10" s="23"/>
      <c r="DK10" s="23">
        <f t="shared" si="9"/>
        <v>96.685029786688887</v>
      </c>
      <c r="DL10" s="23"/>
      <c r="DM10" s="23"/>
      <c r="DN10" s="23"/>
      <c r="DP10" s="1" t="s">
        <v>20</v>
      </c>
      <c r="DQ10" s="23">
        <f t="shared" si="24"/>
        <v>34.642239446544117</v>
      </c>
      <c r="DR10" s="23">
        <f t="shared" si="11"/>
        <v>32.784574979181343</v>
      </c>
      <c r="DS10" s="23">
        <f t="shared" si="11"/>
        <v>32.477099481135113</v>
      </c>
      <c r="DT10" s="23">
        <f t="shared" si="11"/>
        <v>31.234386009864849</v>
      </c>
      <c r="DU10" s="23">
        <f t="shared" si="11"/>
        <v>-5.9957722119018655</v>
      </c>
      <c r="DV10" s="23">
        <f t="shared" si="11"/>
        <v>-1.7167381974249025</v>
      </c>
      <c r="DW10" s="23">
        <f t="shared" si="11"/>
        <v>-0.87118057779770197</v>
      </c>
      <c r="DX10" s="23">
        <f t="shared" si="11"/>
        <v>0.5252706424956699</v>
      </c>
      <c r="DY10" s="23">
        <f t="shared" si="11"/>
        <v>2.6391646915636215</v>
      </c>
      <c r="DZ10" s="23">
        <f t="shared" si="11"/>
        <v>-3.9843699955159764</v>
      </c>
      <c r="EA10" s="23">
        <f t="shared" si="11"/>
        <v>4.7786816988021315</v>
      </c>
      <c r="EB10" s="23">
        <f t="shared" si="11"/>
        <v>1.1914675549292326</v>
      </c>
      <c r="ED10" s="1" t="s">
        <v>20</v>
      </c>
      <c r="EE10" s="23">
        <f t="shared" si="25"/>
        <v>32.784574979181357</v>
      </c>
      <c r="EF10" s="23"/>
      <c r="EG10" s="23"/>
      <c r="EH10" s="23"/>
      <c r="EI10" s="34">
        <f>AVERAGE(DU10:DX10)</f>
        <v>-2.0146050861572</v>
      </c>
      <c r="EJ10" s="34"/>
      <c r="EK10" s="34"/>
      <c r="EL10" s="34"/>
      <c r="EM10" s="25">
        <f t="shared" si="13"/>
        <v>1.1562359874447523</v>
      </c>
      <c r="EN10" s="23"/>
      <c r="EO10" s="23"/>
      <c r="EP10" s="23"/>
      <c r="ER10" s="1" t="s">
        <v>20</v>
      </c>
      <c r="ES10" s="23">
        <f t="shared" si="26"/>
        <v>1.4081363920434615</v>
      </c>
      <c r="ET10" s="23"/>
      <c r="EU10" s="23"/>
      <c r="EV10" s="23"/>
      <c r="EW10" s="34">
        <f>STDEV(DU10:DX10)</f>
        <v>2.8105043847341831</v>
      </c>
      <c r="EX10" s="34"/>
      <c r="EY10" s="34"/>
      <c r="EZ10" s="34"/>
      <c r="FA10" s="25">
        <f t="shared" si="16"/>
        <v>3.73042721452607</v>
      </c>
      <c r="FB10" s="23"/>
      <c r="FC10" s="23"/>
      <c r="FD10" s="23"/>
    </row>
    <row r="11" spans="1:160">
      <c r="A11" s="1" t="s">
        <v>23</v>
      </c>
      <c r="B11" s="6" t="s">
        <v>38</v>
      </c>
      <c r="C11" s="7"/>
      <c r="D11" s="7"/>
      <c r="E11" s="8"/>
      <c r="F11" s="3" t="s">
        <v>46</v>
      </c>
      <c r="G11" s="4"/>
      <c r="H11" s="4"/>
      <c r="I11" s="5"/>
      <c r="J11" s="3" t="s">
        <v>54</v>
      </c>
      <c r="K11" s="4"/>
      <c r="L11" s="4"/>
      <c r="M11" s="5"/>
      <c r="O11" s="1" t="s">
        <v>23</v>
      </c>
      <c r="P11">
        <v>0.82169999999999999</v>
      </c>
      <c r="Q11">
        <v>0.81489999999999996</v>
      </c>
      <c r="R11">
        <v>0.80620000000000003</v>
      </c>
      <c r="S11">
        <v>0.85570000000000002</v>
      </c>
      <c r="T11">
        <v>0.64600000000000002</v>
      </c>
      <c r="U11">
        <v>0.60709999999999997</v>
      </c>
      <c r="V11">
        <v>0.60529999999999995</v>
      </c>
      <c r="W11">
        <v>0.54949999999999999</v>
      </c>
      <c r="X11">
        <v>0.75049999999999994</v>
      </c>
      <c r="Y11">
        <v>0.8458</v>
      </c>
      <c r="Z11">
        <v>0.83389999999999997</v>
      </c>
      <c r="AA11">
        <v>0.84389999999999998</v>
      </c>
      <c r="AC11" s="1" t="s">
        <v>23</v>
      </c>
      <c r="AD11" s="23">
        <f t="shared" si="18"/>
        <v>0.77479999999999993</v>
      </c>
      <c r="AE11" s="23">
        <f t="shared" si="0"/>
        <v>0.76800000000000002</v>
      </c>
      <c r="AF11" s="23">
        <f t="shared" si="0"/>
        <v>0.75930000000000009</v>
      </c>
      <c r="AG11" s="23">
        <f t="shared" si="0"/>
        <v>0.80879999999999996</v>
      </c>
      <c r="AH11" s="23">
        <f t="shared" si="1"/>
        <v>0.59909999999999997</v>
      </c>
      <c r="AI11" s="23">
        <f t="shared" si="1"/>
        <v>0.56020000000000003</v>
      </c>
      <c r="AJ11" s="23">
        <f t="shared" si="1"/>
        <v>0.55840000000000001</v>
      </c>
      <c r="AK11" s="23">
        <f t="shared" si="1"/>
        <v>0.50259999999999994</v>
      </c>
      <c r="AL11" s="23">
        <f t="shared" si="1"/>
        <v>0.7036</v>
      </c>
      <c r="AM11" s="23">
        <f t="shared" si="1"/>
        <v>0.79889999999999994</v>
      </c>
      <c r="AN11" s="23">
        <f t="shared" si="1"/>
        <v>0.78699999999999992</v>
      </c>
      <c r="AO11" s="23">
        <f t="shared" si="1"/>
        <v>0.79699999999999993</v>
      </c>
      <c r="AX11" s="1" t="s">
        <v>23</v>
      </c>
      <c r="AY11" s="23">
        <f t="shared" si="20"/>
        <v>15.829918032786884</v>
      </c>
      <c r="AZ11" s="23">
        <f t="shared" si="2"/>
        <v>15.690573770491802</v>
      </c>
      <c r="BA11" s="23">
        <f t="shared" si="2"/>
        <v>15.512295081967215</v>
      </c>
      <c r="BB11" s="23">
        <f t="shared" si="2"/>
        <v>16.526639344262293</v>
      </c>
      <c r="BC11" s="23">
        <f t="shared" si="2"/>
        <v>12.22950819672131</v>
      </c>
      <c r="BD11" s="23">
        <f t="shared" si="2"/>
        <v>11.432377049180328</v>
      </c>
      <c r="BE11" s="23">
        <f t="shared" si="2"/>
        <v>11.395491803278688</v>
      </c>
      <c r="BF11" s="23">
        <f t="shared" si="2"/>
        <v>10.252049180327868</v>
      </c>
      <c r="BG11" s="23">
        <f>(AL11-0.0023)/0.0488</f>
        <v>14.370901639344263</v>
      </c>
      <c r="BH11" s="23">
        <f t="shared" si="2"/>
        <v>16.323770491803277</v>
      </c>
      <c r="BI11" s="23">
        <f t="shared" si="2"/>
        <v>16.079918032786882</v>
      </c>
      <c r="BJ11" s="23">
        <f t="shared" si="2"/>
        <v>16.284836065573767</v>
      </c>
      <c r="BL11" s="1" t="s">
        <v>23</v>
      </c>
      <c r="BM11" s="23">
        <f t="shared" si="22"/>
        <v>79.14959016393442</v>
      </c>
      <c r="BN11" s="23">
        <f t="shared" si="3"/>
        <v>78.452868852459005</v>
      </c>
      <c r="BO11" s="23">
        <f t="shared" si="3"/>
        <v>77.561475409836078</v>
      </c>
      <c r="BP11" s="23">
        <f t="shared" si="3"/>
        <v>82.633196721311464</v>
      </c>
      <c r="BQ11" s="23">
        <f t="shared" si="3"/>
        <v>61.147540983606547</v>
      </c>
      <c r="BR11" s="23">
        <f t="shared" si="3"/>
        <v>57.161885245901637</v>
      </c>
      <c r="BS11" s="23">
        <f t="shared" si="3"/>
        <v>56.977459016393439</v>
      </c>
      <c r="BT11" s="23">
        <f t="shared" si="3"/>
        <v>51.260245901639337</v>
      </c>
      <c r="BU11" s="23">
        <f t="shared" si="3"/>
        <v>71.854508196721312</v>
      </c>
      <c r="BV11" s="23">
        <f t="shared" si="3"/>
        <v>81.618852459016381</v>
      </c>
      <c r="BW11" s="23">
        <f t="shared" si="3"/>
        <v>80.399590163934405</v>
      </c>
      <c r="BX11" s="23">
        <f t="shared" si="3"/>
        <v>81.424180327868825</v>
      </c>
      <c r="BZ11" s="1" t="s">
        <v>23</v>
      </c>
      <c r="CA11" s="23">
        <f t="shared" si="23"/>
        <v>79.449282786885249</v>
      </c>
      <c r="CB11" s="23"/>
      <c r="CC11" s="23"/>
      <c r="CD11" s="23"/>
      <c r="CE11" s="25">
        <f t="shared" si="5"/>
        <v>56.636782786885234</v>
      </c>
      <c r="CF11" s="23"/>
      <c r="CG11" s="23"/>
      <c r="CH11" s="23"/>
      <c r="CI11" s="25">
        <f t="shared" si="5"/>
        <v>78.824282786885234</v>
      </c>
      <c r="CJ11" s="23"/>
      <c r="CK11" s="23"/>
      <c r="CL11" s="23"/>
      <c r="CN11" s="1" t="s">
        <v>23</v>
      </c>
      <c r="CO11" s="23">
        <f t="shared" si="21"/>
        <v>98.968675933636547</v>
      </c>
      <c r="CP11" s="23">
        <f t="shared" si="7"/>
        <v>98.097495355838831</v>
      </c>
      <c r="CQ11" s="23">
        <f t="shared" si="7"/>
        <v>96.982896675421202</v>
      </c>
      <c r="CR11" s="23">
        <f t="shared" si="7"/>
        <v>103.32457882262507</v>
      </c>
      <c r="CS11" s="23">
        <f t="shared" si="7"/>
        <v>76.458907180834018</v>
      </c>
      <c r="CT11" s="23">
        <f t="shared" si="7"/>
        <v>71.475241816667747</v>
      </c>
      <c r="CU11" s="23">
        <f t="shared" si="7"/>
        <v>71.24463519313305</v>
      </c>
      <c r="CV11" s="23">
        <f t="shared" si="7"/>
        <v>64.095829863557753</v>
      </c>
      <c r="CW11" s="23">
        <f t="shared" si="7"/>
        <v>89.846902824931149</v>
      </c>
      <c r="CX11" s="23">
        <f t="shared" si="7"/>
        <v>102.05624239318429</v>
      </c>
      <c r="CY11" s="23">
        <f t="shared" si="7"/>
        <v>100.53167638203828</v>
      </c>
      <c r="CZ11" s="23">
        <f t="shared" si="7"/>
        <v>101.81282429056434</v>
      </c>
      <c r="DB11" s="1" t="s">
        <v>23</v>
      </c>
      <c r="DC11" s="23">
        <f t="shared" si="8"/>
        <v>99.343411696880423</v>
      </c>
      <c r="DD11" s="23"/>
      <c r="DE11" s="23"/>
      <c r="DF11" s="23"/>
      <c r="DG11" s="23">
        <f t="shared" si="9"/>
        <v>70.818653513548142</v>
      </c>
      <c r="DH11" s="23"/>
      <c r="DI11" s="23"/>
      <c r="DJ11" s="23"/>
      <c r="DK11" s="23">
        <f t="shared" si="9"/>
        <v>98.561911472679512</v>
      </c>
      <c r="DL11" s="23"/>
      <c r="DM11" s="23"/>
      <c r="DN11" s="23"/>
      <c r="DP11" s="1" t="s">
        <v>23</v>
      </c>
      <c r="DQ11" s="23">
        <f t="shared" si="24"/>
        <v>-1.1274101595029151</v>
      </c>
      <c r="DR11" s="23">
        <f t="shared" si="11"/>
        <v>-0.25622958170519894</v>
      </c>
      <c r="DS11" s="23">
        <f t="shared" si="11"/>
        <v>0.85836909871242995</v>
      </c>
      <c r="DT11" s="23">
        <f t="shared" si="11"/>
        <v>-5.4833130484914392</v>
      </c>
      <c r="DU11" s="23">
        <f t="shared" si="11"/>
        <v>21.382358593299614</v>
      </c>
      <c r="DV11" s="23">
        <f t="shared" si="11"/>
        <v>26.366023957465885</v>
      </c>
      <c r="DW11" s="23">
        <f t="shared" si="11"/>
        <v>26.596630581000582</v>
      </c>
      <c r="DX11" s="23">
        <f t="shared" si="11"/>
        <v>33.745435910575878</v>
      </c>
      <c r="DY11" s="23">
        <f t="shared" si="11"/>
        <v>7.9943629492024826</v>
      </c>
      <c r="DZ11" s="23">
        <f t="shared" si="11"/>
        <v>-4.2149766190506597</v>
      </c>
      <c r="EA11" s="23">
        <f t="shared" si="11"/>
        <v>-2.6904106079046528</v>
      </c>
      <c r="EB11" s="23">
        <f t="shared" si="11"/>
        <v>-3.9715585164307043</v>
      </c>
      <c r="ED11" s="1" t="s">
        <v>23</v>
      </c>
      <c r="EE11" s="23">
        <f t="shared" si="25"/>
        <v>-1.5021459227467808</v>
      </c>
      <c r="EF11" s="23"/>
      <c r="EG11" s="23"/>
      <c r="EH11" s="23"/>
      <c r="EI11" s="25">
        <f t="shared" si="13"/>
        <v>27.02261226058549</v>
      </c>
      <c r="EJ11" s="34"/>
      <c r="EK11" s="34"/>
      <c r="EL11" s="34"/>
      <c r="EM11" s="25">
        <f t="shared" si="13"/>
        <v>-0.72064569854588356</v>
      </c>
      <c r="EN11" s="23"/>
      <c r="EO11" s="23"/>
      <c r="EP11" s="23"/>
      <c r="ER11" s="1" t="s">
        <v>23</v>
      </c>
      <c r="ES11" s="23">
        <f t="shared" si="26"/>
        <v>2.7757555890707772</v>
      </c>
      <c r="ET11" s="23"/>
      <c r="EU11" s="23"/>
      <c r="EV11" s="23"/>
      <c r="EW11" s="25">
        <f t="shared" si="16"/>
        <v>5.0866291343527035</v>
      </c>
      <c r="EX11" s="34"/>
      <c r="EY11" s="34"/>
      <c r="EZ11" s="34"/>
      <c r="FA11" s="25">
        <f t="shared" si="16"/>
        <v>5.8483653630723609</v>
      </c>
      <c r="FB11" s="23"/>
      <c r="FC11" s="23"/>
      <c r="FD11" s="23"/>
    </row>
    <row r="14" spans="1:160">
      <c r="EC14" s="21" t="s">
        <v>110</v>
      </c>
    </row>
    <row r="15" spans="1:160" ht="16" customHeight="1">
      <c r="EC15" s="26" t="s">
        <v>111</v>
      </c>
      <c r="ED15" s="26" t="s">
        <v>112</v>
      </c>
      <c r="EE15" s="26" t="s">
        <v>113</v>
      </c>
      <c r="EF15" s="26" t="s">
        <v>114</v>
      </c>
      <c r="EG15" s="26" t="s">
        <v>115</v>
      </c>
      <c r="EH15" s="26" t="s">
        <v>116</v>
      </c>
      <c r="EI15" s="26" t="s">
        <v>117</v>
      </c>
      <c r="EJ15" s="26" t="s">
        <v>118</v>
      </c>
      <c r="EK15" s="26" t="s">
        <v>119</v>
      </c>
      <c r="EL15" s="27" t="s">
        <v>120</v>
      </c>
      <c r="EM15" s="28"/>
    </row>
    <row r="16" spans="1:160">
      <c r="EC16" s="29" t="s">
        <v>121</v>
      </c>
      <c r="ED16" s="30"/>
      <c r="EE16" s="30"/>
      <c r="EF16" s="30"/>
      <c r="EG16" s="24">
        <f>EE5</f>
        <v>-0.53968355646659916</v>
      </c>
      <c r="EH16" s="24">
        <f>ES5</f>
        <v>1.8073070720768487</v>
      </c>
      <c r="EI16" s="24"/>
      <c r="EJ16" s="24"/>
      <c r="EK16" s="24"/>
      <c r="EL16" s="31"/>
      <c r="EM16" s="32"/>
    </row>
    <row r="17" spans="133:145">
      <c r="EC17" s="29" t="s">
        <v>122</v>
      </c>
      <c r="ED17" s="30">
        <v>50</v>
      </c>
      <c r="EE17" s="30"/>
      <c r="EF17" s="30"/>
      <c r="EG17" s="24">
        <f>EE6</f>
        <v>39.523412978028325</v>
      </c>
      <c r="EH17" s="24">
        <f>ES6</f>
        <v>4.2961202316114475</v>
      </c>
      <c r="EI17" s="24"/>
      <c r="EJ17" s="24"/>
      <c r="EK17" s="24"/>
      <c r="EL17" s="31"/>
      <c r="EM17" s="32"/>
    </row>
    <row r="18" spans="133:145">
      <c r="EC18" t="s">
        <v>131</v>
      </c>
      <c r="ED18" s="30">
        <v>50</v>
      </c>
      <c r="EE18" s="30">
        <v>5</v>
      </c>
      <c r="EF18" s="30">
        <v>1</v>
      </c>
      <c r="EG18" s="24">
        <f>EE7</f>
        <v>0.20178079559284967</v>
      </c>
      <c r="EH18" s="24">
        <f>ES7</f>
        <v>2.3870041019790191</v>
      </c>
      <c r="EI18" s="24">
        <f>EE8</f>
        <v>0</v>
      </c>
      <c r="EJ18" s="24">
        <f>ES8</f>
        <v>3.6931889363422647</v>
      </c>
      <c r="EK18" s="24">
        <f>EE9</f>
        <v>-3.4046505669079465</v>
      </c>
      <c r="EL18" s="31">
        <f>ES9</f>
        <v>1.7945943517282887</v>
      </c>
      <c r="EM18" s="32"/>
    </row>
    <row r="19" spans="133:145">
      <c r="EC19" t="s">
        <v>132</v>
      </c>
      <c r="ED19" s="30">
        <v>50</v>
      </c>
      <c r="EE19" s="30">
        <v>5</v>
      </c>
      <c r="EF19" s="30">
        <v>1</v>
      </c>
      <c r="EG19" s="24">
        <f>EE10</f>
        <v>32.784574979181357</v>
      </c>
      <c r="EH19" s="24">
        <f>ES10</f>
        <v>1.4081363920434615</v>
      </c>
      <c r="EI19" s="24">
        <f>EE11</f>
        <v>-1.5021459227467808</v>
      </c>
      <c r="EJ19" s="24">
        <f>ES11</f>
        <v>2.7757555890707772</v>
      </c>
      <c r="EK19" s="24">
        <f>EI4</f>
        <v>6.1110755236692071</v>
      </c>
      <c r="EL19" s="31">
        <f>EW4</f>
        <v>6.0743526462168038</v>
      </c>
      <c r="EM19" s="32"/>
    </row>
    <row r="20" spans="133:145">
      <c r="EC20" t="s">
        <v>133</v>
      </c>
      <c r="ED20" s="30">
        <v>50</v>
      </c>
      <c r="EE20" s="30">
        <v>5</v>
      </c>
      <c r="EF20" s="30">
        <v>1</v>
      </c>
      <c r="EG20" s="24">
        <f>EI5</f>
        <v>5.7779770674524578</v>
      </c>
      <c r="EH20" s="24">
        <f>EW5</f>
        <v>4.3303683720781709</v>
      </c>
      <c r="EI20" s="24">
        <f>EI6</f>
        <v>-3.8370379860354831</v>
      </c>
      <c r="EJ20" s="24">
        <f>EW6</f>
        <v>1.922390790274173</v>
      </c>
      <c r="EK20" s="24">
        <f>EI7</f>
        <v>-3.3918390878226923</v>
      </c>
      <c r="EL20" s="31">
        <f>EW7</f>
        <v>2.5028085964131073</v>
      </c>
      <c r="EM20" s="32"/>
    </row>
    <row r="21" spans="133:145">
      <c r="EC21" t="s">
        <v>134</v>
      </c>
      <c r="ED21" s="30">
        <v>50</v>
      </c>
      <c r="EE21" s="30">
        <v>5</v>
      </c>
      <c r="EF21" s="30">
        <v>1</v>
      </c>
      <c r="EG21" s="24">
        <f>EI8</f>
        <v>4.4797471868127303</v>
      </c>
      <c r="EH21" s="24">
        <f>EW8</f>
        <v>2.1829697724479793</v>
      </c>
      <c r="EI21" s="24">
        <f>EI9</f>
        <v>-0.4131702004996356</v>
      </c>
      <c r="EJ21" s="24">
        <f>EW9</f>
        <v>2.4437679471334546</v>
      </c>
      <c r="EK21" s="24">
        <f>EI10</f>
        <v>-2.0146050861572</v>
      </c>
      <c r="EL21" s="31">
        <f>EW10</f>
        <v>2.8105043847341831</v>
      </c>
      <c r="EM21" s="32"/>
    </row>
    <row r="22" spans="133:145">
      <c r="EC22" t="s">
        <v>135</v>
      </c>
      <c r="ED22" s="30">
        <v>50</v>
      </c>
      <c r="EE22" s="30">
        <v>5</v>
      </c>
      <c r="EF22" s="30">
        <v>1</v>
      </c>
      <c r="EG22" s="24">
        <f>EI11</f>
        <v>27.02261226058549</v>
      </c>
      <c r="EH22" s="24">
        <f>EW11</f>
        <v>5.0866291343527035</v>
      </c>
      <c r="EI22" s="24">
        <f>EM4</f>
        <v>4.7274357824610931</v>
      </c>
      <c r="EJ22" s="24">
        <f>FA4</f>
        <v>3.4257713010598421</v>
      </c>
      <c r="EK22" s="24">
        <f>EM5</f>
        <v>-1.3291909550957648</v>
      </c>
      <c r="EL22" s="24">
        <f>FA5</f>
        <v>2.1699578615372146</v>
      </c>
      <c r="EM22" s="33"/>
      <c r="EN22" s="33"/>
      <c r="EO22" s="33"/>
    </row>
    <row r="23" spans="133:145">
      <c r="EC23" t="s">
        <v>136</v>
      </c>
      <c r="ED23" s="30">
        <v>50</v>
      </c>
      <c r="EE23" s="30">
        <v>5</v>
      </c>
      <c r="EF23" s="30">
        <v>1</v>
      </c>
      <c r="EG23" s="24">
        <f>EM6</f>
        <v>90.903849849465132</v>
      </c>
      <c r="EH23" s="24">
        <f>FA6</f>
        <v>0.58602306413710004</v>
      </c>
      <c r="EI23" s="24">
        <f>EM7</f>
        <v>44.334123374543601</v>
      </c>
      <c r="EJ23" s="24">
        <f>FA7</f>
        <v>2.305057703958171</v>
      </c>
      <c r="EK23" s="24">
        <f>EM8</f>
        <v>3.2765357760553542</v>
      </c>
      <c r="EL23" s="31">
        <f>FA8</f>
        <v>2.642487261837378</v>
      </c>
      <c r="EM23" s="32"/>
    </row>
    <row r="24" spans="133:145">
      <c r="EC24" t="s">
        <v>137</v>
      </c>
      <c r="ED24" s="30">
        <v>50</v>
      </c>
      <c r="EE24" s="30">
        <v>5</v>
      </c>
      <c r="EF24" s="30">
        <v>1</v>
      </c>
      <c r="EG24" s="24">
        <f>EM9</f>
        <v>15.248862981231188</v>
      </c>
      <c r="EH24" s="24">
        <f>FA9</f>
        <v>3.2088322354590217</v>
      </c>
      <c r="EI24" s="24">
        <f>EM10</f>
        <v>1.1562359874447523</v>
      </c>
      <c r="EJ24" s="24">
        <f>FA10</f>
        <v>3.73042721452607</v>
      </c>
      <c r="EK24" s="24">
        <f>EM11</f>
        <v>-0.72064569854588356</v>
      </c>
      <c r="EL24" s="31">
        <f>FA11</f>
        <v>5.8483653630723609</v>
      </c>
      <c r="EM24" s="32"/>
    </row>
  </sheetData>
  <mergeCells count="24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E94E-668F-CC47-8A5C-49336F934D95}">
  <dimension ref="A2:FD24"/>
  <sheetViews>
    <sheetView topLeftCell="EL1" zoomScaleNormal="100" workbookViewId="0">
      <selection activeCell="EY33" sqref="EY33"/>
    </sheetView>
  </sheetViews>
  <sheetFormatPr baseColWidth="10" defaultRowHeight="16"/>
  <cols>
    <col min="1" max="13" width="5.83203125" customWidth="1"/>
    <col min="15" max="139" width="5.83203125" customWidth="1"/>
    <col min="140" max="141" width="6" customWidth="1"/>
    <col min="142" max="162" width="5.83203125" customWidth="1"/>
  </cols>
  <sheetData>
    <row r="2" spans="1:160">
      <c r="O2" t="s">
        <v>94</v>
      </c>
      <c r="AC2" t="s">
        <v>95</v>
      </c>
      <c r="AX2" t="s">
        <v>96</v>
      </c>
      <c r="BL2" t="s">
        <v>97</v>
      </c>
      <c r="BZ2" t="s">
        <v>98</v>
      </c>
      <c r="CN2" t="s">
        <v>99</v>
      </c>
      <c r="DB2" t="s">
        <v>100</v>
      </c>
      <c r="DP2" t="s">
        <v>101</v>
      </c>
      <c r="ED2" t="s">
        <v>102</v>
      </c>
      <c r="ER2" t="s">
        <v>103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104</v>
      </c>
      <c r="AR3" s="22" t="s">
        <v>105</v>
      </c>
      <c r="AS3" s="22" t="s">
        <v>106</v>
      </c>
      <c r="AT3" s="22" t="s">
        <v>107</v>
      </c>
      <c r="AU3" s="22" t="s">
        <v>108</v>
      </c>
      <c r="AV3" s="22" t="s">
        <v>109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8" t="s">
        <v>1</v>
      </c>
      <c r="C4" s="19"/>
      <c r="D4" s="19"/>
      <c r="E4" s="20"/>
      <c r="F4" s="6" t="s">
        <v>60</v>
      </c>
      <c r="G4" s="7"/>
      <c r="H4" s="7"/>
      <c r="I4" s="8"/>
      <c r="J4" s="3" t="s">
        <v>68</v>
      </c>
      <c r="K4" s="4"/>
      <c r="L4" s="4"/>
      <c r="M4" s="5"/>
      <c r="O4" s="1" t="s">
        <v>0</v>
      </c>
      <c r="P4">
        <v>4.9799999999999997E-2</v>
      </c>
      <c r="Q4">
        <v>5.4800000000000001E-2</v>
      </c>
      <c r="R4">
        <v>5.1999999999999998E-2</v>
      </c>
      <c r="S4">
        <v>4.9500000000000002E-2</v>
      </c>
      <c r="T4">
        <v>0.80379999999999996</v>
      </c>
      <c r="U4">
        <v>0.77580000000000005</v>
      </c>
      <c r="V4">
        <v>0.82020000000000004</v>
      </c>
      <c r="W4">
        <v>0.74239999999999995</v>
      </c>
      <c r="X4">
        <v>0.70269999999999999</v>
      </c>
      <c r="Y4">
        <v>0.69020000000000004</v>
      </c>
      <c r="Z4">
        <v>0.67510000000000003</v>
      </c>
      <c r="AA4">
        <v>0.73150000000000004</v>
      </c>
      <c r="AC4" s="1" t="s">
        <v>0</v>
      </c>
      <c r="AD4" s="23">
        <f>P4-(AVERAGE($P$4:$S$4))</f>
        <v>-1.7250000000000043E-3</v>
      </c>
      <c r="AE4" s="23">
        <f t="shared" ref="AE4:AG11" si="0">Q4-(AVERAGE($P$4:$S$4))</f>
        <v>3.2750000000000001E-3</v>
      </c>
      <c r="AF4" s="23">
        <f t="shared" si="0"/>
        <v>4.7499999999999626E-4</v>
      </c>
      <c r="AG4" s="23">
        <f>S4-(AVERAGE($P$4:$S$4))</f>
        <v>-2.024999999999999E-3</v>
      </c>
      <c r="AH4" s="23">
        <f>T4-(AVERAGE($P$4:$S$4))</f>
        <v>0.75227499999999992</v>
      </c>
      <c r="AI4" s="23">
        <f t="shared" ref="AH4:AO11" si="1">U4-(AVERAGE($P$4:$S$4))</f>
        <v>0.724275</v>
      </c>
      <c r="AJ4" s="23">
        <f t="shared" si="1"/>
        <v>0.768675</v>
      </c>
      <c r="AK4" s="23">
        <f t="shared" si="1"/>
        <v>0.69087499999999991</v>
      </c>
      <c r="AL4" s="23">
        <f t="shared" si="1"/>
        <v>0.65117499999999995</v>
      </c>
      <c r="AM4" s="23">
        <f t="shared" si="1"/>
        <v>0.63867499999999999</v>
      </c>
      <c r="AN4" s="23">
        <f t="shared" si="1"/>
        <v>0.62357499999999999</v>
      </c>
      <c r="AO4" s="23">
        <f t="shared" si="1"/>
        <v>0.679975</v>
      </c>
      <c r="AQ4" s="22">
        <v>0</v>
      </c>
      <c r="AR4" s="23">
        <v>-1.0250000000000051E-3</v>
      </c>
      <c r="AS4" s="23">
        <v>4.7499999999999626E-4</v>
      </c>
      <c r="AT4" s="23">
        <v>1.1749999999999955E-3</v>
      </c>
      <c r="AU4" s="23">
        <v>-6.2500000000000056E-4</v>
      </c>
      <c r="AV4" s="24">
        <f>AVERAGE(AR4:AU4)</f>
        <v>-3.4694469519536142E-18</v>
      </c>
      <c r="AX4" s="1" t="s">
        <v>0</v>
      </c>
      <c r="AY4" s="23">
        <f>(AD4-0.0023)/0.0488</f>
        <v>-8.2479508196721396E-2</v>
      </c>
      <c r="AZ4" s="23">
        <f t="shared" ref="AZ4:BJ11" si="2">(AE4-0.0023)/0.0488</f>
        <v>1.9979508196721313E-2</v>
      </c>
      <c r="BA4" s="23">
        <f t="shared" si="2"/>
        <v>-3.7397540983606634E-2</v>
      </c>
      <c r="BB4" s="23">
        <f t="shared" si="2"/>
        <v>-8.8627049180327849E-2</v>
      </c>
      <c r="BC4" s="23">
        <f t="shared" si="2"/>
        <v>15.368340163934425</v>
      </c>
      <c r="BD4" s="23">
        <f t="shared" si="2"/>
        <v>14.794569672131148</v>
      </c>
      <c r="BE4" s="23">
        <f t="shared" si="2"/>
        <v>15.704405737704917</v>
      </c>
      <c r="BF4" s="23">
        <f t="shared" si="2"/>
        <v>14.110143442622949</v>
      </c>
      <c r="BG4" s="23">
        <f t="shared" si="2"/>
        <v>13.296618852459016</v>
      </c>
      <c r="BH4" s="23">
        <f t="shared" si="2"/>
        <v>13.040471311475409</v>
      </c>
      <c r="BI4" s="23">
        <f t="shared" si="2"/>
        <v>12.731045081967213</v>
      </c>
      <c r="BJ4" s="23">
        <f t="shared" si="2"/>
        <v>13.886782786885245</v>
      </c>
      <c r="BL4" s="1" t="s">
        <v>0</v>
      </c>
      <c r="BM4" s="23">
        <f t="shared" ref="BM4:BX11" si="3">AY4/(0.04*5)</f>
        <v>-0.41239754098360698</v>
      </c>
      <c r="BN4" s="23">
        <f t="shared" si="3"/>
        <v>9.9897540983606564E-2</v>
      </c>
      <c r="BO4" s="23">
        <f t="shared" si="3"/>
        <v>-0.18698770491803315</v>
      </c>
      <c r="BP4" s="23">
        <f t="shared" si="3"/>
        <v>-0.44313524590163922</v>
      </c>
      <c r="BQ4" s="23">
        <f t="shared" si="3"/>
        <v>76.841700819672127</v>
      </c>
      <c r="BR4" s="23">
        <f t="shared" si="3"/>
        <v>73.972848360655732</v>
      </c>
      <c r="BS4" s="23">
        <f t="shared" si="3"/>
        <v>78.522028688524586</v>
      </c>
      <c r="BT4" s="23">
        <f t="shared" si="3"/>
        <v>70.550717213114737</v>
      </c>
      <c r="BU4" s="23">
        <f t="shared" si="3"/>
        <v>66.483094262295069</v>
      </c>
      <c r="BV4" s="23">
        <f t="shared" si="3"/>
        <v>65.202356557377044</v>
      </c>
      <c r="BW4" s="23">
        <f t="shared" si="3"/>
        <v>63.655225409836063</v>
      </c>
      <c r="BX4" s="23">
        <f t="shared" si="3"/>
        <v>69.433913934426215</v>
      </c>
      <c r="BZ4" s="1" t="s">
        <v>0</v>
      </c>
      <c r="CA4" s="23">
        <f t="shared" ref="CA4:CA7" si="4">AVERAGE(BM4:BP4)</f>
        <v>-0.23565573770491821</v>
      </c>
      <c r="CB4" s="23"/>
      <c r="CC4" s="23"/>
      <c r="CD4" s="23"/>
      <c r="CE4" s="25">
        <f t="shared" ref="CE4:CI11" si="5">AVERAGE(BQ4:BT4)</f>
        <v>74.971823770491795</v>
      </c>
      <c r="CF4" s="23"/>
      <c r="CG4" s="23"/>
      <c r="CH4" s="23"/>
      <c r="CI4" s="25">
        <f t="shared" ref="CI4:CI7" si="6">AVERAGE(BU4:BX4)</f>
        <v>66.193647540983591</v>
      </c>
      <c r="CJ4" s="23"/>
      <c r="CK4" s="23"/>
      <c r="CL4" s="23"/>
      <c r="CN4" s="1" t="s">
        <v>0</v>
      </c>
      <c r="CO4" s="23">
        <f t="shared" ref="CO4:CZ11" si="7">(BM4/$CA$5)*100</f>
        <v>-0.52683246073298484</v>
      </c>
      <c r="CP4" s="23">
        <f t="shared" si="7"/>
        <v>0.12761780104712042</v>
      </c>
      <c r="CQ4" s="23">
        <f t="shared" si="7"/>
        <v>-0.23887434554973869</v>
      </c>
      <c r="CR4" s="23">
        <f t="shared" si="7"/>
        <v>-0.56609947643979042</v>
      </c>
      <c r="CS4" s="23">
        <f t="shared" si="7"/>
        <v>98.164267015706798</v>
      </c>
      <c r="CT4" s="23">
        <f t="shared" si="7"/>
        <v>94.499345549738209</v>
      </c>
      <c r="CU4" s="23">
        <f t="shared" si="7"/>
        <v>100.31086387434553</v>
      </c>
      <c r="CV4" s="23">
        <f t="shared" si="7"/>
        <v>90.127617801047094</v>
      </c>
      <c r="CW4" s="23">
        <f t="shared" si="7"/>
        <v>84.931282722513075</v>
      </c>
      <c r="CX4" s="23">
        <f t="shared" si="7"/>
        <v>83.295157068062821</v>
      </c>
      <c r="CY4" s="23">
        <f t="shared" si="7"/>
        <v>81.318717277486911</v>
      </c>
      <c r="CZ4" s="23">
        <f t="shared" si="7"/>
        <v>88.70091623036646</v>
      </c>
      <c r="DB4" s="1" t="s">
        <v>0</v>
      </c>
      <c r="DC4" s="23">
        <f t="shared" ref="DC4:DC11" si="8">AVERAGE(CO4:CR4)</f>
        <v>-0.3010471204188484</v>
      </c>
      <c r="DD4" s="23"/>
      <c r="DE4" s="23"/>
      <c r="DF4" s="23"/>
      <c r="DG4" s="23">
        <f t="shared" ref="DG4:DK11" si="9">AVERAGE(CS4:CV4)</f>
        <v>95.775523560209422</v>
      </c>
      <c r="DH4" s="23"/>
      <c r="DI4" s="23"/>
      <c r="DJ4" s="23"/>
      <c r="DK4" s="23">
        <f t="shared" ref="DK4:DK7" si="10">AVERAGE(CW4:CZ4)</f>
        <v>84.56151832460732</v>
      </c>
      <c r="DL4" s="23"/>
      <c r="DM4" s="23"/>
      <c r="DN4" s="23"/>
      <c r="DP4" s="1" t="s">
        <v>0</v>
      </c>
      <c r="DQ4" s="23">
        <f t="shared" ref="DQ4:EB11" si="11">$DC$8-CO4</f>
        <v>86.704842931937165</v>
      </c>
      <c r="DR4" s="23">
        <f t="shared" si="11"/>
        <v>86.050392670157052</v>
      </c>
      <c r="DS4" s="23">
        <f t="shared" si="11"/>
        <v>86.416884816753907</v>
      </c>
      <c r="DT4" s="23">
        <f t="shared" si="11"/>
        <v>86.744109947643963</v>
      </c>
      <c r="DU4" s="23">
        <f t="shared" si="11"/>
        <v>-11.986256544502623</v>
      </c>
      <c r="DV4" s="23">
        <f t="shared" si="11"/>
        <v>-8.3213350785340339</v>
      </c>
      <c r="DW4" s="23">
        <f t="shared" si="11"/>
        <v>-14.132853403141354</v>
      </c>
      <c r="DX4" s="23">
        <f t="shared" si="11"/>
        <v>-3.9496073298429195</v>
      </c>
      <c r="DY4" s="23">
        <f t="shared" si="11"/>
        <v>1.2467277486911001</v>
      </c>
      <c r="DZ4" s="23">
        <f t="shared" si="11"/>
        <v>2.882853403141354</v>
      </c>
      <c r="EA4" s="23">
        <f t="shared" si="11"/>
        <v>4.8592931937172636</v>
      </c>
      <c r="EB4" s="23">
        <f>$DC$8-CZ4</f>
        <v>-2.5229057591622848</v>
      </c>
      <c r="ED4" s="1" t="s">
        <v>0</v>
      </c>
      <c r="EE4" s="23">
        <f t="shared" ref="EE4:EE8" si="12">AVERAGE(DQ4:DT4)</f>
        <v>86.479057591623018</v>
      </c>
      <c r="EF4" s="23"/>
      <c r="EG4" s="23"/>
      <c r="EH4" s="23"/>
      <c r="EI4" s="34">
        <f t="shared" ref="EI4:EM11" si="13">AVERAGE(DU4:DX4)</f>
        <v>-9.5975130890052327</v>
      </c>
      <c r="EJ4" s="34"/>
      <c r="EK4" s="34"/>
      <c r="EL4" s="34"/>
      <c r="EM4" s="25">
        <f t="shared" ref="EM4:EM7" si="14">AVERAGE(DY4:EB4)</f>
        <v>1.6164921465968582</v>
      </c>
      <c r="EN4" s="23"/>
      <c r="EO4" s="23"/>
      <c r="EP4" s="23"/>
      <c r="ER4" s="1" t="s">
        <v>0</v>
      </c>
      <c r="ES4" s="23">
        <f t="shared" ref="ES4:ES7" si="15">STDEV(DQ4:DT4)</f>
        <v>0.32085866055704182</v>
      </c>
      <c r="ET4" s="23"/>
      <c r="EU4" s="23"/>
      <c r="EV4" s="23"/>
      <c r="EW4" s="34">
        <f t="shared" ref="EW4:FA11" si="16">STDEV(DU4:DX4)</f>
        <v>4.4647835647430529</v>
      </c>
      <c r="EX4" s="34"/>
      <c r="EY4" s="34"/>
      <c r="EZ4" s="34"/>
      <c r="FA4" s="25">
        <f t="shared" ref="FA4:FA7" si="17">STDEV(DY4:EB4)</f>
        <v>3.1300037377743357</v>
      </c>
      <c r="FB4" s="23"/>
      <c r="FC4" s="23"/>
      <c r="FD4" s="23"/>
    </row>
    <row r="5" spans="1:160">
      <c r="A5" s="1" t="s">
        <v>3</v>
      </c>
      <c r="B5" s="9" t="s">
        <v>14</v>
      </c>
      <c r="C5" s="10"/>
      <c r="D5" s="10"/>
      <c r="E5" s="11"/>
      <c r="F5" s="3" t="s">
        <v>61</v>
      </c>
      <c r="G5" s="4"/>
      <c r="H5" s="4"/>
      <c r="I5" s="5"/>
      <c r="J5" s="3" t="s">
        <v>69</v>
      </c>
      <c r="K5" s="4"/>
      <c r="L5" s="4"/>
      <c r="M5" s="5"/>
      <c r="O5" s="1" t="s">
        <v>3</v>
      </c>
      <c r="P5">
        <v>0.80259999999999998</v>
      </c>
      <c r="Q5">
        <v>0.81699999999999995</v>
      </c>
      <c r="R5">
        <v>0.79530000000000001</v>
      </c>
      <c r="S5">
        <v>0.85640000000000005</v>
      </c>
      <c r="T5">
        <v>0.66669999999999996</v>
      </c>
      <c r="U5">
        <v>0.6552</v>
      </c>
      <c r="V5">
        <v>0.67820000000000003</v>
      </c>
      <c r="W5">
        <v>0.6109</v>
      </c>
      <c r="X5">
        <v>0.79100000000000004</v>
      </c>
      <c r="Y5">
        <v>0.80030000000000001</v>
      </c>
      <c r="Z5">
        <v>0.76790000000000003</v>
      </c>
      <c r="AA5">
        <v>0.81220000000000003</v>
      </c>
      <c r="AC5" s="1" t="s">
        <v>3</v>
      </c>
      <c r="AD5" s="23">
        <f t="shared" ref="AD5:AD11" si="18">P5-(AVERAGE($P$4:$S$4))</f>
        <v>0.75107499999999994</v>
      </c>
      <c r="AE5" s="23">
        <f t="shared" si="0"/>
        <v>0.76547499999999991</v>
      </c>
      <c r="AF5" s="23">
        <f t="shared" si="0"/>
        <v>0.74377499999999996</v>
      </c>
      <c r="AG5" s="23">
        <f t="shared" si="0"/>
        <v>0.80487500000000001</v>
      </c>
      <c r="AH5" s="23">
        <f>T5-(AVERAGE($P$4:$S$4))</f>
        <v>0.61517499999999992</v>
      </c>
      <c r="AI5" s="23">
        <f t="shared" si="1"/>
        <v>0.60367499999999996</v>
      </c>
      <c r="AJ5" s="23">
        <f t="shared" si="1"/>
        <v>0.62667499999999998</v>
      </c>
      <c r="AK5" s="23">
        <f t="shared" si="1"/>
        <v>0.55937499999999996</v>
      </c>
      <c r="AL5" s="23">
        <f t="shared" si="1"/>
        <v>0.73947499999999999</v>
      </c>
      <c r="AM5" s="23">
        <f t="shared" si="1"/>
        <v>0.74877499999999997</v>
      </c>
      <c r="AN5" s="23">
        <f t="shared" si="1"/>
        <v>0.71637499999999998</v>
      </c>
      <c r="AO5" s="23">
        <f t="shared" si="1"/>
        <v>0.76067499999999999</v>
      </c>
      <c r="AQ5" s="22">
        <v>2.5</v>
      </c>
      <c r="AR5" s="23">
        <v>0.26827500000000004</v>
      </c>
      <c r="AS5" s="23">
        <v>0.252475</v>
      </c>
      <c r="AT5" s="23">
        <v>0.26387499999999997</v>
      </c>
      <c r="AU5" s="23">
        <v>0.27237500000000003</v>
      </c>
      <c r="AV5" s="24">
        <f t="shared" ref="AV5:AV6" si="19">AVERAGE(AR5:AU5)</f>
        <v>0.26424999999999998</v>
      </c>
      <c r="AX5" s="1" t="s">
        <v>3</v>
      </c>
      <c r="AY5" s="23">
        <f t="shared" ref="AY5:AY11" si="20">(AD5-0.0023)/0.0488</f>
        <v>15.343749999999998</v>
      </c>
      <c r="AZ5" s="23">
        <f t="shared" si="2"/>
        <v>15.638831967213113</v>
      </c>
      <c r="BA5" s="23">
        <f t="shared" si="2"/>
        <v>15.194159836065573</v>
      </c>
      <c r="BB5" s="23">
        <f t="shared" si="2"/>
        <v>16.446209016393443</v>
      </c>
      <c r="BC5" s="23">
        <f t="shared" si="2"/>
        <v>12.558913934426227</v>
      </c>
      <c r="BD5" s="23">
        <f t="shared" si="2"/>
        <v>12.32325819672131</v>
      </c>
      <c r="BE5" s="23">
        <f t="shared" si="2"/>
        <v>12.794569672131146</v>
      </c>
      <c r="BF5" s="23">
        <f t="shared" si="2"/>
        <v>11.415471311475409</v>
      </c>
      <c r="BG5" s="23">
        <f t="shared" si="2"/>
        <v>15.106045081967213</v>
      </c>
      <c r="BH5" s="23">
        <f t="shared" si="2"/>
        <v>15.296618852459016</v>
      </c>
      <c r="BI5" s="23">
        <f t="shared" si="2"/>
        <v>14.632684426229508</v>
      </c>
      <c r="BJ5" s="23">
        <f t="shared" si="2"/>
        <v>15.540471311475409</v>
      </c>
      <c r="BL5" s="1" t="s">
        <v>3</v>
      </c>
      <c r="BM5" s="23">
        <f t="shared" si="3"/>
        <v>76.718749999999986</v>
      </c>
      <c r="BN5" s="23">
        <f t="shared" si="3"/>
        <v>78.194159836065566</v>
      </c>
      <c r="BO5" s="23">
        <f t="shared" si="3"/>
        <v>75.970799180327859</v>
      </c>
      <c r="BP5" s="23">
        <f t="shared" si="3"/>
        <v>82.23104508196721</v>
      </c>
      <c r="BQ5" s="23">
        <f t="shared" si="3"/>
        <v>62.794569672131132</v>
      </c>
      <c r="BR5" s="23">
        <f t="shared" si="3"/>
        <v>61.616290983606547</v>
      </c>
      <c r="BS5" s="23">
        <f t="shared" si="3"/>
        <v>63.972848360655732</v>
      </c>
      <c r="BT5" s="23">
        <f t="shared" si="3"/>
        <v>57.077356557377044</v>
      </c>
      <c r="BU5" s="23">
        <f t="shared" si="3"/>
        <v>75.530225409836063</v>
      </c>
      <c r="BV5" s="23">
        <f t="shared" si="3"/>
        <v>76.483094262295069</v>
      </c>
      <c r="BW5" s="23">
        <f t="shared" si="3"/>
        <v>73.163422131147541</v>
      </c>
      <c r="BX5" s="23">
        <f t="shared" si="3"/>
        <v>77.702356557377044</v>
      </c>
      <c r="BZ5" s="1" t="s">
        <v>3</v>
      </c>
      <c r="CA5" s="23">
        <f>AVERAGE(BM5:BP5)</f>
        <v>78.278688524590166</v>
      </c>
      <c r="CB5" s="23"/>
      <c r="CC5" s="23"/>
      <c r="CD5" s="23"/>
      <c r="CE5" s="25">
        <f t="shared" si="5"/>
        <v>61.365266393442617</v>
      </c>
      <c r="CF5" s="23"/>
      <c r="CG5" s="23"/>
      <c r="CH5" s="23"/>
      <c r="CI5" s="23">
        <f t="shared" si="6"/>
        <v>75.719774590163922</v>
      </c>
      <c r="CJ5" s="23"/>
      <c r="CK5" s="23"/>
      <c r="CL5" s="23"/>
      <c r="CN5" s="1" t="s">
        <v>3</v>
      </c>
      <c r="CO5" s="23">
        <f>(BM5/$CA$5)*100</f>
        <v>98.007198952879563</v>
      </c>
      <c r="CP5" s="23">
        <f t="shared" si="7"/>
        <v>99.892015706806276</v>
      </c>
      <c r="CQ5" s="23">
        <f t="shared" si="7"/>
        <v>97.051701570680621</v>
      </c>
      <c r="CR5" s="23">
        <f t="shared" si="7"/>
        <v>105.04908376963351</v>
      </c>
      <c r="CS5" s="23">
        <f t="shared" si="7"/>
        <v>80.219240837696319</v>
      </c>
      <c r="CT5" s="23">
        <f t="shared" si="7"/>
        <v>78.714005235602087</v>
      </c>
      <c r="CU5" s="23">
        <f t="shared" si="7"/>
        <v>81.724476439790578</v>
      </c>
      <c r="CV5" s="23">
        <f t="shared" si="7"/>
        <v>72.915575916230353</v>
      </c>
      <c r="CW5" s="23">
        <f t="shared" si="7"/>
        <v>96.488874345549732</v>
      </c>
      <c r="CX5" s="23">
        <f t="shared" si="7"/>
        <v>97.706151832460719</v>
      </c>
      <c r="CY5" s="23">
        <f t="shared" si="7"/>
        <v>93.465314136125656</v>
      </c>
      <c r="CZ5" s="23">
        <f t="shared" si="7"/>
        <v>99.263743455497377</v>
      </c>
      <c r="DB5" s="1" t="s">
        <v>3</v>
      </c>
      <c r="DC5" s="23">
        <f t="shared" si="8"/>
        <v>100</v>
      </c>
      <c r="DD5" s="23"/>
      <c r="DE5" s="23"/>
      <c r="DF5" s="23"/>
      <c r="DG5" s="23">
        <f t="shared" si="9"/>
        <v>78.393324607329831</v>
      </c>
      <c r="DH5" s="23"/>
      <c r="DI5" s="23"/>
      <c r="DJ5" s="23"/>
      <c r="DK5" s="23">
        <f t="shared" si="10"/>
        <v>96.731020942408364</v>
      </c>
      <c r="DL5" s="23"/>
      <c r="DM5" s="23"/>
      <c r="DN5" s="23"/>
      <c r="DP5" s="1" t="s">
        <v>3</v>
      </c>
      <c r="DQ5" s="23">
        <f>$DC$5-CO5</f>
        <v>1.9928010471204374</v>
      </c>
      <c r="DR5" s="23">
        <f>$DC$5-CP5</f>
        <v>0.1079842931937236</v>
      </c>
      <c r="DS5" s="23">
        <f>$DC$5-CQ5</f>
        <v>2.9482984293193795</v>
      </c>
      <c r="DT5" s="23">
        <f t="shared" si="11"/>
        <v>-18.871073298429337</v>
      </c>
      <c r="DU5" s="23">
        <f t="shared" si="11"/>
        <v>5.9587696335078562</v>
      </c>
      <c r="DV5" s="23">
        <f t="shared" si="11"/>
        <v>7.4640052356020874</v>
      </c>
      <c r="DW5" s="23">
        <f t="shared" si="11"/>
        <v>4.4535340314135965</v>
      </c>
      <c r="DX5" s="23">
        <f t="shared" si="11"/>
        <v>13.262434554973822</v>
      </c>
      <c r="DY5" s="23">
        <f t="shared" si="11"/>
        <v>-10.310863874345557</v>
      </c>
      <c r="DZ5" s="23">
        <f t="shared" si="11"/>
        <v>-11.528141361256544</v>
      </c>
      <c r="EA5" s="23">
        <f t="shared" si="11"/>
        <v>-7.2873036649214811</v>
      </c>
      <c r="EB5" s="23">
        <f t="shared" si="11"/>
        <v>-13.085732984293202</v>
      </c>
      <c r="ED5" s="1" t="s">
        <v>3</v>
      </c>
      <c r="EE5" s="23">
        <f t="shared" si="12"/>
        <v>-3.4554973821989492</v>
      </c>
      <c r="EF5" s="23"/>
      <c r="EG5" s="23"/>
      <c r="EH5" s="23"/>
      <c r="EI5" s="25">
        <f t="shared" si="13"/>
        <v>7.7846858638743406</v>
      </c>
      <c r="EJ5" s="34"/>
      <c r="EK5" s="34"/>
      <c r="EL5" s="34"/>
      <c r="EM5" s="25">
        <f t="shared" si="14"/>
        <v>-10.553010471204196</v>
      </c>
      <c r="EN5" s="23"/>
      <c r="EO5" s="23"/>
      <c r="EP5" s="23"/>
      <c r="ER5" s="1" t="s">
        <v>3</v>
      </c>
      <c r="ES5" s="23">
        <f t="shared" si="15"/>
        <v>10.344578919261133</v>
      </c>
      <c r="ET5" s="23"/>
      <c r="EU5" s="23"/>
      <c r="EV5" s="23"/>
      <c r="EW5" s="25">
        <f t="shared" si="16"/>
        <v>3.8530987269734598</v>
      </c>
      <c r="EX5" s="34"/>
      <c r="EY5" s="34"/>
      <c r="EZ5" s="34"/>
      <c r="FA5" s="25">
        <f t="shared" si="17"/>
        <v>2.4555406397243531</v>
      </c>
      <c r="FB5" s="23"/>
      <c r="FC5" s="23"/>
      <c r="FD5" s="23"/>
    </row>
    <row r="6" spans="1:160">
      <c r="A6" s="1" t="s">
        <v>6</v>
      </c>
      <c r="B6" s="12" t="s">
        <v>130</v>
      </c>
      <c r="C6" s="13"/>
      <c r="D6" s="13"/>
      <c r="E6" s="14"/>
      <c r="F6" s="3" t="s">
        <v>62</v>
      </c>
      <c r="G6" s="4"/>
      <c r="H6" s="4"/>
      <c r="I6" s="5"/>
      <c r="J6" s="6" t="s">
        <v>70</v>
      </c>
      <c r="K6" s="7"/>
      <c r="L6" s="7"/>
      <c r="M6" s="8"/>
      <c r="O6" s="1" t="s">
        <v>6</v>
      </c>
      <c r="P6">
        <v>0.48320000000000002</v>
      </c>
      <c r="Q6">
        <v>0.4914</v>
      </c>
      <c r="R6">
        <v>0.53190000000000004</v>
      </c>
      <c r="S6">
        <v>0.41830000000000001</v>
      </c>
      <c r="T6">
        <v>0.79610000000000003</v>
      </c>
      <c r="U6">
        <v>0.7833</v>
      </c>
      <c r="V6">
        <v>0.79690000000000005</v>
      </c>
      <c r="W6">
        <v>0.78580000000000005</v>
      </c>
      <c r="X6">
        <v>0.79359999999999997</v>
      </c>
      <c r="Y6">
        <v>0.73740000000000006</v>
      </c>
      <c r="Z6">
        <v>0.77229999999999999</v>
      </c>
      <c r="AA6">
        <v>0.74160000000000004</v>
      </c>
      <c r="AC6" s="1" t="s">
        <v>6</v>
      </c>
      <c r="AD6" s="23">
        <f t="shared" si="18"/>
        <v>0.43167500000000003</v>
      </c>
      <c r="AE6" s="23">
        <f t="shared" si="0"/>
        <v>0.43987500000000002</v>
      </c>
      <c r="AF6" s="23">
        <f t="shared" si="0"/>
        <v>0.48037500000000005</v>
      </c>
      <c r="AG6" s="23">
        <f t="shared" si="0"/>
        <v>0.36677500000000002</v>
      </c>
      <c r="AH6" s="23">
        <f t="shared" si="1"/>
        <v>0.74457499999999999</v>
      </c>
      <c r="AI6" s="23">
        <f t="shared" si="1"/>
        <v>0.73177499999999995</v>
      </c>
      <c r="AJ6" s="23">
        <f t="shared" si="1"/>
        <v>0.74537500000000001</v>
      </c>
      <c r="AK6" s="23">
        <f t="shared" si="1"/>
        <v>0.73427500000000001</v>
      </c>
      <c r="AL6" s="23">
        <f t="shared" si="1"/>
        <v>0.74207499999999993</v>
      </c>
      <c r="AM6" s="23">
        <f t="shared" si="1"/>
        <v>0.68587500000000001</v>
      </c>
      <c r="AN6" s="23">
        <f t="shared" si="1"/>
        <v>0.72077499999999994</v>
      </c>
      <c r="AO6" s="23">
        <f t="shared" si="1"/>
        <v>0.69007499999999999</v>
      </c>
      <c r="AQ6" s="22">
        <v>10</v>
      </c>
      <c r="AR6" s="23">
        <v>0.53347500000000003</v>
      </c>
      <c r="AS6" s="23">
        <v>0.50587500000000007</v>
      </c>
      <c r="AT6" s="23">
        <v>0.52687499999999998</v>
      </c>
      <c r="AU6" s="23">
        <v>0.54167500000000002</v>
      </c>
      <c r="AV6" s="24">
        <f t="shared" si="19"/>
        <v>0.52697500000000008</v>
      </c>
      <c r="AX6" s="1" t="s">
        <v>6</v>
      </c>
      <c r="AY6" s="23">
        <f t="shared" si="20"/>
        <v>8.7986680327868854</v>
      </c>
      <c r="AZ6" s="23">
        <f t="shared" si="2"/>
        <v>8.9667008196721305</v>
      </c>
      <c r="BA6" s="23">
        <f t="shared" si="2"/>
        <v>9.7966188524590159</v>
      </c>
      <c r="BB6" s="23">
        <f t="shared" si="2"/>
        <v>7.4687499999999991</v>
      </c>
      <c r="BC6" s="23">
        <f t="shared" si="2"/>
        <v>15.210553278688524</v>
      </c>
      <c r="BD6" s="23">
        <f t="shared" si="2"/>
        <v>14.94825819672131</v>
      </c>
      <c r="BE6" s="23">
        <f t="shared" si="2"/>
        <v>15.226946721311474</v>
      </c>
      <c r="BF6" s="23">
        <f t="shared" si="2"/>
        <v>14.999487704918034</v>
      </c>
      <c r="BG6" s="23">
        <f t="shared" si="2"/>
        <v>15.159323770491801</v>
      </c>
      <c r="BH6" s="23">
        <f t="shared" si="2"/>
        <v>14.007684426229508</v>
      </c>
      <c r="BI6" s="23">
        <f t="shared" si="2"/>
        <v>14.722848360655735</v>
      </c>
      <c r="BJ6" s="23">
        <f t="shared" si="2"/>
        <v>14.09375</v>
      </c>
      <c r="BL6" s="1" t="s">
        <v>6</v>
      </c>
      <c r="BM6" s="23">
        <f t="shared" si="3"/>
        <v>43.993340163934427</v>
      </c>
      <c r="BN6" s="23">
        <f t="shared" si="3"/>
        <v>44.833504098360649</v>
      </c>
      <c r="BO6" s="23">
        <f t="shared" si="3"/>
        <v>48.983094262295076</v>
      </c>
      <c r="BP6" s="23">
        <f t="shared" si="3"/>
        <v>37.343749999999993</v>
      </c>
      <c r="BQ6" s="23">
        <f t="shared" si="3"/>
        <v>76.05276639344261</v>
      </c>
      <c r="BR6" s="23">
        <f t="shared" si="3"/>
        <v>74.741290983606547</v>
      </c>
      <c r="BS6" s="23">
        <f t="shared" si="3"/>
        <v>76.134733606557361</v>
      </c>
      <c r="BT6" s="23">
        <f t="shared" si="3"/>
        <v>74.997438524590166</v>
      </c>
      <c r="BU6" s="23">
        <f t="shared" si="3"/>
        <v>75.796618852459005</v>
      </c>
      <c r="BV6" s="23">
        <f t="shared" si="3"/>
        <v>70.038422131147541</v>
      </c>
      <c r="BW6" s="23">
        <f t="shared" si="3"/>
        <v>73.614241803278674</v>
      </c>
      <c r="BX6" s="23">
        <f t="shared" si="3"/>
        <v>70.46875</v>
      </c>
      <c r="BZ6" s="1" t="s">
        <v>6</v>
      </c>
      <c r="CA6" s="23">
        <f t="shared" si="4"/>
        <v>43.788422131147541</v>
      </c>
      <c r="CB6" s="23"/>
      <c r="CC6" s="23"/>
      <c r="CD6" s="23"/>
      <c r="CE6" s="25">
        <f t="shared" si="5"/>
        <v>75.481557377049171</v>
      </c>
      <c r="CF6" s="23"/>
      <c r="CG6" s="23"/>
      <c r="CH6" s="23"/>
      <c r="CI6" s="23">
        <f t="shared" si="6"/>
        <v>72.479508196721298</v>
      </c>
      <c r="CJ6" s="23"/>
      <c r="CK6" s="23"/>
      <c r="CL6" s="23"/>
      <c r="CN6" s="1" t="s">
        <v>6</v>
      </c>
      <c r="CO6" s="23">
        <f t="shared" ref="CO6:CO11" si="21">(BM6/$CA$5)*100</f>
        <v>56.200916230366495</v>
      </c>
      <c r="CP6" s="23">
        <f t="shared" si="7"/>
        <v>57.274214659685853</v>
      </c>
      <c r="CQ6" s="23">
        <f t="shared" si="7"/>
        <v>62.575261780104711</v>
      </c>
      <c r="CR6" s="23">
        <f t="shared" si="7"/>
        <v>47.706151832460726</v>
      </c>
      <c r="CS6" s="23">
        <f t="shared" si="7"/>
        <v>97.15641361256543</v>
      </c>
      <c r="CT6" s="23">
        <f t="shared" si="7"/>
        <v>95.48102094240835</v>
      </c>
      <c r="CU6" s="23">
        <f t="shared" si="7"/>
        <v>97.26112565445024</v>
      </c>
      <c r="CV6" s="23">
        <f t="shared" si="7"/>
        <v>95.808246073298434</v>
      </c>
      <c r="CW6" s="23">
        <f t="shared" si="7"/>
        <v>96.829188481675374</v>
      </c>
      <c r="CX6" s="23">
        <f t="shared" si="7"/>
        <v>89.473167539267024</v>
      </c>
      <c r="CY6" s="23">
        <f t="shared" si="7"/>
        <v>94.04123036649213</v>
      </c>
      <c r="CZ6" s="23">
        <f t="shared" si="7"/>
        <v>90.022905759162299</v>
      </c>
      <c r="DB6" s="1" t="s">
        <v>6</v>
      </c>
      <c r="DC6" s="23">
        <f>AVERAGE(CO6:CR6)</f>
        <v>55.93913612565445</v>
      </c>
      <c r="DD6" s="23"/>
      <c r="DE6" s="23"/>
      <c r="DF6" s="23"/>
      <c r="DG6" s="23">
        <f t="shared" si="9"/>
        <v>96.426701570680606</v>
      </c>
      <c r="DH6" s="23"/>
      <c r="DI6" s="23"/>
      <c r="DJ6" s="23"/>
      <c r="DK6" s="23">
        <f t="shared" si="10"/>
        <v>92.59162303664921</v>
      </c>
      <c r="DL6" s="23"/>
      <c r="DM6" s="23"/>
      <c r="DN6" s="23"/>
      <c r="DP6" s="1" t="s">
        <v>6</v>
      </c>
      <c r="DQ6" s="23">
        <f t="shared" si="11"/>
        <v>29.97709424083768</v>
      </c>
      <c r="DR6" s="23">
        <f t="shared" si="11"/>
        <v>28.903795811518322</v>
      </c>
      <c r="DS6" s="23">
        <f t="shared" si="11"/>
        <v>23.602748691099464</v>
      </c>
      <c r="DT6" s="23">
        <f t="shared" si="11"/>
        <v>38.471858638743448</v>
      </c>
      <c r="DU6" s="23">
        <f t="shared" si="11"/>
        <v>-10.978403141361255</v>
      </c>
      <c r="DV6" s="23">
        <f t="shared" si="11"/>
        <v>-9.3030104712041748</v>
      </c>
      <c r="DW6" s="23">
        <f t="shared" si="11"/>
        <v>-11.083115183246065</v>
      </c>
      <c r="DX6" s="23">
        <f t="shared" si="11"/>
        <v>-9.6302356020942597</v>
      </c>
      <c r="DY6" s="23">
        <f t="shared" si="11"/>
        <v>-10.651178010471199</v>
      </c>
      <c r="DZ6" s="23">
        <f t="shared" si="11"/>
        <v>-3.2951570680628492</v>
      </c>
      <c r="EA6" s="23">
        <f t="shared" si="11"/>
        <v>-7.8632198952879548</v>
      </c>
      <c r="EB6" s="23">
        <f t="shared" si="11"/>
        <v>-3.8448952879581242</v>
      </c>
      <c r="ED6" s="1" t="s">
        <v>6</v>
      </c>
      <c r="EE6" s="23">
        <f t="shared" si="12"/>
        <v>30.238874345549725</v>
      </c>
      <c r="EF6" s="23"/>
      <c r="EG6" s="23"/>
      <c r="EH6" s="23"/>
      <c r="EI6" s="25">
        <f t="shared" si="13"/>
        <v>-10.248691099476439</v>
      </c>
      <c r="EJ6" s="34"/>
      <c r="EK6" s="34"/>
      <c r="EL6" s="34"/>
      <c r="EM6" s="34">
        <f t="shared" si="14"/>
        <v>-6.4136125654450318</v>
      </c>
      <c r="EN6" s="23"/>
      <c r="EO6" s="23"/>
      <c r="EP6" s="23"/>
      <c r="ER6" s="1" t="s">
        <v>6</v>
      </c>
      <c r="ES6" s="23">
        <f t="shared" si="15"/>
        <v>6.1555167015418784</v>
      </c>
      <c r="ET6" s="23"/>
      <c r="EU6" s="23"/>
      <c r="EV6" s="23"/>
      <c r="EW6" s="25">
        <f t="shared" si="16"/>
        <v>0.91388224416098429</v>
      </c>
      <c r="EX6" s="34"/>
      <c r="EY6" s="34"/>
      <c r="EZ6" s="34"/>
      <c r="FA6" s="34">
        <f t="shared" si="17"/>
        <v>3.4824031669919688</v>
      </c>
      <c r="FB6" s="23"/>
      <c r="FC6" s="23"/>
      <c r="FD6" s="23"/>
    </row>
    <row r="7" spans="1:160">
      <c r="A7" s="1" t="s">
        <v>9</v>
      </c>
      <c r="B7" s="3" t="s">
        <v>55</v>
      </c>
      <c r="C7" s="4"/>
      <c r="D7" s="4"/>
      <c r="E7" s="5"/>
      <c r="F7" s="3" t="s">
        <v>63</v>
      </c>
      <c r="G7" s="4"/>
      <c r="H7" s="4"/>
      <c r="I7" s="5"/>
      <c r="J7" s="6" t="s">
        <v>71</v>
      </c>
      <c r="K7" s="7"/>
      <c r="L7" s="7"/>
      <c r="M7" s="8"/>
      <c r="O7" s="1" t="s">
        <v>9</v>
      </c>
      <c r="P7">
        <v>0.63800000000000001</v>
      </c>
      <c r="Q7">
        <v>0.67579999999999996</v>
      </c>
      <c r="R7">
        <v>0.68979999999999997</v>
      </c>
      <c r="S7">
        <v>0.53939999999999999</v>
      </c>
      <c r="T7">
        <v>0.7964</v>
      </c>
      <c r="U7">
        <v>0.79120000000000001</v>
      </c>
      <c r="V7">
        <v>0.81389999999999996</v>
      </c>
      <c r="W7">
        <v>0.77439999999999998</v>
      </c>
      <c r="X7">
        <v>0.79830000000000001</v>
      </c>
      <c r="Y7">
        <v>0.76029999999999998</v>
      </c>
      <c r="Z7">
        <v>0.78339999999999999</v>
      </c>
      <c r="AA7">
        <v>0.79720000000000002</v>
      </c>
      <c r="AC7" s="1" t="s">
        <v>9</v>
      </c>
      <c r="AD7" s="23">
        <f t="shared" si="18"/>
        <v>0.58647499999999997</v>
      </c>
      <c r="AE7" s="23">
        <f t="shared" si="0"/>
        <v>0.62427499999999991</v>
      </c>
      <c r="AF7" s="23">
        <f t="shared" si="0"/>
        <v>0.63827499999999993</v>
      </c>
      <c r="AG7" s="23">
        <f t="shared" si="0"/>
        <v>0.487875</v>
      </c>
      <c r="AH7" s="23">
        <f t="shared" si="1"/>
        <v>0.74487499999999995</v>
      </c>
      <c r="AI7" s="23">
        <f t="shared" si="1"/>
        <v>0.73967499999999997</v>
      </c>
      <c r="AJ7" s="23">
        <f t="shared" si="1"/>
        <v>0.76237499999999991</v>
      </c>
      <c r="AK7" s="23">
        <f t="shared" si="1"/>
        <v>0.72287499999999993</v>
      </c>
      <c r="AL7" s="23">
        <f t="shared" si="1"/>
        <v>0.74677499999999997</v>
      </c>
      <c r="AM7" s="23">
        <f t="shared" si="1"/>
        <v>0.70877499999999993</v>
      </c>
      <c r="AN7" s="23">
        <f t="shared" si="1"/>
        <v>0.73187499999999994</v>
      </c>
      <c r="AO7" s="23">
        <f t="shared" si="1"/>
        <v>0.74567499999999998</v>
      </c>
      <c r="AQ7" s="22">
        <v>20</v>
      </c>
      <c r="AR7" s="23">
        <v>1.0637749999999999</v>
      </c>
      <c r="AS7" s="23">
        <v>1.0342750000000001</v>
      </c>
      <c r="AT7" s="23">
        <v>1.059275</v>
      </c>
      <c r="AU7" s="23">
        <v>1.0683750000000001</v>
      </c>
      <c r="AV7" s="24">
        <f>AVERAGE(AR7:AU7)</f>
        <v>1.0564249999999999</v>
      </c>
      <c r="AX7" s="1" t="s">
        <v>9</v>
      </c>
      <c r="AY7" s="23">
        <f t="shared" si="20"/>
        <v>11.970799180327868</v>
      </c>
      <c r="AZ7" s="23">
        <f t="shared" si="2"/>
        <v>12.745389344262293</v>
      </c>
      <c r="BA7" s="23">
        <f t="shared" si="2"/>
        <v>13.032274590163933</v>
      </c>
      <c r="BB7" s="23">
        <f t="shared" si="2"/>
        <v>9.9503073770491799</v>
      </c>
      <c r="BC7" s="23">
        <f t="shared" si="2"/>
        <v>15.216700819672131</v>
      </c>
      <c r="BD7" s="23">
        <f t="shared" si="2"/>
        <v>15.110143442622951</v>
      </c>
      <c r="BE7" s="23">
        <f t="shared" si="2"/>
        <v>15.575307377049178</v>
      </c>
      <c r="BF7" s="23">
        <f t="shared" si="2"/>
        <v>14.765881147540982</v>
      </c>
      <c r="BG7" s="23">
        <f t="shared" si="2"/>
        <v>15.255635245901638</v>
      </c>
      <c r="BH7" s="23">
        <f t="shared" si="2"/>
        <v>14.476946721311474</v>
      </c>
      <c r="BI7" s="23">
        <f t="shared" si="2"/>
        <v>14.950307377049178</v>
      </c>
      <c r="BJ7" s="23">
        <f t="shared" si="2"/>
        <v>15.233094262295081</v>
      </c>
      <c r="BL7" s="1" t="s">
        <v>9</v>
      </c>
      <c r="BM7" s="23">
        <f t="shared" si="3"/>
        <v>59.853995901639337</v>
      </c>
      <c r="BN7" s="23">
        <f t="shared" si="3"/>
        <v>63.726946721311464</v>
      </c>
      <c r="BO7" s="23">
        <f t="shared" si="3"/>
        <v>65.161372950819654</v>
      </c>
      <c r="BP7" s="23">
        <f t="shared" si="3"/>
        <v>49.751536885245898</v>
      </c>
      <c r="BQ7" s="23">
        <f t="shared" si="3"/>
        <v>76.083504098360649</v>
      </c>
      <c r="BR7" s="23">
        <f t="shared" si="3"/>
        <v>75.550717213114751</v>
      </c>
      <c r="BS7" s="23">
        <f t="shared" si="3"/>
        <v>77.876536885245883</v>
      </c>
      <c r="BT7" s="23">
        <f t="shared" si="3"/>
        <v>73.829405737704903</v>
      </c>
      <c r="BU7" s="23">
        <f t="shared" si="3"/>
        <v>76.27817622950819</v>
      </c>
      <c r="BV7" s="23">
        <f t="shared" si="3"/>
        <v>72.384733606557361</v>
      </c>
      <c r="BW7" s="23">
        <f t="shared" si="3"/>
        <v>74.751536885245883</v>
      </c>
      <c r="BX7" s="23">
        <f t="shared" si="3"/>
        <v>76.1654713114754</v>
      </c>
      <c r="BZ7" s="1" t="s">
        <v>9</v>
      </c>
      <c r="CA7" s="23">
        <f>AVERAGE(BM7:BP7)</f>
        <v>59.623463114754088</v>
      </c>
      <c r="CB7" s="23"/>
      <c r="CC7" s="23"/>
      <c r="CD7" s="23"/>
      <c r="CE7" s="23">
        <f t="shared" si="5"/>
        <v>75.835040983606547</v>
      </c>
      <c r="CF7" s="23"/>
      <c r="CG7" s="23"/>
      <c r="CH7" s="23"/>
      <c r="CI7" s="23">
        <f t="shared" si="6"/>
        <v>74.894979508196712</v>
      </c>
      <c r="CJ7" s="23"/>
      <c r="CK7" s="23"/>
      <c r="CL7" s="23"/>
      <c r="CN7" s="1" t="s">
        <v>9</v>
      </c>
      <c r="CO7" s="23">
        <f t="shared" si="21"/>
        <v>76.462696335078519</v>
      </c>
      <c r="CP7" s="23">
        <f t="shared" si="7"/>
        <v>81.410340314136107</v>
      </c>
      <c r="CQ7" s="23">
        <f t="shared" si="7"/>
        <v>83.242801047120395</v>
      </c>
      <c r="CR7" s="23">
        <f t="shared" si="7"/>
        <v>63.556937172774866</v>
      </c>
      <c r="CS7" s="23">
        <f t="shared" si="7"/>
        <v>97.195680628272243</v>
      </c>
      <c r="CT7" s="23">
        <f t="shared" si="7"/>
        <v>96.515052356020931</v>
      </c>
      <c r="CU7" s="23">
        <f t="shared" si="7"/>
        <v>99.486256544502595</v>
      </c>
      <c r="CV7" s="23">
        <f t="shared" si="7"/>
        <v>94.316099476439774</v>
      </c>
      <c r="CW7" s="23">
        <f t="shared" si="7"/>
        <v>97.444371727748674</v>
      </c>
      <c r="CX7" s="23">
        <f t="shared" si="7"/>
        <v>92.470549738219873</v>
      </c>
      <c r="CY7" s="23">
        <f t="shared" si="7"/>
        <v>95.494109947643963</v>
      </c>
      <c r="CZ7" s="23">
        <f t="shared" si="7"/>
        <v>97.300392670157052</v>
      </c>
      <c r="DB7" s="1" t="s">
        <v>9</v>
      </c>
      <c r="DC7" s="23">
        <f t="shared" si="8"/>
        <v>76.168193717277461</v>
      </c>
      <c r="DD7" s="23"/>
      <c r="DE7" s="23"/>
      <c r="DF7" s="23"/>
      <c r="DG7" s="23">
        <f t="shared" si="9"/>
        <v>96.878272251308886</v>
      </c>
      <c r="DH7" s="23"/>
      <c r="DI7" s="23"/>
      <c r="DJ7" s="23"/>
      <c r="DK7" s="23">
        <f t="shared" si="10"/>
        <v>95.677356020942398</v>
      </c>
      <c r="DL7" s="23"/>
      <c r="DM7" s="23"/>
      <c r="DN7" s="23"/>
      <c r="DP7" s="1" t="s">
        <v>9</v>
      </c>
      <c r="DQ7" s="23">
        <f t="shared" si="11"/>
        <v>9.7153141361256559</v>
      </c>
      <c r="DR7" s="23">
        <f t="shared" si="11"/>
        <v>4.7676701570680677</v>
      </c>
      <c r="DS7" s="23">
        <f t="shared" si="11"/>
        <v>2.93520942408378</v>
      </c>
      <c r="DT7" s="23">
        <f t="shared" si="11"/>
        <v>22.621073298429309</v>
      </c>
      <c r="DU7" s="23">
        <f t="shared" si="11"/>
        <v>-11.017670157068068</v>
      </c>
      <c r="DV7" s="23">
        <f t="shared" si="11"/>
        <v>-10.337041884816756</v>
      </c>
      <c r="DW7" s="23">
        <f t="shared" si="11"/>
        <v>-13.30824607329842</v>
      </c>
      <c r="DX7" s="23">
        <f t="shared" si="11"/>
        <v>-8.1380890052355994</v>
      </c>
      <c r="DY7" s="23">
        <f t="shared" si="11"/>
        <v>-11.266361256544499</v>
      </c>
      <c r="DZ7" s="23">
        <f t="shared" si="11"/>
        <v>-6.2925392670156981</v>
      </c>
      <c r="EA7" s="23">
        <f t="shared" si="11"/>
        <v>-9.3160994764397884</v>
      </c>
      <c r="EB7" s="23">
        <f t="shared" si="11"/>
        <v>-11.122382198952877</v>
      </c>
      <c r="ED7" s="1" t="s">
        <v>9</v>
      </c>
      <c r="EE7" s="25">
        <f t="shared" si="12"/>
        <v>10.009816753926703</v>
      </c>
      <c r="EF7" s="23"/>
      <c r="EG7" s="23"/>
      <c r="EH7" s="23"/>
      <c r="EI7" s="25">
        <f t="shared" si="13"/>
        <v>-10.700261780104711</v>
      </c>
      <c r="EJ7" s="34"/>
      <c r="EK7" s="34"/>
      <c r="EL7" s="34"/>
      <c r="EM7" s="34">
        <f t="shared" si="14"/>
        <v>-9.4993455497382158</v>
      </c>
      <c r="EN7" s="23"/>
      <c r="EO7" s="23"/>
      <c r="EP7" s="23"/>
      <c r="ER7" s="1" t="s">
        <v>9</v>
      </c>
      <c r="ES7" s="25">
        <f t="shared" si="15"/>
        <v>8.8818296395426568</v>
      </c>
      <c r="ET7" s="23"/>
      <c r="EU7" s="23"/>
      <c r="EV7" s="23"/>
      <c r="EW7" s="25">
        <f t="shared" si="16"/>
        <v>2.1290833843014192</v>
      </c>
      <c r="EX7" s="34"/>
      <c r="EY7" s="34"/>
      <c r="EZ7" s="34"/>
      <c r="FA7" s="34">
        <f t="shared" si="17"/>
        <v>2.3147194308801193</v>
      </c>
      <c r="FB7" s="23"/>
      <c r="FC7" s="23"/>
      <c r="FD7" s="23"/>
    </row>
    <row r="8" spans="1:160">
      <c r="A8" s="1" t="s">
        <v>13</v>
      </c>
      <c r="B8" s="3" t="s">
        <v>56</v>
      </c>
      <c r="C8" s="4"/>
      <c r="D8" s="4"/>
      <c r="E8" s="5"/>
      <c r="F8" s="6" t="s">
        <v>64</v>
      </c>
      <c r="G8" s="7"/>
      <c r="H8" s="7"/>
      <c r="I8" s="8"/>
      <c r="J8" s="6" t="s">
        <v>72</v>
      </c>
      <c r="K8" s="7"/>
      <c r="L8" s="7"/>
      <c r="M8" s="8"/>
      <c r="O8" s="1" t="s">
        <v>13</v>
      </c>
      <c r="P8">
        <v>0.72160000000000002</v>
      </c>
      <c r="Q8">
        <v>0.75319999999999998</v>
      </c>
      <c r="R8">
        <v>0.75749999999999995</v>
      </c>
      <c r="S8">
        <v>0.61660000000000004</v>
      </c>
      <c r="T8">
        <v>0.80620000000000003</v>
      </c>
      <c r="U8">
        <v>0.7601</v>
      </c>
      <c r="V8">
        <v>0.83399999999999996</v>
      </c>
      <c r="W8">
        <v>0.76980000000000004</v>
      </c>
      <c r="X8">
        <v>0.82789999999999997</v>
      </c>
      <c r="Y8">
        <v>0.78859999999999997</v>
      </c>
      <c r="Z8">
        <v>0.83140000000000003</v>
      </c>
      <c r="AA8">
        <v>0.80769999999999997</v>
      </c>
      <c r="AC8" s="1" t="s">
        <v>13</v>
      </c>
      <c r="AD8" s="23">
        <f t="shared" si="18"/>
        <v>0.67007499999999998</v>
      </c>
      <c r="AE8" s="23">
        <f t="shared" si="0"/>
        <v>0.70167499999999994</v>
      </c>
      <c r="AF8" s="23">
        <f t="shared" si="0"/>
        <v>0.70597499999999991</v>
      </c>
      <c r="AG8" s="23">
        <f t="shared" si="0"/>
        <v>0.56507499999999999</v>
      </c>
      <c r="AH8" s="23">
        <f t="shared" si="1"/>
        <v>0.75467499999999998</v>
      </c>
      <c r="AI8" s="23">
        <f t="shared" si="1"/>
        <v>0.70857499999999995</v>
      </c>
      <c r="AJ8" s="23">
        <f t="shared" si="1"/>
        <v>0.78247499999999992</v>
      </c>
      <c r="AK8" s="23">
        <f t="shared" si="1"/>
        <v>0.718275</v>
      </c>
      <c r="AL8" s="23">
        <f t="shared" si="1"/>
        <v>0.77637499999999993</v>
      </c>
      <c r="AM8" s="23">
        <f t="shared" si="1"/>
        <v>0.73707499999999992</v>
      </c>
      <c r="AN8" s="23">
        <f t="shared" si="1"/>
        <v>0.77987499999999998</v>
      </c>
      <c r="AO8" s="23">
        <f t="shared" si="1"/>
        <v>0.75617499999999993</v>
      </c>
      <c r="AX8" s="1" t="s">
        <v>13</v>
      </c>
      <c r="AY8" s="23">
        <f>(AD8-0.0023)/0.0488</f>
        <v>13.683913934426229</v>
      </c>
      <c r="AZ8" s="23">
        <f t="shared" si="2"/>
        <v>14.331454918032785</v>
      </c>
      <c r="BA8" s="23">
        <f t="shared" si="2"/>
        <v>14.419569672131145</v>
      </c>
      <c r="BB8" s="23">
        <f t="shared" si="2"/>
        <v>11.532274590163935</v>
      </c>
      <c r="BC8" s="23">
        <f t="shared" si="2"/>
        <v>15.417520491803279</v>
      </c>
      <c r="BD8" s="23">
        <f t="shared" si="2"/>
        <v>14.472848360655737</v>
      </c>
      <c r="BE8" s="23">
        <f t="shared" si="2"/>
        <v>15.987192622950818</v>
      </c>
      <c r="BF8" s="23">
        <f t="shared" si="2"/>
        <v>14.671618852459016</v>
      </c>
      <c r="BG8" s="23">
        <f t="shared" si="2"/>
        <v>15.862192622950818</v>
      </c>
      <c r="BH8" s="23">
        <f t="shared" si="2"/>
        <v>15.056864754098358</v>
      </c>
      <c r="BI8" s="23">
        <f t="shared" si="2"/>
        <v>15.933913934426229</v>
      </c>
      <c r="BJ8" s="23">
        <f t="shared" si="2"/>
        <v>15.44825819672131</v>
      </c>
      <c r="BL8" s="1" t="s">
        <v>13</v>
      </c>
      <c r="BM8" s="23">
        <f>AY8/(0.04*5)</f>
        <v>68.419569672131146</v>
      </c>
      <c r="BN8" s="23">
        <f t="shared" si="3"/>
        <v>71.657274590163922</v>
      </c>
      <c r="BO8" s="23">
        <f t="shared" si="3"/>
        <v>72.097848360655718</v>
      </c>
      <c r="BP8" s="23">
        <f t="shared" si="3"/>
        <v>57.661372950819668</v>
      </c>
      <c r="BQ8" s="23">
        <f t="shared" si="3"/>
        <v>77.087602459016395</v>
      </c>
      <c r="BR8" s="23">
        <f t="shared" si="3"/>
        <v>72.364241803278688</v>
      </c>
      <c r="BS8" s="23">
        <f t="shared" si="3"/>
        <v>79.935963114754088</v>
      </c>
      <c r="BT8" s="23">
        <f t="shared" si="3"/>
        <v>73.358094262295069</v>
      </c>
      <c r="BU8" s="23">
        <f t="shared" si="3"/>
        <v>79.310963114754088</v>
      </c>
      <c r="BV8" s="23">
        <f t="shared" si="3"/>
        <v>75.284323770491781</v>
      </c>
      <c r="BW8" s="23">
        <f t="shared" si="3"/>
        <v>79.669569672131146</v>
      </c>
      <c r="BX8" s="23">
        <f t="shared" si="3"/>
        <v>77.241290983606547</v>
      </c>
      <c r="BZ8" s="1" t="s">
        <v>13</v>
      </c>
      <c r="CA8" s="23">
        <f>AVERAGE(BM8:BP8)</f>
        <v>67.459016393442624</v>
      </c>
      <c r="CB8" s="23"/>
      <c r="CC8" s="23"/>
      <c r="CD8" s="23"/>
      <c r="CE8" s="23">
        <f>AVERAGE(BR8:BT8)</f>
        <v>75.219433060109282</v>
      </c>
      <c r="CF8" s="23"/>
      <c r="CG8" s="23"/>
      <c r="CH8" s="23"/>
      <c r="CI8" s="25">
        <f t="shared" si="5"/>
        <v>77.876536885245883</v>
      </c>
      <c r="CJ8" s="23"/>
      <c r="CK8" s="23"/>
      <c r="CL8" s="23"/>
      <c r="CN8" s="1" t="s">
        <v>13</v>
      </c>
      <c r="CO8" s="23">
        <f t="shared" si="21"/>
        <v>87.405104712041876</v>
      </c>
      <c r="CP8" s="23">
        <f t="shared" si="7"/>
        <v>91.54123036649213</v>
      </c>
      <c r="CQ8" s="23">
        <f t="shared" si="7"/>
        <v>92.104057591623018</v>
      </c>
      <c r="CR8" s="23">
        <f t="shared" si="7"/>
        <v>73.661649214659676</v>
      </c>
      <c r="CS8" s="23">
        <f t="shared" si="7"/>
        <v>98.478403141361255</v>
      </c>
      <c r="CT8" s="23">
        <f t="shared" si="7"/>
        <v>92.444371727748688</v>
      </c>
      <c r="CU8" s="23">
        <f t="shared" si="7"/>
        <v>102.11714659685862</v>
      </c>
      <c r="CV8" s="23">
        <f t="shared" si="7"/>
        <v>93.714005235602073</v>
      </c>
      <c r="CW8" s="23">
        <f t="shared" si="7"/>
        <v>101.3187172774869</v>
      </c>
      <c r="CX8" s="23">
        <f t="shared" si="7"/>
        <v>96.174738219895261</v>
      </c>
      <c r="CY8" s="23">
        <f t="shared" si="7"/>
        <v>101.77683246073299</v>
      </c>
      <c r="CZ8" s="23">
        <f t="shared" si="7"/>
        <v>98.674738219895275</v>
      </c>
      <c r="DB8" s="1" t="s">
        <v>13</v>
      </c>
      <c r="DC8" s="23">
        <f>AVERAGE(CO8:CR8)</f>
        <v>86.178010471204175</v>
      </c>
      <c r="DD8" s="23"/>
      <c r="DE8" s="23"/>
      <c r="DF8" s="23"/>
      <c r="DG8" s="23">
        <f>AVERAGE(CT8:CV8)</f>
        <v>96.09184118673646</v>
      </c>
      <c r="DH8" s="23"/>
      <c r="DI8" s="23"/>
      <c r="DJ8" s="23"/>
      <c r="DK8" s="23">
        <f t="shared" si="9"/>
        <v>99.486256544502609</v>
      </c>
      <c r="DL8" s="23"/>
      <c r="DM8" s="23"/>
      <c r="DN8" s="23"/>
      <c r="DP8" s="1" t="s">
        <v>13</v>
      </c>
      <c r="DQ8" s="23">
        <f>$DC$8-CO8</f>
        <v>-1.227094240837701</v>
      </c>
      <c r="DR8" s="23">
        <f t="shared" si="11"/>
        <v>-5.3632198952879548</v>
      </c>
      <c r="DS8" s="23">
        <f t="shared" si="11"/>
        <v>-5.9260471204188434</v>
      </c>
      <c r="DT8" s="23">
        <f t="shared" si="11"/>
        <v>12.516361256544499</v>
      </c>
      <c r="DU8" s="23">
        <f t="shared" si="11"/>
        <v>-12.30039267015708</v>
      </c>
      <c r="DV8" s="23">
        <f t="shared" si="11"/>
        <v>-6.2663612565445135</v>
      </c>
      <c r="DW8" s="23">
        <f t="shared" si="11"/>
        <v>-15.939136125654443</v>
      </c>
      <c r="DX8" s="23">
        <f t="shared" si="11"/>
        <v>-7.5359947643978984</v>
      </c>
      <c r="DY8" s="23">
        <f t="shared" si="11"/>
        <v>-15.140706806282722</v>
      </c>
      <c r="DZ8" s="23">
        <f t="shared" si="11"/>
        <v>-9.9967277486910859</v>
      </c>
      <c r="EA8" s="23">
        <f t="shared" si="11"/>
        <v>-15.598821989528815</v>
      </c>
      <c r="EB8" s="23">
        <f t="shared" si="11"/>
        <v>-12.4967277486911</v>
      </c>
      <c r="ED8" s="1" t="s">
        <v>13</v>
      </c>
      <c r="EE8" s="25">
        <f>AVERAGE(DQ8:DT8)</f>
        <v>0</v>
      </c>
      <c r="EF8" s="23"/>
      <c r="EG8" s="23"/>
      <c r="EH8" s="23"/>
      <c r="EI8" s="34">
        <f>AVERAGE(DV8:DX8)</f>
        <v>-9.9138307155322849</v>
      </c>
      <c r="EJ8" s="34"/>
      <c r="EK8" s="34"/>
      <c r="EL8" s="34"/>
      <c r="EM8" s="34">
        <f t="shared" si="13"/>
        <v>-13.308246073298431</v>
      </c>
      <c r="EN8" s="23"/>
      <c r="EO8" s="23"/>
      <c r="EP8" s="23"/>
      <c r="ER8" s="1" t="s">
        <v>13</v>
      </c>
      <c r="ES8" s="25">
        <f>STDEV(DQ8:DT8)</f>
        <v>8.603240116352719</v>
      </c>
      <c r="ET8" s="23"/>
      <c r="EU8" s="23"/>
      <c r="EV8" s="23"/>
      <c r="EW8" s="34">
        <f>STDEV(DV8:DX8)</f>
        <v>5.2565408088401195</v>
      </c>
      <c r="EX8" s="34"/>
      <c r="EY8" s="34"/>
      <c r="EZ8" s="34"/>
      <c r="FA8" s="34">
        <f t="shared" si="16"/>
        <v>2.5967522004308665</v>
      </c>
      <c r="FB8" s="23"/>
      <c r="FC8" s="23"/>
      <c r="FD8" s="23"/>
    </row>
    <row r="9" spans="1:160">
      <c r="A9" s="1" t="s">
        <v>17</v>
      </c>
      <c r="B9" s="3" t="s">
        <v>57</v>
      </c>
      <c r="C9" s="4"/>
      <c r="D9" s="4"/>
      <c r="E9" s="5"/>
      <c r="F9" s="6" t="s">
        <v>65</v>
      </c>
      <c r="G9" s="7"/>
      <c r="H9" s="7"/>
      <c r="I9" s="8"/>
      <c r="J9" s="3" t="s">
        <v>73</v>
      </c>
      <c r="K9" s="4"/>
      <c r="L9" s="4"/>
      <c r="M9" s="5"/>
      <c r="O9" s="1" t="s">
        <v>17</v>
      </c>
      <c r="P9">
        <v>0.76580000000000004</v>
      </c>
      <c r="Q9">
        <v>0.78659999999999997</v>
      </c>
      <c r="R9">
        <v>0.79659999999999997</v>
      </c>
      <c r="S9">
        <v>0.65469999999999995</v>
      </c>
      <c r="T9">
        <v>0.80259999999999998</v>
      </c>
      <c r="U9">
        <v>0.7762</v>
      </c>
      <c r="V9">
        <v>0.82869999999999999</v>
      </c>
      <c r="W9">
        <v>0.77310000000000001</v>
      </c>
      <c r="X9">
        <v>0.72230000000000005</v>
      </c>
      <c r="Y9">
        <v>0.66520000000000001</v>
      </c>
      <c r="Z9">
        <v>0.69520000000000004</v>
      </c>
      <c r="AA9">
        <v>0.70069999999999999</v>
      </c>
      <c r="AC9" s="1" t="s">
        <v>17</v>
      </c>
      <c r="AD9" s="23">
        <f t="shared" si="18"/>
        <v>0.71427499999999999</v>
      </c>
      <c r="AE9" s="23">
        <f t="shared" si="0"/>
        <v>0.73507499999999992</v>
      </c>
      <c r="AF9" s="23">
        <f t="shared" si="0"/>
        <v>0.74507499999999993</v>
      </c>
      <c r="AG9" s="23">
        <f t="shared" si="0"/>
        <v>0.60317499999999991</v>
      </c>
      <c r="AH9" s="23">
        <f t="shared" si="1"/>
        <v>0.75107499999999994</v>
      </c>
      <c r="AI9" s="23">
        <f t="shared" si="1"/>
        <v>0.72467499999999996</v>
      </c>
      <c r="AJ9" s="23">
        <f t="shared" si="1"/>
        <v>0.77717499999999995</v>
      </c>
      <c r="AK9" s="23">
        <f t="shared" si="1"/>
        <v>0.72157499999999997</v>
      </c>
      <c r="AL9" s="23">
        <f t="shared" si="1"/>
        <v>0.67077500000000001</v>
      </c>
      <c r="AM9" s="23">
        <f t="shared" si="1"/>
        <v>0.61367499999999997</v>
      </c>
      <c r="AN9" s="23">
        <f t="shared" si="1"/>
        <v>0.643675</v>
      </c>
      <c r="AO9" s="23">
        <f t="shared" si="1"/>
        <v>0.64917499999999995</v>
      </c>
      <c r="AX9" s="1" t="s">
        <v>17</v>
      </c>
      <c r="AY9" s="23">
        <f t="shared" si="20"/>
        <v>14.589651639344261</v>
      </c>
      <c r="AZ9" s="23">
        <f t="shared" si="2"/>
        <v>15.015881147540982</v>
      </c>
      <c r="BA9" s="23">
        <f t="shared" si="2"/>
        <v>15.220799180327868</v>
      </c>
      <c r="BB9" s="23">
        <f t="shared" si="2"/>
        <v>12.313012295081965</v>
      </c>
      <c r="BC9" s="23">
        <f t="shared" si="2"/>
        <v>15.343749999999998</v>
      </c>
      <c r="BD9" s="23">
        <f t="shared" si="2"/>
        <v>14.802766393442623</v>
      </c>
      <c r="BE9" s="23">
        <f t="shared" si="2"/>
        <v>15.878586065573769</v>
      </c>
      <c r="BF9" s="23">
        <f t="shared" si="2"/>
        <v>14.739241803278688</v>
      </c>
      <c r="BG9" s="23">
        <f t="shared" si="2"/>
        <v>13.698258196721312</v>
      </c>
      <c r="BH9" s="23">
        <f t="shared" si="2"/>
        <v>12.528176229508196</v>
      </c>
      <c r="BI9" s="23">
        <f t="shared" si="2"/>
        <v>13.142930327868852</v>
      </c>
      <c r="BJ9" s="23">
        <f t="shared" si="2"/>
        <v>13.255635245901638</v>
      </c>
      <c r="BL9" s="1" t="s">
        <v>17</v>
      </c>
      <c r="BM9" s="23">
        <f t="shared" ref="BM9:BM11" si="22">AY9/(0.04*5)</f>
        <v>72.948258196721298</v>
      </c>
      <c r="BN9" s="23">
        <f t="shared" si="3"/>
        <v>75.079405737704903</v>
      </c>
      <c r="BO9" s="23">
        <f t="shared" si="3"/>
        <v>76.103995901639337</v>
      </c>
      <c r="BP9" s="23">
        <f t="shared" si="3"/>
        <v>61.56506147540982</v>
      </c>
      <c r="BQ9" s="23">
        <f t="shared" si="3"/>
        <v>76.718749999999986</v>
      </c>
      <c r="BR9" s="23">
        <f t="shared" si="3"/>
        <v>74.013831967213108</v>
      </c>
      <c r="BS9" s="23">
        <f t="shared" si="3"/>
        <v>79.392930327868839</v>
      </c>
      <c r="BT9" s="23">
        <f t="shared" si="3"/>
        <v>73.696209016393439</v>
      </c>
      <c r="BU9" s="23">
        <f t="shared" si="3"/>
        <v>68.491290983606561</v>
      </c>
      <c r="BV9" s="23">
        <f t="shared" si="3"/>
        <v>62.640881147540973</v>
      </c>
      <c r="BW9" s="23">
        <f t="shared" si="3"/>
        <v>65.714651639344254</v>
      </c>
      <c r="BX9" s="23">
        <f t="shared" si="3"/>
        <v>66.27817622950819</v>
      </c>
      <c r="BZ9" s="1" t="s">
        <v>17</v>
      </c>
      <c r="CA9" s="23">
        <f t="shared" ref="CA9:CA11" si="23">AVERAGE(BM9:BP9)</f>
        <v>71.424180327868839</v>
      </c>
      <c r="CB9" s="23"/>
      <c r="CC9" s="23"/>
      <c r="CD9" s="23"/>
      <c r="CE9" s="23">
        <f t="shared" si="5"/>
        <v>75.955430327868839</v>
      </c>
      <c r="CF9" s="23"/>
      <c r="CG9" s="23"/>
      <c r="CH9" s="23"/>
      <c r="CI9" s="25">
        <f t="shared" si="5"/>
        <v>65.78125</v>
      </c>
      <c r="CJ9" s="23"/>
      <c r="CK9" s="23"/>
      <c r="CL9" s="23"/>
      <c r="CN9" s="1" t="s">
        <v>17</v>
      </c>
      <c r="CO9" s="23">
        <f t="shared" si="21"/>
        <v>93.190445026177997</v>
      </c>
      <c r="CP9" s="23">
        <f t="shared" si="7"/>
        <v>95.912958115183216</v>
      </c>
      <c r="CQ9" s="23">
        <f t="shared" si="7"/>
        <v>97.221858638743441</v>
      </c>
      <c r="CR9" s="23">
        <f t="shared" si="7"/>
        <v>78.648560209424062</v>
      </c>
      <c r="CS9" s="23">
        <f t="shared" si="7"/>
        <v>98.007198952879563</v>
      </c>
      <c r="CT9" s="23">
        <f t="shared" si="7"/>
        <v>94.551701570680606</v>
      </c>
      <c r="CU9" s="23">
        <f t="shared" si="7"/>
        <v>101.42342931937172</v>
      </c>
      <c r="CV9" s="23">
        <f t="shared" si="7"/>
        <v>94.145942408376953</v>
      </c>
      <c r="CW9" s="23">
        <f t="shared" si="7"/>
        <v>87.4967277486911</v>
      </c>
      <c r="CX9" s="23">
        <f t="shared" si="7"/>
        <v>80.022905759162285</v>
      </c>
      <c r="CY9" s="23">
        <f t="shared" si="7"/>
        <v>83.94960732984292</v>
      </c>
      <c r="CZ9" s="23">
        <f t="shared" si="7"/>
        <v>84.669502617801044</v>
      </c>
      <c r="DB9" s="1" t="s">
        <v>17</v>
      </c>
      <c r="DC9" s="23">
        <f t="shared" si="8"/>
        <v>91.243455497382172</v>
      </c>
      <c r="DD9" s="23"/>
      <c r="DE9" s="23"/>
      <c r="DF9" s="23"/>
      <c r="DG9" s="23">
        <f t="shared" si="9"/>
        <v>97.032068062827221</v>
      </c>
      <c r="DH9" s="23"/>
      <c r="DI9" s="23"/>
      <c r="DJ9" s="23"/>
      <c r="DK9" s="23">
        <f t="shared" si="9"/>
        <v>84.03468586387433</v>
      </c>
      <c r="DL9" s="23"/>
      <c r="DM9" s="23"/>
      <c r="DN9" s="23"/>
      <c r="DP9" s="1" t="s">
        <v>17</v>
      </c>
      <c r="DQ9" s="23">
        <f t="shared" ref="DQ9:DQ11" si="24">$DC$8-CO9</f>
        <v>-7.0124345549738223</v>
      </c>
      <c r="DR9" s="23">
        <f t="shared" si="11"/>
        <v>-9.7349476439790408</v>
      </c>
      <c r="DS9" s="23">
        <f t="shared" si="11"/>
        <v>-11.043848167539267</v>
      </c>
      <c r="DT9" s="23">
        <f t="shared" si="11"/>
        <v>7.5294502617801129</v>
      </c>
      <c r="DU9" s="23">
        <f t="shared" si="11"/>
        <v>-11.829188481675388</v>
      </c>
      <c r="DV9" s="23">
        <f t="shared" si="11"/>
        <v>-8.3736910994764315</v>
      </c>
      <c r="DW9" s="23">
        <f t="shared" si="11"/>
        <v>-15.245418848167546</v>
      </c>
      <c r="DX9" s="23">
        <f t="shared" si="11"/>
        <v>-7.9679319371727786</v>
      </c>
      <c r="DY9" s="23">
        <f t="shared" si="11"/>
        <v>-1.3187172774869254</v>
      </c>
      <c r="DZ9" s="23">
        <f t="shared" si="11"/>
        <v>6.15510471204189</v>
      </c>
      <c r="EA9" s="23">
        <f t="shared" si="11"/>
        <v>2.2284031413612553</v>
      </c>
      <c r="EB9" s="23">
        <f t="shared" si="11"/>
        <v>1.5085078534031311</v>
      </c>
      <c r="ED9" s="1" t="s">
        <v>17</v>
      </c>
      <c r="EE9" s="25">
        <f t="shared" ref="EE9:EE11" si="25">AVERAGE(DQ9:DT9)</f>
        <v>-5.0654450261780042</v>
      </c>
      <c r="EF9" s="23"/>
      <c r="EG9" s="23"/>
      <c r="EH9" s="23"/>
      <c r="EI9" s="34">
        <f t="shared" si="13"/>
        <v>-10.854057591623036</v>
      </c>
      <c r="EJ9" s="34"/>
      <c r="EK9" s="34"/>
      <c r="EL9" s="34"/>
      <c r="EM9" s="25">
        <f t="shared" si="13"/>
        <v>2.1433246073298378</v>
      </c>
      <c r="EN9" s="23"/>
      <c r="EO9" s="23"/>
      <c r="EP9" s="23"/>
      <c r="ER9" s="1" t="s">
        <v>17</v>
      </c>
      <c r="ES9" s="25">
        <f t="shared" ref="ES9:ES11" si="26">STDEV(DQ9:DT9)</f>
        <v>8.5628600042695844</v>
      </c>
      <c r="ET9" s="23"/>
      <c r="EU9" s="23"/>
      <c r="EV9" s="23"/>
      <c r="EW9" s="34">
        <f t="shared" si="16"/>
        <v>3.401807027980575</v>
      </c>
      <c r="EX9" s="34"/>
      <c r="EY9" s="34"/>
      <c r="EZ9" s="34"/>
      <c r="FA9" s="25">
        <f t="shared" si="16"/>
        <v>3.0816848361898845</v>
      </c>
      <c r="FB9" s="23"/>
      <c r="FC9" s="23"/>
      <c r="FD9" s="23"/>
    </row>
    <row r="10" spans="1:160">
      <c r="A10" s="1" t="s">
        <v>20</v>
      </c>
      <c r="B10" s="6" t="s">
        <v>58</v>
      </c>
      <c r="C10" s="7"/>
      <c r="D10" s="7"/>
      <c r="E10" s="8"/>
      <c r="F10" s="6" t="s">
        <v>66</v>
      </c>
      <c r="G10" s="7"/>
      <c r="H10" s="7"/>
      <c r="I10" s="8"/>
      <c r="J10" s="3" t="s">
        <v>74</v>
      </c>
      <c r="K10" s="4"/>
      <c r="L10" s="4"/>
      <c r="M10" s="5"/>
      <c r="O10" s="1" t="s">
        <v>20</v>
      </c>
      <c r="P10">
        <v>0.76149999999999995</v>
      </c>
      <c r="Q10">
        <v>0.76549999999999996</v>
      </c>
      <c r="R10">
        <v>0.79849999999999999</v>
      </c>
      <c r="S10">
        <v>0.64690000000000003</v>
      </c>
      <c r="T10">
        <v>0.80400000000000005</v>
      </c>
      <c r="U10">
        <v>0.79330000000000001</v>
      </c>
      <c r="V10">
        <v>0.82489999999999997</v>
      </c>
      <c r="W10">
        <v>0.74539999999999995</v>
      </c>
      <c r="X10">
        <v>0.81610000000000005</v>
      </c>
      <c r="Y10">
        <v>0.80430000000000001</v>
      </c>
      <c r="Z10">
        <v>0.80010000000000003</v>
      </c>
      <c r="AA10">
        <v>0.80610000000000004</v>
      </c>
      <c r="AC10" s="1" t="s">
        <v>20</v>
      </c>
      <c r="AD10" s="23">
        <f t="shared" si="18"/>
        <v>0.70997499999999991</v>
      </c>
      <c r="AE10" s="23">
        <f t="shared" si="0"/>
        <v>0.71397499999999992</v>
      </c>
      <c r="AF10" s="23">
        <f>R10-(AVERAGE($P$4:$S$4))</f>
        <v>0.74697499999999994</v>
      </c>
      <c r="AG10" s="23">
        <f t="shared" si="0"/>
        <v>0.59537499999999999</v>
      </c>
      <c r="AH10" s="23">
        <f t="shared" si="1"/>
        <v>0.752475</v>
      </c>
      <c r="AI10" s="23">
        <f t="shared" si="1"/>
        <v>0.74177499999999996</v>
      </c>
      <c r="AJ10" s="23">
        <f>V10-(AVERAGE($P$4:$S$4))</f>
        <v>0.77337499999999992</v>
      </c>
      <c r="AK10" s="23">
        <f>W10-(AVERAGE($P$4:$S$4))</f>
        <v>0.69387499999999991</v>
      </c>
      <c r="AL10" s="23">
        <f t="shared" si="1"/>
        <v>0.764575</v>
      </c>
      <c r="AM10" s="23">
        <f t="shared" si="1"/>
        <v>0.75277499999999997</v>
      </c>
      <c r="AN10" s="23">
        <f t="shared" si="1"/>
        <v>0.74857499999999999</v>
      </c>
      <c r="AO10" s="23">
        <f t="shared" si="1"/>
        <v>0.754575</v>
      </c>
      <c r="AX10" s="1" t="s">
        <v>20</v>
      </c>
      <c r="AY10" s="23">
        <f t="shared" si="20"/>
        <v>14.501536885245899</v>
      </c>
      <c r="AZ10" s="23">
        <f t="shared" si="2"/>
        <v>14.583504098360654</v>
      </c>
      <c r="BA10" s="23">
        <f t="shared" si="2"/>
        <v>15.259733606557376</v>
      </c>
      <c r="BB10" s="23">
        <f t="shared" si="2"/>
        <v>12.153176229508196</v>
      </c>
      <c r="BC10" s="23">
        <f t="shared" si="2"/>
        <v>15.372438524590164</v>
      </c>
      <c r="BD10" s="23">
        <f t="shared" si="2"/>
        <v>15.153176229508196</v>
      </c>
      <c r="BE10" s="23">
        <f t="shared" si="2"/>
        <v>15.800717213114751</v>
      </c>
      <c r="BF10" s="23">
        <f t="shared" si="2"/>
        <v>14.171618852459014</v>
      </c>
      <c r="BG10" s="23">
        <f t="shared" si="2"/>
        <v>15.620389344262295</v>
      </c>
      <c r="BH10" s="23">
        <f t="shared" si="2"/>
        <v>15.378586065573769</v>
      </c>
      <c r="BI10" s="23">
        <f t="shared" si="2"/>
        <v>15.292520491803279</v>
      </c>
      <c r="BJ10" s="23">
        <f t="shared" si="2"/>
        <v>15.415471311475409</v>
      </c>
      <c r="BL10" s="1" t="s">
        <v>20</v>
      </c>
      <c r="BM10" s="23">
        <f t="shared" si="22"/>
        <v>72.507684426229488</v>
      </c>
      <c r="BN10" s="23">
        <f t="shared" si="3"/>
        <v>72.917520491803273</v>
      </c>
      <c r="BO10" s="23">
        <f t="shared" si="3"/>
        <v>76.298668032786878</v>
      </c>
      <c r="BP10" s="23">
        <f t="shared" si="3"/>
        <v>60.765881147540973</v>
      </c>
      <c r="BQ10" s="23">
        <f t="shared" si="3"/>
        <v>76.862192622950815</v>
      </c>
      <c r="BR10" s="23">
        <f t="shared" si="3"/>
        <v>75.765881147540981</v>
      </c>
      <c r="BS10" s="23">
        <f t="shared" si="3"/>
        <v>79.003586065573757</v>
      </c>
      <c r="BT10" s="23">
        <f t="shared" si="3"/>
        <v>70.858094262295069</v>
      </c>
      <c r="BU10" s="23">
        <f t="shared" si="3"/>
        <v>78.101946721311464</v>
      </c>
      <c r="BV10" s="23">
        <f t="shared" si="3"/>
        <v>76.892930327868839</v>
      </c>
      <c r="BW10" s="23">
        <f t="shared" si="3"/>
        <v>76.462602459016395</v>
      </c>
      <c r="BX10" s="23">
        <f t="shared" si="3"/>
        <v>77.077356557377044</v>
      </c>
      <c r="BZ10" s="1" t="s">
        <v>20</v>
      </c>
      <c r="CA10" s="23">
        <f t="shared" si="23"/>
        <v>70.622438524590152</v>
      </c>
      <c r="CB10" s="23"/>
      <c r="CC10" s="23"/>
      <c r="CD10" s="23"/>
      <c r="CE10" s="25">
        <f>AVERAGE(BQ10:BT10)</f>
        <v>75.622438524590152</v>
      </c>
      <c r="CF10" s="23"/>
      <c r="CG10" s="23"/>
      <c r="CH10" s="23"/>
      <c r="CI10" s="25">
        <f t="shared" si="5"/>
        <v>77.133709016393425</v>
      </c>
      <c r="CJ10" s="23"/>
      <c r="CK10" s="23"/>
      <c r="CL10" s="23"/>
      <c r="CN10" s="1" t="s">
        <v>20</v>
      </c>
      <c r="CO10" s="23">
        <f t="shared" si="21"/>
        <v>92.627617801047094</v>
      </c>
      <c r="CP10" s="23">
        <f t="shared" si="7"/>
        <v>93.151178010471199</v>
      </c>
      <c r="CQ10" s="23">
        <f t="shared" si="7"/>
        <v>97.470549738219887</v>
      </c>
      <c r="CR10" s="23">
        <f t="shared" si="7"/>
        <v>77.627617801047109</v>
      </c>
      <c r="CS10" s="23">
        <f t="shared" si="7"/>
        <v>98.190445026177997</v>
      </c>
      <c r="CT10" s="23">
        <f t="shared" si="7"/>
        <v>96.789921465968575</v>
      </c>
      <c r="CU10" s="23">
        <f t="shared" si="7"/>
        <v>100.92604712041884</v>
      </c>
      <c r="CV10" s="23">
        <f t="shared" si="7"/>
        <v>90.520287958115162</v>
      </c>
      <c r="CW10" s="23">
        <f t="shared" si="7"/>
        <v>99.774214659685839</v>
      </c>
      <c r="CX10" s="23">
        <f t="shared" si="7"/>
        <v>98.229712041884795</v>
      </c>
      <c r="CY10" s="23">
        <f t="shared" si="7"/>
        <v>97.679973821989535</v>
      </c>
      <c r="CZ10" s="23">
        <f t="shared" si="7"/>
        <v>98.465314136125642</v>
      </c>
      <c r="DB10" s="1" t="s">
        <v>20</v>
      </c>
      <c r="DC10" s="23">
        <f t="shared" si="8"/>
        <v>90.219240837696333</v>
      </c>
      <c r="DD10" s="23"/>
      <c r="DE10" s="23"/>
      <c r="DF10" s="23"/>
      <c r="DG10" s="23">
        <f>AVERAGE(CS10:CV10)</f>
        <v>96.606675392670141</v>
      </c>
      <c r="DH10" s="23"/>
      <c r="DI10" s="23"/>
      <c r="DJ10" s="23"/>
      <c r="DK10" s="23">
        <f t="shared" si="9"/>
        <v>98.537303664921453</v>
      </c>
      <c r="DL10" s="23"/>
      <c r="DM10" s="23"/>
      <c r="DN10" s="23"/>
      <c r="DP10" s="1" t="s">
        <v>20</v>
      </c>
      <c r="DQ10" s="23">
        <f t="shared" si="24"/>
        <v>-6.4496073298429195</v>
      </c>
      <c r="DR10" s="23">
        <f t="shared" si="11"/>
        <v>-6.973167539267024</v>
      </c>
      <c r="DS10" s="23">
        <f t="shared" si="11"/>
        <v>-11.292539267015712</v>
      </c>
      <c r="DT10" s="23">
        <f t="shared" si="11"/>
        <v>8.5503926701570663</v>
      </c>
      <c r="DU10" s="23">
        <f t="shared" si="11"/>
        <v>-12.012434554973822</v>
      </c>
      <c r="DV10" s="23">
        <f t="shared" si="11"/>
        <v>-10.611910994764401</v>
      </c>
      <c r="DW10" s="23">
        <f t="shared" si="11"/>
        <v>-14.748036649214669</v>
      </c>
      <c r="DX10" s="23">
        <f t="shared" si="11"/>
        <v>-4.3422774869109872</v>
      </c>
      <c r="DY10" s="23">
        <f t="shared" si="11"/>
        <v>-13.596204188481664</v>
      </c>
      <c r="DZ10" s="23">
        <f t="shared" si="11"/>
        <v>-12.051701570680621</v>
      </c>
      <c r="EA10" s="23">
        <f t="shared" si="11"/>
        <v>-11.50196335078536</v>
      </c>
      <c r="EB10" s="23">
        <f t="shared" si="11"/>
        <v>-12.287303664921467</v>
      </c>
      <c r="ED10" s="1" t="s">
        <v>20</v>
      </c>
      <c r="EE10" s="23">
        <f t="shared" si="25"/>
        <v>-4.0412303664921474</v>
      </c>
      <c r="EF10" s="23"/>
      <c r="EG10" s="23"/>
      <c r="EH10" s="23"/>
      <c r="EI10" s="34">
        <f>AVERAGE(DU10:DX10)</f>
        <v>-10.42866492146597</v>
      </c>
      <c r="EJ10" s="34"/>
      <c r="EK10" s="34"/>
      <c r="EL10" s="34"/>
      <c r="EM10" s="25">
        <f t="shared" si="13"/>
        <v>-12.359293193717278</v>
      </c>
      <c r="EN10" s="23"/>
      <c r="EO10" s="23"/>
      <c r="EP10" s="23"/>
      <c r="ER10" s="1" t="s">
        <v>20</v>
      </c>
      <c r="ES10" s="23">
        <f t="shared" si="26"/>
        <v>8.6703899691341295</v>
      </c>
      <c r="ET10" s="23"/>
      <c r="EU10" s="23"/>
      <c r="EV10" s="23"/>
      <c r="EW10" s="34">
        <f>STDEV(DU10:DX10)</f>
        <v>4.4061695194119359</v>
      </c>
      <c r="EX10" s="34"/>
      <c r="EY10" s="34"/>
      <c r="EZ10" s="34"/>
      <c r="FA10" s="25">
        <f t="shared" si="16"/>
        <v>0.88783601477023133</v>
      </c>
      <c r="FB10" s="23"/>
      <c r="FC10" s="23"/>
      <c r="FD10" s="23"/>
    </row>
    <row r="11" spans="1:160">
      <c r="A11" s="1" t="s">
        <v>23</v>
      </c>
      <c r="B11" s="6" t="s">
        <v>59</v>
      </c>
      <c r="C11" s="7"/>
      <c r="D11" s="7"/>
      <c r="E11" s="8"/>
      <c r="F11" s="3" t="s">
        <v>67</v>
      </c>
      <c r="G11" s="4"/>
      <c r="H11" s="4"/>
      <c r="I11" s="5"/>
      <c r="J11" s="3" t="s">
        <v>75</v>
      </c>
      <c r="K11" s="4"/>
      <c r="L11" s="4"/>
      <c r="M11" s="5"/>
      <c r="O11" s="1" t="s">
        <v>23</v>
      </c>
      <c r="P11">
        <v>0.7732</v>
      </c>
      <c r="Q11">
        <v>0.79120000000000001</v>
      </c>
      <c r="R11">
        <v>0.81930000000000003</v>
      </c>
      <c r="S11">
        <v>0.66700000000000004</v>
      </c>
      <c r="T11">
        <v>0.62480000000000002</v>
      </c>
      <c r="U11">
        <v>0.63819999999999999</v>
      </c>
      <c r="V11">
        <v>0.59450000000000003</v>
      </c>
      <c r="W11">
        <v>0.61470000000000002</v>
      </c>
      <c r="X11">
        <v>0.8498</v>
      </c>
      <c r="Y11">
        <v>0.80120000000000002</v>
      </c>
      <c r="Z11">
        <v>0.81530000000000002</v>
      </c>
      <c r="AA11">
        <v>0.82569999999999999</v>
      </c>
      <c r="AC11" s="1" t="s">
        <v>23</v>
      </c>
      <c r="AD11" s="23">
        <f t="shared" si="18"/>
        <v>0.72167499999999996</v>
      </c>
      <c r="AE11" s="23">
        <f t="shared" si="0"/>
        <v>0.73967499999999997</v>
      </c>
      <c r="AF11" s="23">
        <f t="shared" si="0"/>
        <v>0.76777499999999999</v>
      </c>
      <c r="AG11" s="23">
        <f t="shared" si="0"/>
        <v>0.61547499999999999</v>
      </c>
      <c r="AH11" s="23">
        <f t="shared" si="1"/>
        <v>0.57327499999999998</v>
      </c>
      <c r="AI11" s="23">
        <f t="shared" si="1"/>
        <v>0.58667499999999995</v>
      </c>
      <c r="AJ11" s="23">
        <f t="shared" si="1"/>
        <v>0.54297499999999999</v>
      </c>
      <c r="AK11" s="23">
        <f t="shared" si="1"/>
        <v>0.56317499999999998</v>
      </c>
      <c r="AL11" s="23">
        <f t="shared" si="1"/>
        <v>0.79827499999999996</v>
      </c>
      <c r="AM11" s="23">
        <f t="shared" si="1"/>
        <v>0.74967499999999998</v>
      </c>
      <c r="AN11" s="23">
        <f t="shared" si="1"/>
        <v>0.76377499999999998</v>
      </c>
      <c r="AO11" s="23">
        <f t="shared" si="1"/>
        <v>0.77417499999999995</v>
      </c>
      <c r="AX11" s="1" t="s">
        <v>23</v>
      </c>
      <c r="AY11" s="23">
        <f t="shared" si="20"/>
        <v>14.741290983606556</v>
      </c>
      <c r="AZ11" s="23">
        <f t="shared" si="2"/>
        <v>15.110143442622951</v>
      </c>
      <c r="BA11" s="23">
        <f t="shared" si="2"/>
        <v>15.685963114754097</v>
      </c>
      <c r="BB11" s="23">
        <f t="shared" si="2"/>
        <v>12.565061475409836</v>
      </c>
      <c r="BC11" s="23">
        <f t="shared" si="2"/>
        <v>11.70030737704918</v>
      </c>
      <c r="BD11" s="23">
        <f t="shared" si="2"/>
        <v>11.974897540983605</v>
      </c>
      <c r="BE11" s="23">
        <f t="shared" si="2"/>
        <v>11.079405737704917</v>
      </c>
      <c r="BF11" s="23">
        <f t="shared" si="2"/>
        <v>11.493340163934425</v>
      </c>
      <c r="BG11" s="23">
        <f>(AL11-0.0023)/0.0488</f>
        <v>16.310963114754099</v>
      </c>
      <c r="BH11" s="23">
        <f t="shared" si="2"/>
        <v>15.315061475409836</v>
      </c>
      <c r="BI11" s="23">
        <f t="shared" si="2"/>
        <v>15.603995901639344</v>
      </c>
      <c r="BJ11" s="23">
        <f t="shared" si="2"/>
        <v>15.817110655737704</v>
      </c>
      <c r="BL11" s="1" t="s">
        <v>23</v>
      </c>
      <c r="BM11" s="23">
        <f t="shared" si="22"/>
        <v>73.706454918032776</v>
      </c>
      <c r="BN11" s="23">
        <f t="shared" si="3"/>
        <v>75.550717213114751</v>
      </c>
      <c r="BO11" s="23">
        <f t="shared" si="3"/>
        <v>78.429815573770483</v>
      </c>
      <c r="BP11" s="23">
        <f t="shared" si="3"/>
        <v>62.825307377049178</v>
      </c>
      <c r="BQ11" s="23">
        <f t="shared" si="3"/>
        <v>58.501536885245898</v>
      </c>
      <c r="BR11" s="23">
        <f t="shared" si="3"/>
        <v>59.874487704918025</v>
      </c>
      <c r="BS11" s="23">
        <f t="shared" si="3"/>
        <v>55.397028688524586</v>
      </c>
      <c r="BT11" s="23">
        <f t="shared" si="3"/>
        <v>57.46670081967212</v>
      </c>
      <c r="BU11" s="23">
        <f t="shared" si="3"/>
        <v>81.554815573770483</v>
      </c>
      <c r="BV11" s="23">
        <f t="shared" si="3"/>
        <v>76.575307377049171</v>
      </c>
      <c r="BW11" s="23">
        <f t="shared" si="3"/>
        <v>78.019979508196712</v>
      </c>
      <c r="BX11" s="23">
        <f t="shared" si="3"/>
        <v>79.085553278688508</v>
      </c>
      <c r="BZ11" s="1" t="s">
        <v>23</v>
      </c>
      <c r="CA11" s="23">
        <f t="shared" si="23"/>
        <v>72.628073770491795</v>
      </c>
      <c r="CB11" s="23"/>
      <c r="CC11" s="23"/>
      <c r="CD11" s="23"/>
      <c r="CE11" s="25">
        <f t="shared" si="5"/>
        <v>57.809938524590159</v>
      </c>
      <c r="CF11" s="23"/>
      <c r="CG11" s="23"/>
      <c r="CH11" s="23"/>
      <c r="CI11" s="25">
        <f t="shared" si="5"/>
        <v>78.808913934426215</v>
      </c>
      <c r="CJ11" s="23"/>
      <c r="CK11" s="23"/>
      <c r="CL11" s="23"/>
      <c r="CN11" s="1" t="s">
        <v>23</v>
      </c>
      <c r="CO11" s="23">
        <f t="shared" si="21"/>
        <v>94.159031413612553</v>
      </c>
      <c r="CP11" s="23">
        <f t="shared" si="7"/>
        <v>96.515052356020931</v>
      </c>
      <c r="CQ11" s="23">
        <f t="shared" si="7"/>
        <v>100.19306282722511</v>
      </c>
      <c r="CR11" s="23">
        <f t="shared" si="7"/>
        <v>80.258507853403131</v>
      </c>
      <c r="CS11" s="23">
        <f t="shared" si="7"/>
        <v>74.734947643979055</v>
      </c>
      <c r="CT11" s="23">
        <f t="shared" si="7"/>
        <v>76.488874345549732</v>
      </c>
      <c r="CU11" s="23">
        <f t="shared" si="7"/>
        <v>70.768979057591622</v>
      </c>
      <c r="CV11" s="23">
        <f t="shared" si="7"/>
        <v>73.41295811518323</v>
      </c>
      <c r="CW11" s="23">
        <f t="shared" si="7"/>
        <v>104.18520942408375</v>
      </c>
      <c r="CX11" s="23">
        <f t="shared" si="7"/>
        <v>97.823952879581128</v>
      </c>
      <c r="CY11" s="23">
        <f t="shared" si="7"/>
        <v>99.669502617801029</v>
      </c>
      <c r="CZ11" s="23">
        <f t="shared" si="7"/>
        <v>101.03075916230364</v>
      </c>
      <c r="DB11" s="1" t="s">
        <v>23</v>
      </c>
      <c r="DC11" s="23">
        <f t="shared" si="8"/>
        <v>92.781413612565416</v>
      </c>
      <c r="DD11" s="23"/>
      <c r="DE11" s="23"/>
      <c r="DF11" s="23"/>
      <c r="DG11" s="23">
        <f t="shared" si="9"/>
        <v>73.85143979057591</v>
      </c>
      <c r="DH11" s="23"/>
      <c r="DI11" s="23"/>
      <c r="DJ11" s="23"/>
      <c r="DK11" s="23">
        <f t="shared" si="9"/>
        <v>100.67735602094238</v>
      </c>
      <c r="DL11" s="23"/>
      <c r="DM11" s="23"/>
      <c r="DN11" s="23"/>
      <c r="DP11" s="1" t="s">
        <v>23</v>
      </c>
      <c r="DQ11" s="23">
        <f t="shared" si="24"/>
        <v>-7.981020942408378</v>
      </c>
      <c r="DR11" s="23">
        <f t="shared" si="11"/>
        <v>-10.337041884816756</v>
      </c>
      <c r="DS11" s="23">
        <f t="shared" si="11"/>
        <v>-14.015052356020931</v>
      </c>
      <c r="DT11" s="23">
        <f t="shared" si="11"/>
        <v>5.9195026178010437</v>
      </c>
      <c r="DU11" s="23">
        <f t="shared" si="11"/>
        <v>11.44306282722512</v>
      </c>
      <c r="DV11" s="23">
        <f t="shared" si="11"/>
        <v>9.6891361256544428</v>
      </c>
      <c r="DW11" s="23">
        <f t="shared" si="11"/>
        <v>15.409031413612553</v>
      </c>
      <c r="DX11" s="23">
        <f t="shared" si="11"/>
        <v>12.765052356020945</v>
      </c>
      <c r="DY11" s="23">
        <f t="shared" si="11"/>
        <v>-18.007198952879577</v>
      </c>
      <c r="DZ11" s="23">
        <f t="shared" si="11"/>
        <v>-11.645942408376953</v>
      </c>
      <c r="EA11" s="23">
        <f t="shared" si="11"/>
        <v>-13.491492146596855</v>
      </c>
      <c r="EB11" s="23">
        <f t="shared" si="11"/>
        <v>-14.852748691099464</v>
      </c>
      <c r="ED11" s="1" t="s">
        <v>23</v>
      </c>
      <c r="EE11" s="23">
        <f t="shared" si="25"/>
        <v>-6.6034031413612553</v>
      </c>
      <c r="EF11" s="23"/>
      <c r="EG11" s="23"/>
      <c r="EH11" s="23"/>
      <c r="EI11" s="25">
        <f t="shared" si="13"/>
        <v>12.326570680628265</v>
      </c>
      <c r="EJ11" s="34"/>
      <c r="EK11" s="34"/>
      <c r="EL11" s="34"/>
      <c r="EM11" s="25">
        <f t="shared" si="13"/>
        <v>-14.499345549738212</v>
      </c>
      <c r="EN11" s="23"/>
      <c r="EO11" s="23"/>
      <c r="EP11" s="23"/>
      <c r="ER11" s="1" t="s">
        <v>23</v>
      </c>
      <c r="ES11" s="23">
        <f t="shared" si="26"/>
        <v>8.710024910152276</v>
      </c>
      <c r="ET11" s="23"/>
      <c r="EU11" s="23"/>
      <c r="EV11" s="23"/>
      <c r="EW11" s="25">
        <f t="shared" si="16"/>
        <v>2.410427175754001</v>
      </c>
      <c r="EX11" s="34"/>
      <c r="EY11" s="34"/>
      <c r="EZ11" s="34"/>
      <c r="FA11" s="25">
        <f t="shared" si="16"/>
        <v>2.6825117115375527</v>
      </c>
      <c r="FB11" s="23"/>
      <c r="FC11" s="23"/>
      <c r="FD11" s="23"/>
    </row>
    <row r="14" spans="1:160">
      <c r="EC14" s="21" t="s">
        <v>110</v>
      </c>
    </row>
    <row r="15" spans="1:160">
      <c r="EC15" s="26" t="s">
        <v>111</v>
      </c>
      <c r="ED15" s="26" t="s">
        <v>112</v>
      </c>
      <c r="EE15" s="26" t="s">
        <v>113</v>
      </c>
      <c r="EF15" s="26" t="s">
        <v>114</v>
      </c>
      <c r="EG15" s="26" t="s">
        <v>115</v>
      </c>
      <c r="EH15" s="26" t="s">
        <v>116</v>
      </c>
      <c r="EI15" s="26" t="s">
        <v>117</v>
      </c>
      <c r="EJ15" s="26" t="s">
        <v>118</v>
      </c>
      <c r="EK15" s="26" t="s">
        <v>119</v>
      </c>
      <c r="EL15" s="27" t="s">
        <v>120</v>
      </c>
      <c r="EM15" s="28"/>
    </row>
    <row r="16" spans="1:160">
      <c r="EC16" s="29" t="s">
        <v>121</v>
      </c>
      <c r="ED16" s="30"/>
      <c r="EE16" s="30"/>
      <c r="EF16" s="30"/>
      <c r="EG16" s="24">
        <f>EE5</f>
        <v>-3.4554973821989492</v>
      </c>
      <c r="EH16" s="24">
        <f>ES5</f>
        <v>10.344578919261133</v>
      </c>
      <c r="EI16" s="24"/>
      <c r="EJ16" s="24"/>
      <c r="EK16" s="24"/>
      <c r="EL16" s="31"/>
      <c r="EM16" s="32"/>
    </row>
    <row r="17" spans="133:145">
      <c r="EC17" s="29" t="s">
        <v>122</v>
      </c>
      <c r="ED17" s="30">
        <v>50</v>
      </c>
      <c r="EE17" s="30"/>
      <c r="EF17" s="30"/>
      <c r="EG17" s="24">
        <f>EE6</f>
        <v>30.238874345549725</v>
      </c>
      <c r="EH17" s="24">
        <f>ES6</f>
        <v>6.1555167015418784</v>
      </c>
      <c r="EI17" s="24"/>
      <c r="EJ17" s="24"/>
      <c r="EK17" s="24"/>
      <c r="EL17" s="31"/>
      <c r="EM17" s="32"/>
    </row>
    <row r="18" spans="133:145">
      <c r="EC18" t="s">
        <v>138</v>
      </c>
      <c r="ED18" s="30">
        <v>50</v>
      </c>
      <c r="EE18" s="30">
        <v>5</v>
      </c>
      <c r="EF18" s="30">
        <v>1</v>
      </c>
      <c r="EG18" s="24">
        <f>EE7</f>
        <v>10.009816753926703</v>
      </c>
      <c r="EH18" s="24">
        <f>ES7</f>
        <v>8.8818296395426568</v>
      </c>
      <c r="EI18" s="24">
        <f>EE8</f>
        <v>0</v>
      </c>
      <c r="EJ18" s="24">
        <f>ES8</f>
        <v>8.603240116352719</v>
      </c>
      <c r="EK18" s="24">
        <f>EE9</f>
        <v>-5.0654450261780042</v>
      </c>
      <c r="EL18" s="31">
        <f>ES9</f>
        <v>8.5628600042695844</v>
      </c>
      <c r="EM18" s="32"/>
    </row>
    <row r="19" spans="133:145">
      <c r="EC19" t="s">
        <v>139</v>
      </c>
      <c r="ED19" s="30">
        <v>50</v>
      </c>
      <c r="EE19" s="30">
        <v>5</v>
      </c>
      <c r="EF19" s="30">
        <v>1</v>
      </c>
      <c r="EG19" s="24">
        <f>EE10</f>
        <v>-4.0412303664921474</v>
      </c>
      <c r="EH19" s="24">
        <f>ES10</f>
        <v>8.6703899691341295</v>
      </c>
      <c r="EI19" s="24">
        <f>EE11</f>
        <v>-6.6034031413612553</v>
      </c>
      <c r="EJ19" s="24">
        <f>ES11</f>
        <v>8.710024910152276</v>
      </c>
      <c r="EK19" s="24">
        <f>EI4</f>
        <v>-9.5975130890052327</v>
      </c>
      <c r="EL19" s="31">
        <f>EW4</f>
        <v>4.4647835647430529</v>
      </c>
      <c r="EM19" s="32"/>
    </row>
    <row r="20" spans="133:145">
      <c r="EC20" t="s">
        <v>140</v>
      </c>
      <c r="ED20" s="30">
        <v>50</v>
      </c>
      <c r="EE20" s="30">
        <v>5</v>
      </c>
      <c r="EF20" s="30">
        <v>1</v>
      </c>
      <c r="EG20" s="24">
        <f>EI5</f>
        <v>7.7846858638743406</v>
      </c>
      <c r="EH20" s="24">
        <f>EW5</f>
        <v>3.8530987269734598</v>
      </c>
      <c r="EI20" s="24">
        <f>EI6</f>
        <v>-10.248691099476439</v>
      </c>
      <c r="EJ20" s="24">
        <f>EW6</f>
        <v>0.91388224416098429</v>
      </c>
      <c r="EK20" s="24">
        <f>EI7</f>
        <v>-10.700261780104711</v>
      </c>
      <c r="EL20" s="31">
        <f>EW7</f>
        <v>2.1290833843014192</v>
      </c>
      <c r="EM20" s="32"/>
    </row>
    <row r="21" spans="133:145">
      <c r="EC21" t="s">
        <v>141</v>
      </c>
      <c r="ED21" s="30">
        <v>50</v>
      </c>
      <c r="EE21" s="30">
        <v>5</v>
      </c>
      <c r="EF21" s="30">
        <v>1</v>
      </c>
      <c r="EG21" s="24">
        <f>EI8</f>
        <v>-9.9138307155322849</v>
      </c>
      <c r="EH21" s="24">
        <f>EW8</f>
        <v>5.2565408088401195</v>
      </c>
      <c r="EI21" s="24">
        <f>EI9</f>
        <v>-10.854057591623036</v>
      </c>
      <c r="EJ21" s="24">
        <f>EW9</f>
        <v>3.401807027980575</v>
      </c>
      <c r="EK21" s="24">
        <f>EI10</f>
        <v>-10.42866492146597</v>
      </c>
      <c r="EL21" s="31">
        <f>EW10</f>
        <v>4.4061695194119359</v>
      </c>
      <c r="EM21" s="32"/>
    </row>
    <row r="22" spans="133:145">
      <c r="EC22" t="s">
        <v>142</v>
      </c>
      <c r="ED22" s="30">
        <v>50</v>
      </c>
      <c r="EE22" s="30">
        <v>5</v>
      </c>
      <c r="EF22" s="30">
        <v>1</v>
      </c>
      <c r="EG22" s="24">
        <f>EI11</f>
        <v>12.326570680628265</v>
      </c>
      <c r="EH22" s="24">
        <f>EW11</f>
        <v>2.410427175754001</v>
      </c>
      <c r="EI22" s="24">
        <f>EM4</f>
        <v>1.6164921465968582</v>
      </c>
      <c r="EJ22" s="24">
        <f>FA4</f>
        <v>3.1300037377743357</v>
      </c>
      <c r="EK22" s="24">
        <f>EM5</f>
        <v>-10.553010471204196</v>
      </c>
      <c r="EL22" s="24">
        <f>FA5</f>
        <v>2.4555406397243531</v>
      </c>
      <c r="EM22" s="33"/>
      <c r="EN22" s="33"/>
      <c r="EO22" s="33"/>
    </row>
    <row r="23" spans="133:145">
      <c r="EC23" t="s">
        <v>143</v>
      </c>
      <c r="ED23" s="30">
        <v>50</v>
      </c>
      <c r="EE23" s="30">
        <v>5</v>
      </c>
      <c r="EF23" s="30">
        <v>1</v>
      </c>
      <c r="EG23" s="24">
        <f>EM6</f>
        <v>-6.4136125654450318</v>
      </c>
      <c r="EH23" s="24">
        <f>FA6</f>
        <v>3.4824031669919688</v>
      </c>
      <c r="EI23" s="24">
        <f>EM7</f>
        <v>-9.4993455497382158</v>
      </c>
      <c r="EJ23" s="24">
        <f>FA7</f>
        <v>2.3147194308801193</v>
      </c>
      <c r="EK23" s="24">
        <f>EM8</f>
        <v>-13.308246073298431</v>
      </c>
      <c r="EL23" s="31">
        <f>FA8</f>
        <v>2.5967522004308665</v>
      </c>
      <c r="EM23" s="32"/>
    </row>
    <row r="24" spans="133:145">
      <c r="EC24" t="s">
        <v>144</v>
      </c>
      <c r="ED24" s="30">
        <v>50</v>
      </c>
      <c r="EE24" s="30">
        <v>5</v>
      </c>
      <c r="EF24" s="30">
        <v>1</v>
      </c>
      <c r="EG24" s="24">
        <f>EM9</f>
        <v>2.1433246073298378</v>
      </c>
      <c r="EH24" s="24">
        <f>FA9</f>
        <v>3.0816848361898845</v>
      </c>
      <c r="EI24" s="24">
        <f>EM10</f>
        <v>-12.359293193717278</v>
      </c>
      <c r="EJ24" s="24">
        <f>FA10</f>
        <v>0.88783601477023133</v>
      </c>
      <c r="EK24" s="24">
        <f>EM11</f>
        <v>-14.499345549738212</v>
      </c>
      <c r="EL24" s="31">
        <f>FA11</f>
        <v>2.6825117115375527</v>
      </c>
      <c r="EM24" s="32"/>
    </row>
  </sheetData>
  <mergeCells count="24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7B94-7541-7344-9671-40F06F4DDD22}">
  <dimension ref="A2:FD24"/>
  <sheetViews>
    <sheetView tabSelected="1" topLeftCell="ED1" zoomScale="92" zoomScaleNormal="92" workbookViewId="0">
      <selection activeCell="ES34" sqref="ES34"/>
    </sheetView>
  </sheetViews>
  <sheetFormatPr baseColWidth="10" defaultRowHeight="16"/>
  <cols>
    <col min="1" max="13" width="5.83203125" customWidth="1"/>
    <col min="14" max="14" width="10" customWidth="1"/>
    <col min="15" max="162" width="5.83203125" customWidth="1"/>
  </cols>
  <sheetData>
    <row r="2" spans="1:160">
      <c r="O2" t="s">
        <v>94</v>
      </c>
      <c r="AC2" t="s">
        <v>95</v>
      </c>
      <c r="AX2" t="s">
        <v>96</v>
      </c>
      <c r="BL2" t="s">
        <v>97</v>
      </c>
      <c r="BZ2" t="s">
        <v>98</v>
      </c>
      <c r="CN2" t="s">
        <v>99</v>
      </c>
      <c r="DB2" t="s">
        <v>100</v>
      </c>
      <c r="DP2" t="s">
        <v>101</v>
      </c>
      <c r="ED2" t="s">
        <v>102</v>
      </c>
      <c r="ER2" t="s">
        <v>103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104</v>
      </c>
      <c r="AR3" s="22" t="s">
        <v>105</v>
      </c>
      <c r="AS3" s="22" t="s">
        <v>106</v>
      </c>
      <c r="AT3" s="22" t="s">
        <v>107</v>
      </c>
      <c r="AU3" s="22" t="s">
        <v>108</v>
      </c>
      <c r="AV3" s="22" t="s">
        <v>109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8" t="s">
        <v>1</v>
      </c>
      <c r="C4" s="19"/>
      <c r="D4" s="19"/>
      <c r="E4" s="20"/>
      <c r="F4" s="3" t="s">
        <v>78</v>
      </c>
      <c r="G4" s="4"/>
      <c r="H4" s="4"/>
      <c r="I4" s="5"/>
      <c r="J4" s="6" t="s">
        <v>86</v>
      </c>
      <c r="K4" s="7"/>
      <c r="L4" s="7"/>
      <c r="M4" s="8"/>
      <c r="O4" s="1" t="s">
        <v>0</v>
      </c>
      <c r="P4">
        <v>5.16E-2</v>
      </c>
      <c r="Q4">
        <v>5.0700000000000002E-2</v>
      </c>
      <c r="R4">
        <v>5.1400000000000001E-2</v>
      </c>
      <c r="S4">
        <v>5.0700000000000002E-2</v>
      </c>
      <c r="T4">
        <v>0.64219999999999999</v>
      </c>
      <c r="U4">
        <v>0.59089999999999998</v>
      </c>
      <c r="V4">
        <v>0.64400000000000002</v>
      </c>
      <c r="W4">
        <v>0.58030000000000004</v>
      </c>
      <c r="X4">
        <v>0.58299999999999996</v>
      </c>
      <c r="Y4">
        <v>0.54220000000000002</v>
      </c>
      <c r="Z4">
        <v>0.58830000000000005</v>
      </c>
      <c r="AA4">
        <v>0.58809999999999996</v>
      </c>
      <c r="AC4" s="1" t="s">
        <v>0</v>
      </c>
      <c r="AD4" s="35">
        <f>P4-(AVERAGE($P$4:$S$4))</f>
        <v>5.0000000000000044E-4</v>
      </c>
      <c r="AE4" s="35">
        <f t="shared" ref="AE4:AG11" si="0">Q4-(AVERAGE($P$4:$S$4))</f>
        <v>-3.9999999999999758E-4</v>
      </c>
      <c r="AF4" s="35">
        <f t="shared" si="0"/>
        <v>3.0000000000000165E-4</v>
      </c>
      <c r="AG4" s="35">
        <f>S4-(AVERAGE($P$4:$S$4))</f>
        <v>-3.9999999999999758E-4</v>
      </c>
      <c r="AH4" s="23">
        <f>T4-(AVERAGE($P$4:$S$4))</f>
        <v>0.59109999999999996</v>
      </c>
      <c r="AI4" s="23">
        <f t="shared" ref="AH4:AO11" si="1">U4-(AVERAGE($P$4:$S$4))</f>
        <v>0.53979999999999995</v>
      </c>
      <c r="AJ4" s="23">
        <f t="shared" si="1"/>
        <v>0.59289999999999998</v>
      </c>
      <c r="AK4" s="23">
        <f t="shared" si="1"/>
        <v>0.5292</v>
      </c>
      <c r="AL4" s="23">
        <f t="shared" si="1"/>
        <v>0.53189999999999993</v>
      </c>
      <c r="AM4" s="23">
        <f t="shared" si="1"/>
        <v>0.49110000000000004</v>
      </c>
      <c r="AN4" s="23">
        <f t="shared" si="1"/>
        <v>0.53720000000000001</v>
      </c>
      <c r="AO4" s="23">
        <f t="shared" si="1"/>
        <v>0.53699999999999992</v>
      </c>
      <c r="AQ4" s="22">
        <v>0</v>
      </c>
      <c r="AR4" s="23">
        <f>AD4</f>
        <v>5.0000000000000044E-4</v>
      </c>
      <c r="AS4" s="23">
        <f t="shared" ref="AS4:AU7" si="2">AE4</f>
        <v>-3.9999999999999758E-4</v>
      </c>
      <c r="AT4" s="23">
        <f t="shared" si="2"/>
        <v>3.0000000000000165E-4</v>
      </c>
      <c r="AU4" s="23">
        <f t="shared" si="2"/>
        <v>-3.9999999999999758E-4</v>
      </c>
      <c r="AV4" s="24">
        <f>AVERAGE(AR4:AU4)</f>
        <v>1.7347234759768071E-18</v>
      </c>
      <c r="AX4" s="1" t="s">
        <v>0</v>
      </c>
      <c r="AY4" s="23">
        <f>(AD4-0.0023)/0.0488</f>
        <v>-3.688524590163933E-2</v>
      </c>
      <c r="AZ4" s="23">
        <f t="shared" ref="AZ4:BJ11" si="3">(AE4-0.0023)/0.0488</f>
        <v>-5.532786885245896E-2</v>
      </c>
      <c r="BA4" s="23">
        <f t="shared" si="3"/>
        <v>-4.0983606557377011E-2</v>
      </c>
      <c r="BB4" s="23">
        <f t="shared" si="3"/>
        <v>-5.532786885245896E-2</v>
      </c>
      <c r="BC4" s="23">
        <f t="shared" si="3"/>
        <v>12.065573770491802</v>
      </c>
      <c r="BD4" s="23">
        <f t="shared" si="3"/>
        <v>11.014344262295081</v>
      </c>
      <c r="BE4" s="23">
        <f t="shared" si="3"/>
        <v>12.102459016393443</v>
      </c>
      <c r="BF4" s="23">
        <f t="shared" si="3"/>
        <v>10.797131147540984</v>
      </c>
      <c r="BG4" s="23">
        <f t="shared" si="3"/>
        <v>10.852459016393441</v>
      </c>
      <c r="BH4" s="23">
        <f t="shared" si="3"/>
        <v>10.016393442622951</v>
      </c>
      <c r="BI4" s="23">
        <f t="shared" si="3"/>
        <v>10.961065573770492</v>
      </c>
      <c r="BJ4" s="23">
        <f t="shared" si="3"/>
        <v>10.956967213114753</v>
      </c>
      <c r="BL4" s="1" t="s">
        <v>0</v>
      </c>
      <c r="BM4" s="23"/>
      <c r="BN4" s="23"/>
      <c r="BO4" s="23"/>
      <c r="BP4" s="23"/>
      <c r="BQ4" s="23">
        <f t="shared" ref="BQ4:BQ7" si="4">BC4/(0.03*5)</f>
        <v>80.437158469945359</v>
      </c>
      <c r="BR4" s="23">
        <f t="shared" ref="BR4:BR7" si="5">BD4/(0.03*5)</f>
        <v>73.428961748633881</v>
      </c>
      <c r="BS4" s="23">
        <f t="shared" ref="BS4:BS7" si="6">BE4/(0.03*5)</f>
        <v>80.683060109289627</v>
      </c>
      <c r="BT4" s="23">
        <f t="shared" ref="BT4:BT7" si="7">BF4/(0.03*5)</f>
        <v>71.980874316939904</v>
      </c>
      <c r="BU4" s="23">
        <f t="shared" ref="BU4:BU7" si="8">BG4/(0.03*5)</f>
        <v>72.34972677595627</v>
      </c>
      <c r="BV4" s="23">
        <f t="shared" ref="BV4:BV7" si="9">BH4/(0.03*5)</f>
        <v>66.775956284153011</v>
      </c>
      <c r="BW4" s="23">
        <f t="shared" ref="BW4:BW7" si="10">BI4/(0.03*5)</f>
        <v>73.073770491803288</v>
      </c>
      <c r="BX4" s="23">
        <f t="shared" ref="BX4:BX7" si="11">BJ4/(0.03*5)</f>
        <v>73.046448087431685</v>
      </c>
      <c r="BZ4" s="1" t="s">
        <v>0</v>
      </c>
      <c r="CA4" s="23"/>
      <c r="CB4" s="23"/>
      <c r="CC4" s="23"/>
      <c r="CD4" s="23"/>
      <c r="CE4" s="25">
        <f t="shared" ref="CE4:CI11" si="12">AVERAGE(BQ4:BT4)</f>
        <v>76.632513661202182</v>
      </c>
      <c r="CF4" s="23"/>
      <c r="CG4" s="23"/>
      <c r="CH4" s="23"/>
      <c r="CI4" s="25">
        <f t="shared" ref="CI4:CI7" si="13">AVERAGE(BU4:BX4)</f>
        <v>71.311475409836063</v>
      </c>
      <c r="CJ4" s="23"/>
      <c r="CK4" s="23"/>
      <c r="CL4" s="23"/>
      <c r="CN4" s="1" t="s">
        <v>0</v>
      </c>
      <c r="CO4" s="23"/>
      <c r="CP4" s="23"/>
      <c r="CQ4" s="23"/>
      <c r="CR4" s="23"/>
      <c r="CS4" s="23">
        <f t="shared" ref="CS4:CS7" si="14">(BQ4/$CA$8)*100</f>
        <v>112.44151627995798</v>
      </c>
      <c r="CT4" s="23">
        <f t="shared" ref="CT4:CT7" si="15">(BR4/$CA$8)*100</f>
        <v>102.64489640026736</v>
      </c>
      <c r="CU4" s="23">
        <f t="shared" ref="CU4:CU7" si="16">(BS4/$CA$8)*100</f>
        <v>112.78525732836819</v>
      </c>
      <c r="CV4" s="23">
        <f t="shared" ref="CV4:CV7" si="17">(BT4/$CA$8)*100</f>
        <v>100.62064355962954</v>
      </c>
      <c r="CW4" s="23">
        <f t="shared" ref="CW4:CW7" si="18">(BU4/$CA$8)*100</f>
        <v>101.1362551322448</v>
      </c>
      <c r="CX4" s="23">
        <f t="shared" ref="CX4:CX7" si="19">(BV4/$CA$8)*100</f>
        <v>93.34479136828034</v>
      </c>
      <c r="CY4" s="23">
        <f t="shared" ref="CY4:CY7" si="20">(BW4/$CA$8)*100</f>
        <v>102.14838155256373</v>
      </c>
      <c r="CZ4" s="23">
        <f t="shared" ref="CZ4:CZ7" si="21">(BX4/$CA$8)*100</f>
        <v>102.11018810274035</v>
      </c>
      <c r="DB4" s="1" t="s">
        <v>0</v>
      </c>
      <c r="DC4" s="23"/>
      <c r="DD4" s="23"/>
      <c r="DE4" s="23"/>
      <c r="DF4" s="23"/>
      <c r="DG4" s="23">
        <f>AVERAGE(CS4:CV4)</f>
        <v>107.12307839205576</v>
      </c>
      <c r="DH4" s="23"/>
      <c r="DI4" s="23"/>
      <c r="DJ4" s="23"/>
      <c r="DK4" s="23">
        <f t="shared" ref="DK4:DK7" si="22">AVERAGE(CW4:CZ4)</f>
        <v>99.684904038957313</v>
      </c>
      <c r="DL4" s="23"/>
      <c r="DM4" s="23"/>
      <c r="DN4" s="23"/>
      <c r="DP4" s="1" t="s">
        <v>0</v>
      </c>
      <c r="DQ4" s="23"/>
      <c r="DR4" s="23"/>
      <c r="DS4" s="23"/>
      <c r="DT4" s="23"/>
      <c r="DU4" s="23">
        <f t="shared" ref="DQ4:EB11" si="23">$DC$8-CS4</f>
        <v>-12.44151627995798</v>
      </c>
      <c r="DV4" s="23">
        <f t="shared" si="23"/>
        <v>-2.6448964002673563</v>
      </c>
      <c r="DW4" s="23">
        <f t="shared" si="23"/>
        <v>-12.785257328368189</v>
      </c>
      <c r="DX4" s="23">
        <f t="shared" si="23"/>
        <v>-0.6206435596295421</v>
      </c>
      <c r="DY4" s="23">
        <f t="shared" si="23"/>
        <v>-1.1362551322447985</v>
      </c>
      <c r="DZ4" s="23">
        <f t="shared" si="23"/>
        <v>6.6552086317196597</v>
      </c>
      <c r="EA4" s="23">
        <f t="shared" si="23"/>
        <v>-2.148381552563734</v>
      </c>
      <c r="EB4" s="23">
        <f>$DC$8-CZ4</f>
        <v>-2.1101881027403522</v>
      </c>
      <c r="ED4" s="1" t="s">
        <v>0</v>
      </c>
      <c r="EE4" s="23"/>
      <c r="EF4" s="23"/>
      <c r="EG4" s="23"/>
      <c r="EH4" s="23"/>
      <c r="EI4" s="34">
        <f t="shared" ref="EI4:EM11" si="24">AVERAGE(DU4:DX4)</f>
        <v>-7.123078392055767</v>
      </c>
      <c r="EJ4" s="34"/>
      <c r="EK4" s="34"/>
      <c r="EL4" s="34"/>
      <c r="EM4" s="25">
        <f t="shared" ref="EM4:EM7" si="25">AVERAGE(DY4:EB4)</f>
        <v>0.31509596104269377</v>
      </c>
      <c r="EN4" s="23"/>
      <c r="EO4" s="23"/>
      <c r="EP4" s="23"/>
      <c r="ER4" s="1" t="s">
        <v>0</v>
      </c>
      <c r="ES4" s="23"/>
      <c r="ET4" s="23"/>
      <c r="EU4" s="23"/>
      <c r="EV4" s="23"/>
      <c r="EW4" s="34">
        <f t="shared" ref="EW4:FA11" si="26">STDEV(DU4:DX4)</f>
        <v>6.394837099197594</v>
      </c>
      <c r="EX4" s="34"/>
      <c r="EY4" s="34"/>
      <c r="EZ4" s="34"/>
      <c r="FA4" s="25">
        <f t="shared" ref="FA4:FA7" si="27">STDEV(DY4:EB4)</f>
        <v>4.252613820657829</v>
      </c>
      <c r="FB4" s="23"/>
      <c r="FC4" s="23"/>
      <c r="FD4" s="23"/>
    </row>
    <row r="5" spans="1:160">
      <c r="A5" s="1" t="s">
        <v>3</v>
      </c>
      <c r="B5" s="15" t="s">
        <v>4</v>
      </c>
      <c r="C5" s="16"/>
      <c r="D5" s="16"/>
      <c r="E5" s="17"/>
      <c r="F5" s="6" t="s">
        <v>79</v>
      </c>
      <c r="G5" s="7"/>
      <c r="H5" s="7"/>
      <c r="I5" s="8"/>
      <c r="J5" s="6" t="s">
        <v>87</v>
      </c>
      <c r="K5" s="7"/>
      <c r="L5" s="7"/>
      <c r="M5" s="8"/>
      <c r="O5" s="1" t="s">
        <v>3</v>
      </c>
      <c r="P5">
        <v>0.316</v>
      </c>
      <c r="Q5">
        <v>0.31730000000000003</v>
      </c>
      <c r="R5">
        <v>0.30280000000000001</v>
      </c>
      <c r="S5">
        <v>0.31290000000000001</v>
      </c>
      <c r="T5">
        <v>0.56789999999999996</v>
      </c>
      <c r="U5">
        <v>0.51670000000000005</v>
      </c>
      <c r="V5">
        <v>0.58179999999999998</v>
      </c>
      <c r="W5">
        <v>0.6008</v>
      </c>
      <c r="X5">
        <v>0.55930000000000002</v>
      </c>
      <c r="Y5">
        <v>0.51700000000000002</v>
      </c>
      <c r="Z5">
        <v>0.61270000000000002</v>
      </c>
      <c r="AA5">
        <v>0.61529999999999996</v>
      </c>
      <c r="AC5" s="1" t="s">
        <v>3</v>
      </c>
      <c r="AD5" s="35">
        <f t="shared" ref="AD5:AD11" si="28">P5-(AVERAGE($P$4:$S$4))</f>
        <v>0.26490000000000002</v>
      </c>
      <c r="AE5" s="35">
        <f t="shared" si="0"/>
        <v>0.26620000000000005</v>
      </c>
      <c r="AF5" s="35">
        <f t="shared" si="0"/>
        <v>0.25170000000000003</v>
      </c>
      <c r="AG5" s="35">
        <f t="shared" si="0"/>
        <v>0.26180000000000003</v>
      </c>
      <c r="AH5" s="23">
        <f>T5-(AVERAGE($P$4:$S$4))</f>
        <v>0.51679999999999993</v>
      </c>
      <c r="AI5" s="23">
        <f t="shared" si="1"/>
        <v>0.46560000000000007</v>
      </c>
      <c r="AJ5" s="23">
        <f t="shared" si="1"/>
        <v>0.53069999999999995</v>
      </c>
      <c r="AK5" s="23">
        <f t="shared" si="1"/>
        <v>0.54969999999999997</v>
      </c>
      <c r="AL5" s="23">
        <f t="shared" si="1"/>
        <v>0.50819999999999999</v>
      </c>
      <c r="AM5" s="23">
        <f t="shared" si="1"/>
        <v>0.46590000000000004</v>
      </c>
      <c r="AN5" s="23">
        <f t="shared" si="1"/>
        <v>0.56159999999999999</v>
      </c>
      <c r="AO5" s="23">
        <f t="shared" si="1"/>
        <v>0.56419999999999992</v>
      </c>
      <c r="AQ5" s="22">
        <v>2.5</v>
      </c>
      <c r="AR5" s="23">
        <f>AD5</f>
        <v>0.26490000000000002</v>
      </c>
      <c r="AS5" s="23">
        <f t="shared" si="2"/>
        <v>0.26620000000000005</v>
      </c>
      <c r="AT5" s="23">
        <f t="shared" si="2"/>
        <v>0.25170000000000003</v>
      </c>
      <c r="AU5" s="23">
        <f t="shared" si="2"/>
        <v>0.26180000000000003</v>
      </c>
      <c r="AV5" s="24">
        <f t="shared" ref="AV5:AV6" si="29">AVERAGE(AR5:AU5)</f>
        <v>0.26115000000000005</v>
      </c>
      <c r="AX5" s="1" t="s">
        <v>3</v>
      </c>
      <c r="AY5" s="23">
        <f t="shared" ref="AY5:AY11" si="30">(AD5-0.0023)/0.0488</f>
        <v>5.3811475409836058</v>
      </c>
      <c r="AZ5" s="23">
        <f t="shared" si="3"/>
        <v>5.4077868852459021</v>
      </c>
      <c r="BA5" s="23">
        <f t="shared" si="3"/>
        <v>5.1106557377049189</v>
      </c>
      <c r="BB5" s="23">
        <f t="shared" si="3"/>
        <v>5.317622950819672</v>
      </c>
      <c r="BC5" s="23">
        <f t="shared" si="3"/>
        <v>10.543032786885245</v>
      </c>
      <c r="BD5" s="23">
        <f t="shared" si="3"/>
        <v>9.4938524590163933</v>
      </c>
      <c r="BE5" s="23">
        <f t="shared" si="3"/>
        <v>10.827868852459016</v>
      </c>
      <c r="BF5" s="23">
        <f t="shared" si="3"/>
        <v>11.217213114754097</v>
      </c>
      <c r="BG5" s="23">
        <f t="shared" si="3"/>
        <v>10.366803278688524</v>
      </c>
      <c r="BH5" s="23">
        <f t="shared" si="3"/>
        <v>9.5</v>
      </c>
      <c r="BI5" s="23">
        <f t="shared" si="3"/>
        <v>11.461065573770492</v>
      </c>
      <c r="BJ5" s="23">
        <f t="shared" si="3"/>
        <v>11.514344262295081</v>
      </c>
      <c r="BL5" s="1" t="s">
        <v>3</v>
      </c>
      <c r="BM5" s="23"/>
      <c r="BN5" s="23"/>
      <c r="BO5" s="23"/>
      <c r="BP5" s="23"/>
      <c r="BQ5" s="23">
        <f t="shared" si="4"/>
        <v>70.286885245901644</v>
      </c>
      <c r="BR5" s="23">
        <f t="shared" si="5"/>
        <v>63.29234972677596</v>
      </c>
      <c r="BS5" s="23">
        <f t="shared" si="6"/>
        <v>72.185792349726782</v>
      </c>
      <c r="BT5" s="23">
        <f t="shared" si="7"/>
        <v>74.78142076502732</v>
      </c>
      <c r="BU5" s="23">
        <f t="shared" si="8"/>
        <v>69.112021857923494</v>
      </c>
      <c r="BV5" s="23">
        <f t="shared" si="9"/>
        <v>63.333333333333336</v>
      </c>
      <c r="BW5" s="23">
        <f t="shared" si="10"/>
        <v>76.407103825136616</v>
      </c>
      <c r="BX5" s="23">
        <f t="shared" si="11"/>
        <v>76.76229508196721</v>
      </c>
      <c r="BZ5" s="1" t="s">
        <v>3</v>
      </c>
      <c r="CA5" s="23"/>
      <c r="CB5" s="23"/>
      <c r="CC5" s="23"/>
      <c r="CD5" s="23"/>
      <c r="CE5" s="25">
        <f t="shared" si="12"/>
        <v>70.136612021857928</v>
      </c>
      <c r="CF5" s="23"/>
      <c r="CG5" s="23"/>
      <c r="CH5" s="23"/>
      <c r="CI5" s="23">
        <f t="shared" si="13"/>
        <v>71.403688524590166</v>
      </c>
      <c r="CJ5" s="23"/>
      <c r="CK5" s="23"/>
      <c r="CL5" s="23"/>
      <c r="CN5" s="1" t="s">
        <v>3</v>
      </c>
      <c r="CO5" s="23"/>
      <c r="CP5" s="23"/>
      <c r="CQ5" s="23"/>
      <c r="CR5" s="23"/>
      <c r="CS5" s="23">
        <f t="shared" si="14"/>
        <v>98.252649670581491</v>
      </c>
      <c r="CT5" s="23">
        <f t="shared" si="15"/>
        <v>88.475126515802543</v>
      </c>
      <c r="CU5" s="23">
        <f t="shared" si="16"/>
        <v>100.90709443330471</v>
      </c>
      <c r="CV5" s="23">
        <f t="shared" si="17"/>
        <v>104.53547216652343</v>
      </c>
      <c r="CW5" s="23">
        <f t="shared" si="18"/>
        <v>96.61033132817721</v>
      </c>
      <c r="CX5" s="23">
        <f t="shared" si="19"/>
        <v>88.532416690537573</v>
      </c>
      <c r="CY5" s="23">
        <f t="shared" si="20"/>
        <v>106.80798243101309</v>
      </c>
      <c r="CZ5" s="23">
        <f t="shared" si="21"/>
        <v>107.3044972787167</v>
      </c>
      <c r="DB5" s="1" t="s">
        <v>3</v>
      </c>
      <c r="DC5" s="23"/>
      <c r="DD5" s="23"/>
      <c r="DE5" s="23"/>
      <c r="DF5" s="23"/>
      <c r="DG5" s="23">
        <f t="shared" ref="DG4:DK11" si="31">AVERAGE(CS5:CV5)</f>
        <v>98.042585696553047</v>
      </c>
      <c r="DH5" s="23"/>
      <c r="DI5" s="23"/>
      <c r="DJ5" s="23"/>
      <c r="DK5" s="23">
        <f t="shared" si="22"/>
        <v>99.813806932111135</v>
      </c>
      <c r="DL5" s="23"/>
      <c r="DM5" s="23"/>
      <c r="DN5" s="23"/>
      <c r="DP5" s="1" t="s">
        <v>3</v>
      </c>
      <c r="DQ5" s="23"/>
      <c r="DR5" s="23"/>
      <c r="DS5" s="23"/>
      <c r="DT5" s="23"/>
      <c r="DU5" s="23">
        <f t="shared" si="23"/>
        <v>1.7473503294185093</v>
      </c>
      <c r="DV5" s="23">
        <f t="shared" si="23"/>
        <v>11.524873484197457</v>
      </c>
      <c r="DW5" s="23">
        <f t="shared" si="23"/>
        <v>-0.90709443330470663</v>
      </c>
      <c r="DX5" s="23">
        <f t="shared" si="23"/>
        <v>-4.5354721665234337</v>
      </c>
      <c r="DY5" s="23">
        <f t="shared" si="23"/>
        <v>3.3896686718227897</v>
      </c>
      <c r="DZ5" s="23">
        <f t="shared" si="23"/>
        <v>11.467583309462427</v>
      </c>
      <c r="EA5" s="23">
        <f t="shared" si="23"/>
        <v>-6.8079824310130874</v>
      </c>
      <c r="EB5" s="23">
        <f t="shared" si="23"/>
        <v>-7.3044972787166955</v>
      </c>
      <c r="ED5" s="1" t="s">
        <v>3</v>
      </c>
      <c r="EE5" s="23"/>
      <c r="EF5" s="23"/>
      <c r="EG5" s="23"/>
      <c r="EH5" s="23"/>
      <c r="EI5" s="25">
        <f t="shared" si="24"/>
        <v>1.9574143034469564</v>
      </c>
      <c r="EJ5" s="34"/>
      <c r="EK5" s="34"/>
      <c r="EL5" s="34"/>
      <c r="EM5" s="25">
        <f t="shared" si="25"/>
        <v>0.18619306788885837</v>
      </c>
      <c r="EN5" s="23"/>
      <c r="EO5" s="23"/>
      <c r="EP5" s="23"/>
      <c r="ER5" s="1" t="s">
        <v>3</v>
      </c>
      <c r="ES5" s="23"/>
      <c r="ET5" s="23"/>
      <c r="EU5" s="23"/>
      <c r="EV5" s="23"/>
      <c r="EW5" s="25">
        <f t="shared" si="26"/>
        <v>6.8785508905912938</v>
      </c>
      <c r="EX5" s="34"/>
      <c r="EY5" s="34"/>
      <c r="EZ5" s="34"/>
      <c r="FA5" s="25">
        <f t="shared" si="27"/>
        <v>8.9918658520880435</v>
      </c>
      <c r="FB5" s="23"/>
      <c r="FC5" s="23"/>
      <c r="FD5" s="23"/>
    </row>
    <row r="6" spans="1:160">
      <c r="A6" s="1" t="s">
        <v>6</v>
      </c>
      <c r="B6" s="15" t="s">
        <v>7</v>
      </c>
      <c r="C6" s="16"/>
      <c r="D6" s="16"/>
      <c r="E6" s="17"/>
      <c r="F6" s="6" t="s">
        <v>80</v>
      </c>
      <c r="G6" s="7"/>
      <c r="H6" s="7"/>
      <c r="I6" s="8"/>
      <c r="J6" s="3" t="s">
        <v>88</v>
      </c>
      <c r="K6" s="4"/>
      <c r="L6" s="4"/>
      <c r="M6" s="5"/>
      <c r="O6" s="1" t="s">
        <v>6</v>
      </c>
      <c r="P6">
        <v>0.55479999999999996</v>
      </c>
      <c r="Q6">
        <v>0.56759999999999999</v>
      </c>
      <c r="R6">
        <v>0.5494</v>
      </c>
      <c r="S6">
        <v>0.55869999999999997</v>
      </c>
      <c r="T6">
        <v>0.6079</v>
      </c>
      <c r="U6">
        <v>0.64129999999999998</v>
      </c>
      <c r="V6">
        <v>0.68200000000000005</v>
      </c>
      <c r="W6">
        <v>0.54430000000000001</v>
      </c>
      <c r="X6">
        <v>0.39529999999999998</v>
      </c>
      <c r="Y6">
        <v>0.38629999999999998</v>
      </c>
      <c r="Z6">
        <v>0.34460000000000002</v>
      </c>
      <c r="AA6">
        <v>0.38819999999999999</v>
      </c>
      <c r="AC6" s="1" t="s">
        <v>6</v>
      </c>
      <c r="AD6" s="35">
        <f t="shared" si="28"/>
        <v>0.50369999999999993</v>
      </c>
      <c r="AE6" s="35">
        <f t="shared" si="0"/>
        <v>0.51649999999999996</v>
      </c>
      <c r="AF6" s="35">
        <f t="shared" si="0"/>
        <v>0.49830000000000002</v>
      </c>
      <c r="AG6" s="35">
        <f t="shared" si="0"/>
        <v>0.50759999999999994</v>
      </c>
      <c r="AH6" s="23">
        <f t="shared" si="1"/>
        <v>0.55679999999999996</v>
      </c>
      <c r="AI6" s="23">
        <f t="shared" si="1"/>
        <v>0.59019999999999995</v>
      </c>
      <c r="AJ6" s="23">
        <f t="shared" si="1"/>
        <v>0.63090000000000002</v>
      </c>
      <c r="AK6" s="23">
        <f t="shared" si="1"/>
        <v>0.49320000000000003</v>
      </c>
      <c r="AL6" s="23">
        <f t="shared" si="1"/>
        <v>0.34420000000000001</v>
      </c>
      <c r="AM6" s="23">
        <f t="shared" si="1"/>
        <v>0.3352</v>
      </c>
      <c r="AN6" s="23">
        <f t="shared" si="1"/>
        <v>0.29350000000000004</v>
      </c>
      <c r="AO6" s="23">
        <f t="shared" si="1"/>
        <v>0.33710000000000001</v>
      </c>
      <c r="AQ6" s="22">
        <v>10</v>
      </c>
      <c r="AR6" s="23">
        <f t="shared" ref="AR6:AR7" si="32">AD6</f>
        <v>0.50369999999999993</v>
      </c>
      <c r="AS6" s="23">
        <f t="shared" si="2"/>
        <v>0.51649999999999996</v>
      </c>
      <c r="AT6" s="23">
        <f t="shared" si="2"/>
        <v>0.49830000000000002</v>
      </c>
      <c r="AU6" s="23">
        <f t="shared" si="2"/>
        <v>0.50759999999999994</v>
      </c>
      <c r="AV6" s="24">
        <f t="shared" si="29"/>
        <v>0.506525</v>
      </c>
      <c r="AX6" s="1" t="s">
        <v>6</v>
      </c>
      <c r="AY6" s="23">
        <f t="shared" si="30"/>
        <v>10.274590163934425</v>
      </c>
      <c r="AZ6" s="23">
        <f t="shared" si="3"/>
        <v>10.536885245901638</v>
      </c>
      <c r="BA6" s="23">
        <f t="shared" si="3"/>
        <v>10.163934426229508</v>
      </c>
      <c r="BB6" s="23">
        <f t="shared" si="3"/>
        <v>10.35450819672131</v>
      </c>
      <c r="BC6" s="23">
        <f t="shared" si="3"/>
        <v>11.362704918032787</v>
      </c>
      <c r="BD6" s="23">
        <f t="shared" si="3"/>
        <v>12.047131147540982</v>
      </c>
      <c r="BE6" s="23">
        <f t="shared" si="3"/>
        <v>12.881147540983607</v>
      </c>
      <c r="BF6" s="23">
        <f t="shared" si="3"/>
        <v>10.059426229508196</v>
      </c>
      <c r="BG6" s="23">
        <f t="shared" si="3"/>
        <v>7.0061475409836058</v>
      </c>
      <c r="BH6" s="23">
        <f t="shared" si="3"/>
        <v>6.8217213114754092</v>
      </c>
      <c r="BI6" s="23">
        <f t="shared" si="3"/>
        <v>5.9672131147540979</v>
      </c>
      <c r="BJ6" s="23">
        <f t="shared" si="3"/>
        <v>6.8606557377049171</v>
      </c>
      <c r="BL6" s="1" t="s">
        <v>6</v>
      </c>
      <c r="BM6" s="23"/>
      <c r="BN6" s="23"/>
      <c r="BO6" s="23"/>
      <c r="BP6" s="23"/>
      <c r="BQ6" s="23">
        <f t="shared" si="4"/>
        <v>75.751366120218577</v>
      </c>
      <c r="BR6" s="23">
        <f t="shared" si="5"/>
        <v>80.314207650273218</v>
      </c>
      <c r="BS6" s="23">
        <f t="shared" si="6"/>
        <v>85.874316939890718</v>
      </c>
      <c r="BT6" s="23">
        <f t="shared" si="7"/>
        <v>67.062841530054641</v>
      </c>
      <c r="BU6" s="23">
        <f t="shared" si="8"/>
        <v>46.70765027322404</v>
      </c>
      <c r="BV6" s="23">
        <f t="shared" si="9"/>
        <v>45.478142076502728</v>
      </c>
      <c r="BW6" s="23">
        <f t="shared" si="10"/>
        <v>39.78142076502732</v>
      </c>
      <c r="BX6" s="23">
        <f t="shared" si="11"/>
        <v>45.737704918032783</v>
      </c>
      <c r="BZ6" s="1" t="s">
        <v>6</v>
      </c>
      <c r="CA6" s="23"/>
      <c r="CB6" s="23"/>
      <c r="CC6" s="23"/>
      <c r="CD6" s="23"/>
      <c r="CE6" s="25">
        <f t="shared" si="12"/>
        <v>77.250683060109282</v>
      </c>
      <c r="CF6" s="23"/>
      <c r="CG6" s="23"/>
      <c r="CH6" s="23"/>
      <c r="CI6" s="23">
        <f t="shared" si="13"/>
        <v>44.42622950819672</v>
      </c>
      <c r="CJ6" s="23"/>
      <c r="CK6" s="23"/>
      <c r="CL6" s="23"/>
      <c r="CN6" s="1" t="s">
        <v>6</v>
      </c>
      <c r="CO6" s="23"/>
      <c r="CP6" s="23"/>
      <c r="CQ6" s="23"/>
      <c r="CR6" s="23"/>
      <c r="CS6" s="23">
        <f t="shared" si="14"/>
        <v>105.89133963525255</v>
      </c>
      <c r="CT6" s="23">
        <f t="shared" si="15"/>
        <v>112.26964575575286</v>
      </c>
      <c r="CU6" s="23">
        <f t="shared" si="16"/>
        <v>120.04201279480569</v>
      </c>
      <c r="CV6" s="23">
        <f t="shared" si="17"/>
        <v>93.745822591425551</v>
      </c>
      <c r="CW6" s="23">
        <f t="shared" si="18"/>
        <v>65.291702473025865</v>
      </c>
      <c r="CX6" s="23">
        <f t="shared" si="19"/>
        <v>63.572997230974885</v>
      </c>
      <c r="CY6" s="23">
        <f t="shared" si="20"/>
        <v>55.609662942805308</v>
      </c>
      <c r="CZ6" s="23">
        <f t="shared" si="21"/>
        <v>63.935835004296749</v>
      </c>
      <c r="DB6" s="1" t="s">
        <v>6</v>
      </c>
      <c r="DC6" s="23"/>
      <c r="DD6" s="23"/>
      <c r="DE6" s="23"/>
      <c r="DF6" s="23"/>
      <c r="DG6" s="23">
        <f t="shared" si="31"/>
        <v>107.98720519430917</v>
      </c>
      <c r="DH6" s="23"/>
      <c r="DI6" s="23"/>
      <c r="DJ6" s="23"/>
      <c r="DK6" s="23">
        <f t="shared" si="22"/>
        <v>62.102549412775701</v>
      </c>
      <c r="DL6" s="23"/>
      <c r="DM6" s="23"/>
      <c r="DN6" s="23"/>
      <c r="DP6" s="1" t="s">
        <v>6</v>
      </c>
      <c r="DQ6" s="23"/>
      <c r="DR6" s="23"/>
      <c r="DS6" s="23"/>
      <c r="DT6" s="23"/>
      <c r="DU6" s="23">
        <f t="shared" si="23"/>
        <v>-5.8913396352525496</v>
      </c>
      <c r="DV6" s="23">
        <f t="shared" si="23"/>
        <v>-12.269645755752862</v>
      </c>
      <c r="DW6" s="23">
        <f t="shared" si="23"/>
        <v>-20.042012794805686</v>
      </c>
      <c r="DX6" s="23">
        <f t="shared" si="23"/>
        <v>6.2541774085744493</v>
      </c>
      <c r="DY6" s="23">
        <f t="shared" si="23"/>
        <v>34.708297526974135</v>
      </c>
      <c r="DZ6" s="23">
        <f t="shared" si="23"/>
        <v>36.427002769025115</v>
      </c>
      <c r="EA6" s="23">
        <f t="shared" si="23"/>
        <v>44.390337057194692</v>
      </c>
      <c r="EB6" s="23">
        <f t="shared" si="23"/>
        <v>36.064164995703251</v>
      </c>
      <c r="ED6" s="1" t="s">
        <v>6</v>
      </c>
      <c r="EE6" s="23"/>
      <c r="EF6" s="23"/>
      <c r="EG6" s="23"/>
      <c r="EH6" s="23"/>
      <c r="EI6" s="25">
        <f t="shared" si="24"/>
        <v>-7.987205194309162</v>
      </c>
      <c r="EJ6" s="34"/>
      <c r="EK6" s="34"/>
      <c r="EL6" s="34"/>
      <c r="EM6" s="34">
        <f t="shared" si="25"/>
        <v>37.897450587224299</v>
      </c>
      <c r="EN6" s="23"/>
      <c r="EO6" s="23"/>
      <c r="EP6" s="23"/>
      <c r="ER6" s="1" t="s">
        <v>6</v>
      </c>
      <c r="ES6" s="23"/>
      <c r="ET6" s="23"/>
      <c r="EU6" s="23"/>
      <c r="EV6" s="23"/>
      <c r="EW6" s="25">
        <f t="shared" si="26"/>
        <v>11.118562771789087</v>
      </c>
      <c r="EX6" s="34"/>
      <c r="EY6" s="34"/>
      <c r="EZ6" s="34"/>
      <c r="FA6" s="34">
        <f t="shared" si="27"/>
        <v>4.3913333130820682</v>
      </c>
      <c r="FB6" s="23"/>
      <c r="FC6" s="23"/>
      <c r="FD6" s="23"/>
    </row>
    <row r="7" spans="1:160">
      <c r="A7" s="1" t="s">
        <v>9</v>
      </c>
      <c r="B7" s="15" t="s">
        <v>10</v>
      </c>
      <c r="C7" s="16"/>
      <c r="D7" s="16"/>
      <c r="E7" s="17"/>
      <c r="F7" s="6" t="s">
        <v>81</v>
      </c>
      <c r="G7" s="7"/>
      <c r="H7" s="7"/>
      <c r="I7" s="8"/>
      <c r="J7" s="3" t="s">
        <v>89</v>
      </c>
      <c r="K7" s="4"/>
      <c r="L7" s="4"/>
      <c r="M7" s="5"/>
      <c r="O7" s="1" t="s">
        <v>9</v>
      </c>
      <c r="P7">
        <v>1.1529</v>
      </c>
      <c r="Q7">
        <v>1.1496</v>
      </c>
      <c r="R7">
        <v>1.1458999999999999</v>
      </c>
      <c r="S7">
        <v>1.1553</v>
      </c>
      <c r="T7">
        <v>0.66849999999999998</v>
      </c>
      <c r="U7">
        <v>0.69020000000000004</v>
      </c>
      <c r="V7">
        <v>0.6643</v>
      </c>
      <c r="W7">
        <v>0.54200000000000004</v>
      </c>
      <c r="X7">
        <v>0.54010000000000002</v>
      </c>
      <c r="Y7">
        <v>0.57620000000000005</v>
      </c>
      <c r="Z7">
        <v>0.58609999999999995</v>
      </c>
      <c r="AA7">
        <v>0.60319999999999996</v>
      </c>
      <c r="AC7" s="1" t="s">
        <v>9</v>
      </c>
      <c r="AD7" s="35">
        <f t="shared" si="28"/>
        <v>1.1018000000000001</v>
      </c>
      <c r="AE7" s="35">
        <f t="shared" si="0"/>
        <v>1.0985</v>
      </c>
      <c r="AF7" s="35">
        <f t="shared" si="0"/>
        <v>1.0948</v>
      </c>
      <c r="AG7" s="35">
        <f t="shared" si="0"/>
        <v>1.1042000000000001</v>
      </c>
      <c r="AH7" s="23">
        <f t="shared" si="1"/>
        <v>0.61739999999999995</v>
      </c>
      <c r="AI7" s="23">
        <f t="shared" si="1"/>
        <v>0.6391</v>
      </c>
      <c r="AJ7" s="23">
        <f t="shared" si="1"/>
        <v>0.61319999999999997</v>
      </c>
      <c r="AK7" s="23">
        <f t="shared" si="1"/>
        <v>0.49090000000000006</v>
      </c>
      <c r="AL7" s="23">
        <f t="shared" si="1"/>
        <v>0.48900000000000005</v>
      </c>
      <c r="AM7" s="23">
        <f t="shared" si="1"/>
        <v>0.52510000000000001</v>
      </c>
      <c r="AN7" s="23">
        <f t="shared" si="1"/>
        <v>0.53499999999999992</v>
      </c>
      <c r="AO7" s="23">
        <f t="shared" si="1"/>
        <v>0.55209999999999992</v>
      </c>
      <c r="AQ7" s="22">
        <v>20</v>
      </c>
      <c r="AR7" s="23">
        <f t="shared" si="32"/>
        <v>1.1018000000000001</v>
      </c>
      <c r="AS7" s="23">
        <f t="shared" si="2"/>
        <v>1.0985</v>
      </c>
      <c r="AT7" s="23">
        <f t="shared" si="2"/>
        <v>1.0948</v>
      </c>
      <c r="AU7" s="23">
        <f t="shared" si="2"/>
        <v>1.1042000000000001</v>
      </c>
      <c r="AV7" s="24">
        <f>AVERAGE(AR7:AU7)</f>
        <v>1.0998250000000001</v>
      </c>
      <c r="AX7" s="1" t="s">
        <v>9</v>
      </c>
      <c r="AY7" s="23">
        <f t="shared" si="30"/>
        <v>22.530737704918035</v>
      </c>
      <c r="AZ7" s="23">
        <f t="shared" si="3"/>
        <v>22.46311475409836</v>
      </c>
      <c r="BA7" s="23">
        <f t="shared" si="3"/>
        <v>22.387295081967213</v>
      </c>
      <c r="BB7" s="23">
        <f t="shared" si="3"/>
        <v>22.579918032786885</v>
      </c>
      <c r="BC7" s="23">
        <f t="shared" si="3"/>
        <v>12.60450819672131</v>
      </c>
      <c r="BD7" s="23">
        <f t="shared" si="3"/>
        <v>13.049180327868852</v>
      </c>
      <c r="BE7" s="23">
        <f t="shared" si="3"/>
        <v>12.518442622950818</v>
      </c>
      <c r="BF7" s="23">
        <f t="shared" si="3"/>
        <v>10.012295081967213</v>
      </c>
      <c r="BG7" s="23">
        <f t="shared" si="3"/>
        <v>9.9733606557377055</v>
      </c>
      <c r="BH7" s="23">
        <f t="shared" si="3"/>
        <v>10.713114754098362</v>
      </c>
      <c r="BI7" s="23">
        <f t="shared" si="3"/>
        <v>10.915983606557376</v>
      </c>
      <c r="BJ7" s="23">
        <f t="shared" si="3"/>
        <v>11.266393442622949</v>
      </c>
      <c r="BL7" s="1" t="s">
        <v>9</v>
      </c>
      <c r="BM7" s="23"/>
      <c r="BN7" s="23"/>
      <c r="BO7" s="23"/>
      <c r="BP7" s="23"/>
      <c r="BQ7" s="23">
        <f t="shared" si="4"/>
        <v>84.030054644808743</v>
      </c>
      <c r="BR7" s="23">
        <f t="shared" si="5"/>
        <v>86.994535519125677</v>
      </c>
      <c r="BS7" s="23">
        <f t="shared" si="6"/>
        <v>83.456284153005456</v>
      </c>
      <c r="BT7" s="23">
        <f t="shared" si="7"/>
        <v>66.748633879781423</v>
      </c>
      <c r="BU7" s="23">
        <f t="shared" si="8"/>
        <v>66.489071038251367</v>
      </c>
      <c r="BV7" s="23">
        <f t="shared" si="9"/>
        <v>71.420765027322417</v>
      </c>
      <c r="BW7" s="23">
        <f t="shared" si="10"/>
        <v>72.773224043715842</v>
      </c>
      <c r="BX7" s="23">
        <f t="shared" si="11"/>
        <v>75.109289617486326</v>
      </c>
      <c r="BZ7" s="1" t="s">
        <v>9</v>
      </c>
      <c r="CA7" s="23"/>
      <c r="CB7" s="23"/>
      <c r="CC7" s="23"/>
      <c r="CD7" s="23"/>
      <c r="CE7" s="23">
        <f t="shared" si="12"/>
        <v>80.307377049180332</v>
      </c>
      <c r="CF7" s="23"/>
      <c r="CG7" s="23"/>
      <c r="CH7" s="23"/>
      <c r="CI7" s="23">
        <f t="shared" si="13"/>
        <v>71.448087431693978</v>
      </c>
      <c r="CJ7" s="23"/>
      <c r="CK7" s="23"/>
      <c r="CL7" s="23"/>
      <c r="CN7" s="1" t="s">
        <v>9</v>
      </c>
      <c r="CO7" s="23"/>
      <c r="CP7" s="23"/>
      <c r="CQ7" s="23"/>
      <c r="CR7" s="23"/>
      <c r="CS7" s="23">
        <f t="shared" si="14"/>
        <v>117.46395493172921</v>
      </c>
      <c r="CT7" s="23">
        <f t="shared" si="15"/>
        <v>121.60794423756325</v>
      </c>
      <c r="CU7" s="23">
        <f t="shared" si="16"/>
        <v>116.66189248543873</v>
      </c>
      <c r="CV7" s="23">
        <f t="shared" si="17"/>
        <v>93.306597918456973</v>
      </c>
      <c r="CW7" s="23">
        <f t="shared" si="18"/>
        <v>92.943760145135101</v>
      </c>
      <c r="CX7" s="23">
        <f t="shared" si="19"/>
        <v>99.837677838250755</v>
      </c>
      <c r="CY7" s="23">
        <f t="shared" si="20"/>
        <v>101.72825360450682</v>
      </c>
      <c r="CZ7" s="23">
        <f t="shared" si="21"/>
        <v>104.99379356440369</v>
      </c>
      <c r="DB7" s="1" t="s">
        <v>9</v>
      </c>
      <c r="DC7" s="23"/>
      <c r="DD7" s="23"/>
      <c r="DE7" s="23"/>
      <c r="DF7" s="23"/>
      <c r="DG7" s="23">
        <f t="shared" si="31"/>
        <v>112.26009739329704</v>
      </c>
      <c r="DH7" s="23"/>
      <c r="DI7" s="23"/>
      <c r="DJ7" s="23"/>
      <c r="DK7" s="23">
        <f t="shared" si="22"/>
        <v>99.875871288074094</v>
      </c>
      <c r="DL7" s="23"/>
      <c r="DM7" s="23"/>
      <c r="DN7" s="23"/>
      <c r="DP7" s="1" t="s">
        <v>9</v>
      </c>
      <c r="DQ7" s="23"/>
      <c r="DR7" s="23"/>
      <c r="DS7" s="23"/>
      <c r="DT7" s="23"/>
      <c r="DU7" s="23">
        <f t="shared" si="23"/>
        <v>-17.463954931729205</v>
      </c>
      <c r="DV7" s="23">
        <f t="shared" si="23"/>
        <v>-21.607944237563245</v>
      </c>
      <c r="DW7" s="23">
        <f t="shared" si="23"/>
        <v>-16.661892485438727</v>
      </c>
      <c r="DX7" s="23">
        <f t="shared" si="23"/>
        <v>6.6934020815430273</v>
      </c>
      <c r="DY7" s="23">
        <f t="shared" si="23"/>
        <v>7.0562398548648986</v>
      </c>
      <c r="DZ7" s="23">
        <f t="shared" si="23"/>
        <v>0.16232216174924474</v>
      </c>
      <c r="EA7" s="23">
        <f t="shared" si="23"/>
        <v>-1.7282536045068184</v>
      </c>
      <c r="EB7" s="23">
        <f t="shared" si="23"/>
        <v>-4.9937935644036884</v>
      </c>
      <c r="ED7" s="1" t="s">
        <v>9</v>
      </c>
      <c r="EE7" s="25"/>
      <c r="EF7" s="23"/>
      <c r="EG7" s="23"/>
      <c r="EH7" s="23"/>
      <c r="EI7" s="25">
        <f t="shared" si="24"/>
        <v>-12.260097393297038</v>
      </c>
      <c r="EJ7" s="34"/>
      <c r="EK7" s="34"/>
      <c r="EL7" s="34"/>
      <c r="EM7" s="34">
        <f t="shared" si="25"/>
        <v>0.12412871192590913</v>
      </c>
      <c r="EN7" s="23"/>
      <c r="EO7" s="23"/>
      <c r="EP7" s="23"/>
      <c r="ER7" s="1" t="s">
        <v>9</v>
      </c>
      <c r="ES7" s="25"/>
      <c r="ET7" s="23"/>
      <c r="EU7" s="23"/>
      <c r="EV7" s="23"/>
      <c r="EW7" s="25">
        <f t="shared" si="26"/>
        <v>12.820209518310277</v>
      </c>
      <c r="EX7" s="34"/>
      <c r="EY7" s="34"/>
      <c r="EZ7" s="34"/>
      <c r="FA7" s="34">
        <f t="shared" si="27"/>
        <v>5.0885516050067965</v>
      </c>
      <c r="FB7" s="23"/>
      <c r="FC7" s="23"/>
      <c r="FD7" s="23"/>
    </row>
    <row r="8" spans="1:160">
      <c r="A8" s="1" t="s">
        <v>13</v>
      </c>
      <c r="B8" s="9" t="s">
        <v>14</v>
      </c>
      <c r="C8" s="10"/>
      <c r="D8" s="10"/>
      <c r="E8" s="11"/>
      <c r="F8" s="3" t="s">
        <v>82</v>
      </c>
      <c r="G8" s="4"/>
      <c r="H8" s="4"/>
      <c r="I8" s="5"/>
      <c r="J8" s="3" t="s">
        <v>90</v>
      </c>
      <c r="K8" s="4"/>
      <c r="L8" s="4"/>
      <c r="M8" s="5"/>
      <c r="O8" s="1" t="s">
        <v>13</v>
      </c>
      <c r="P8">
        <v>0.56910000000000005</v>
      </c>
      <c r="Q8">
        <v>0.54879999999999995</v>
      </c>
      <c r="R8">
        <v>0.61360000000000003</v>
      </c>
      <c r="S8">
        <v>0.57669999999999999</v>
      </c>
      <c r="T8">
        <v>0.53749999999999998</v>
      </c>
      <c r="U8">
        <v>0.52910000000000001</v>
      </c>
      <c r="V8">
        <v>0.5544</v>
      </c>
      <c r="W8">
        <v>0.58950000000000002</v>
      </c>
      <c r="X8">
        <v>0.58399999999999996</v>
      </c>
      <c r="Y8">
        <v>0.62560000000000004</v>
      </c>
      <c r="Z8">
        <v>0.5756</v>
      </c>
      <c r="AA8">
        <v>0.62529999999999997</v>
      </c>
      <c r="AC8" s="1" t="s">
        <v>13</v>
      </c>
      <c r="AD8" s="23">
        <f t="shared" si="28"/>
        <v>0.51800000000000002</v>
      </c>
      <c r="AE8" s="23">
        <f t="shared" si="0"/>
        <v>0.49769999999999998</v>
      </c>
      <c r="AF8" s="23">
        <f>R8-(AVERAGE($P$4:$S$4))</f>
        <v>0.5625</v>
      </c>
      <c r="AG8" s="23">
        <f t="shared" si="0"/>
        <v>0.52559999999999996</v>
      </c>
      <c r="AH8" s="23">
        <f t="shared" si="1"/>
        <v>0.4864</v>
      </c>
      <c r="AI8" s="23">
        <f t="shared" si="1"/>
        <v>0.47800000000000004</v>
      </c>
      <c r="AJ8" s="23">
        <f t="shared" si="1"/>
        <v>0.50329999999999997</v>
      </c>
      <c r="AK8" s="23">
        <f t="shared" si="1"/>
        <v>0.53839999999999999</v>
      </c>
      <c r="AL8" s="23">
        <f t="shared" si="1"/>
        <v>0.53289999999999993</v>
      </c>
      <c r="AM8" s="23">
        <f t="shared" si="1"/>
        <v>0.57450000000000001</v>
      </c>
      <c r="AN8" s="23">
        <f t="shared" si="1"/>
        <v>0.52449999999999997</v>
      </c>
      <c r="AO8" s="23">
        <f t="shared" si="1"/>
        <v>0.57419999999999993</v>
      </c>
      <c r="AX8" s="1" t="s">
        <v>13</v>
      </c>
      <c r="AY8" s="23">
        <f>(AD8-0.0023)/0.0488</f>
        <v>10.567622950819672</v>
      </c>
      <c r="AZ8" s="23">
        <f t="shared" si="3"/>
        <v>10.151639344262293</v>
      </c>
      <c r="BA8" s="23">
        <f t="shared" si="3"/>
        <v>11.479508196721312</v>
      </c>
      <c r="BB8" s="23">
        <f t="shared" si="3"/>
        <v>10.723360655737704</v>
      </c>
      <c r="BC8" s="23">
        <f t="shared" si="3"/>
        <v>9.9200819672131129</v>
      </c>
      <c r="BD8" s="23">
        <f t="shared" si="3"/>
        <v>9.7479508196721305</v>
      </c>
      <c r="BE8" s="23">
        <f t="shared" si="3"/>
        <v>10.266393442622951</v>
      </c>
      <c r="BF8" s="23">
        <f t="shared" si="3"/>
        <v>10.985655737704917</v>
      </c>
      <c r="BG8" s="23">
        <f t="shared" si="3"/>
        <v>10.872950819672131</v>
      </c>
      <c r="BH8" s="23">
        <f t="shared" si="3"/>
        <v>11.725409836065573</v>
      </c>
      <c r="BI8" s="23">
        <f t="shared" si="3"/>
        <v>10.700819672131146</v>
      </c>
      <c r="BJ8" s="23">
        <f t="shared" si="3"/>
        <v>11.719262295081966</v>
      </c>
      <c r="BL8" s="1" t="s">
        <v>13</v>
      </c>
      <c r="BM8" s="23">
        <f>AY8/(0.03*5)</f>
        <v>70.450819672131146</v>
      </c>
      <c r="BN8" s="23">
        <f t="shared" ref="BN8:BQ11" si="33">AZ8/(0.03*5)</f>
        <v>67.67759562841529</v>
      </c>
      <c r="BO8" s="23">
        <f t="shared" si="33"/>
        <v>76.530054644808757</v>
      </c>
      <c r="BP8" s="23">
        <f t="shared" si="33"/>
        <v>71.489071038251367</v>
      </c>
      <c r="BQ8" s="23">
        <f t="shared" si="33"/>
        <v>66.13387978142076</v>
      </c>
      <c r="BR8" s="23">
        <f t="shared" ref="BR8:BR11" si="34">BD8/(0.03*5)</f>
        <v>64.986338797814213</v>
      </c>
      <c r="BS8" s="23">
        <f t="shared" ref="BS8:BS11" si="35">BE8/(0.03*5)</f>
        <v>68.442622950819668</v>
      </c>
      <c r="BT8" s="23">
        <f t="shared" ref="BT8:BU11" si="36">BF8/(0.03*5)</f>
        <v>73.23770491803279</v>
      </c>
      <c r="BU8" s="23">
        <f t="shared" si="36"/>
        <v>72.486338797814213</v>
      </c>
      <c r="BV8" s="23">
        <f t="shared" ref="BV8:BV11" si="37">BH8/(0.03*5)</f>
        <v>78.169398907103826</v>
      </c>
      <c r="BW8" s="23">
        <f t="shared" ref="BW8:BW11" si="38">BI8/(0.03*5)</f>
        <v>71.338797814207652</v>
      </c>
      <c r="BX8" s="23">
        <f t="shared" ref="BX8:BX11" si="39">BJ8/(0.03*5)</f>
        <v>78.12841530054645</v>
      </c>
      <c r="BZ8" s="1" t="s">
        <v>13</v>
      </c>
      <c r="CA8" s="23">
        <f>AVERAGE(BM8:BP8)</f>
        <v>71.536885245901644</v>
      </c>
      <c r="CB8" s="23"/>
      <c r="CC8" s="23"/>
      <c r="CD8" s="23"/>
      <c r="CE8" s="23">
        <f>AVERAGE(BR8:BT8)</f>
        <v>68.888888888888886</v>
      </c>
      <c r="CF8" s="23"/>
      <c r="CG8" s="23"/>
      <c r="CH8" s="23"/>
      <c r="CI8" s="25">
        <f t="shared" si="12"/>
        <v>75.030737704918039</v>
      </c>
      <c r="CJ8" s="23"/>
      <c r="CK8" s="23"/>
      <c r="CL8" s="23"/>
      <c r="CN8" s="1" t="s">
        <v>13</v>
      </c>
      <c r="CO8" s="23">
        <f>(BM8/$CA$8)*100</f>
        <v>98.481810369521611</v>
      </c>
      <c r="CP8" s="23">
        <f t="shared" ref="CP8:CS11" si="40">(BN8/$CA$8)*100</f>
        <v>94.605175212451044</v>
      </c>
      <c r="CQ8" s="23">
        <f t="shared" si="40"/>
        <v>106.97985295521819</v>
      </c>
      <c r="CR8" s="23">
        <f t="shared" si="40"/>
        <v>99.933161462809124</v>
      </c>
      <c r="CS8" s="23">
        <f t="shared" si="40"/>
        <v>92.447245297431479</v>
      </c>
      <c r="CT8" s="23">
        <f t="shared" ref="CT8:CT11" si="41">(BR8/$CA$8)*100</f>
        <v>90.84312040485058</v>
      </c>
      <c r="CU8" s="23">
        <f t="shared" ref="CU8:CU11" si="42">(BS8/$CA$8)*100</f>
        <v>95.67459180750501</v>
      </c>
      <c r="CV8" s="23">
        <f t="shared" ref="CV8:CW11" si="43">(BT8/$CA$8)*100</f>
        <v>102.37754225150385</v>
      </c>
      <c r="CW8" s="23">
        <f t="shared" si="43"/>
        <v>101.32722238136161</v>
      </c>
      <c r="CX8" s="23">
        <f t="shared" ref="CX8:CX11" si="44">(BV8/$CA$8)*100</f>
        <v>109.27145994461949</v>
      </c>
      <c r="CY8" s="23">
        <f t="shared" ref="CY8:CY11" si="45">(BW8/$CA$8)*100</f>
        <v>99.723097488780667</v>
      </c>
      <c r="CZ8" s="23">
        <f t="shared" ref="CZ8:CZ11" si="46">(BX8/$CA$8)*100</f>
        <v>109.21416976988445</v>
      </c>
      <c r="DB8" s="1" t="s">
        <v>13</v>
      </c>
      <c r="DC8" s="23">
        <f>AVERAGE(CO8:CR8)</f>
        <v>100</v>
      </c>
      <c r="DD8" s="23"/>
      <c r="DE8" s="23"/>
      <c r="DF8" s="23"/>
      <c r="DG8" s="23">
        <f>AVERAGE(CT8:CV8)</f>
        <v>96.298418154619824</v>
      </c>
      <c r="DH8" s="23"/>
      <c r="DI8" s="23"/>
      <c r="DJ8" s="23"/>
      <c r="DK8" s="23">
        <f t="shared" si="31"/>
        <v>104.88398739616154</v>
      </c>
      <c r="DL8" s="23"/>
      <c r="DM8" s="23"/>
      <c r="DN8" s="23"/>
      <c r="DP8" s="1" t="s">
        <v>13</v>
      </c>
      <c r="DQ8" s="23">
        <f>$DC$8-CO8</f>
        <v>1.5181896304783891</v>
      </c>
      <c r="DR8" s="23">
        <f>$DC$8-CP8</f>
        <v>5.3948247875489557</v>
      </c>
      <c r="DS8" s="23">
        <f t="shared" si="23"/>
        <v>-6.9798529552181918</v>
      </c>
      <c r="DT8" s="23">
        <f t="shared" si="23"/>
        <v>6.6838537190875513E-2</v>
      </c>
      <c r="DU8" s="23">
        <f t="shared" si="23"/>
        <v>7.5527547025685209</v>
      </c>
      <c r="DV8" s="23">
        <f t="shared" si="23"/>
        <v>9.1568795951494195</v>
      </c>
      <c r="DW8" s="23">
        <f t="shared" si="23"/>
        <v>4.3254081924949901</v>
      </c>
      <c r="DX8" s="23">
        <f t="shared" si="23"/>
        <v>-2.3775422515038542</v>
      </c>
      <c r="DY8" s="23">
        <f t="shared" si="23"/>
        <v>-1.327222381361608</v>
      </c>
      <c r="DZ8" s="23">
        <f t="shared" si="23"/>
        <v>-9.2714599446194939</v>
      </c>
      <c r="EA8" s="23">
        <f t="shared" si="23"/>
        <v>0.27690251121933329</v>
      </c>
      <c r="EB8" s="23">
        <f t="shared" si="23"/>
        <v>-9.2141697698844496</v>
      </c>
      <c r="ED8" s="1" t="s">
        <v>13</v>
      </c>
      <c r="EE8" s="25">
        <f>AVERAGE(DQ8:DT8)</f>
        <v>7.1054273576010019E-15</v>
      </c>
      <c r="EF8" s="23"/>
      <c r="EG8" s="23"/>
      <c r="EH8" s="23"/>
      <c r="EI8" s="34">
        <f>AVERAGE(DV8:DX8)</f>
        <v>3.701581845380185</v>
      </c>
      <c r="EJ8" s="34"/>
      <c r="EK8" s="34"/>
      <c r="EL8" s="34"/>
      <c r="EM8" s="34">
        <f t="shared" si="24"/>
        <v>-4.8839873961615545</v>
      </c>
      <c r="EN8" s="23"/>
      <c r="EO8" s="23"/>
      <c r="EP8" s="23"/>
      <c r="ER8" s="1" t="s">
        <v>13</v>
      </c>
      <c r="ES8" s="25">
        <f>STDEV(DQ8:DT8)</f>
        <v>5.1682314482798555</v>
      </c>
      <c r="ET8" s="23"/>
      <c r="EU8" s="23"/>
      <c r="EV8" s="23"/>
      <c r="EW8" s="34">
        <f>STDEV(DV8:DX8)</f>
        <v>5.7924598675911456</v>
      </c>
      <c r="EX8" s="34"/>
      <c r="EY8" s="34"/>
      <c r="EZ8" s="34"/>
      <c r="FA8" s="34">
        <f t="shared" si="26"/>
        <v>5.0756200527549087</v>
      </c>
      <c r="FB8" s="23"/>
      <c r="FC8" s="23"/>
      <c r="FD8" s="23"/>
    </row>
    <row r="9" spans="1:160">
      <c r="A9" s="1" t="s">
        <v>17</v>
      </c>
      <c r="B9" s="12" t="s">
        <v>130</v>
      </c>
      <c r="C9" s="13"/>
      <c r="D9" s="13"/>
      <c r="E9" s="14"/>
      <c r="F9" s="3" t="s">
        <v>83</v>
      </c>
      <c r="G9" s="4"/>
      <c r="H9" s="4"/>
      <c r="I9" s="5"/>
      <c r="J9" s="6" t="s">
        <v>91</v>
      </c>
      <c r="K9" s="7"/>
      <c r="L9" s="7"/>
      <c r="M9" s="8"/>
      <c r="O9" s="1" t="s">
        <v>17</v>
      </c>
      <c r="P9">
        <v>0.35899999999999999</v>
      </c>
      <c r="Q9">
        <v>0.30769999999999997</v>
      </c>
      <c r="R9">
        <v>0.34960000000000002</v>
      </c>
      <c r="S9">
        <v>0.36080000000000001</v>
      </c>
      <c r="T9">
        <v>0.61850000000000005</v>
      </c>
      <c r="U9">
        <v>0.64970000000000006</v>
      </c>
      <c r="V9">
        <v>0.64790000000000003</v>
      </c>
      <c r="W9">
        <v>0.55510000000000004</v>
      </c>
      <c r="X9">
        <v>0.25850000000000001</v>
      </c>
      <c r="Y9">
        <v>0.30609999999999998</v>
      </c>
      <c r="Z9">
        <v>0.2601</v>
      </c>
      <c r="AA9">
        <v>0.30609999999999998</v>
      </c>
      <c r="AC9" s="1" t="s">
        <v>17</v>
      </c>
      <c r="AD9" s="23">
        <f>P9-(AVERAGE($P$4:$S$4))</f>
        <v>0.30790000000000001</v>
      </c>
      <c r="AE9" s="23">
        <f t="shared" si="0"/>
        <v>0.25659999999999999</v>
      </c>
      <c r="AF9" s="23">
        <f t="shared" si="0"/>
        <v>0.29850000000000004</v>
      </c>
      <c r="AG9" s="23">
        <f t="shared" si="0"/>
        <v>0.30970000000000003</v>
      </c>
      <c r="AH9" s="23">
        <f t="shared" si="1"/>
        <v>0.56740000000000002</v>
      </c>
      <c r="AI9" s="23">
        <f t="shared" si="1"/>
        <v>0.59860000000000002</v>
      </c>
      <c r="AJ9" s="23">
        <f t="shared" si="1"/>
        <v>0.5968</v>
      </c>
      <c r="AK9" s="23">
        <f t="shared" si="1"/>
        <v>0.504</v>
      </c>
      <c r="AL9" s="23">
        <f t="shared" ref="AL9" si="47">X9-(AVERAGE($P$4:$S$4))</f>
        <v>0.2074</v>
      </c>
      <c r="AM9" s="23">
        <f t="shared" ref="AM9" si="48">Y9-(AVERAGE($P$4:$S$4))</f>
        <v>0.255</v>
      </c>
      <c r="AN9" s="23">
        <f t="shared" ref="AN9" si="49">Z9-(AVERAGE($P$4:$S$4))</f>
        <v>0.20899999999999999</v>
      </c>
      <c r="AO9" s="23">
        <f t="shared" ref="AO9" si="50">AA9-(AVERAGE($P$4:$S$4))</f>
        <v>0.255</v>
      </c>
      <c r="AX9" s="1" t="s">
        <v>17</v>
      </c>
      <c r="AY9" s="23">
        <f t="shared" si="30"/>
        <v>6.2622950819672125</v>
      </c>
      <c r="AZ9" s="23">
        <f t="shared" si="3"/>
        <v>5.2110655737704912</v>
      </c>
      <c r="BA9" s="23">
        <f t="shared" si="3"/>
        <v>6.0696721311475406</v>
      </c>
      <c r="BB9" s="23">
        <f t="shared" si="3"/>
        <v>6.2991803278688518</v>
      </c>
      <c r="BC9" s="23">
        <f t="shared" si="3"/>
        <v>11.579918032786885</v>
      </c>
      <c r="BD9" s="23">
        <f t="shared" si="3"/>
        <v>12.219262295081968</v>
      </c>
      <c r="BE9" s="23">
        <f t="shared" si="3"/>
        <v>12.182377049180328</v>
      </c>
      <c r="BF9" s="23">
        <f t="shared" si="3"/>
        <v>10.280737704918034</v>
      </c>
      <c r="BG9" s="23">
        <f t="shared" si="3"/>
        <v>4.2028688524590159</v>
      </c>
      <c r="BH9" s="23">
        <f t="shared" si="3"/>
        <v>5.1782786885245891</v>
      </c>
      <c r="BI9" s="23">
        <f t="shared" si="3"/>
        <v>4.235655737704918</v>
      </c>
      <c r="BJ9" s="23">
        <f t="shared" si="3"/>
        <v>5.1782786885245891</v>
      </c>
      <c r="BL9" s="1" t="s">
        <v>17</v>
      </c>
      <c r="BM9" s="23">
        <f t="shared" ref="BM9:BM11" si="51">AY9/(0.03*5)</f>
        <v>41.748633879781416</v>
      </c>
      <c r="BN9" s="23">
        <f t="shared" ref="BN9:BN11" si="52">AZ9/(0.03*5)</f>
        <v>34.740437158469945</v>
      </c>
      <c r="BO9" s="23">
        <f t="shared" ref="BO9:BO11" si="53">BA9/(0.03*5)</f>
        <v>40.464480874316941</v>
      </c>
      <c r="BP9" s="23">
        <f t="shared" ref="BP9:BP11" si="54">BB9/(0.03*5)</f>
        <v>41.994535519125684</v>
      </c>
      <c r="BQ9" s="23">
        <f t="shared" si="33"/>
        <v>77.199453551912569</v>
      </c>
      <c r="BR9" s="23">
        <f t="shared" si="34"/>
        <v>81.461748633879793</v>
      </c>
      <c r="BS9" s="23">
        <f t="shared" si="35"/>
        <v>81.215846994535525</v>
      </c>
      <c r="BT9" s="23">
        <f t="shared" si="36"/>
        <v>68.538251366120221</v>
      </c>
      <c r="BU9" s="23">
        <f t="shared" si="36"/>
        <v>28.019125683060107</v>
      </c>
      <c r="BV9" s="23">
        <f t="shared" si="37"/>
        <v>34.521857923497265</v>
      </c>
      <c r="BW9" s="23">
        <f t="shared" si="38"/>
        <v>28.237704918032787</v>
      </c>
      <c r="BX9" s="23">
        <f t="shared" si="39"/>
        <v>34.521857923497265</v>
      </c>
      <c r="BZ9" s="1" t="s">
        <v>17</v>
      </c>
      <c r="CA9" s="23">
        <f t="shared" ref="CA9:CA11" si="55">AVERAGE(BM9:BP9)</f>
        <v>39.737021857923494</v>
      </c>
      <c r="CB9" s="23"/>
      <c r="CC9" s="23"/>
      <c r="CD9" s="23"/>
      <c r="CE9" s="23">
        <f t="shared" si="12"/>
        <v>77.103825136612031</v>
      </c>
      <c r="CF9" s="23"/>
      <c r="CG9" s="23"/>
      <c r="CH9" s="23"/>
      <c r="CI9" s="25">
        <f t="shared" si="12"/>
        <v>31.325136612021858</v>
      </c>
      <c r="CJ9" s="23"/>
      <c r="CK9" s="23"/>
      <c r="CL9" s="23"/>
      <c r="CN9" s="1" t="s">
        <v>17</v>
      </c>
      <c r="CO9" s="23">
        <f t="shared" ref="CO9:CO11" si="56">(BM9/$CA$8)*100</f>
        <v>58.359591330086879</v>
      </c>
      <c r="CP9" s="23">
        <f t="shared" ref="CP9:CP11" si="57">(BN9/$CA$8)*100</f>
        <v>48.562971450396255</v>
      </c>
      <c r="CQ9" s="23">
        <f t="shared" ref="CQ9:CQ11" si="58">(BO9/$CA$8)*100</f>
        <v>56.564499188389185</v>
      </c>
      <c r="CR9" s="23">
        <f t="shared" ref="CR9:CR11" si="59">(BP9/$CA$8)*100</f>
        <v>58.703332378497088</v>
      </c>
      <c r="CS9" s="23">
        <f t="shared" si="40"/>
        <v>107.91559247589038</v>
      </c>
      <c r="CT9" s="23">
        <f t="shared" si="41"/>
        <v>113.87377064833382</v>
      </c>
      <c r="CU9" s="23">
        <f t="shared" si="42"/>
        <v>113.53002959992362</v>
      </c>
      <c r="CV9" s="23">
        <f t="shared" si="43"/>
        <v>95.808268881886747</v>
      </c>
      <c r="CW9" s="23">
        <f t="shared" si="43"/>
        <v>39.167382793850848</v>
      </c>
      <c r="CX9" s="23">
        <f t="shared" si="44"/>
        <v>48.257423851809406</v>
      </c>
      <c r="CY9" s="23">
        <f t="shared" si="45"/>
        <v>39.472930392437696</v>
      </c>
      <c r="CZ9" s="23">
        <f t="shared" si="46"/>
        <v>48.257423851809406</v>
      </c>
      <c r="DB9" s="1" t="s">
        <v>17</v>
      </c>
      <c r="DC9" s="23">
        <f t="shared" ref="DC4:DC11" si="60">AVERAGE(CO9:CR9)</f>
        <v>55.547598586842355</v>
      </c>
      <c r="DD9" s="23"/>
      <c r="DE9" s="23"/>
      <c r="DF9" s="23"/>
      <c r="DG9" s="23">
        <f t="shared" si="31"/>
        <v>107.78191540150864</v>
      </c>
      <c r="DH9" s="23"/>
      <c r="DI9" s="23"/>
      <c r="DJ9" s="23"/>
      <c r="DK9" s="23">
        <f t="shared" si="31"/>
        <v>43.788790222476834</v>
      </c>
      <c r="DL9" s="23"/>
      <c r="DM9" s="23"/>
      <c r="DN9" s="23"/>
      <c r="DP9" s="1" t="s">
        <v>17</v>
      </c>
      <c r="DQ9" s="23">
        <f>$DC$8-CO9</f>
        <v>41.640408669913121</v>
      </c>
      <c r="DR9" s="23">
        <f t="shared" si="23"/>
        <v>51.437028549603745</v>
      </c>
      <c r="DS9" s="23">
        <f t="shared" si="23"/>
        <v>43.435500811610815</v>
      </c>
      <c r="DT9" s="23">
        <f t="shared" si="23"/>
        <v>41.296667621502912</v>
      </c>
      <c r="DU9" s="23">
        <f t="shared" si="23"/>
        <v>-7.915592475890378</v>
      </c>
      <c r="DV9" s="23">
        <f t="shared" si="23"/>
        <v>-13.873770648333817</v>
      </c>
      <c r="DW9" s="23">
        <f t="shared" si="23"/>
        <v>-13.530029599923623</v>
      </c>
      <c r="DX9" s="23">
        <f t="shared" si="23"/>
        <v>4.1917311181132533</v>
      </c>
      <c r="DY9" s="23">
        <f t="shared" si="23"/>
        <v>60.832617206149152</v>
      </c>
      <c r="DZ9" s="23">
        <f t="shared" si="23"/>
        <v>51.742576148190594</v>
      </c>
      <c r="EA9" s="23">
        <f t="shared" si="23"/>
        <v>60.527069607562304</v>
      </c>
      <c r="EB9" s="23">
        <f t="shared" si="23"/>
        <v>51.742576148190594</v>
      </c>
      <c r="ED9" s="1" t="s">
        <v>17</v>
      </c>
      <c r="EE9" s="25">
        <f t="shared" ref="EE9:EE11" si="61">AVERAGE(DQ9:DT9)</f>
        <v>44.452401413157645</v>
      </c>
      <c r="EF9" s="23"/>
      <c r="EG9" s="23"/>
      <c r="EH9" s="23"/>
      <c r="EI9" s="34">
        <f t="shared" si="24"/>
        <v>-7.7819154015086411</v>
      </c>
      <c r="EJ9" s="34"/>
      <c r="EK9" s="34"/>
      <c r="EL9" s="34"/>
      <c r="EM9" s="25">
        <f t="shared" si="24"/>
        <v>56.211209777523166</v>
      </c>
      <c r="EN9" s="23"/>
      <c r="EO9" s="23"/>
      <c r="EP9" s="23"/>
      <c r="ER9" s="1" t="s">
        <v>17</v>
      </c>
      <c r="ES9" s="25">
        <f t="shared" ref="ES9:ES11" si="62">STDEV(DQ9:DT9)</f>
        <v>4.7499144560878488</v>
      </c>
      <c r="ET9" s="23"/>
      <c r="EU9" s="23"/>
      <c r="EV9" s="23"/>
      <c r="EW9" s="34">
        <f t="shared" si="26"/>
        <v>8.4367765906843832</v>
      </c>
      <c r="EX9" s="34"/>
      <c r="EY9" s="34"/>
      <c r="EZ9" s="34"/>
      <c r="FA9" s="25">
        <f t="shared" si="26"/>
        <v>5.1614411979700954</v>
      </c>
      <c r="FB9" s="23"/>
      <c r="FC9" s="23"/>
      <c r="FD9" s="23"/>
    </row>
    <row r="10" spans="1:160">
      <c r="A10" s="1" t="s">
        <v>20</v>
      </c>
      <c r="B10" s="3" t="s">
        <v>76</v>
      </c>
      <c r="C10" s="4"/>
      <c r="D10" s="4"/>
      <c r="E10" s="5"/>
      <c r="F10" s="3" t="s">
        <v>84</v>
      </c>
      <c r="G10" s="4"/>
      <c r="H10" s="4"/>
      <c r="I10" s="5"/>
      <c r="J10" s="6" t="s">
        <v>92</v>
      </c>
      <c r="K10" s="7"/>
      <c r="L10" s="7"/>
      <c r="M10" s="8"/>
      <c r="O10" s="1" t="s">
        <v>20</v>
      </c>
      <c r="P10">
        <v>0.56899999999999995</v>
      </c>
      <c r="Q10">
        <v>0.64359999999999995</v>
      </c>
      <c r="R10">
        <v>0.4945</v>
      </c>
      <c r="S10">
        <v>0.59189999999999998</v>
      </c>
      <c r="T10">
        <v>0.63729999999999998</v>
      </c>
      <c r="U10">
        <v>0.62990000000000002</v>
      </c>
      <c r="V10">
        <v>0.65159999999999996</v>
      </c>
      <c r="W10">
        <v>0.53769999999999996</v>
      </c>
      <c r="X10">
        <v>0.52980000000000005</v>
      </c>
      <c r="Y10">
        <v>0.52669999999999995</v>
      </c>
      <c r="Z10">
        <v>0.50019999999999998</v>
      </c>
      <c r="AA10">
        <v>0.53700000000000003</v>
      </c>
      <c r="AC10" s="1" t="s">
        <v>20</v>
      </c>
      <c r="AD10" s="23">
        <f t="shared" si="28"/>
        <v>0.51789999999999992</v>
      </c>
      <c r="AE10" s="23">
        <f t="shared" si="0"/>
        <v>0.59249999999999992</v>
      </c>
      <c r="AF10" s="23">
        <f>R10-(AVERAGE($P$4:$S$4))</f>
        <v>0.44340000000000002</v>
      </c>
      <c r="AG10" s="23">
        <f t="shared" si="0"/>
        <v>0.54079999999999995</v>
      </c>
      <c r="AH10" s="23">
        <f t="shared" si="1"/>
        <v>0.58619999999999994</v>
      </c>
      <c r="AI10" s="23">
        <f t="shared" si="1"/>
        <v>0.57879999999999998</v>
      </c>
      <c r="AJ10" s="23">
        <f>V10-(AVERAGE($P$4:$S$4))</f>
        <v>0.60049999999999992</v>
      </c>
      <c r="AK10" s="23">
        <f>W10-(AVERAGE($P$4:$S$4))</f>
        <v>0.48659999999999998</v>
      </c>
      <c r="AL10" s="23">
        <f t="shared" si="1"/>
        <v>0.47870000000000007</v>
      </c>
      <c r="AM10" s="23">
        <f t="shared" si="1"/>
        <v>0.47559999999999997</v>
      </c>
      <c r="AN10" s="23">
        <f t="shared" si="1"/>
        <v>0.4491</v>
      </c>
      <c r="AO10" s="23">
        <f t="shared" si="1"/>
        <v>0.48590000000000005</v>
      </c>
      <c r="AX10" s="1" t="s">
        <v>20</v>
      </c>
      <c r="AY10" s="23">
        <f t="shared" si="30"/>
        <v>10.565573770491801</v>
      </c>
      <c r="AZ10" s="23">
        <f t="shared" si="3"/>
        <v>12.094262295081965</v>
      </c>
      <c r="BA10" s="23">
        <f t="shared" si="3"/>
        <v>9.0389344262295079</v>
      </c>
      <c r="BB10" s="23">
        <f t="shared" si="3"/>
        <v>11.034836065573769</v>
      </c>
      <c r="BC10" s="23">
        <f t="shared" si="3"/>
        <v>11.965163934426227</v>
      </c>
      <c r="BD10" s="23">
        <f t="shared" si="3"/>
        <v>11.813524590163935</v>
      </c>
      <c r="BE10" s="23">
        <f t="shared" si="3"/>
        <v>12.258196721311474</v>
      </c>
      <c r="BF10" s="23">
        <f t="shared" si="3"/>
        <v>9.9241803278688501</v>
      </c>
      <c r="BG10" s="23">
        <f t="shared" si="3"/>
        <v>9.7622950819672134</v>
      </c>
      <c r="BH10" s="23">
        <f t="shared" si="3"/>
        <v>9.6987704918032769</v>
      </c>
      <c r="BI10" s="23">
        <f t="shared" si="3"/>
        <v>9.1557377049180317</v>
      </c>
      <c r="BJ10" s="23">
        <f t="shared" si="3"/>
        <v>9.9098360655737707</v>
      </c>
      <c r="BL10" s="1" t="s">
        <v>20</v>
      </c>
      <c r="BM10" s="23">
        <f t="shared" si="51"/>
        <v>70.437158469945345</v>
      </c>
      <c r="BN10" s="23">
        <f t="shared" si="52"/>
        <v>80.628415300546436</v>
      </c>
      <c r="BO10" s="23">
        <f t="shared" si="53"/>
        <v>60.259562841530055</v>
      </c>
      <c r="BP10" s="23">
        <f t="shared" si="54"/>
        <v>73.565573770491795</v>
      </c>
      <c r="BQ10" s="23">
        <f t="shared" si="33"/>
        <v>79.767759562841519</v>
      </c>
      <c r="BR10" s="23">
        <f t="shared" si="34"/>
        <v>78.756830601092901</v>
      </c>
      <c r="BS10" s="23">
        <f t="shared" si="35"/>
        <v>81.721311475409834</v>
      </c>
      <c r="BT10" s="23">
        <f t="shared" si="36"/>
        <v>66.161202185792334</v>
      </c>
      <c r="BU10" s="23">
        <f t="shared" si="36"/>
        <v>65.081967213114766</v>
      </c>
      <c r="BV10" s="23">
        <f t="shared" si="37"/>
        <v>64.658469945355179</v>
      </c>
      <c r="BW10" s="23">
        <f t="shared" si="38"/>
        <v>61.038251366120214</v>
      </c>
      <c r="BX10" s="23">
        <f t="shared" si="39"/>
        <v>66.06557377049181</v>
      </c>
      <c r="BZ10" s="1" t="s">
        <v>20</v>
      </c>
      <c r="CA10" s="23">
        <f t="shared" si="55"/>
        <v>71.222677595628397</v>
      </c>
      <c r="CB10" s="23"/>
      <c r="CC10" s="23"/>
      <c r="CD10" s="23"/>
      <c r="CE10" s="25">
        <f>AVERAGE(BQ10:BT10)</f>
        <v>76.601775956284143</v>
      </c>
      <c r="CF10" s="23"/>
      <c r="CG10" s="23"/>
      <c r="CH10" s="23"/>
      <c r="CI10" s="25">
        <f t="shared" si="12"/>
        <v>64.211065573770497</v>
      </c>
      <c r="CJ10" s="23"/>
      <c r="CK10" s="23"/>
      <c r="CL10" s="23"/>
      <c r="CN10" s="1" t="s">
        <v>20</v>
      </c>
      <c r="CO10" s="23">
        <f t="shared" si="56"/>
        <v>98.462713644609934</v>
      </c>
      <c r="CP10" s="23">
        <f t="shared" si="57"/>
        <v>112.70887042872144</v>
      </c>
      <c r="CQ10" s="23">
        <f t="shared" si="58"/>
        <v>84.235653585410091</v>
      </c>
      <c r="CR10" s="23">
        <f t="shared" si="59"/>
        <v>102.83586364938411</v>
      </c>
      <c r="CS10" s="23">
        <f t="shared" si="40"/>
        <v>111.50577675928577</v>
      </c>
      <c r="CT10" s="23">
        <f t="shared" si="41"/>
        <v>110.09261911582165</v>
      </c>
      <c r="CU10" s="23">
        <f t="shared" si="42"/>
        <v>114.23660842165569</v>
      </c>
      <c r="CV10" s="23">
        <f t="shared" si="43"/>
        <v>92.485438747254818</v>
      </c>
      <c r="CW10" s="23">
        <f t="shared" si="43"/>
        <v>90.976797479232317</v>
      </c>
      <c r="CX10" s="23">
        <f t="shared" si="44"/>
        <v>90.384799006970283</v>
      </c>
      <c r="CY10" s="23">
        <f t="shared" si="45"/>
        <v>85.324166905375719</v>
      </c>
      <c r="CZ10" s="23">
        <f t="shared" si="46"/>
        <v>92.351761672873096</v>
      </c>
      <c r="DB10" s="1" t="s">
        <v>20</v>
      </c>
      <c r="DC10" s="23">
        <f t="shared" si="60"/>
        <v>99.560775327031394</v>
      </c>
      <c r="DD10" s="23"/>
      <c r="DE10" s="23"/>
      <c r="DF10" s="23"/>
      <c r="DG10" s="23">
        <f>AVERAGE(CS10:CV10)</f>
        <v>107.08011076100449</v>
      </c>
      <c r="DH10" s="23"/>
      <c r="DI10" s="23"/>
      <c r="DJ10" s="23"/>
      <c r="DK10" s="23">
        <f t="shared" si="31"/>
        <v>89.759381266112854</v>
      </c>
      <c r="DL10" s="23"/>
      <c r="DM10" s="23"/>
      <c r="DN10" s="23"/>
      <c r="DP10" s="1" t="s">
        <v>20</v>
      </c>
      <c r="DQ10" s="23">
        <f t="shared" ref="DQ9:DQ11" si="63">$DC$8-CO10</f>
        <v>1.5372863553900658</v>
      </c>
      <c r="DR10" s="23">
        <f t="shared" si="23"/>
        <v>-12.70887042872144</v>
      </c>
      <c r="DS10" s="23">
        <f t="shared" si="23"/>
        <v>15.764346414589909</v>
      </c>
      <c r="DT10" s="23">
        <f t="shared" si="23"/>
        <v>-2.835863649384109</v>
      </c>
      <c r="DU10" s="23">
        <f t="shared" si="23"/>
        <v>-11.505776759285766</v>
      </c>
      <c r="DV10" s="23">
        <f t="shared" si="23"/>
        <v>-10.092619115821648</v>
      </c>
      <c r="DW10" s="23">
        <f t="shared" si="23"/>
        <v>-14.236608421655689</v>
      </c>
      <c r="DX10" s="23">
        <f t="shared" si="23"/>
        <v>7.5145612527451817</v>
      </c>
      <c r="DY10" s="23">
        <f t="shared" si="23"/>
        <v>9.0232025207676827</v>
      </c>
      <c r="DZ10" s="23">
        <f t="shared" si="23"/>
        <v>9.6152009930297169</v>
      </c>
      <c r="EA10" s="23">
        <f t="shared" si="23"/>
        <v>14.675833094624281</v>
      </c>
      <c r="EB10" s="23">
        <f t="shared" si="23"/>
        <v>7.6482383271269043</v>
      </c>
      <c r="ED10" s="1" t="s">
        <v>20</v>
      </c>
      <c r="EE10" s="23">
        <f t="shared" si="61"/>
        <v>0.43922467296860646</v>
      </c>
      <c r="EF10" s="23"/>
      <c r="EG10" s="23"/>
      <c r="EH10" s="23"/>
      <c r="EI10" s="34">
        <f>AVERAGE(DU10:DX10)</f>
        <v>-7.0801107610044802</v>
      </c>
      <c r="EJ10" s="34"/>
      <c r="EK10" s="34"/>
      <c r="EL10" s="34"/>
      <c r="EM10" s="25">
        <f t="shared" si="24"/>
        <v>10.240618733887146</v>
      </c>
      <c r="EN10" s="23"/>
      <c r="EO10" s="23"/>
      <c r="EP10" s="23"/>
      <c r="ER10" s="1" t="s">
        <v>20</v>
      </c>
      <c r="ES10" s="23">
        <f t="shared" si="62"/>
        <v>11.82742158680712</v>
      </c>
      <c r="ET10" s="23"/>
      <c r="EU10" s="23"/>
      <c r="EV10" s="23"/>
      <c r="EW10" s="34">
        <f>STDEV(DU10:DX10)</f>
        <v>9.8806483605078625</v>
      </c>
      <c r="EX10" s="34"/>
      <c r="EY10" s="34"/>
      <c r="EZ10" s="34"/>
      <c r="FA10" s="25">
        <f t="shared" si="26"/>
        <v>3.0694631553193248</v>
      </c>
      <c r="FB10" s="23"/>
      <c r="FC10" s="23"/>
      <c r="FD10" s="23"/>
    </row>
    <row r="11" spans="1:160">
      <c r="A11" s="1" t="s">
        <v>23</v>
      </c>
      <c r="B11" s="3" t="s">
        <v>77</v>
      </c>
      <c r="C11" s="4"/>
      <c r="D11" s="4"/>
      <c r="E11" s="5"/>
      <c r="F11" s="6" t="s">
        <v>85</v>
      </c>
      <c r="G11" s="7"/>
      <c r="H11" s="7"/>
      <c r="I11" s="8"/>
      <c r="J11" s="6" t="s">
        <v>93</v>
      </c>
      <c r="K11" s="7"/>
      <c r="L11" s="7"/>
      <c r="M11" s="8"/>
      <c r="O11" s="1" t="s">
        <v>23</v>
      </c>
      <c r="P11">
        <v>0.56059999999999999</v>
      </c>
      <c r="Q11">
        <v>0.69579999999999997</v>
      </c>
      <c r="R11">
        <v>0.59040000000000004</v>
      </c>
      <c r="S11">
        <v>0.57930000000000004</v>
      </c>
      <c r="T11">
        <v>0.4889</v>
      </c>
      <c r="U11">
        <v>0.45950000000000002</v>
      </c>
      <c r="V11">
        <v>0.47049999999999997</v>
      </c>
      <c r="W11">
        <v>0.39379999999999998</v>
      </c>
      <c r="X11">
        <v>0.56910000000000005</v>
      </c>
      <c r="Y11">
        <v>0.5585</v>
      </c>
      <c r="Z11">
        <v>0.53659999999999997</v>
      </c>
      <c r="AA11">
        <v>0.57210000000000005</v>
      </c>
      <c r="AC11" s="1" t="s">
        <v>23</v>
      </c>
      <c r="AD11" s="23">
        <f t="shared" si="28"/>
        <v>0.50949999999999995</v>
      </c>
      <c r="AE11" s="23">
        <f t="shared" si="0"/>
        <v>0.64469999999999994</v>
      </c>
      <c r="AF11" s="23">
        <f t="shared" si="0"/>
        <v>0.5393</v>
      </c>
      <c r="AG11" s="23">
        <f t="shared" si="0"/>
        <v>0.5282</v>
      </c>
      <c r="AH11" s="23">
        <f t="shared" si="1"/>
        <v>0.43780000000000002</v>
      </c>
      <c r="AI11" s="23">
        <f t="shared" si="1"/>
        <v>0.40840000000000004</v>
      </c>
      <c r="AJ11" s="23">
        <f t="shared" si="1"/>
        <v>0.4194</v>
      </c>
      <c r="AK11" s="23">
        <f t="shared" si="1"/>
        <v>0.3427</v>
      </c>
      <c r="AL11" s="23">
        <f t="shared" si="1"/>
        <v>0.51800000000000002</v>
      </c>
      <c r="AM11" s="23">
        <f t="shared" si="1"/>
        <v>0.50739999999999996</v>
      </c>
      <c r="AN11" s="23">
        <f t="shared" si="1"/>
        <v>0.48549999999999999</v>
      </c>
      <c r="AO11" s="23">
        <f t="shared" si="1"/>
        <v>0.52100000000000002</v>
      </c>
      <c r="AX11" s="1" t="s">
        <v>23</v>
      </c>
      <c r="AY11" s="23">
        <f t="shared" si="30"/>
        <v>10.393442622950818</v>
      </c>
      <c r="AZ11" s="23">
        <f t="shared" si="3"/>
        <v>13.163934426229506</v>
      </c>
      <c r="BA11" s="23">
        <f t="shared" si="3"/>
        <v>11.004098360655737</v>
      </c>
      <c r="BB11" s="23">
        <f t="shared" si="3"/>
        <v>10.776639344262295</v>
      </c>
      <c r="BC11" s="23">
        <f t="shared" si="3"/>
        <v>8.9241803278688518</v>
      </c>
      <c r="BD11" s="23">
        <f t="shared" si="3"/>
        <v>8.3217213114754092</v>
      </c>
      <c r="BE11" s="23">
        <f t="shared" si="3"/>
        <v>8.5471311475409824</v>
      </c>
      <c r="BF11" s="23">
        <f t="shared" si="3"/>
        <v>6.9754098360655732</v>
      </c>
      <c r="BG11" s="23">
        <f>(AL11-0.0023)/0.0488</f>
        <v>10.567622950819672</v>
      </c>
      <c r="BH11" s="23">
        <f t="shared" si="3"/>
        <v>10.350409836065573</v>
      </c>
      <c r="BI11" s="23">
        <f t="shared" si="3"/>
        <v>9.9016393442622945</v>
      </c>
      <c r="BJ11" s="23">
        <f t="shared" si="3"/>
        <v>10.629098360655737</v>
      </c>
      <c r="BL11" s="1" t="s">
        <v>23</v>
      </c>
      <c r="BM11" s="23">
        <f t="shared" si="51"/>
        <v>69.289617486338798</v>
      </c>
      <c r="BN11" s="23">
        <f t="shared" si="52"/>
        <v>87.759562841530041</v>
      </c>
      <c r="BO11" s="23">
        <f t="shared" si="53"/>
        <v>73.360655737704917</v>
      </c>
      <c r="BP11" s="23">
        <f t="shared" si="54"/>
        <v>71.844262295081961</v>
      </c>
      <c r="BQ11" s="23">
        <f t="shared" si="33"/>
        <v>59.494535519125684</v>
      </c>
      <c r="BR11" s="23">
        <f t="shared" si="34"/>
        <v>55.478142076502728</v>
      </c>
      <c r="BS11" s="23">
        <f t="shared" si="35"/>
        <v>56.980874316939882</v>
      </c>
      <c r="BT11" s="23">
        <f t="shared" si="36"/>
        <v>46.502732240437155</v>
      </c>
      <c r="BU11" s="23">
        <f t="shared" si="36"/>
        <v>70.450819672131146</v>
      </c>
      <c r="BV11" s="23">
        <f t="shared" si="37"/>
        <v>69.002732240437155</v>
      </c>
      <c r="BW11" s="23">
        <f t="shared" si="38"/>
        <v>66.010928961748633</v>
      </c>
      <c r="BX11" s="23">
        <f t="shared" si="39"/>
        <v>70.860655737704917</v>
      </c>
      <c r="BZ11" s="1" t="s">
        <v>23</v>
      </c>
      <c r="CA11" s="23">
        <f t="shared" si="55"/>
        <v>75.563524590163922</v>
      </c>
      <c r="CB11" s="23"/>
      <c r="CC11" s="23"/>
      <c r="CD11" s="23"/>
      <c r="CE11" s="25">
        <f t="shared" si="12"/>
        <v>54.61407103825136</v>
      </c>
      <c r="CF11" s="23"/>
      <c r="CG11" s="23"/>
      <c r="CH11" s="23"/>
      <c r="CI11" s="25">
        <f t="shared" si="12"/>
        <v>69.081284153005456</v>
      </c>
      <c r="CJ11" s="23"/>
      <c r="CK11" s="23"/>
      <c r="CL11" s="23"/>
      <c r="CN11" s="1" t="s">
        <v>23</v>
      </c>
      <c r="CO11" s="23">
        <f t="shared" si="56"/>
        <v>96.858588752029021</v>
      </c>
      <c r="CP11" s="23">
        <f t="shared" si="57"/>
        <v>122.67736083261718</v>
      </c>
      <c r="CQ11" s="23">
        <f t="shared" si="58"/>
        <v>102.54941277570894</v>
      </c>
      <c r="CR11" s="23">
        <f t="shared" si="59"/>
        <v>100.42967631051273</v>
      </c>
      <c r="CS11" s="23">
        <f t="shared" si="40"/>
        <v>83.16623699035614</v>
      </c>
      <c r="CT11" s="23">
        <f t="shared" si="41"/>
        <v>77.551799866322909</v>
      </c>
      <c r="CU11" s="23">
        <f t="shared" si="42"/>
        <v>79.652439606607444</v>
      </c>
      <c r="CV11" s="23">
        <f t="shared" si="43"/>
        <v>65.0052515993507</v>
      </c>
      <c r="CW11" s="23">
        <f t="shared" si="43"/>
        <v>98.481810369521611</v>
      </c>
      <c r="CX11" s="23">
        <f t="shared" si="44"/>
        <v>96.457557528883783</v>
      </c>
      <c r="CY11" s="23">
        <f t="shared" si="45"/>
        <v>92.275374773226389</v>
      </c>
      <c r="CZ11" s="23">
        <f t="shared" si="46"/>
        <v>99.05471211687194</v>
      </c>
      <c r="DB11" s="1" t="s">
        <v>23</v>
      </c>
      <c r="DC11" s="23">
        <f t="shared" si="60"/>
        <v>105.62875966771696</v>
      </c>
      <c r="DD11" s="23"/>
      <c r="DE11" s="23"/>
      <c r="DF11" s="23"/>
      <c r="DG11" s="23">
        <f t="shared" si="31"/>
        <v>76.343932015659291</v>
      </c>
      <c r="DH11" s="23"/>
      <c r="DI11" s="23"/>
      <c r="DJ11" s="23"/>
      <c r="DK11" s="23">
        <f t="shared" si="31"/>
        <v>96.567363697125941</v>
      </c>
      <c r="DL11" s="23"/>
      <c r="DM11" s="23"/>
      <c r="DN11" s="23"/>
      <c r="DP11" s="1" t="s">
        <v>23</v>
      </c>
      <c r="DQ11" s="23">
        <f t="shared" si="63"/>
        <v>3.1414112479709786</v>
      </c>
      <c r="DR11" s="23">
        <f t="shared" si="23"/>
        <v>-22.677360832617182</v>
      </c>
      <c r="DS11" s="23">
        <f t="shared" si="23"/>
        <v>-2.5494127757089444</v>
      </c>
      <c r="DT11" s="23">
        <f t="shared" si="23"/>
        <v>-0.42967631051273258</v>
      </c>
      <c r="DU11" s="23">
        <f t="shared" si="23"/>
        <v>16.83376300964386</v>
      </c>
      <c r="DV11" s="23">
        <f t="shared" si="23"/>
        <v>22.448200133677091</v>
      </c>
      <c r="DW11" s="23">
        <f t="shared" si="23"/>
        <v>20.347560393392556</v>
      </c>
      <c r="DX11" s="23">
        <f t="shared" si="23"/>
        <v>34.9947484006493</v>
      </c>
      <c r="DY11" s="23">
        <f t="shared" si="23"/>
        <v>1.5181896304783891</v>
      </c>
      <c r="DZ11" s="23">
        <f t="shared" si="23"/>
        <v>3.5424424711162175</v>
      </c>
      <c r="EA11" s="23">
        <f t="shared" si="23"/>
        <v>7.7246252267736111</v>
      </c>
      <c r="EB11" s="23">
        <f t="shared" si="23"/>
        <v>0.94528788312806</v>
      </c>
      <c r="ED11" s="1" t="s">
        <v>23</v>
      </c>
      <c r="EE11" s="23">
        <f t="shared" si="61"/>
        <v>-5.6287596677169702</v>
      </c>
      <c r="EF11" s="23"/>
      <c r="EG11" s="23"/>
      <c r="EH11" s="23"/>
      <c r="EI11" s="25">
        <f t="shared" si="24"/>
        <v>23.656067984340702</v>
      </c>
      <c r="EJ11" s="34"/>
      <c r="EK11" s="34"/>
      <c r="EL11" s="34"/>
      <c r="EM11" s="25">
        <f t="shared" si="24"/>
        <v>3.4326363028740694</v>
      </c>
      <c r="EN11" s="23"/>
      <c r="EO11" s="23"/>
      <c r="EP11" s="23"/>
      <c r="ER11" s="1" t="s">
        <v>23</v>
      </c>
      <c r="ES11" s="23">
        <f t="shared" si="62"/>
        <v>11.605796606390175</v>
      </c>
      <c r="ET11" s="23"/>
      <c r="EU11" s="23"/>
      <c r="EV11" s="23"/>
      <c r="EW11" s="25">
        <f t="shared" si="26"/>
        <v>7.9060037518960149</v>
      </c>
      <c r="EX11" s="34"/>
      <c r="EY11" s="34"/>
      <c r="EZ11" s="34"/>
      <c r="FA11" s="25">
        <f t="shared" si="26"/>
        <v>3.0705718544553569</v>
      </c>
      <c r="FB11" s="23"/>
      <c r="FC11" s="23"/>
      <c r="FD11" s="23"/>
    </row>
    <row r="14" spans="1:160">
      <c r="EC14" s="21" t="s">
        <v>110</v>
      </c>
    </row>
    <row r="15" spans="1:160" ht="16" customHeight="1">
      <c r="EC15" s="26" t="s">
        <v>111</v>
      </c>
      <c r="ED15" s="26" t="s">
        <v>112</v>
      </c>
      <c r="EE15" s="26" t="s">
        <v>113</v>
      </c>
      <c r="EF15" s="26" t="s">
        <v>114</v>
      </c>
      <c r="EG15" s="26" t="s">
        <v>115</v>
      </c>
      <c r="EH15" s="26" t="s">
        <v>116</v>
      </c>
      <c r="EI15" s="26" t="s">
        <v>117</v>
      </c>
      <c r="EJ15" s="26" t="s">
        <v>118</v>
      </c>
      <c r="EK15" s="26" t="s">
        <v>119</v>
      </c>
      <c r="EL15" s="27" t="s">
        <v>120</v>
      </c>
      <c r="EM15" s="28"/>
    </row>
    <row r="16" spans="1:160">
      <c r="ED16" s="30"/>
      <c r="EE16" s="30"/>
      <c r="EF16" s="30"/>
      <c r="EG16" s="24"/>
      <c r="EH16" s="24"/>
      <c r="EI16" s="24"/>
      <c r="EJ16" s="24"/>
      <c r="EK16" s="24"/>
      <c r="EL16" s="31"/>
      <c r="EM16" s="32"/>
    </row>
    <row r="17" spans="133:145">
      <c r="EC17" s="29" t="s">
        <v>121</v>
      </c>
      <c r="ED17" s="30"/>
      <c r="EE17" s="30"/>
      <c r="EF17" s="30"/>
      <c r="EG17" s="24">
        <f>EE8</f>
        <v>7.1054273576010019E-15</v>
      </c>
      <c r="EH17" s="24">
        <f>ES6</f>
        <v>0</v>
      </c>
      <c r="EI17" s="24"/>
      <c r="EJ17" s="24"/>
      <c r="EK17" s="24"/>
      <c r="EL17" s="31"/>
      <c r="EM17" s="32"/>
    </row>
    <row r="18" spans="133:145">
      <c r="EC18" s="29" t="s">
        <v>122</v>
      </c>
      <c r="ED18" s="30">
        <v>50</v>
      </c>
      <c r="EE18" s="30"/>
      <c r="EF18" s="30"/>
      <c r="EG18" s="24">
        <f>EE9</f>
        <v>44.452401413157645</v>
      </c>
      <c r="EH18" s="24">
        <f>ES7</f>
        <v>0</v>
      </c>
      <c r="EI18" s="24"/>
      <c r="EJ18" s="24"/>
      <c r="EK18" s="24"/>
      <c r="EL18" s="31"/>
      <c r="EM18" s="32"/>
    </row>
    <row r="19" spans="133:145">
      <c r="EC19" t="s">
        <v>145</v>
      </c>
      <c r="ED19" s="30">
        <v>50</v>
      </c>
      <c r="EE19" s="30">
        <v>5</v>
      </c>
      <c r="EF19" s="30">
        <v>1</v>
      </c>
      <c r="EG19" s="24">
        <f>EE10</f>
        <v>0.43922467296860646</v>
      </c>
      <c r="EH19" s="24">
        <f>ES10</f>
        <v>11.82742158680712</v>
      </c>
      <c r="EI19" s="24">
        <f>EE11</f>
        <v>-5.6287596677169702</v>
      </c>
      <c r="EJ19" s="24">
        <f>ES11</f>
        <v>11.605796606390175</v>
      </c>
      <c r="EK19" s="24">
        <f>EI4</f>
        <v>-7.123078392055767</v>
      </c>
      <c r="EL19" s="31">
        <f>EW4</f>
        <v>6.394837099197594</v>
      </c>
      <c r="EM19" s="32"/>
    </row>
    <row r="20" spans="133:145">
      <c r="EC20" t="s">
        <v>146</v>
      </c>
      <c r="ED20" s="30">
        <v>50</v>
      </c>
      <c r="EE20" s="30">
        <v>5</v>
      </c>
      <c r="EF20" s="30">
        <v>1</v>
      </c>
      <c r="EG20" s="24">
        <f>EI5</f>
        <v>1.9574143034469564</v>
      </c>
      <c r="EH20" s="24">
        <f>EW5</f>
        <v>6.8785508905912938</v>
      </c>
      <c r="EI20" s="24">
        <f>EI6</f>
        <v>-7.987205194309162</v>
      </c>
      <c r="EJ20" s="24">
        <f>EW6</f>
        <v>11.118562771789087</v>
      </c>
      <c r="EK20" s="24">
        <f>EI7</f>
        <v>-12.260097393297038</v>
      </c>
      <c r="EL20" s="31">
        <f>EW7</f>
        <v>12.820209518310277</v>
      </c>
      <c r="EM20" s="32"/>
    </row>
    <row r="21" spans="133:145">
      <c r="EC21" t="s">
        <v>147</v>
      </c>
      <c r="ED21" s="30">
        <v>50</v>
      </c>
      <c r="EE21" s="30">
        <v>5</v>
      </c>
      <c r="EF21" s="30">
        <v>1</v>
      </c>
      <c r="EG21" s="24">
        <f>EI8</f>
        <v>3.701581845380185</v>
      </c>
      <c r="EH21" s="24">
        <f>EW8</f>
        <v>5.7924598675911456</v>
      </c>
      <c r="EI21" s="24">
        <f>EI9</f>
        <v>-7.7819154015086411</v>
      </c>
      <c r="EJ21" s="24">
        <f>EW9</f>
        <v>8.4367765906843832</v>
      </c>
      <c r="EK21" s="24">
        <f>EI10</f>
        <v>-7.0801107610044802</v>
      </c>
      <c r="EL21" s="31">
        <f>EW10</f>
        <v>9.8806483605078625</v>
      </c>
      <c r="EM21" s="32"/>
    </row>
    <row r="22" spans="133:145">
      <c r="EC22" t="s">
        <v>148</v>
      </c>
      <c r="ED22" s="30">
        <v>50</v>
      </c>
      <c r="EE22" s="30">
        <v>5</v>
      </c>
      <c r="EF22" s="30">
        <v>1</v>
      </c>
      <c r="EG22" s="24">
        <f>EI11</f>
        <v>23.656067984340702</v>
      </c>
      <c r="EH22" s="24">
        <f>EW11</f>
        <v>7.9060037518960149</v>
      </c>
      <c r="EI22" s="24">
        <f>EM4</f>
        <v>0.31509596104269377</v>
      </c>
      <c r="EJ22" s="24">
        <f>FA4</f>
        <v>4.252613820657829</v>
      </c>
      <c r="EK22" s="24">
        <f>EM5</f>
        <v>0.18619306788885837</v>
      </c>
      <c r="EL22" s="24">
        <f>FA5</f>
        <v>8.9918658520880435</v>
      </c>
      <c r="EM22" s="33"/>
      <c r="EN22" s="33"/>
      <c r="EO22" s="33"/>
    </row>
    <row r="23" spans="133:145">
      <c r="EC23" t="s">
        <v>149</v>
      </c>
      <c r="ED23" s="30">
        <v>50</v>
      </c>
      <c r="EE23" s="30">
        <v>5</v>
      </c>
      <c r="EF23" s="30">
        <v>1</v>
      </c>
      <c r="EG23" s="24">
        <f>EM6</f>
        <v>37.897450587224299</v>
      </c>
      <c r="EH23" s="24">
        <f>FA6</f>
        <v>4.3913333130820682</v>
      </c>
      <c r="EI23" s="24">
        <f>EM7</f>
        <v>0.12412871192590913</v>
      </c>
      <c r="EJ23" s="24">
        <f>FA7</f>
        <v>5.0885516050067965</v>
      </c>
      <c r="EK23" s="24">
        <f>EM8</f>
        <v>-4.8839873961615545</v>
      </c>
      <c r="EL23" s="31">
        <f>FA8</f>
        <v>5.0756200527549087</v>
      </c>
      <c r="EM23" s="32"/>
    </row>
    <row r="24" spans="133:145">
      <c r="EC24" t="s">
        <v>150</v>
      </c>
      <c r="ED24" s="30">
        <v>50</v>
      </c>
      <c r="EE24" s="30">
        <v>5</v>
      </c>
      <c r="EF24" s="30">
        <v>1</v>
      </c>
      <c r="EG24" s="24">
        <f>EM9</f>
        <v>56.211209777523166</v>
      </c>
      <c r="EH24" s="24">
        <f>FA9</f>
        <v>5.1614411979700954</v>
      </c>
      <c r="EI24" s="24">
        <f>EM10</f>
        <v>10.240618733887146</v>
      </c>
      <c r="EJ24" s="24">
        <f>FA10</f>
        <v>3.0694631553193248</v>
      </c>
      <c r="EK24" s="24">
        <f>EM11</f>
        <v>3.4326363028740694</v>
      </c>
      <c r="EL24" s="31">
        <f>FA11</f>
        <v>3.0705718544553569</v>
      </c>
      <c r="EM24" s="32"/>
    </row>
  </sheetData>
  <mergeCells count="24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Result1</vt:lpstr>
      <vt:lpstr>Result2</vt:lpstr>
      <vt:lpstr>Result3</vt:lpstr>
      <vt:lpstr>Result4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</dc:creator>
  <cp:lastModifiedBy>kv</cp:lastModifiedBy>
  <cp:lastPrinted>2020-02-12T13:08:11Z</cp:lastPrinted>
  <dcterms:created xsi:type="dcterms:W3CDTF">2020-02-12T12:52:24Z</dcterms:created>
  <dcterms:modified xsi:type="dcterms:W3CDTF">2020-02-14T16:21:48Z</dcterms:modified>
</cp:coreProperties>
</file>