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wenstern\Documents\GitHub\Kt-vs-Kjas\Misc\"/>
    </mc:Choice>
  </mc:AlternateContent>
  <xr:revisionPtr revIDLastSave="0" documentId="8_{7C17AD0B-9C51-4220-9277-E73175BE1065}" xr6:coauthVersionLast="45" xr6:coauthVersionMax="45" xr10:uidLastSave="{00000000-0000-0000-0000-000000000000}"/>
  <bookViews>
    <workbookView xWindow="38280" yWindow="1290" windowWidth="29040" windowHeight="17640" xr2:uid="{06E92159-6323-40FD-9A89-408AED04BA24}"/>
  </bookViews>
  <sheets>
    <sheet name="Kjas Techs" sheetId="1" r:id="rId1"/>
    <sheet name="Tech Notes" sheetId="2" r:id="rId2"/>
    <sheet name="Yengii Rebalanc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2" i="2"/>
  <c r="O3" i="2"/>
  <c r="Q3" i="2" s="1"/>
  <c r="O2" i="2"/>
  <c r="Q2" i="2" s="1"/>
  <c r="F51" i="1"/>
  <c r="E11" i="3"/>
  <c r="D11" i="3"/>
  <c r="C11" i="3"/>
  <c r="D10" i="3"/>
  <c r="C10" i="3"/>
  <c r="C9" i="3"/>
  <c r="F9" i="3"/>
  <c r="F10" i="3"/>
  <c r="F8" i="3"/>
  <c r="E9" i="3"/>
  <c r="E8" i="3"/>
  <c r="D8" i="3"/>
  <c r="E51" i="1"/>
  <c r="G51" i="1"/>
  <c r="H51" i="1"/>
  <c r="I51" i="1"/>
  <c r="D51" i="1"/>
  <c r="K51" i="1"/>
  <c r="L51" i="1"/>
  <c r="M51" i="1"/>
  <c r="N51" i="1"/>
  <c r="O51" i="1"/>
  <c r="J51" i="1"/>
  <c r="M3" i="2"/>
  <c r="M2" i="2"/>
  <c r="G10" i="3" l="1"/>
  <c r="G11" i="3"/>
  <c r="G8" i="3"/>
  <c r="G9" i="3"/>
</calcChain>
</file>

<file path=xl/sharedStrings.xml><?xml version="1.0" encoding="utf-8"?>
<sst xmlns="http://schemas.openxmlformats.org/spreadsheetml/2006/main" count="159" uniqueCount="106">
  <si>
    <t>Tech</t>
  </si>
  <si>
    <t>Type</t>
  </si>
  <si>
    <t>Heavy Armor</t>
  </si>
  <si>
    <t>Hyperdrive</t>
  </si>
  <si>
    <t>Research</t>
  </si>
  <si>
    <t>Construction</t>
  </si>
  <si>
    <t>Old Cost</t>
  </si>
  <si>
    <t>New Cost</t>
  </si>
  <si>
    <t>Needs</t>
  </si>
  <si>
    <t>Grants</t>
  </si>
  <si>
    <t>Battlestations</t>
  </si>
  <si>
    <t>M</t>
  </si>
  <si>
    <t>Advanced Battlestations</t>
  </si>
  <si>
    <t>Advanced Hyperdrive</t>
  </si>
  <si>
    <t>Bulk Hyperdrive</t>
  </si>
  <si>
    <t>Advanced Bulk Hyperdrive</t>
  </si>
  <si>
    <t>Advanced Colony Ship</t>
  </si>
  <si>
    <t>E</t>
  </si>
  <si>
    <t>Turtle</t>
  </si>
  <si>
    <t>Advanced Turtle</t>
  </si>
  <si>
    <t>Cruiser</t>
  </si>
  <si>
    <t>Advanced Cruiser</t>
  </si>
  <si>
    <t>Lancer</t>
  </si>
  <si>
    <t>Advanced Lancer</t>
  </si>
  <si>
    <t>Destroyer</t>
  </si>
  <si>
    <t>Advanced Destroyer</t>
  </si>
  <si>
    <t>Command</t>
  </si>
  <si>
    <t>Advanced Command</t>
  </si>
  <si>
    <t>Interdictor</t>
  </si>
  <si>
    <t>Advanced Interdictor</t>
  </si>
  <si>
    <t>Armored Hyperdrive</t>
  </si>
  <si>
    <t>Advanced Armored Hyperdrive</t>
  </si>
  <si>
    <t>Dreadnought</t>
  </si>
  <si>
    <t>Advanced Dreadnought</t>
  </si>
  <si>
    <t>Drone Carrier</t>
  </si>
  <si>
    <t>Advanced Drone Carrier</t>
  </si>
  <si>
    <t>Battleship</t>
  </si>
  <si>
    <t>Advanced Battleship</t>
  </si>
  <si>
    <t>Mobile Shipyard</t>
  </si>
  <si>
    <t>Shipyard</t>
  </si>
  <si>
    <t>Pricing notes</t>
  </si>
  <si>
    <t>Play is worth 2</t>
  </si>
  <si>
    <t>Not changing costs if it leaves the tech at roughly the same difficulty to research</t>
  </si>
  <si>
    <t>+1 to cost if it has a 0 on it's requirements</t>
  </si>
  <si>
    <t>Cheap upgrades don't generate a specilaization</t>
  </si>
  <si>
    <t>-4 cost to cards with no upgrade</t>
  </si>
  <si>
    <t>Diplomats</t>
  </si>
  <si>
    <t>Advanced Diplomats</t>
  </si>
  <si>
    <t>-3/-1 cost to cards with an upgrade and their upgrade</t>
  </si>
  <si>
    <t>Research Center</t>
  </si>
  <si>
    <t>Universal Translator</t>
  </si>
  <si>
    <t>Planetary Shield</t>
  </si>
  <si>
    <t>Advanced Escort</t>
  </si>
  <si>
    <t>Information Pool Understanding</t>
  </si>
  <si>
    <t>Cultural Understanding</t>
  </si>
  <si>
    <t>Agricultural Understanding</t>
  </si>
  <si>
    <t>Industrial Understanding</t>
  </si>
  <si>
    <t>Genetic Modification</t>
  </si>
  <si>
    <t>Hyperspace Mining</t>
  </si>
  <si>
    <t>Hyperspace Understanding</t>
  </si>
  <si>
    <t>Microscale Manufacturing</t>
  </si>
  <si>
    <t>Nanotechnology</t>
  </si>
  <si>
    <t>Terraforming</t>
  </si>
  <si>
    <t>Military cards:</t>
  </si>
  <si>
    <t>Economic cards:</t>
  </si>
  <si>
    <t>+2 to anything that required advanced hyperdrives</t>
  </si>
  <si>
    <t>Total:</t>
  </si>
  <si>
    <t>Organization</t>
  </si>
  <si>
    <t>Total</t>
  </si>
  <si>
    <t>Starting</t>
  </si>
  <si>
    <t>Path</t>
  </si>
  <si>
    <t>Word</t>
  </si>
  <si>
    <t>Hand</t>
  </si>
  <si>
    <t>Mule</t>
  </si>
  <si>
    <t>-</t>
  </si>
  <si>
    <t>Base</t>
  </si>
  <si>
    <t>In</t>
  </si>
  <si>
    <t>Out</t>
  </si>
  <si>
    <t>Make Kjas ships more obvious if they are upgraded and what size they are</t>
  </si>
  <si>
    <t>Cooperation cards deliberately chain</t>
  </si>
  <si>
    <t>MU</t>
  </si>
  <si>
    <t>EU</t>
  </si>
  <si>
    <t>Tier</t>
  </si>
  <si>
    <t>Tier 2 Military</t>
  </si>
  <si>
    <t>Tier 2 Economy</t>
  </si>
  <si>
    <t>M*</t>
  </si>
  <si>
    <t>E*</t>
  </si>
  <si>
    <t>Cultural Unification</t>
  </si>
  <si>
    <t>Heavy Armor'</t>
  </si>
  <si>
    <t>Hyperdrive'</t>
  </si>
  <si>
    <t>Organization'</t>
  </si>
  <si>
    <t>Research'</t>
  </si>
  <si>
    <t>Construction'</t>
  </si>
  <si>
    <t>Genetic Engineering</t>
  </si>
  <si>
    <t>Thoughts on icons:</t>
  </si>
  <si>
    <t>Card draw is worth 2:</t>
  </si>
  <si>
    <t>Exterminate</t>
  </si>
  <si>
    <t>Run</t>
  </si>
  <si>
    <t>Total value</t>
  </si>
  <si>
    <t xml:space="preserve">Change to "Can only run 2 per turn if they are eliminated." </t>
  </si>
  <si>
    <t>Weapons</t>
  </si>
  <si>
    <t>Weapons'</t>
  </si>
  <si>
    <t>Tier 1</t>
  </si>
  <si>
    <t>Tier 2</t>
  </si>
  <si>
    <t>Starting Deck size</t>
  </si>
  <si>
    <t>+1 cost for every requirement that a tech effectively doesn't have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</si>
</sst>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quotePrefix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0" borderId="6" xfId="0" applyBorder="1"/>
    <xf numFmtId="0" fontId="1" fillId="0" borderId="6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99869-FEE6-446E-B65C-DE52932A9C58}" name="Table4" displayName="Table4" ref="A2:Q50" totalsRowShown="0" headerRowDxfId="18" headerRowBorderDxfId="17">
  <autoFilter ref="A2:Q50" xr:uid="{BD6EA15F-BDFF-44AF-9233-1D5A3769DE40}"/>
  <sortState xmlns:xlrd2="http://schemas.microsoft.com/office/spreadsheetml/2017/richdata2" ref="A3:Q50">
    <sortCondition ref="B2:B50"/>
  </sortState>
  <tableColumns count="17">
    <tableColumn id="1" xr3:uid="{19DCE490-4821-4746-8E77-D7CDF1BFA77B}" name="Tech" dataDxfId="16"/>
    <tableColumn id="2" xr3:uid="{B3BCA217-0593-4F82-857E-01F6A6C05BD4}" name="Type" dataDxfId="15"/>
    <tableColumn id="3" xr3:uid="{9BC58F59-B087-41B6-A837-15165A7250D8}" name="Tier" dataDxfId="14"/>
    <tableColumn id="4" xr3:uid="{AFA57372-E99C-4510-A68D-3B940CF258BB}" name="Heavy Armor" dataDxfId="13"/>
    <tableColumn id="5" xr3:uid="{0A94D8CA-EFAE-4126-AD1F-BB78B4A75197}" name="Weapons" dataDxfId="12"/>
    <tableColumn id="6" xr3:uid="{F7B418B3-C261-41EC-8968-9DB3D8E858B0}" name="Hyperdrive" dataDxfId="11"/>
    <tableColumn id="7" xr3:uid="{D2B63E5A-3EEA-4AD8-8BDC-61E51AA9CA88}" name="Organization" dataDxfId="10"/>
    <tableColumn id="8" xr3:uid="{A49E69EF-3F51-4BAD-AFCC-AAA790CC2C90}" name="Research" dataDxfId="9"/>
    <tableColumn id="9" xr3:uid="{E2D05868-8BEA-4E78-BCA1-3B46A4FAF024}" name="Construction" dataDxfId="8"/>
    <tableColumn id="10" xr3:uid="{2EB967D7-0BDA-408C-B050-FAD08ED69CA1}" name="Heavy Armor'" dataDxfId="7"/>
    <tableColumn id="11" xr3:uid="{FB29AC7C-B2DD-422D-B4D5-181B8380D782}" name="Weapons'" dataDxfId="6"/>
    <tableColumn id="12" xr3:uid="{171E31C2-7788-4C9E-842A-CE2E98FEE9CE}" name="Hyperdrive'" dataDxfId="5"/>
    <tableColumn id="13" xr3:uid="{C7F9D502-A275-4716-A2F2-B60F39056A4A}" name="Organization'" dataDxfId="4"/>
    <tableColumn id="14" xr3:uid="{344BAF74-6773-4205-9D7F-60F15C820171}" name="Research'" dataDxfId="3"/>
    <tableColumn id="15" xr3:uid="{C8595E58-BC17-47E2-80FE-945F9687065F}" name="Construction'" dataDxfId="2"/>
    <tableColumn id="16" xr3:uid="{58B3A6DE-7840-421D-A2CF-D0FA379A05A5}" name="Old Cost" dataDxfId="1"/>
    <tableColumn id="17" xr3:uid="{D99801A4-C7C4-4DE9-B074-264BA3AAA41D}" name="New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A5D8-FB92-47C0-A2B1-8D23D7E3DC05}">
  <dimension ref="A1:Q51"/>
  <sheetViews>
    <sheetView tabSelected="1" workbookViewId="0">
      <pane ySplit="2" topLeftCell="A15" activePane="bottomLeft" state="frozen"/>
      <selection pane="bottomLeft" activeCell="Q35" sqref="Q35"/>
    </sheetView>
  </sheetViews>
  <sheetFormatPr defaultRowHeight="15" x14ac:dyDescent="0.25"/>
  <cols>
    <col min="1" max="1" width="26.5703125" customWidth="1"/>
    <col min="4" max="4" width="14.5703125" customWidth="1"/>
    <col min="5" max="5" width="12.85546875" customWidth="1"/>
    <col min="6" max="6" width="13" customWidth="1"/>
    <col min="7" max="7" width="14.42578125" customWidth="1"/>
    <col min="8" max="8" width="12.85546875" customWidth="1"/>
    <col min="9" max="9" width="14.42578125" customWidth="1"/>
    <col min="10" max="10" width="15.5703125" customWidth="1"/>
    <col min="11" max="11" width="12.85546875" customWidth="1"/>
    <col min="12" max="12" width="14" customWidth="1"/>
    <col min="13" max="13" width="15.42578125" customWidth="1"/>
    <col min="14" max="14" width="12.85546875" customWidth="1"/>
    <col min="15" max="15" width="15.42578125" customWidth="1"/>
    <col min="16" max="16" width="10.5703125" customWidth="1"/>
    <col min="17" max="17" width="11.5703125" customWidth="1"/>
  </cols>
  <sheetData>
    <row r="1" spans="1:17" x14ac:dyDescent="0.25">
      <c r="A1" s="1"/>
      <c r="B1" s="1"/>
      <c r="C1" s="1"/>
      <c r="D1" s="12" t="s">
        <v>8</v>
      </c>
      <c r="E1" s="13"/>
      <c r="F1" s="13"/>
      <c r="G1" s="13"/>
      <c r="H1" s="13"/>
      <c r="I1" s="14"/>
      <c r="J1" s="15" t="s">
        <v>9</v>
      </c>
      <c r="K1" s="16"/>
      <c r="L1" s="16"/>
      <c r="M1" s="16"/>
      <c r="N1" s="16"/>
      <c r="O1" s="17"/>
      <c r="P1" s="2"/>
      <c r="Q1" s="2"/>
    </row>
    <row r="2" spans="1:17" x14ac:dyDescent="0.25">
      <c r="A2" s="1" t="s">
        <v>0</v>
      </c>
      <c r="B2" s="1" t="s">
        <v>1</v>
      </c>
      <c r="C2" s="1" t="s">
        <v>82</v>
      </c>
      <c r="D2" s="4" t="s">
        <v>2</v>
      </c>
      <c r="E2" s="5" t="s">
        <v>100</v>
      </c>
      <c r="F2" s="5" t="s">
        <v>3</v>
      </c>
      <c r="G2" s="5" t="s">
        <v>67</v>
      </c>
      <c r="H2" s="5" t="s">
        <v>4</v>
      </c>
      <c r="I2" s="6" t="s">
        <v>5</v>
      </c>
      <c r="J2" s="7" t="s">
        <v>88</v>
      </c>
      <c r="K2" s="8" t="s">
        <v>101</v>
      </c>
      <c r="L2" s="8" t="s">
        <v>89</v>
      </c>
      <c r="M2" s="8" t="s">
        <v>90</v>
      </c>
      <c r="N2" s="8" t="s">
        <v>91</v>
      </c>
      <c r="O2" s="9" t="s">
        <v>92</v>
      </c>
      <c r="P2" s="1" t="s">
        <v>6</v>
      </c>
      <c r="Q2" s="1" t="s">
        <v>7</v>
      </c>
    </row>
    <row r="3" spans="1:17" x14ac:dyDescent="0.25">
      <c r="A3" s="10" t="s">
        <v>16</v>
      </c>
      <c r="B3" s="10" t="s">
        <v>17</v>
      </c>
      <c r="C3" s="10">
        <v>1</v>
      </c>
      <c r="D3" s="10"/>
      <c r="E3" s="10"/>
      <c r="F3" s="10"/>
      <c r="G3" s="10"/>
      <c r="H3" s="10"/>
      <c r="I3" s="10">
        <v>0</v>
      </c>
      <c r="J3" s="10"/>
      <c r="K3" s="10"/>
      <c r="L3" s="10"/>
      <c r="M3" s="10"/>
      <c r="N3" s="10">
        <v>1</v>
      </c>
      <c r="O3" s="10"/>
      <c r="P3" s="10">
        <v>9</v>
      </c>
      <c r="Q3" s="10">
        <v>7</v>
      </c>
    </row>
    <row r="4" spans="1:17" x14ac:dyDescent="0.25">
      <c r="A4" s="10" t="s">
        <v>39</v>
      </c>
      <c r="B4" s="10" t="s">
        <v>17</v>
      </c>
      <c r="C4" s="10">
        <v>1</v>
      </c>
      <c r="D4" s="10"/>
      <c r="E4" s="10"/>
      <c r="F4" s="10"/>
      <c r="G4" s="10"/>
      <c r="H4" s="10"/>
      <c r="I4" s="10">
        <v>0</v>
      </c>
      <c r="J4" s="10"/>
      <c r="K4" s="10"/>
      <c r="L4" s="10"/>
      <c r="M4" s="10"/>
      <c r="N4" s="10"/>
      <c r="O4" s="10">
        <v>1</v>
      </c>
      <c r="P4" s="10">
        <v>5</v>
      </c>
      <c r="Q4" s="10">
        <v>3</v>
      </c>
    </row>
    <row r="5" spans="1:17" x14ac:dyDescent="0.25">
      <c r="A5" s="10" t="s">
        <v>46</v>
      </c>
      <c r="B5" s="10" t="s">
        <v>17</v>
      </c>
      <c r="C5" s="10">
        <v>1</v>
      </c>
      <c r="D5" s="10"/>
      <c r="E5" s="10"/>
      <c r="F5" s="10"/>
      <c r="G5" s="10">
        <v>0</v>
      </c>
      <c r="H5" s="10">
        <v>0</v>
      </c>
      <c r="I5" s="10"/>
      <c r="J5" s="10"/>
      <c r="K5" s="10"/>
      <c r="L5" s="10"/>
      <c r="M5" s="10">
        <v>1</v>
      </c>
      <c r="N5" s="10"/>
      <c r="O5" s="10"/>
      <c r="P5" s="10">
        <v>6</v>
      </c>
      <c r="Q5" s="10">
        <v>3</v>
      </c>
    </row>
    <row r="6" spans="1:17" x14ac:dyDescent="0.25">
      <c r="A6" s="10" t="s">
        <v>49</v>
      </c>
      <c r="B6" s="10" t="s">
        <v>17</v>
      </c>
      <c r="C6" s="10">
        <v>1</v>
      </c>
      <c r="D6" s="10"/>
      <c r="E6" s="10"/>
      <c r="F6" s="10"/>
      <c r="G6" s="10"/>
      <c r="H6" s="10">
        <v>1</v>
      </c>
      <c r="I6" s="10"/>
      <c r="J6" s="10"/>
      <c r="K6" s="10"/>
      <c r="L6" s="10"/>
      <c r="M6" s="10"/>
      <c r="N6" s="10">
        <v>1</v>
      </c>
      <c r="O6" s="10"/>
      <c r="P6" s="10">
        <v>17</v>
      </c>
      <c r="Q6" s="10">
        <v>12</v>
      </c>
    </row>
    <row r="7" spans="1:17" x14ac:dyDescent="0.25">
      <c r="A7" s="10" t="s">
        <v>51</v>
      </c>
      <c r="B7" s="10" t="s">
        <v>17</v>
      </c>
      <c r="C7" s="10">
        <v>1</v>
      </c>
      <c r="D7" s="10"/>
      <c r="E7" s="10"/>
      <c r="F7" s="10"/>
      <c r="G7" s="10"/>
      <c r="H7" s="10">
        <v>1</v>
      </c>
      <c r="I7" s="10">
        <v>0</v>
      </c>
      <c r="J7" s="10"/>
      <c r="K7" s="10"/>
      <c r="L7" s="10"/>
      <c r="M7" s="10"/>
      <c r="N7" s="10"/>
      <c r="O7" s="10">
        <v>1</v>
      </c>
      <c r="P7" s="10">
        <v>11</v>
      </c>
      <c r="Q7" s="10">
        <v>8</v>
      </c>
    </row>
    <row r="8" spans="1:17" x14ac:dyDescent="0.25">
      <c r="A8" s="10" t="s">
        <v>53</v>
      </c>
      <c r="B8" s="10" t="s">
        <v>17</v>
      </c>
      <c r="C8" s="10">
        <v>2</v>
      </c>
      <c r="D8" s="10"/>
      <c r="E8" s="10"/>
      <c r="F8" s="10"/>
      <c r="G8" s="10">
        <v>0</v>
      </c>
      <c r="H8" s="10">
        <v>2</v>
      </c>
      <c r="I8" s="10"/>
      <c r="J8" s="10"/>
      <c r="K8" s="10"/>
      <c r="L8" s="10"/>
      <c r="M8" s="10">
        <v>1</v>
      </c>
      <c r="N8" s="10"/>
      <c r="O8" s="10"/>
      <c r="P8" s="10">
        <v>13</v>
      </c>
      <c r="Q8" s="10">
        <v>10</v>
      </c>
    </row>
    <row r="9" spans="1:17" x14ac:dyDescent="0.25">
      <c r="A9" s="10" t="s">
        <v>54</v>
      </c>
      <c r="B9" s="10" t="s">
        <v>17</v>
      </c>
      <c r="C9" s="10">
        <v>1</v>
      </c>
      <c r="D9" s="10"/>
      <c r="E9" s="10"/>
      <c r="F9" s="10"/>
      <c r="G9" s="10">
        <v>0</v>
      </c>
      <c r="H9" s="10"/>
      <c r="I9" s="10"/>
      <c r="J9" s="10"/>
      <c r="K9" s="10"/>
      <c r="L9" s="10"/>
      <c r="M9" s="10">
        <v>1</v>
      </c>
      <c r="N9" s="10"/>
      <c r="O9" s="10"/>
      <c r="P9" s="10">
        <v>9</v>
      </c>
      <c r="Q9" s="10">
        <v>6</v>
      </c>
    </row>
    <row r="10" spans="1:17" x14ac:dyDescent="0.25">
      <c r="A10" s="10" t="s">
        <v>55</v>
      </c>
      <c r="B10" s="10" t="s">
        <v>17</v>
      </c>
      <c r="C10" s="10">
        <v>1</v>
      </c>
      <c r="D10" s="10"/>
      <c r="E10" s="10"/>
      <c r="F10" s="10"/>
      <c r="G10" s="10">
        <v>0</v>
      </c>
      <c r="H10" s="10"/>
      <c r="I10" s="10"/>
      <c r="J10" s="10"/>
      <c r="K10" s="10"/>
      <c r="L10" s="10"/>
      <c r="M10" s="10">
        <v>1</v>
      </c>
      <c r="N10" s="10"/>
      <c r="O10" s="10"/>
      <c r="P10" s="10">
        <v>8</v>
      </c>
      <c r="Q10" s="10">
        <v>5</v>
      </c>
    </row>
    <row r="11" spans="1:17" x14ac:dyDescent="0.25">
      <c r="A11" s="10" t="s">
        <v>56</v>
      </c>
      <c r="B11" s="10" t="s">
        <v>17</v>
      </c>
      <c r="C11" s="10">
        <v>1</v>
      </c>
      <c r="D11" s="10"/>
      <c r="E11" s="10"/>
      <c r="F11" s="10"/>
      <c r="G11" s="10">
        <v>0</v>
      </c>
      <c r="H11" s="10"/>
      <c r="I11" s="10">
        <v>1</v>
      </c>
      <c r="J11" s="10"/>
      <c r="K11" s="10"/>
      <c r="L11" s="10"/>
      <c r="M11" s="10">
        <v>1</v>
      </c>
      <c r="N11" s="10"/>
      <c r="O11" s="10"/>
      <c r="P11" s="10">
        <v>8</v>
      </c>
      <c r="Q11" s="10">
        <v>5</v>
      </c>
    </row>
    <row r="12" spans="1:17" x14ac:dyDescent="0.25">
      <c r="A12" s="10" t="s">
        <v>57</v>
      </c>
      <c r="B12" s="10" t="s">
        <v>17</v>
      </c>
      <c r="C12" s="10">
        <v>1</v>
      </c>
      <c r="D12" s="10"/>
      <c r="E12" s="10"/>
      <c r="F12" s="10"/>
      <c r="G12" s="10">
        <v>0</v>
      </c>
      <c r="H12" s="10">
        <v>0</v>
      </c>
      <c r="I12" s="10"/>
      <c r="J12" s="10"/>
      <c r="K12" s="10"/>
      <c r="L12" s="10"/>
      <c r="M12" s="10"/>
      <c r="N12" s="10">
        <v>1</v>
      </c>
      <c r="O12" s="10"/>
      <c r="P12" s="10">
        <v>12</v>
      </c>
      <c r="Q12" s="10">
        <v>10</v>
      </c>
    </row>
    <row r="13" spans="1:17" x14ac:dyDescent="0.25">
      <c r="A13" s="10" t="s">
        <v>60</v>
      </c>
      <c r="B13" s="10" t="s">
        <v>17</v>
      </c>
      <c r="C13" s="10">
        <v>1</v>
      </c>
      <c r="D13" s="10"/>
      <c r="E13" s="10"/>
      <c r="F13" s="10"/>
      <c r="G13" s="10"/>
      <c r="H13" s="10"/>
      <c r="I13" s="10">
        <v>0</v>
      </c>
      <c r="J13" s="10"/>
      <c r="K13" s="10"/>
      <c r="L13" s="10"/>
      <c r="M13" s="10"/>
      <c r="N13" s="10"/>
      <c r="O13" s="10">
        <v>1</v>
      </c>
      <c r="P13" s="10">
        <v>10</v>
      </c>
      <c r="Q13" s="10">
        <v>7</v>
      </c>
    </row>
    <row r="14" spans="1:17" x14ac:dyDescent="0.25">
      <c r="A14" s="10" t="s">
        <v>50</v>
      </c>
      <c r="B14" s="10" t="s">
        <v>17</v>
      </c>
      <c r="C14" s="10">
        <v>2</v>
      </c>
      <c r="D14" s="10"/>
      <c r="E14" s="10"/>
      <c r="F14" s="10"/>
      <c r="G14" s="10">
        <v>1</v>
      </c>
      <c r="H14" s="10">
        <v>2</v>
      </c>
      <c r="I14" s="10"/>
      <c r="J14" s="10"/>
      <c r="K14" s="10"/>
      <c r="L14" s="10"/>
      <c r="M14" s="10">
        <v>1</v>
      </c>
      <c r="N14" s="10">
        <v>1</v>
      </c>
      <c r="O14" s="10"/>
      <c r="P14" s="10">
        <v>6</v>
      </c>
      <c r="Q14" s="10">
        <v>3</v>
      </c>
    </row>
    <row r="15" spans="1:17" x14ac:dyDescent="0.25">
      <c r="A15" s="10" t="s">
        <v>58</v>
      </c>
      <c r="B15" s="10" t="s">
        <v>17</v>
      </c>
      <c r="C15" s="10">
        <v>2</v>
      </c>
      <c r="D15" s="10"/>
      <c r="E15" s="10"/>
      <c r="F15" s="10">
        <v>1</v>
      </c>
      <c r="G15" s="10"/>
      <c r="H15" s="10"/>
      <c r="I15" s="10"/>
      <c r="J15" s="10"/>
      <c r="K15" s="10"/>
      <c r="L15" s="10">
        <v>1</v>
      </c>
      <c r="M15" s="10"/>
      <c r="N15" s="10"/>
      <c r="O15" s="10"/>
      <c r="P15" s="10">
        <v>4</v>
      </c>
      <c r="Q15" s="10">
        <v>1</v>
      </c>
    </row>
    <row r="16" spans="1:17" x14ac:dyDescent="0.25">
      <c r="A16" s="10" t="s">
        <v>59</v>
      </c>
      <c r="B16" s="10" t="s">
        <v>17</v>
      </c>
      <c r="C16" s="10">
        <v>2</v>
      </c>
      <c r="D16" s="10"/>
      <c r="E16" s="10"/>
      <c r="F16" s="10">
        <v>1</v>
      </c>
      <c r="G16" s="10">
        <v>0</v>
      </c>
      <c r="H16" s="10"/>
      <c r="I16" s="10"/>
      <c r="J16" s="10"/>
      <c r="K16" s="10"/>
      <c r="L16" s="10"/>
      <c r="M16" s="10">
        <v>1</v>
      </c>
      <c r="N16" s="10"/>
      <c r="O16" s="10"/>
      <c r="P16" s="10">
        <v>4</v>
      </c>
      <c r="Q16" s="10">
        <v>2</v>
      </c>
    </row>
    <row r="17" spans="1:17" x14ac:dyDescent="0.25">
      <c r="A17" s="10" t="s">
        <v>61</v>
      </c>
      <c r="B17" s="10" t="s">
        <v>17</v>
      </c>
      <c r="C17" s="10">
        <v>2</v>
      </c>
      <c r="D17" s="10"/>
      <c r="E17" s="10"/>
      <c r="F17" s="10">
        <v>2</v>
      </c>
      <c r="G17" s="10"/>
      <c r="H17" s="10"/>
      <c r="I17" s="10">
        <v>1</v>
      </c>
      <c r="J17" s="10"/>
      <c r="K17" s="10"/>
      <c r="L17" s="10"/>
      <c r="M17" s="10"/>
      <c r="N17" s="10"/>
      <c r="O17" s="10">
        <v>1</v>
      </c>
      <c r="P17" s="10">
        <v>6</v>
      </c>
      <c r="Q17" s="10">
        <v>2</v>
      </c>
    </row>
    <row r="18" spans="1:17" x14ac:dyDescent="0.25">
      <c r="A18" s="10" t="s">
        <v>62</v>
      </c>
      <c r="B18" s="10" t="s">
        <v>17</v>
      </c>
      <c r="C18" s="10">
        <v>2</v>
      </c>
      <c r="D18" s="10"/>
      <c r="E18" s="10"/>
      <c r="F18" s="10"/>
      <c r="G18" s="10">
        <v>2</v>
      </c>
      <c r="H18" s="10">
        <v>2</v>
      </c>
      <c r="I18" s="10">
        <v>1</v>
      </c>
      <c r="J18" s="10"/>
      <c r="K18" s="10"/>
      <c r="L18" s="10"/>
      <c r="M18" s="10">
        <v>2</v>
      </c>
      <c r="N18" s="10">
        <v>2</v>
      </c>
      <c r="O18" s="10">
        <v>2</v>
      </c>
      <c r="P18" s="10">
        <v>30</v>
      </c>
      <c r="Q18" s="10">
        <v>26</v>
      </c>
    </row>
    <row r="19" spans="1:17" x14ac:dyDescent="0.25">
      <c r="A19" s="10" t="s">
        <v>87</v>
      </c>
      <c r="B19" s="10" t="s">
        <v>17</v>
      </c>
      <c r="C19" s="10">
        <v>2</v>
      </c>
      <c r="D19" s="10"/>
      <c r="E19" s="10"/>
      <c r="F19" s="10"/>
      <c r="G19" s="10">
        <v>2</v>
      </c>
      <c r="H19" s="10">
        <v>2</v>
      </c>
      <c r="I19" s="10"/>
      <c r="J19" s="10"/>
      <c r="K19" s="10"/>
      <c r="L19" s="10"/>
      <c r="M19" s="10">
        <v>1</v>
      </c>
      <c r="N19" s="10"/>
      <c r="O19" s="10"/>
      <c r="P19" s="10">
        <v>5</v>
      </c>
      <c r="Q19" s="10">
        <v>2</v>
      </c>
    </row>
    <row r="20" spans="1:17" x14ac:dyDescent="0.25">
      <c r="A20" s="10" t="s">
        <v>84</v>
      </c>
      <c r="B20" s="10" t="s">
        <v>86</v>
      </c>
      <c r="C20" s="10"/>
      <c r="D20" s="10"/>
      <c r="E20" s="10"/>
      <c r="F20" s="10"/>
      <c r="G20" s="10">
        <v>0</v>
      </c>
      <c r="H20" s="10">
        <v>0</v>
      </c>
      <c r="I20" s="10">
        <v>0</v>
      </c>
      <c r="J20" s="10"/>
      <c r="K20" s="10"/>
      <c r="L20" s="10"/>
      <c r="M20" s="10"/>
      <c r="N20" s="10"/>
      <c r="O20" s="10"/>
      <c r="P20" s="10"/>
      <c r="Q20" s="10">
        <v>3</v>
      </c>
    </row>
    <row r="21" spans="1:17" x14ac:dyDescent="0.25">
      <c r="A21" s="10" t="s">
        <v>47</v>
      </c>
      <c r="B21" s="10" t="s">
        <v>81</v>
      </c>
      <c r="C21" s="10"/>
      <c r="D21" s="10">
        <v>2</v>
      </c>
      <c r="E21" s="10"/>
      <c r="F21" s="10"/>
      <c r="G21" s="10">
        <v>1</v>
      </c>
      <c r="H21" s="10"/>
      <c r="I21" s="10"/>
      <c r="J21" s="10"/>
      <c r="K21" s="10"/>
      <c r="L21" s="10"/>
      <c r="M21" s="10"/>
      <c r="N21" s="10">
        <v>1</v>
      </c>
      <c r="O21" s="10"/>
      <c r="P21" s="10">
        <v>5</v>
      </c>
      <c r="Q21" s="10">
        <v>6</v>
      </c>
    </row>
    <row r="22" spans="1:17" x14ac:dyDescent="0.25">
      <c r="A22" s="10" t="s">
        <v>93</v>
      </c>
      <c r="B22" s="10" t="s">
        <v>81</v>
      </c>
      <c r="C22" s="10"/>
      <c r="D22" s="10"/>
      <c r="E22" s="10"/>
      <c r="F22" s="10"/>
      <c r="G22" s="10"/>
      <c r="H22" s="10">
        <v>2</v>
      </c>
      <c r="I22" s="10"/>
      <c r="J22" s="10"/>
      <c r="K22" s="10"/>
      <c r="L22" s="10"/>
      <c r="M22" s="10"/>
      <c r="N22" s="10">
        <v>1</v>
      </c>
      <c r="O22" s="10"/>
      <c r="P22" s="10">
        <v>8</v>
      </c>
      <c r="Q22" s="10">
        <v>6</v>
      </c>
    </row>
    <row r="23" spans="1:17" x14ac:dyDescent="0.25">
      <c r="A23" s="10" t="s">
        <v>38</v>
      </c>
      <c r="B23" s="10" t="s">
        <v>81</v>
      </c>
      <c r="C23" s="10"/>
      <c r="D23" s="10"/>
      <c r="E23" s="10"/>
      <c r="F23" s="10"/>
      <c r="G23" s="10"/>
      <c r="H23" s="10"/>
      <c r="I23" s="10">
        <v>1</v>
      </c>
      <c r="J23" s="10"/>
      <c r="K23" s="10"/>
      <c r="L23" s="10"/>
      <c r="M23" s="10"/>
      <c r="N23" s="10"/>
      <c r="O23" s="10">
        <v>1</v>
      </c>
      <c r="P23" s="10">
        <v>15</v>
      </c>
      <c r="Q23" s="10">
        <v>14</v>
      </c>
    </row>
    <row r="24" spans="1:17" x14ac:dyDescent="0.25">
      <c r="A24" s="10" t="s">
        <v>10</v>
      </c>
      <c r="B24" s="10" t="s">
        <v>11</v>
      </c>
      <c r="C24" s="10">
        <v>1</v>
      </c>
      <c r="D24" s="10">
        <v>0</v>
      </c>
      <c r="E24" s="10"/>
      <c r="F24" s="10"/>
      <c r="G24" s="10"/>
      <c r="H24" s="10"/>
      <c r="I24" s="10"/>
      <c r="J24" s="10">
        <v>1</v>
      </c>
      <c r="K24" s="10"/>
      <c r="L24" s="10"/>
      <c r="M24" s="10"/>
      <c r="N24" s="10"/>
      <c r="O24" s="10"/>
      <c r="P24" s="10">
        <v>23</v>
      </c>
      <c r="Q24" s="10">
        <v>21</v>
      </c>
    </row>
    <row r="25" spans="1:17" x14ac:dyDescent="0.25">
      <c r="A25" s="10" t="s">
        <v>18</v>
      </c>
      <c r="B25" s="10" t="s">
        <v>11</v>
      </c>
      <c r="C25" s="10">
        <v>1</v>
      </c>
      <c r="D25" s="10">
        <v>1</v>
      </c>
      <c r="E25" s="10"/>
      <c r="F25" s="10"/>
      <c r="G25" s="10"/>
      <c r="H25" s="10"/>
      <c r="I25" s="10"/>
      <c r="J25" s="10">
        <v>1</v>
      </c>
      <c r="K25" s="10"/>
      <c r="L25" s="10"/>
      <c r="M25" s="10"/>
      <c r="N25" s="10"/>
      <c r="O25" s="10"/>
      <c r="P25" s="10">
        <v>6</v>
      </c>
      <c r="Q25" s="10">
        <v>3</v>
      </c>
    </row>
    <row r="26" spans="1:17" x14ac:dyDescent="0.25">
      <c r="A26" s="10" t="s">
        <v>13</v>
      </c>
      <c r="B26" s="10" t="s">
        <v>11</v>
      </c>
      <c r="C26" s="10">
        <v>1</v>
      </c>
      <c r="D26" s="10"/>
      <c r="E26" s="10"/>
      <c r="F26" s="10">
        <v>0</v>
      </c>
      <c r="G26" s="10"/>
      <c r="H26" s="10"/>
      <c r="I26" s="10"/>
      <c r="J26" s="10"/>
      <c r="K26" s="10"/>
      <c r="L26" s="10">
        <v>1</v>
      </c>
      <c r="M26" s="10"/>
      <c r="N26" s="10"/>
      <c r="O26" s="10"/>
      <c r="P26" s="10">
        <v>15</v>
      </c>
      <c r="Q26" s="10">
        <v>12</v>
      </c>
    </row>
    <row r="27" spans="1:17" x14ac:dyDescent="0.25">
      <c r="A27" s="10" t="s">
        <v>14</v>
      </c>
      <c r="B27" s="10" t="s">
        <v>11</v>
      </c>
      <c r="C27" s="10">
        <v>1</v>
      </c>
      <c r="D27" s="10"/>
      <c r="E27" s="10"/>
      <c r="F27" s="10">
        <v>0</v>
      </c>
      <c r="G27" s="10"/>
      <c r="H27" s="10"/>
      <c r="I27" s="10"/>
      <c r="J27" s="10"/>
      <c r="K27" s="10"/>
      <c r="L27" s="10">
        <v>1</v>
      </c>
      <c r="M27" s="10"/>
      <c r="N27" s="10"/>
      <c r="O27" s="10"/>
      <c r="P27" s="10">
        <v>13</v>
      </c>
      <c r="Q27" s="10">
        <v>9</v>
      </c>
    </row>
    <row r="28" spans="1:17" x14ac:dyDescent="0.25">
      <c r="A28" s="10" t="s">
        <v>22</v>
      </c>
      <c r="B28" s="10" t="s">
        <v>11</v>
      </c>
      <c r="C28" s="10">
        <v>1</v>
      </c>
      <c r="D28" s="10"/>
      <c r="E28" s="10">
        <v>0</v>
      </c>
      <c r="F28" s="10"/>
      <c r="G28" s="10"/>
      <c r="H28" s="10"/>
      <c r="I28" s="10"/>
      <c r="J28" s="10"/>
      <c r="K28" s="10">
        <v>1</v>
      </c>
      <c r="L28" s="10"/>
      <c r="M28" s="10"/>
      <c r="N28" s="10"/>
      <c r="O28" s="10"/>
      <c r="P28" s="10">
        <v>7</v>
      </c>
      <c r="Q28" s="10">
        <v>6</v>
      </c>
    </row>
    <row r="29" spans="1:17" x14ac:dyDescent="0.25">
      <c r="A29" s="10" t="s">
        <v>24</v>
      </c>
      <c r="B29" s="10" t="s">
        <v>11</v>
      </c>
      <c r="C29" s="10">
        <v>1</v>
      </c>
      <c r="D29" s="10"/>
      <c r="E29" s="10">
        <v>0</v>
      </c>
      <c r="F29" s="10"/>
      <c r="G29" s="10"/>
      <c r="H29" s="10"/>
      <c r="I29" s="10"/>
      <c r="J29" s="10"/>
      <c r="K29" s="10">
        <v>1</v>
      </c>
      <c r="L29" s="10"/>
      <c r="M29" s="10"/>
      <c r="N29" s="10"/>
      <c r="O29" s="10"/>
      <c r="P29" s="10">
        <v>7</v>
      </c>
      <c r="Q29" s="10">
        <v>6</v>
      </c>
    </row>
    <row r="30" spans="1:17" x14ac:dyDescent="0.25">
      <c r="A30" s="10" t="s">
        <v>26</v>
      </c>
      <c r="B30" s="10" t="s">
        <v>11</v>
      </c>
      <c r="C30" s="10">
        <v>1</v>
      </c>
      <c r="D30" s="10"/>
      <c r="E30" s="10"/>
      <c r="F30" s="10"/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>
        <v>10</v>
      </c>
      <c r="Q30" s="10">
        <v>8</v>
      </c>
    </row>
    <row r="31" spans="1:17" x14ac:dyDescent="0.25">
      <c r="A31" s="10" t="s">
        <v>28</v>
      </c>
      <c r="B31" s="10" t="s">
        <v>11</v>
      </c>
      <c r="C31" s="10">
        <v>1</v>
      </c>
      <c r="D31" s="10"/>
      <c r="E31" s="10"/>
      <c r="F31" s="10">
        <v>1</v>
      </c>
      <c r="G31" s="10"/>
      <c r="H31" s="10"/>
      <c r="I31" s="10"/>
      <c r="J31" s="10"/>
      <c r="K31" s="10"/>
      <c r="L31" s="10"/>
      <c r="M31" s="10"/>
      <c r="N31" s="10"/>
      <c r="O31" s="10"/>
      <c r="P31" s="10">
        <v>4</v>
      </c>
      <c r="Q31" s="10">
        <v>2</v>
      </c>
    </row>
    <row r="32" spans="1:17" x14ac:dyDescent="0.25">
      <c r="A32" s="10" t="s">
        <v>52</v>
      </c>
      <c r="B32" s="10" t="s">
        <v>11</v>
      </c>
      <c r="C32" s="10">
        <v>1</v>
      </c>
      <c r="D32" s="10"/>
      <c r="E32" s="10"/>
      <c r="F32" s="10"/>
      <c r="G32" s="10"/>
      <c r="H32" s="10">
        <v>1</v>
      </c>
      <c r="I32" s="10">
        <v>1</v>
      </c>
      <c r="J32" s="10"/>
      <c r="K32" s="10"/>
      <c r="L32" s="10"/>
      <c r="M32" s="10"/>
      <c r="N32" s="10">
        <v>1</v>
      </c>
      <c r="O32" s="10"/>
      <c r="P32" s="10">
        <v>9</v>
      </c>
      <c r="Q32" s="10">
        <v>5</v>
      </c>
    </row>
    <row r="33" spans="1:17" x14ac:dyDescent="0.25">
      <c r="A33" s="10" t="s">
        <v>32</v>
      </c>
      <c r="B33" s="10" t="s">
        <v>11</v>
      </c>
      <c r="C33" s="10">
        <v>2</v>
      </c>
      <c r="D33" s="10">
        <v>1</v>
      </c>
      <c r="E33" s="10">
        <v>1</v>
      </c>
      <c r="F33" s="10"/>
      <c r="G33" s="10"/>
      <c r="H33" s="10"/>
      <c r="I33" s="10"/>
      <c r="J33" s="10">
        <v>2</v>
      </c>
      <c r="K33" s="10"/>
      <c r="L33" s="10"/>
      <c r="M33" s="10"/>
      <c r="N33" s="10"/>
      <c r="O33" s="10"/>
      <c r="P33" s="10">
        <v>25</v>
      </c>
      <c r="Q33" s="10">
        <v>22</v>
      </c>
    </row>
    <row r="34" spans="1:17" x14ac:dyDescent="0.25">
      <c r="A34" s="10" t="s">
        <v>30</v>
      </c>
      <c r="B34" s="10" t="s">
        <v>11</v>
      </c>
      <c r="C34" s="10">
        <v>2</v>
      </c>
      <c r="D34" s="10">
        <v>2</v>
      </c>
      <c r="E34" s="10"/>
      <c r="F34" s="10">
        <v>0</v>
      </c>
      <c r="G34" s="10"/>
      <c r="H34" s="10"/>
      <c r="I34" s="10"/>
      <c r="J34" s="10">
        <v>1</v>
      </c>
      <c r="K34" s="10"/>
      <c r="L34" s="10"/>
      <c r="M34" s="10"/>
      <c r="N34" s="10"/>
      <c r="O34" s="10"/>
      <c r="P34" s="10">
        <v>11</v>
      </c>
      <c r="Q34" s="10">
        <v>8</v>
      </c>
    </row>
    <row r="35" spans="1:17" x14ac:dyDescent="0.25">
      <c r="A35" s="10" t="s">
        <v>20</v>
      </c>
      <c r="B35" s="10" t="s">
        <v>11</v>
      </c>
      <c r="C35" s="10">
        <v>2</v>
      </c>
      <c r="D35" s="10"/>
      <c r="E35" s="10"/>
      <c r="F35" s="10">
        <v>1</v>
      </c>
      <c r="G35" s="10"/>
      <c r="H35" s="10"/>
      <c r="I35" s="10"/>
      <c r="J35" s="10"/>
      <c r="K35" s="10"/>
      <c r="L35" s="10">
        <v>1</v>
      </c>
      <c r="M35" s="10"/>
      <c r="N35" s="10"/>
      <c r="O35" s="10"/>
      <c r="P35" s="10">
        <v>7</v>
      </c>
      <c r="Q35" s="10">
        <v>6</v>
      </c>
    </row>
    <row r="36" spans="1:17" x14ac:dyDescent="0.25">
      <c r="A36" s="10" t="s">
        <v>34</v>
      </c>
      <c r="B36" s="10" t="s">
        <v>11</v>
      </c>
      <c r="C36" s="10">
        <v>2</v>
      </c>
      <c r="D36" s="10"/>
      <c r="E36" s="10"/>
      <c r="F36" s="10"/>
      <c r="G36" s="10"/>
      <c r="H36" s="10"/>
      <c r="I36" s="10">
        <v>1</v>
      </c>
      <c r="J36" s="10"/>
      <c r="K36" s="10">
        <v>1</v>
      </c>
      <c r="L36" s="10"/>
      <c r="M36" s="10"/>
      <c r="N36" s="10"/>
      <c r="O36" s="10"/>
      <c r="P36" s="10">
        <v>7</v>
      </c>
      <c r="Q36" s="10">
        <v>4</v>
      </c>
    </row>
    <row r="37" spans="1:17" x14ac:dyDescent="0.25">
      <c r="A37" s="10" t="s">
        <v>36</v>
      </c>
      <c r="B37" s="10" t="s">
        <v>11</v>
      </c>
      <c r="C37" s="10">
        <v>2</v>
      </c>
      <c r="D37" s="10"/>
      <c r="E37" s="10">
        <v>1</v>
      </c>
      <c r="F37" s="10"/>
      <c r="G37" s="10"/>
      <c r="H37" s="10"/>
      <c r="I37" s="10"/>
      <c r="J37" s="10"/>
      <c r="K37" s="10">
        <v>1</v>
      </c>
      <c r="L37" s="10"/>
      <c r="M37" s="10"/>
      <c r="N37" s="10"/>
      <c r="O37" s="10"/>
      <c r="P37" s="10">
        <v>12</v>
      </c>
      <c r="Q37" s="10">
        <v>10</v>
      </c>
    </row>
    <row r="38" spans="1:17" x14ac:dyDescent="0.25">
      <c r="A38" s="10" t="s">
        <v>83</v>
      </c>
      <c r="B38" s="10" t="s">
        <v>85</v>
      </c>
      <c r="C38" s="10"/>
      <c r="D38" s="10">
        <v>0</v>
      </c>
      <c r="E38" s="10">
        <v>0</v>
      </c>
      <c r="F38" s="10">
        <v>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>
        <v>3</v>
      </c>
    </row>
    <row r="39" spans="1:17" x14ac:dyDescent="0.25">
      <c r="A39" s="10" t="s">
        <v>31</v>
      </c>
      <c r="B39" s="10" t="s">
        <v>80</v>
      </c>
      <c r="C39" s="10"/>
      <c r="D39" s="10">
        <v>3</v>
      </c>
      <c r="E39" s="10"/>
      <c r="F39" s="10">
        <v>1</v>
      </c>
      <c r="G39" s="10"/>
      <c r="H39" s="10"/>
      <c r="I39" s="10"/>
      <c r="J39" s="10"/>
      <c r="K39" s="10"/>
      <c r="L39" s="10">
        <v>1</v>
      </c>
      <c r="M39" s="10"/>
      <c r="N39" s="10"/>
      <c r="O39" s="10"/>
      <c r="P39" s="10">
        <v>11</v>
      </c>
      <c r="Q39" s="10">
        <v>12</v>
      </c>
    </row>
    <row r="40" spans="1:17" x14ac:dyDescent="0.25">
      <c r="A40" s="10" t="s">
        <v>33</v>
      </c>
      <c r="B40" s="10" t="s">
        <v>80</v>
      </c>
      <c r="C40" s="10"/>
      <c r="D40" s="10">
        <v>3</v>
      </c>
      <c r="E40" s="10"/>
      <c r="F40" s="10"/>
      <c r="G40" s="10"/>
      <c r="H40" s="10"/>
      <c r="I40" s="10">
        <v>1</v>
      </c>
      <c r="J40" s="10">
        <v>1</v>
      </c>
      <c r="K40" s="10"/>
      <c r="L40" s="10"/>
      <c r="M40" s="10"/>
      <c r="N40" s="10"/>
      <c r="O40" s="10"/>
      <c r="P40" s="10">
        <v>12</v>
      </c>
      <c r="Q40" s="10">
        <v>11</v>
      </c>
    </row>
    <row r="41" spans="1:17" x14ac:dyDescent="0.25">
      <c r="A41" s="10" t="s">
        <v>12</v>
      </c>
      <c r="B41" s="10" t="s">
        <v>80</v>
      </c>
      <c r="C41" s="10"/>
      <c r="D41" s="10">
        <v>1</v>
      </c>
      <c r="E41" s="10">
        <v>1</v>
      </c>
      <c r="F41" s="10"/>
      <c r="G41" s="10"/>
      <c r="H41" s="10"/>
      <c r="I41" s="10">
        <v>1</v>
      </c>
      <c r="J41" s="10">
        <v>2</v>
      </c>
      <c r="K41" s="10">
        <v>1</v>
      </c>
      <c r="L41" s="10"/>
      <c r="M41" s="10"/>
      <c r="N41" s="10"/>
      <c r="O41" s="10"/>
      <c r="P41" s="10">
        <v>25</v>
      </c>
      <c r="Q41" s="10">
        <v>24</v>
      </c>
    </row>
    <row r="42" spans="1:17" x14ac:dyDescent="0.25">
      <c r="A42" s="10" t="s">
        <v>19</v>
      </c>
      <c r="B42" s="10" t="s">
        <v>80</v>
      </c>
      <c r="C42" s="10"/>
      <c r="D42" s="10">
        <v>2</v>
      </c>
      <c r="E42" s="10">
        <v>1</v>
      </c>
      <c r="F42" s="10"/>
      <c r="G42" s="10"/>
      <c r="H42" s="10"/>
      <c r="I42" s="10"/>
      <c r="J42" s="10">
        <v>1</v>
      </c>
      <c r="K42" s="10"/>
      <c r="L42" s="10"/>
      <c r="M42" s="10"/>
      <c r="N42" s="10"/>
      <c r="O42" s="10"/>
      <c r="P42" s="10">
        <v>6</v>
      </c>
      <c r="Q42" s="10">
        <v>5</v>
      </c>
    </row>
    <row r="43" spans="1:17" x14ac:dyDescent="0.25">
      <c r="A43" s="10" t="s">
        <v>21</v>
      </c>
      <c r="B43" s="10" t="s">
        <v>80</v>
      </c>
      <c r="C43" s="10"/>
      <c r="D43" s="10">
        <v>2</v>
      </c>
      <c r="E43" s="10">
        <v>1</v>
      </c>
      <c r="F43" s="10">
        <v>3</v>
      </c>
      <c r="G43" s="10"/>
      <c r="H43" s="10"/>
      <c r="I43" s="10"/>
      <c r="J43" s="10"/>
      <c r="K43" s="10"/>
      <c r="L43" s="10">
        <v>1</v>
      </c>
      <c r="M43" s="10"/>
      <c r="N43" s="10"/>
      <c r="O43" s="10"/>
      <c r="P43" s="10">
        <v>9</v>
      </c>
      <c r="Q43" s="10">
        <v>8</v>
      </c>
    </row>
    <row r="44" spans="1:17" x14ac:dyDescent="0.25">
      <c r="A44" s="10" t="s">
        <v>27</v>
      </c>
      <c r="B44" s="10" t="s">
        <v>80</v>
      </c>
      <c r="C44" s="10"/>
      <c r="D44" s="10">
        <v>2</v>
      </c>
      <c r="E44" s="10"/>
      <c r="F44" s="10"/>
      <c r="G44" s="10"/>
      <c r="H44" s="10"/>
      <c r="I44" s="10"/>
      <c r="J44" s="10"/>
      <c r="K44" s="10"/>
      <c r="L44" s="10"/>
      <c r="M44" s="10">
        <v>1</v>
      </c>
      <c r="N44" s="10"/>
      <c r="O44" s="10"/>
      <c r="P44" s="10">
        <v>4</v>
      </c>
      <c r="Q44" s="10">
        <v>3</v>
      </c>
    </row>
    <row r="45" spans="1:17" x14ac:dyDescent="0.25">
      <c r="A45" s="10" t="s">
        <v>29</v>
      </c>
      <c r="B45" s="10" t="s">
        <v>80</v>
      </c>
      <c r="C45" s="10"/>
      <c r="D45" s="10">
        <v>2</v>
      </c>
      <c r="E45" s="10"/>
      <c r="F45" s="10">
        <v>1</v>
      </c>
      <c r="G45" s="10"/>
      <c r="H45" s="10"/>
      <c r="I45" s="10"/>
      <c r="J45" s="10"/>
      <c r="K45" s="10"/>
      <c r="L45" s="10">
        <v>1</v>
      </c>
      <c r="M45" s="10"/>
      <c r="N45" s="10"/>
      <c r="O45" s="10"/>
      <c r="P45" s="10">
        <v>4</v>
      </c>
      <c r="Q45" s="10">
        <v>3</v>
      </c>
    </row>
    <row r="46" spans="1:17" x14ac:dyDescent="0.25">
      <c r="A46" s="10" t="s">
        <v>37</v>
      </c>
      <c r="B46" s="10" t="s">
        <v>80</v>
      </c>
      <c r="C46" s="10"/>
      <c r="D46" s="10">
        <v>2</v>
      </c>
      <c r="E46" s="10">
        <v>2</v>
      </c>
      <c r="F46" s="10"/>
      <c r="G46" s="10"/>
      <c r="H46" s="10"/>
      <c r="I46" s="10"/>
      <c r="J46" s="10"/>
      <c r="K46" s="10">
        <v>1</v>
      </c>
      <c r="L46" s="10"/>
      <c r="M46" s="10"/>
      <c r="N46" s="10"/>
      <c r="O46" s="10"/>
      <c r="P46" s="10">
        <v>6</v>
      </c>
      <c r="Q46" s="10">
        <v>5</v>
      </c>
    </row>
    <row r="47" spans="1:17" x14ac:dyDescent="0.25">
      <c r="A47" s="10" t="s">
        <v>15</v>
      </c>
      <c r="B47" s="10" t="s">
        <v>80</v>
      </c>
      <c r="C47" s="10"/>
      <c r="D47" s="10"/>
      <c r="E47" s="10"/>
      <c r="F47" s="10">
        <v>1</v>
      </c>
      <c r="G47" s="10"/>
      <c r="H47" s="10"/>
      <c r="I47" s="10"/>
      <c r="J47" s="10"/>
      <c r="K47" s="10"/>
      <c r="L47" s="10">
        <v>1</v>
      </c>
      <c r="M47" s="10"/>
      <c r="N47" s="10"/>
      <c r="O47" s="10"/>
      <c r="P47" s="10">
        <v>15</v>
      </c>
      <c r="Q47" s="10">
        <v>14</v>
      </c>
    </row>
    <row r="48" spans="1:17" x14ac:dyDescent="0.25">
      <c r="A48" s="10" t="s">
        <v>23</v>
      </c>
      <c r="B48" s="10" t="s">
        <v>80</v>
      </c>
      <c r="C48" s="10"/>
      <c r="D48" s="10"/>
      <c r="E48" s="10">
        <v>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>
        <v>4</v>
      </c>
      <c r="Q48" s="10">
        <v>3</v>
      </c>
    </row>
    <row r="49" spans="1:17" x14ac:dyDescent="0.25">
      <c r="A49" s="10" t="s">
        <v>25</v>
      </c>
      <c r="B49" s="10" t="s">
        <v>80</v>
      </c>
      <c r="C49" s="10"/>
      <c r="D49" s="10"/>
      <c r="E49" s="10">
        <v>1</v>
      </c>
      <c r="F49" s="10"/>
      <c r="G49" s="10"/>
      <c r="H49" s="10"/>
      <c r="I49" s="10"/>
      <c r="J49" s="10"/>
      <c r="K49" s="10">
        <v>1</v>
      </c>
      <c r="L49" s="10"/>
      <c r="M49" s="10"/>
      <c r="N49" s="10"/>
      <c r="O49" s="10"/>
      <c r="P49" s="10">
        <v>6</v>
      </c>
      <c r="Q49" s="10">
        <v>5</v>
      </c>
    </row>
    <row r="50" spans="1:17" x14ac:dyDescent="0.25">
      <c r="A50" s="10" t="s">
        <v>35</v>
      </c>
      <c r="B50" s="10" t="s">
        <v>80</v>
      </c>
      <c r="C50" s="10"/>
      <c r="D50" s="10"/>
      <c r="E50" s="10"/>
      <c r="F50" s="10"/>
      <c r="G50" s="10"/>
      <c r="H50" s="10">
        <v>1</v>
      </c>
      <c r="I50" s="10">
        <v>1</v>
      </c>
      <c r="J50" s="10"/>
      <c r="K50" s="10">
        <v>1</v>
      </c>
      <c r="L50" s="10"/>
      <c r="M50" s="10"/>
      <c r="N50" s="10"/>
      <c r="O50" s="10"/>
      <c r="P50" s="10">
        <v>5</v>
      </c>
      <c r="Q50" s="10">
        <v>4</v>
      </c>
    </row>
    <row r="51" spans="1:17" x14ac:dyDescent="0.25">
      <c r="A51" s="11" t="s">
        <v>66</v>
      </c>
      <c r="B51" s="10"/>
      <c r="C51" s="10"/>
      <c r="D51" s="10">
        <f>COUNT(D3:D47)</f>
        <v>14</v>
      </c>
      <c r="E51" s="10">
        <f>COUNT(E3:E47)</f>
        <v>9</v>
      </c>
      <c r="F51" s="10">
        <f>COUNT(F3:F49)</f>
        <v>13</v>
      </c>
      <c r="G51" s="10">
        <f>COUNT(G3:G47)</f>
        <v>13</v>
      </c>
      <c r="H51" s="10">
        <f>COUNT(H3:H47)</f>
        <v>11</v>
      </c>
      <c r="I51" s="10">
        <f>COUNT(I3:I47)</f>
        <v>13</v>
      </c>
      <c r="J51" s="10">
        <f t="shared" ref="J51:O51" si="0">SUM(J3:J47)</f>
        <v>9</v>
      </c>
      <c r="K51" s="10">
        <f t="shared" si="0"/>
        <v>6</v>
      </c>
      <c r="L51" s="10">
        <f t="shared" si="0"/>
        <v>8</v>
      </c>
      <c r="M51" s="10">
        <f t="shared" si="0"/>
        <v>11</v>
      </c>
      <c r="N51" s="10">
        <f t="shared" si="0"/>
        <v>9</v>
      </c>
      <c r="O51" s="10">
        <f t="shared" si="0"/>
        <v>7</v>
      </c>
      <c r="P51" s="10"/>
      <c r="Q51" s="10"/>
    </row>
  </sheetData>
  <mergeCells count="2">
    <mergeCell ref="D1:I1"/>
    <mergeCell ref="J1:O1"/>
  </mergeCells>
  <conditionalFormatting sqref="A3:Q51">
    <cfRule type="expression" dxfId="19" priority="1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5D0-367C-49E0-8F62-DBEC12948C1E}">
  <dimension ref="A1:Q14"/>
  <sheetViews>
    <sheetView workbookViewId="0">
      <selection activeCell="A12" sqref="A12"/>
    </sheetView>
  </sheetViews>
  <sheetFormatPr defaultRowHeight="15" x14ac:dyDescent="0.25"/>
  <sheetData>
    <row r="1" spans="1:17" x14ac:dyDescent="0.25">
      <c r="A1" t="s">
        <v>40</v>
      </c>
      <c r="M1" t="s">
        <v>68</v>
      </c>
      <c r="N1" t="s">
        <v>69</v>
      </c>
      <c r="O1" t="s">
        <v>102</v>
      </c>
      <c r="P1" t="s">
        <v>103</v>
      </c>
      <c r="Q1" t="s">
        <v>104</v>
      </c>
    </row>
    <row r="2" spans="1:17" x14ac:dyDescent="0.25">
      <c r="A2" t="s">
        <v>95</v>
      </c>
      <c r="K2" t="s">
        <v>63</v>
      </c>
      <c r="M2">
        <f>COUNTIF('Kjas Techs'!B:B,"M")</f>
        <v>14</v>
      </c>
      <c r="N2">
        <v>4</v>
      </c>
      <c r="O2">
        <f>COUNTIFS(Table4[Type],"M",Table4[Tier],"=1")</f>
        <v>9</v>
      </c>
      <c r="P2">
        <f>COUNTIFS(Table4[Type],"M",Table4[Tier],"=2")</f>
        <v>5</v>
      </c>
      <c r="Q2">
        <f>O2-N2</f>
        <v>5</v>
      </c>
    </row>
    <row r="3" spans="1:17" x14ac:dyDescent="0.25">
      <c r="A3" t="s">
        <v>41</v>
      </c>
      <c r="K3" t="s">
        <v>64</v>
      </c>
      <c r="M3">
        <f>COUNTIF('Kjas Techs'!B:B,"E")</f>
        <v>17</v>
      </c>
      <c r="N3">
        <v>4</v>
      </c>
      <c r="O3">
        <f>COUNTIFS(Table4[Type],"E",Table4[Tier],"=1")</f>
        <v>10</v>
      </c>
      <c r="P3">
        <f>COUNTIFS(Table4[Type],"E",Table4[Tier],"=2")</f>
        <v>7</v>
      </c>
      <c r="Q3">
        <f>O3-N3</f>
        <v>6</v>
      </c>
    </row>
    <row r="4" spans="1:17" x14ac:dyDescent="0.25">
      <c r="A4" t="s">
        <v>42</v>
      </c>
    </row>
    <row r="5" spans="1:17" x14ac:dyDescent="0.25">
      <c r="A5" s="3" t="s">
        <v>43</v>
      </c>
    </row>
    <row r="6" spans="1:17" x14ac:dyDescent="0.25">
      <c r="A6" t="s">
        <v>44</v>
      </c>
    </row>
    <row r="7" spans="1:17" x14ac:dyDescent="0.25">
      <c r="A7" s="3" t="s">
        <v>45</v>
      </c>
    </row>
    <row r="8" spans="1:17" x14ac:dyDescent="0.25">
      <c r="A8" s="3" t="s">
        <v>48</v>
      </c>
    </row>
    <row r="9" spans="1:17" x14ac:dyDescent="0.25">
      <c r="A9" s="3" t="s">
        <v>79</v>
      </c>
    </row>
    <row r="10" spans="1:17" x14ac:dyDescent="0.25">
      <c r="A10" s="3" t="s">
        <v>65</v>
      </c>
    </row>
    <row r="11" spans="1:17" x14ac:dyDescent="0.25">
      <c r="A11" s="3" t="s">
        <v>105</v>
      </c>
    </row>
    <row r="13" spans="1:17" x14ac:dyDescent="0.25">
      <c r="A13" t="s">
        <v>94</v>
      </c>
    </row>
    <row r="14" spans="1:17" x14ac:dyDescent="0.25">
      <c r="A14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1891-49E6-40BE-A68F-DF1B0CA44D91}">
  <dimension ref="A1:H11"/>
  <sheetViews>
    <sheetView workbookViewId="0">
      <selection activeCell="K7" sqref="K7"/>
    </sheetView>
  </sheetViews>
  <sheetFormatPr defaultRowHeight="15" x14ac:dyDescent="0.25"/>
  <sheetData>
    <row r="1" spans="1:8" x14ac:dyDescent="0.25">
      <c r="A1" t="s">
        <v>75</v>
      </c>
      <c r="B1" t="s">
        <v>70</v>
      </c>
      <c r="C1" t="s">
        <v>71</v>
      </c>
      <c r="D1" t="s">
        <v>72</v>
      </c>
      <c r="E1" t="s">
        <v>73</v>
      </c>
    </row>
    <row r="2" spans="1:8" x14ac:dyDescent="0.25">
      <c r="A2" t="s">
        <v>76</v>
      </c>
      <c r="B2">
        <v>3</v>
      </c>
      <c r="C2">
        <v>1</v>
      </c>
      <c r="D2">
        <v>2</v>
      </c>
      <c r="E2">
        <v>0</v>
      </c>
    </row>
    <row r="3" spans="1:8" x14ac:dyDescent="0.25">
      <c r="A3" t="s">
        <v>77</v>
      </c>
      <c r="B3">
        <v>13</v>
      </c>
      <c r="C3">
        <v>4.5</v>
      </c>
      <c r="D3">
        <v>9</v>
      </c>
      <c r="E3">
        <v>6</v>
      </c>
    </row>
    <row r="6" spans="1:8" x14ac:dyDescent="0.25">
      <c r="C6" t="s">
        <v>97</v>
      </c>
    </row>
    <row r="7" spans="1:8" x14ac:dyDescent="0.25">
      <c r="C7" t="s">
        <v>70</v>
      </c>
      <c r="D7" t="s">
        <v>71</v>
      </c>
      <c r="E7" t="s">
        <v>72</v>
      </c>
      <c r="F7" t="s">
        <v>73</v>
      </c>
      <c r="G7" t="s">
        <v>98</v>
      </c>
    </row>
    <row r="8" spans="1:8" x14ac:dyDescent="0.25">
      <c r="A8" t="s">
        <v>96</v>
      </c>
      <c r="B8" t="s">
        <v>70</v>
      </c>
      <c r="C8" s="3" t="s">
        <v>74</v>
      </c>
      <c r="D8">
        <f>C3</f>
        <v>4.5</v>
      </c>
      <c r="E8">
        <f>D$3</f>
        <v>9</v>
      </c>
      <c r="F8">
        <f>E$3</f>
        <v>6</v>
      </c>
      <c r="G8">
        <f>SUM(D8:F8)</f>
        <v>19.5</v>
      </c>
    </row>
    <row r="9" spans="1:8" x14ac:dyDescent="0.25">
      <c r="B9" t="s">
        <v>71</v>
      </c>
      <c r="C9">
        <f>B$3</f>
        <v>13</v>
      </c>
      <c r="D9" s="3" t="s">
        <v>74</v>
      </c>
      <c r="E9">
        <f>D$3</f>
        <v>9</v>
      </c>
      <c r="F9">
        <f>E$3</f>
        <v>6</v>
      </c>
      <c r="G9">
        <f>SUM(C9:F9)-MIN(C9:F9)</f>
        <v>22</v>
      </c>
      <c r="H9" t="s">
        <v>99</v>
      </c>
    </row>
    <row r="10" spans="1:8" x14ac:dyDescent="0.25">
      <c r="B10" t="s">
        <v>72</v>
      </c>
      <c r="C10">
        <f>B$3</f>
        <v>13</v>
      </c>
      <c r="D10">
        <f>C3</f>
        <v>4.5</v>
      </c>
      <c r="E10" s="3" t="s">
        <v>74</v>
      </c>
      <c r="F10">
        <f>E$3</f>
        <v>6</v>
      </c>
      <c r="G10">
        <f>SUM(C10:F10)</f>
        <v>23.5</v>
      </c>
    </row>
    <row r="11" spans="1:8" x14ac:dyDescent="0.25">
      <c r="B11" t="s">
        <v>73</v>
      </c>
      <c r="C11">
        <f>B3-B2</f>
        <v>10</v>
      </c>
      <c r="D11">
        <f>C3-C2</f>
        <v>3.5</v>
      </c>
      <c r="E11">
        <f>D3-D2</f>
        <v>7</v>
      </c>
      <c r="F11" s="3" t="s">
        <v>74</v>
      </c>
      <c r="G11">
        <f>SUM(C11:F11)</f>
        <v>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Kjas Techs</vt:lpstr>
      <vt:lpstr>Tech Notes</vt:lpstr>
      <vt:lpstr>Yengii Rebalance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SLowenstern</dc:creator>
  <cp:lastModifiedBy>SLowenstern</cp:lastModifiedBy>
  <dcterms:created xsi:type="dcterms:W3CDTF">2020-04-20T15:57:00Z</dcterms:created>
  <dcterms:modified xsi:type="dcterms:W3CDTF">2020-04-22T23:29:33Z</dcterms:modified>
</cp:coreProperties>
</file>