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lusters\Sector Strategies\Grants\H-1B\MiREACH\Subrecipients\Interest Forms\"/>
    </mc:Choice>
  </mc:AlternateContent>
  <xr:revisionPtr revIDLastSave="0" documentId="13_ncr:1_{D1C1D3A0-4989-4D0D-8599-AB02A5381A38}" xr6:coauthVersionLast="47" xr6:coauthVersionMax="47" xr10:uidLastSave="{00000000-0000-0000-0000-000000000000}"/>
  <bookViews>
    <workbookView xWindow="28680" yWindow="-120" windowWidth="29040" windowHeight="15720" xr2:uid="{1FCED316-DE95-4C8C-9B5D-B651D30B35F6}"/>
  </bookViews>
  <sheets>
    <sheet name="Zip Code Lookup" sheetId="2" r:id="rId1"/>
    <sheet name="Data Entry" sheetId="4" r:id="rId2"/>
  </sheets>
  <definedNames>
    <definedName name="_xlchart.v1.0" hidden="1">'Data Entry'!$B$4:$B$19</definedName>
    <definedName name="_xlchart.v1.1" hidden="1">'Data Entry'!$C$4:$C$19</definedName>
    <definedName name="ExternalData_1" localSheetId="0" hidden="1">'Zip Code Lookup'!$A$28:$A$111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4" l="1"/>
  <c r="F13" i="4"/>
  <c r="G13" i="4"/>
  <c r="E14" i="4"/>
  <c r="F14" i="4"/>
  <c r="G14" i="4"/>
  <c r="F2368" i="4"/>
  <c r="F2366" i="4"/>
  <c r="F2360" i="4"/>
  <c r="F2356" i="4"/>
  <c r="F2355" i="4"/>
  <c r="F2353" i="4"/>
  <c r="F2348" i="4"/>
  <c r="F2346" i="4"/>
  <c r="F2345" i="4"/>
  <c r="F2341" i="4"/>
  <c r="F2338" i="4"/>
  <c r="F2332" i="4"/>
  <c r="F2328" i="4"/>
  <c r="F2325" i="4"/>
  <c r="F2324" i="4"/>
  <c r="F2323" i="4"/>
  <c r="F2317" i="4"/>
  <c r="F2315" i="4"/>
  <c r="F2314" i="4"/>
  <c r="F2309" i="4"/>
  <c r="F2307" i="4"/>
  <c r="F2306" i="4"/>
  <c r="F2305" i="4"/>
  <c r="F2299" i="4"/>
  <c r="F2297" i="4"/>
  <c r="F2288" i="4"/>
  <c r="F2286" i="4"/>
  <c r="F2281" i="4"/>
  <c r="F2280" i="4"/>
  <c r="F2279" i="4"/>
  <c r="F2275" i="4"/>
  <c r="F2261" i="4"/>
  <c r="F2260" i="4"/>
  <c r="F2259" i="4"/>
  <c r="F2257" i="4"/>
  <c r="F2253" i="4"/>
  <c r="F2252" i="4"/>
  <c r="F2251" i="4"/>
  <c r="F2248" i="4"/>
  <c r="F2247" i="4"/>
  <c r="F2243" i="4"/>
  <c r="F2241" i="4"/>
  <c r="F2236" i="4"/>
  <c r="F2230" i="4"/>
  <c r="F2228" i="4"/>
  <c r="F2224" i="4"/>
  <c r="F2209" i="4"/>
  <c r="F2208" i="4"/>
  <c r="F2201" i="4"/>
  <c r="F2196" i="4"/>
  <c r="F2194" i="4"/>
  <c r="F2191" i="4"/>
  <c r="F2178" i="4"/>
  <c r="F2176" i="4"/>
  <c r="F2174" i="4"/>
  <c r="F2171" i="4"/>
  <c r="F2168" i="4"/>
  <c r="F2165" i="4"/>
  <c r="F2161" i="4"/>
  <c r="F2145" i="4"/>
  <c r="F2143" i="4"/>
  <c r="F2142" i="4"/>
  <c r="F2141" i="4"/>
  <c r="F2135" i="4"/>
  <c r="F2133" i="4"/>
  <c r="F2131" i="4"/>
  <c r="F2129" i="4"/>
  <c r="F2126" i="4"/>
  <c r="F2119" i="4"/>
  <c r="F2117" i="4"/>
  <c r="F2109" i="4"/>
  <c r="F2105" i="4"/>
  <c r="F2101" i="4"/>
  <c r="F2100" i="4"/>
  <c r="F2078" i="4"/>
  <c r="F2076" i="4"/>
  <c r="F2073" i="4"/>
  <c r="F2060" i="4"/>
  <c r="F2056" i="4"/>
  <c r="F2055" i="4"/>
  <c r="F2051" i="4"/>
  <c r="F2042" i="4"/>
  <c r="F2038" i="4"/>
  <c r="F2037" i="4"/>
  <c r="F2034" i="4"/>
  <c r="F2026" i="4"/>
  <c r="F2022" i="4"/>
  <c r="F2012" i="4"/>
  <c r="F2008" i="4"/>
  <c r="F2003" i="4"/>
  <c r="F2002" i="4"/>
  <c r="F1991" i="4"/>
  <c r="F1986" i="4"/>
  <c r="F1982" i="4"/>
  <c r="F1981" i="4"/>
  <c r="F1980" i="4"/>
  <c r="F1975" i="4"/>
  <c r="F1972" i="4"/>
  <c r="F1963" i="4"/>
  <c r="F1957" i="4"/>
  <c r="F1955" i="4"/>
  <c r="F1940" i="4"/>
  <c r="F1934" i="4"/>
  <c r="F1931" i="4"/>
  <c r="F1926" i="4"/>
  <c r="F1922" i="4"/>
  <c r="F1921" i="4"/>
  <c r="F1919" i="4"/>
  <c r="F1918" i="4"/>
  <c r="F1915" i="4"/>
  <c r="F1914" i="4"/>
  <c r="F1912" i="4"/>
  <c r="F1911" i="4"/>
  <c r="F1910" i="4"/>
  <c r="F1909" i="4"/>
  <c r="F1908" i="4"/>
  <c r="F1906" i="4"/>
  <c r="F1903" i="4"/>
  <c r="F1902" i="4"/>
  <c r="F1901" i="4"/>
  <c r="F1899" i="4"/>
  <c r="F1896" i="4"/>
  <c r="F1891" i="4"/>
  <c r="F1888" i="4"/>
  <c r="F1884" i="4"/>
  <c r="F1880" i="4"/>
  <c r="F1876" i="4"/>
  <c r="F1869" i="4"/>
  <c r="F1863" i="4"/>
  <c r="F1857" i="4"/>
  <c r="F1856" i="4"/>
  <c r="F1855" i="4"/>
  <c r="F1851" i="4"/>
  <c r="F1850" i="4"/>
  <c r="F1847" i="4"/>
  <c r="F1843" i="4"/>
  <c r="F1842" i="4"/>
  <c r="F1838" i="4"/>
  <c r="F1833" i="4"/>
  <c r="F1832" i="4"/>
  <c r="F1829" i="4"/>
  <c r="F1828" i="4"/>
  <c r="F1827" i="4"/>
  <c r="F1826" i="4"/>
  <c r="F1823" i="4"/>
  <c r="F1820" i="4"/>
  <c r="F1815" i="4"/>
  <c r="F1813" i="4"/>
  <c r="F1812" i="4"/>
  <c r="F1810" i="4"/>
  <c r="F1809" i="4"/>
  <c r="F1805" i="4"/>
  <c r="F1803" i="4"/>
  <c r="F1799" i="4"/>
  <c r="F1797" i="4"/>
  <c r="F1796" i="4"/>
  <c r="F1791" i="4"/>
  <c r="F1789" i="4"/>
  <c r="F1781" i="4"/>
  <c r="F1770" i="4"/>
  <c r="F1768" i="4"/>
  <c r="F1765" i="4"/>
  <c r="F1763" i="4"/>
  <c r="F1762" i="4"/>
  <c r="F1750" i="4"/>
  <c r="F1746" i="4"/>
  <c r="F1743" i="4"/>
  <c r="F1736" i="4"/>
  <c r="F1734" i="4"/>
  <c r="F1732" i="4"/>
  <c r="F1730" i="4"/>
  <c r="F1729" i="4"/>
  <c r="F1725" i="4"/>
  <c r="F1722" i="4"/>
  <c r="F1721" i="4"/>
  <c r="F1720" i="4"/>
  <c r="F1707" i="4"/>
  <c r="F1706" i="4"/>
  <c r="F1702" i="4"/>
  <c r="F1697" i="4"/>
  <c r="F1695" i="4"/>
  <c r="F1694" i="4"/>
  <c r="F1690" i="4"/>
  <c r="F1687" i="4"/>
  <c r="F1679" i="4"/>
  <c r="F1678" i="4"/>
  <c r="F1677" i="4"/>
  <c r="F1676" i="4"/>
  <c r="F1671" i="4"/>
  <c r="F1670" i="4"/>
  <c r="F1668" i="4"/>
  <c r="F1665" i="4"/>
  <c r="F1664" i="4"/>
  <c r="F1660" i="4"/>
  <c r="F1655" i="4"/>
  <c r="F1643" i="4"/>
  <c r="F1634" i="4"/>
  <c r="F1622" i="4"/>
  <c r="F1620" i="4"/>
  <c r="F1618" i="4"/>
  <c r="F1616" i="4"/>
  <c r="F1613" i="4"/>
  <c r="F1612" i="4"/>
  <c r="F1611" i="4"/>
  <c r="F1601" i="4"/>
  <c r="F1600" i="4"/>
  <c r="F1596" i="4"/>
  <c r="F1594" i="4"/>
  <c r="F1592" i="4"/>
  <c r="F1591" i="4"/>
  <c r="F1584" i="4"/>
  <c r="F1583" i="4"/>
  <c r="F1582" i="4"/>
  <c r="F1580" i="4"/>
  <c r="F1579" i="4"/>
  <c r="F1577" i="4"/>
  <c r="F1571" i="4"/>
  <c r="F1570" i="4"/>
  <c r="F1566" i="4"/>
  <c r="F1560" i="4"/>
  <c r="F1559" i="4"/>
  <c r="F1547" i="4"/>
  <c r="F1543" i="4"/>
  <c r="F1542" i="4"/>
  <c r="F1536" i="4"/>
  <c r="F1535" i="4"/>
  <c r="F1533" i="4"/>
  <c r="F1532" i="4"/>
  <c r="F1525" i="4"/>
  <c r="F1517" i="4"/>
  <c r="F1514" i="4"/>
  <c r="F1510" i="4"/>
  <c r="F1507" i="4"/>
  <c r="F1503" i="4"/>
  <c r="F1501" i="4"/>
  <c r="F1498" i="4"/>
  <c r="F1497" i="4"/>
  <c r="F1493" i="4"/>
  <c r="F1486" i="4"/>
  <c r="F1480" i="4"/>
  <c r="F1479" i="4"/>
  <c r="F1476" i="4"/>
  <c r="F1474" i="4"/>
  <c r="F1473" i="4"/>
  <c r="F1463" i="4"/>
  <c r="F1459" i="4"/>
  <c r="F1457" i="4"/>
  <c r="F1445" i="4"/>
  <c r="F1443" i="4"/>
  <c r="F1441" i="4"/>
  <c r="F1439" i="4"/>
  <c r="F1438" i="4"/>
  <c r="F1429" i="4"/>
  <c r="F1427" i="4"/>
  <c r="F1426" i="4"/>
  <c r="F1425" i="4"/>
  <c r="F1408" i="4"/>
  <c r="F1403" i="4"/>
  <c r="F1402" i="4"/>
  <c r="F1394" i="4"/>
  <c r="F1391" i="4"/>
  <c r="F1390" i="4"/>
  <c r="F1389" i="4"/>
  <c r="F1387" i="4"/>
  <c r="F1385" i="4"/>
  <c r="F1384" i="4"/>
  <c r="F1379" i="4"/>
  <c r="F1371" i="4"/>
  <c r="F1370" i="4"/>
  <c r="F1369" i="4"/>
  <c r="F1368" i="4"/>
  <c r="F1367" i="4"/>
  <c r="F1356" i="4"/>
  <c r="F1351" i="4"/>
  <c r="F1348" i="4"/>
  <c r="F1347" i="4"/>
  <c r="F1343" i="4"/>
  <c r="F1339" i="4"/>
  <c r="F1337" i="4"/>
  <c r="F1336" i="4"/>
  <c r="F1334" i="4"/>
  <c r="F1332" i="4"/>
  <c r="F1329" i="4"/>
  <c r="F1327" i="4"/>
  <c r="F1326" i="4"/>
  <c r="F1323" i="4"/>
  <c r="F1321" i="4"/>
  <c r="F1318" i="4"/>
  <c r="F1309" i="4"/>
  <c r="F1302" i="4"/>
  <c r="F1281" i="4"/>
  <c r="F1267" i="4"/>
  <c r="F1266" i="4"/>
  <c r="F1263" i="4"/>
  <c r="F1247" i="4"/>
  <c r="F1243" i="4"/>
  <c r="F1214" i="4"/>
  <c r="F1197" i="4"/>
  <c r="F1196" i="4"/>
  <c r="F1193" i="4"/>
  <c r="F1191" i="4"/>
  <c r="F1187" i="4"/>
  <c r="F1182" i="4"/>
  <c r="F1174" i="4"/>
  <c r="F1170" i="4"/>
  <c r="F1169" i="4"/>
  <c r="F1164" i="4"/>
  <c r="F1163" i="4"/>
  <c r="F1160" i="4"/>
  <c r="F1150" i="4"/>
  <c r="F1149" i="4"/>
  <c r="F1144" i="4"/>
  <c r="F1138" i="4"/>
  <c r="F1129" i="4"/>
  <c r="F1125" i="4"/>
  <c r="F1119" i="4"/>
  <c r="F1117" i="4"/>
  <c r="F1115" i="4"/>
  <c r="F1108" i="4"/>
  <c r="F1106" i="4"/>
  <c r="F1095" i="4"/>
  <c r="F1091" i="4"/>
  <c r="F1089" i="4"/>
  <c r="F1088" i="4"/>
  <c r="F1087" i="4"/>
  <c r="F1082" i="4"/>
  <c r="F1078" i="4"/>
  <c r="F1072" i="4"/>
  <c r="F1068" i="4"/>
  <c r="F1062" i="4"/>
  <c r="F1048" i="4"/>
  <c r="F1047" i="4"/>
  <c r="F1043" i="4"/>
  <c r="F1040" i="4"/>
  <c r="F1039" i="4"/>
  <c r="F1038" i="4"/>
  <c r="F1035" i="4"/>
  <c r="F1024" i="4"/>
  <c r="F1021" i="4"/>
  <c r="F1020" i="4"/>
  <c r="F1017" i="4"/>
  <c r="G20" i="4"/>
  <c r="N60" i="4"/>
  <c r="N59" i="4"/>
  <c r="N58" i="4"/>
  <c r="N57" i="4"/>
  <c r="N56" i="4"/>
  <c r="N55" i="4"/>
  <c r="N54" i="4"/>
  <c r="N53" i="4"/>
  <c r="N52" i="4"/>
  <c r="N51" i="4"/>
  <c r="N50" i="4"/>
  <c r="N49" i="4"/>
  <c r="N48" i="4"/>
  <c r="N47" i="4"/>
  <c r="N46" i="4"/>
  <c r="N45" i="4"/>
  <c r="N44" i="4"/>
  <c r="N43" i="4"/>
  <c r="N42" i="4"/>
  <c r="N41" i="4"/>
  <c r="N40" i="4"/>
  <c r="N39" i="4"/>
  <c r="N38" i="4"/>
  <c r="N37" i="4"/>
  <c r="N36" i="4"/>
  <c r="N35" i="4"/>
  <c r="N34" i="4"/>
  <c r="N33" i="4"/>
  <c r="N32" i="4"/>
  <c r="N31" i="4"/>
  <c r="N30" i="4"/>
  <c r="N29" i="4"/>
  <c r="N28" i="4"/>
  <c r="N27" i="4"/>
  <c r="N26" i="4"/>
  <c r="E1418" i="4"/>
  <c r="F1418" i="4" s="1"/>
  <c r="E1225" i="4"/>
  <c r="E1226" i="4"/>
  <c r="F1226" i="4" s="1"/>
  <c r="E12" i="4"/>
  <c r="E11" i="4"/>
  <c r="E10" i="4"/>
  <c r="E9" i="4"/>
  <c r="E20" i="4"/>
  <c r="E19" i="4"/>
  <c r="E18" i="4"/>
  <c r="E17" i="4"/>
  <c r="E16" i="4"/>
  <c r="E15" i="4"/>
  <c r="G18" i="4"/>
  <c r="F20" i="4"/>
  <c r="G19" i="4"/>
  <c r="F19" i="4"/>
  <c r="F18" i="4"/>
  <c r="G17" i="4"/>
  <c r="F17" i="4"/>
  <c r="G16" i="4"/>
  <c r="F16" i="4"/>
  <c r="G15" i="4"/>
  <c r="F15" i="4"/>
  <c r="G12" i="4"/>
  <c r="F12" i="4"/>
  <c r="G11" i="4"/>
  <c r="F11" i="4"/>
  <c r="G10" i="4"/>
  <c r="F10" i="4"/>
  <c r="G9" i="4"/>
  <c r="F9" i="4"/>
  <c r="E1025" i="4"/>
  <c r="F1025" i="4" s="1"/>
  <c r="E1014" i="4"/>
  <c r="F1014" i="4" s="1"/>
  <c r="E4891" i="4"/>
  <c r="F4891" i="4" s="1"/>
  <c r="E880" i="4"/>
  <c r="E882" i="4"/>
  <c r="E884" i="4"/>
  <c r="E888" i="4"/>
  <c r="E891" i="4"/>
  <c r="E894" i="4"/>
  <c r="E895" i="4"/>
  <c r="E897" i="4"/>
  <c r="E898" i="4"/>
  <c r="E901" i="4"/>
  <c r="E903" i="4"/>
  <c r="E904" i="4"/>
  <c r="E907" i="4"/>
  <c r="E909" i="4"/>
  <c r="E910" i="4"/>
  <c r="E914" i="4"/>
  <c r="E915" i="4"/>
  <c r="E916" i="4"/>
  <c r="E917" i="4"/>
  <c r="E918" i="4"/>
  <c r="E922" i="4"/>
  <c r="E923" i="4"/>
  <c r="E924" i="4"/>
  <c r="E925" i="4"/>
  <c r="E926" i="4"/>
  <c r="E927" i="4"/>
  <c r="E928" i="4"/>
  <c r="E929" i="4"/>
  <c r="E931" i="4"/>
  <c r="E935" i="4"/>
  <c r="E936" i="4"/>
  <c r="E937" i="4"/>
  <c r="E938" i="4"/>
  <c r="E939" i="4"/>
  <c r="E940" i="4"/>
  <c r="E941" i="4"/>
  <c r="E945" i="4"/>
  <c r="E946" i="4"/>
  <c r="E947" i="4"/>
  <c r="E950" i="4"/>
  <c r="E953" i="4"/>
  <c r="E954" i="4"/>
  <c r="E956" i="4"/>
  <c r="E957" i="4"/>
  <c r="E958" i="4"/>
  <c r="E959" i="4"/>
  <c r="E960" i="4"/>
  <c r="E961" i="4"/>
  <c r="E962" i="4"/>
  <c r="E963" i="4"/>
  <c r="E964" i="4"/>
  <c r="E965" i="4"/>
  <c r="E966" i="4"/>
  <c r="E967" i="4"/>
  <c r="E968" i="4"/>
  <c r="E969" i="4"/>
  <c r="E970" i="4"/>
  <c r="E971" i="4"/>
  <c r="E972" i="4"/>
  <c r="E973" i="4"/>
  <c r="E974" i="4"/>
  <c r="E976" i="4"/>
  <c r="E978" i="4"/>
  <c r="E979" i="4"/>
  <c r="E980" i="4"/>
  <c r="E981" i="4"/>
  <c r="E982" i="4"/>
  <c r="E983" i="4"/>
  <c r="E984" i="4"/>
  <c r="E985" i="4"/>
  <c r="E986" i="4"/>
  <c r="E987" i="4"/>
  <c r="E988" i="4"/>
  <c r="E989" i="4"/>
  <c r="E990" i="4"/>
  <c r="E991" i="4"/>
  <c r="E992" i="4"/>
  <c r="E993" i="4"/>
  <c r="E994" i="4"/>
  <c r="E995" i="4"/>
  <c r="E998" i="4"/>
  <c r="E999" i="4"/>
  <c r="E1000" i="4"/>
  <c r="E1004" i="4"/>
  <c r="E1006" i="4"/>
  <c r="E1007" i="4"/>
  <c r="E1010" i="4"/>
  <c r="E1011" i="4"/>
  <c r="E1012" i="4"/>
  <c r="E1015" i="4"/>
  <c r="F1015" i="4" s="1"/>
  <c r="E1016" i="4"/>
  <c r="F1016" i="4" s="1"/>
  <c r="E1018" i="4"/>
  <c r="F1018" i="4" s="1"/>
  <c r="E1019" i="4"/>
  <c r="F1019" i="4" s="1"/>
  <c r="E1023" i="4"/>
  <c r="F1023" i="4" s="1"/>
  <c r="E1026" i="4"/>
  <c r="F1026" i="4" s="1"/>
  <c r="E1027" i="4"/>
  <c r="F1027" i="4" s="1"/>
  <c r="E1028" i="4"/>
  <c r="F1028" i="4" s="1"/>
  <c r="E1029" i="4"/>
  <c r="F1029" i="4" s="1"/>
  <c r="E1030" i="4"/>
  <c r="F1030" i="4" s="1"/>
  <c r="E1031" i="4"/>
  <c r="F1031" i="4" s="1"/>
  <c r="E1032" i="4"/>
  <c r="F1032" i="4" s="1"/>
  <c r="E1033" i="4"/>
  <c r="F1033" i="4" s="1"/>
  <c r="E1034" i="4"/>
  <c r="F1034" i="4" s="1"/>
  <c r="E1036" i="4"/>
  <c r="F1036" i="4" s="1"/>
  <c r="E1037" i="4"/>
  <c r="F1037" i="4" s="1"/>
  <c r="E1041" i="4"/>
  <c r="F1041" i="4" s="1"/>
  <c r="E1042" i="4"/>
  <c r="F1042" i="4" s="1"/>
  <c r="E1044" i="4"/>
  <c r="F1044" i="4" s="1"/>
  <c r="E1045" i="4"/>
  <c r="F1045" i="4" s="1"/>
  <c r="E1046" i="4"/>
  <c r="F1046" i="4" s="1"/>
  <c r="E1049" i="4"/>
  <c r="F1049" i="4" s="1"/>
  <c r="E1050" i="4"/>
  <c r="F1050" i="4" s="1"/>
  <c r="E1051" i="4"/>
  <c r="F1051" i="4" s="1"/>
  <c r="E1052" i="4"/>
  <c r="F1052" i="4" s="1"/>
  <c r="E1053" i="4"/>
  <c r="F1053" i="4" s="1"/>
  <c r="E1054" i="4"/>
  <c r="F1054" i="4" s="1"/>
  <c r="E1055" i="4"/>
  <c r="F1055" i="4" s="1"/>
  <c r="E1056" i="4"/>
  <c r="F1056" i="4" s="1"/>
  <c r="E1057" i="4"/>
  <c r="F1057" i="4" s="1"/>
  <c r="E1058" i="4"/>
  <c r="F1058" i="4" s="1"/>
  <c r="E1059" i="4"/>
  <c r="F1059" i="4" s="1"/>
  <c r="E1060" i="4"/>
  <c r="F1060" i="4" s="1"/>
  <c r="E1061" i="4"/>
  <c r="F1061" i="4" s="1"/>
  <c r="E1063" i="4"/>
  <c r="F1063" i="4" s="1"/>
  <c r="E1064" i="4"/>
  <c r="F1064" i="4" s="1"/>
  <c r="E1065" i="4"/>
  <c r="F1065" i="4" s="1"/>
  <c r="E1066" i="4"/>
  <c r="F1066" i="4" s="1"/>
  <c r="E1067" i="4"/>
  <c r="F1067" i="4" s="1"/>
  <c r="E1069" i="4"/>
  <c r="F1069" i="4" s="1"/>
  <c r="E1070" i="4"/>
  <c r="F1070" i="4" s="1"/>
  <c r="E1071" i="4"/>
  <c r="F1071" i="4" s="1"/>
  <c r="E1073" i="4"/>
  <c r="F1073" i="4" s="1"/>
  <c r="E1074" i="4"/>
  <c r="F1074" i="4" s="1"/>
  <c r="E1075" i="4"/>
  <c r="F1075" i="4" s="1"/>
  <c r="E1076" i="4"/>
  <c r="F1076" i="4" s="1"/>
  <c r="E1077" i="4"/>
  <c r="F1077" i="4" s="1"/>
  <c r="E1079" i="4"/>
  <c r="F1079" i="4" s="1"/>
  <c r="E1080" i="4"/>
  <c r="F1080" i="4" s="1"/>
  <c r="E1081" i="4"/>
  <c r="F1081" i="4" s="1"/>
  <c r="E1083" i="4"/>
  <c r="F1083" i="4" s="1"/>
  <c r="E1084" i="4"/>
  <c r="F1084" i="4" s="1"/>
  <c r="E1085" i="4"/>
  <c r="F1085" i="4" s="1"/>
  <c r="E1086" i="4"/>
  <c r="F1086" i="4" s="1"/>
  <c r="E1090" i="4"/>
  <c r="F1090" i="4" s="1"/>
  <c r="E1092" i="4"/>
  <c r="F1092" i="4" s="1"/>
  <c r="E1093" i="4"/>
  <c r="F1093" i="4" s="1"/>
  <c r="E1094" i="4"/>
  <c r="F1094" i="4" s="1"/>
  <c r="E1096" i="4"/>
  <c r="F1096" i="4" s="1"/>
  <c r="E1097" i="4"/>
  <c r="F1097" i="4" s="1"/>
  <c r="E1098" i="4"/>
  <c r="F1098" i="4" s="1"/>
  <c r="E1099" i="4"/>
  <c r="F1099" i="4" s="1"/>
  <c r="E1100" i="4"/>
  <c r="F1100" i="4" s="1"/>
  <c r="E1101" i="4"/>
  <c r="F1101" i="4" s="1"/>
  <c r="E1102" i="4"/>
  <c r="F1102" i="4" s="1"/>
  <c r="E1103" i="4"/>
  <c r="F1103" i="4" s="1"/>
  <c r="E1104" i="4"/>
  <c r="F1104" i="4" s="1"/>
  <c r="E1105" i="4"/>
  <c r="F1105" i="4" s="1"/>
  <c r="E1107" i="4"/>
  <c r="F1107" i="4" s="1"/>
  <c r="E1109" i="4"/>
  <c r="F1109" i="4" s="1"/>
  <c r="E1110" i="4"/>
  <c r="F1110" i="4" s="1"/>
  <c r="E1111" i="4"/>
  <c r="F1111" i="4" s="1"/>
  <c r="E1112" i="4"/>
  <c r="F1112" i="4" s="1"/>
  <c r="E1113" i="4"/>
  <c r="F1113" i="4" s="1"/>
  <c r="E1114" i="4"/>
  <c r="F1114" i="4" s="1"/>
  <c r="E1116" i="4"/>
  <c r="F1116" i="4" s="1"/>
  <c r="E1118" i="4"/>
  <c r="F1118" i="4" s="1"/>
  <c r="E1120" i="4"/>
  <c r="F1120" i="4" s="1"/>
  <c r="E1121" i="4"/>
  <c r="F1121" i="4" s="1"/>
  <c r="E1122" i="4"/>
  <c r="F1122" i="4" s="1"/>
  <c r="E1123" i="4"/>
  <c r="F1123" i="4" s="1"/>
  <c r="E1124" i="4"/>
  <c r="F1124" i="4" s="1"/>
  <c r="E1126" i="4"/>
  <c r="F1126" i="4" s="1"/>
  <c r="E1127" i="4"/>
  <c r="F1127" i="4" s="1"/>
  <c r="E1128" i="4"/>
  <c r="F1128" i="4" s="1"/>
  <c r="E1130" i="4"/>
  <c r="F1130" i="4" s="1"/>
  <c r="E1131" i="4"/>
  <c r="F1131" i="4" s="1"/>
  <c r="E1132" i="4"/>
  <c r="F1132" i="4" s="1"/>
  <c r="E1133" i="4"/>
  <c r="F1133" i="4" s="1"/>
  <c r="E1134" i="4"/>
  <c r="F1134" i="4" s="1"/>
  <c r="E1135" i="4"/>
  <c r="F1135" i="4" s="1"/>
  <c r="E1136" i="4"/>
  <c r="F1136" i="4" s="1"/>
  <c r="E1137" i="4"/>
  <c r="F1137" i="4" s="1"/>
  <c r="E1139" i="4"/>
  <c r="F1139" i="4" s="1"/>
  <c r="E1140" i="4"/>
  <c r="F1140" i="4" s="1"/>
  <c r="E1141" i="4"/>
  <c r="F1141" i="4" s="1"/>
  <c r="E1142" i="4"/>
  <c r="F1142" i="4" s="1"/>
  <c r="E1143" i="4"/>
  <c r="F1143" i="4" s="1"/>
  <c r="E1145" i="4"/>
  <c r="F1145" i="4" s="1"/>
  <c r="E1146" i="4"/>
  <c r="F1146" i="4" s="1"/>
  <c r="E1147" i="4"/>
  <c r="F1147" i="4" s="1"/>
  <c r="E1148" i="4"/>
  <c r="F1148" i="4" s="1"/>
  <c r="E1151" i="4"/>
  <c r="F1151" i="4" s="1"/>
  <c r="E1152" i="4"/>
  <c r="F1152" i="4" s="1"/>
  <c r="E1153" i="4"/>
  <c r="F1153" i="4" s="1"/>
  <c r="E1154" i="4"/>
  <c r="F1154" i="4" s="1"/>
  <c r="E1155" i="4"/>
  <c r="F1155" i="4" s="1"/>
  <c r="E1156" i="4"/>
  <c r="F1156" i="4" s="1"/>
  <c r="E1157" i="4"/>
  <c r="F1157" i="4" s="1"/>
  <c r="E1158" i="4"/>
  <c r="F1158" i="4" s="1"/>
  <c r="E1159" i="4"/>
  <c r="F1159" i="4" s="1"/>
  <c r="E1161" i="4"/>
  <c r="F1161" i="4" s="1"/>
  <c r="E1162" i="4"/>
  <c r="F1162" i="4" s="1"/>
  <c r="E1165" i="4"/>
  <c r="F1165" i="4" s="1"/>
  <c r="E1166" i="4"/>
  <c r="F1166" i="4" s="1"/>
  <c r="E1167" i="4"/>
  <c r="F1167" i="4" s="1"/>
  <c r="E1168" i="4"/>
  <c r="F1168" i="4" s="1"/>
  <c r="E1171" i="4"/>
  <c r="F1171" i="4" s="1"/>
  <c r="E1172" i="4"/>
  <c r="F1172" i="4" s="1"/>
  <c r="E1173" i="4"/>
  <c r="F1173" i="4" s="1"/>
  <c r="E1175" i="4"/>
  <c r="F1175" i="4" s="1"/>
  <c r="E1176" i="4"/>
  <c r="F1176" i="4" s="1"/>
  <c r="E1177" i="4"/>
  <c r="F1177" i="4" s="1"/>
  <c r="E1178" i="4"/>
  <c r="F1178" i="4" s="1"/>
  <c r="E1179" i="4"/>
  <c r="F1179" i="4" s="1"/>
  <c r="E1180" i="4"/>
  <c r="F1180" i="4" s="1"/>
  <c r="E1181" i="4"/>
  <c r="F1181" i="4" s="1"/>
  <c r="E1183" i="4"/>
  <c r="F1183" i="4" s="1"/>
  <c r="E1184" i="4"/>
  <c r="F1184" i="4" s="1"/>
  <c r="E1185" i="4"/>
  <c r="F1185" i="4" s="1"/>
  <c r="E1186" i="4"/>
  <c r="F1186" i="4" s="1"/>
  <c r="E1188" i="4"/>
  <c r="F1188" i="4" s="1"/>
  <c r="E1189" i="4"/>
  <c r="F1189" i="4" s="1"/>
  <c r="E1190" i="4"/>
  <c r="F1190" i="4" s="1"/>
  <c r="E1192" i="4"/>
  <c r="F1192" i="4" s="1"/>
  <c r="E1194" i="4"/>
  <c r="F1194" i="4" s="1"/>
  <c r="E1195" i="4"/>
  <c r="F1195" i="4" s="1"/>
  <c r="E1198" i="4"/>
  <c r="F1198" i="4" s="1"/>
  <c r="E1199" i="4"/>
  <c r="F1199" i="4" s="1"/>
  <c r="E1200" i="4"/>
  <c r="F1200" i="4" s="1"/>
  <c r="E1201" i="4"/>
  <c r="F1201" i="4" s="1"/>
  <c r="E1202" i="4"/>
  <c r="F1202" i="4" s="1"/>
  <c r="E1203" i="4"/>
  <c r="F1203" i="4" s="1"/>
  <c r="E1204" i="4"/>
  <c r="F1204" i="4" s="1"/>
  <c r="E1205" i="4"/>
  <c r="F1205" i="4" s="1"/>
  <c r="E1206" i="4"/>
  <c r="F1206" i="4" s="1"/>
  <c r="E1207" i="4"/>
  <c r="F1207" i="4" s="1"/>
  <c r="E1208" i="4"/>
  <c r="F1208" i="4" s="1"/>
  <c r="E1209" i="4"/>
  <c r="F1209" i="4" s="1"/>
  <c r="E1210" i="4"/>
  <c r="F1210" i="4" s="1"/>
  <c r="E1211" i="4"/>
  <c r="F1211" i="4" s="1"/>
  <c r="E1212" i="4"/>
  <c r="F1212" i="4" s="1"/>
  <c r="E1213" i="4"/>
  <c r="F1213" i="4" s="1"/>
  <c r="E1215" i="4"/>
  <c r="F1215" i="4" s="1"/>
  <c r="E1216" i="4"/>
  <c r="F1216" i="4" s="1"/>
  <c r="E1217" i="4"/>
  <c r="F1217" i="4" s="1"/>
  <c r="E1219" i="4"/>
  <c r="F1219" i="4" s="1"/>
  <c r="E1221" i="4"/>
  <c r="F1221" i="4" s="1"/>
  <c r="E1222" i="4"/>
  <c r="F1222" i="4" s="1"/>
  <c r="E1223" i="4"/>
  <c r="F1223" i="4" s="1"/>
  <c r="E1224" i="4"/>
  <c r="F1224" i="4" s="1"/>
  <c r="E1227" i="4"/>
  <c r="F1227" i="4" s="1"/>
  <c r="E1229" i="4"/>
  <c r="F1229" i="4" s="1"/>
  <c r="E1230" i="4"/>
  <c r="F1230" i="4" s="1"/>
  <c r="E1231" i="4"/>
  <c r="F1231" i="4" s="1"/>
  <c r="E1232" i="4"/>
  <c r="F1232" i="4" s="1"/>
  <c r="E1233" i="4"/>
  <c r="F1233" i="4" s="1"/>
  <c r="E1234" i="4"/>
  <c r="F1234" i="4" s="1"/>
  <c r="E1235" i="4"/>
  <c r="F1235" i="4" s="1"/>
  <c r="E1236" i="4"/>
  <c r="F1236" i="4" s="1"/>
  <c r="E1237" i="4"/>
  <c r="F1237" i="4" s="1"/>
  <c r="E1238" i="4"/>
  <c r="F1238" i="4" s="1"/>
  <c r="E1240" i="4"/>
  <c r="F1240" i="4" s="1"/>
  <c r="E1241" i="4"/>
  <c r="F1241" i="4" s="1"/>
  <c r="E1244" i="4"/>
  <c r="F1244" i="4" s="1"/>
  <c r="E1245" i="4"/>
  <c r="F1245" i="4" s="1"/>
  <c r="E1246" i="4"/>
  <c r="F1246" i="4" s="1"/>
  <c r="E1248" i="4"/>
  <c r="F1248" i="4" s="1"/>
  <c r="E1249" i="4"/>
  <c r="F1249" i="4" s="1"/>
  <c r="E1250" i="4"/>
  <c r="F1250" i="4" s="1"/>
  <c r="E1251" i="4"/>
  <c r="F1251" i="4" s="1"/>
  <c r="E1252" i="4"/>
  <c r="F1252" i="4" s="1"/>
  <c r="E1253" i="4"/>
  <c r="F1253" i="4" s="1"/>
  <c r="E1254" i="4"/>
  <c r="F1254" i="4" s="1"/>
  <c r="E1255" i="4"/>
  <c r="F1255" i="4" s="1"/>
  <c r="E1256" i="4"/>
  <c r="F1256" i="4" s="1"/>
  <c r="E1257" i="4"/>
  <c r="F1257" i="4" s="1"/>
  <c r="E1258" i="4"/>
  <c r="F1258" i="4" s="1"/>
  <c r="E1259" i="4"/>
  <c r="F1259" i="4" s="1"/>
  <c r="E1260" i="4"/>
  <c r="F1260" i="4" s="1"/>
  <c r="E1261" i="4"/>
  <c r="F1261" i="4" s="1"/>
  <c r="E1262" i="4"/>
  <c r="F1262" i="4" s="1"/>
  <c r="E1264" i="4"/>
  <c r="F1264" i="4" s="1"/>
  <c r="E1265" i="4"/>
  <c r="F1265" i="4" s="1"/>
  <c r="E1268" i="4"/>
  <c r="F1268" i="4" s="1"/>
  <c r="E1269" i="4"/>
  <c r="F1269" i="4" s="1"/>
  <c r="E1270" i="4"/>
  <c r="F1270" i="4" s="1"/>
  <c r="E1271" i="4"/>
  <c r="F1271" i="4" s="1"/>
  <c r="E1272" i="4"/>
  <c r="F1272" i="4" s="1"/>
  <c r="E1273" i="4"/>
  <c r="F1273" i="4" s="1"/>
  <c r="E1274" i="4"/>
  <c r="F1274" i="4" s="1"/>
  <c r="E1275" i="4"/>
  <c r="F1275" i="4" s="1"/>
  <c r="E1276" i="4"/>
  <c r="F1276" i="4" s="1"/>
  <c r="E1277" i="4"/>
  <c r="F1277" i="4" s="1"/>
  <c r="E1278" i="4"/>
  <c r="F1278" i="4" s="1"/>
  <c r="E1279" i="4"/>
  <c r="F1279" i="4" s="1"/>
  <c r="E1280" i="4"/>
  <c r="F1280" i="4" s="1"/>
  <c r="E1282" i="4"/>
  <c r="F1282" i="4" s="1"/>
  <c r="E1283" i="4"/>
  <c r="F1283" i="4" s="1"/>
  <c r="E1284" i="4"/>
  <c r="F1284" i="4" s="1"/>
  <c r="E1285" i="4"/>
  <c r="F1285" i="4" s="1"/>
  <c r="E1286" i="4"/>
  <c r="F1286" i="4" s="1"/>
  <c r="E1287" i="4"/>
  <c r="F1287" i="4" s="1"/>
  <c r="E1288" i="4"/>
  <c r="F1288" i="4" s="1"/>
  <c r="E1289" i="4"/>
  <c r="F1289" i="4" s="1"/>
  <c r="E1290" i="4"/>
  <c r="F1290" i="4" s="1"/>
  <c r="E1291" i="4"/>
  <c r="F1291" i="4" s="1"/>
  <c r="E1292" i="4"/>
  <c r="F1292" i="4" s="1"/>
  <c r="E1293" i="4"/>
  <c r="F1293" i="4" s="1"/>
  <c r="E1294" i="4"/>
  <c r="F1294" i="4" s="1"/>
  <c r="E1295" i="4"/>
  <c r="F1295" i="4" s="1"/>
  <c r="E1296" i="4"/>
  <c r="F1296" i="4" s="1"/>
  <c r="E1297" i="4"/>
  <c r="F1297" i="4" s="1"/>
  <c r="E1298" i="4"/>
  <c r="F1298" i="4" s="1"/>
  <c r="E1299" i="4"/>
  <c r="F1299" i="4" s="1"/>
  <c r="E1300" i="4"/>
  <c r="F1300" i="4" s="1"/>
  <c r="E1301" i="4"/>
  <c r="F1301" i="4" s="1"/>
  <c r="E1303" i="4"/>
  <c r="F1303" i="4" s="1"/>
  <c r="E1304" i="4"/>
  <c r="F1304" i="4" s="1"/>
  <c r="E1305" i="4"/>
  <c r="F1305" i="4" s="1"/>
  <c r="E1306" i="4"/>
  <c r="F1306" i="4" s="1"/>
  <c r="E1307" i="4"/>
  <c r="F1307" i="4" s="1"/>
  <c r="E1308" i="4"/>
  <c r="F1308" i="4" s="1"/>
  <c r="E1310" i="4"/>
  <c r="F1310" i="4" s="1"/>
  <c r="E1311" i="4"/>
  <c r="F1311" i="4" s="1"/>
  <c r="E1312" i="4"/>
  <c r="F1312" i="4" s="1"/>
  <c r="E1313" i="4"/>
  <c r="F1313" i="4" s="1"/>
  <c r="E1314" i="4"/>
  <c r="F1314" i="4" s="1"/>
  <c r="E1315" i="4"/>
  <c r="F1315" i="4" s="1"/>
  <c r="E1316" i="4"/>
  <c r="F1316" i="4" s="1"/>
  <c r="E1317" i="4"/>
  <c r="F1317" i="4" s="1"/>
  <c r="E1319" i="4"/>
  <c r="F1319" i="4" s="1"/>
  <c r="E1320" i="4"/>
  <c r="F1320" i="4" s="1"/>
  <c r="E1322" i="4"/>
  <c r="F1322" i="4" s="1"/>
  <c r="E1324" i="4"/>
  <c r="F1324" i="4" s="1"/>
  <c r="E1325" i="4"/>
  <c r="F1325" i="4" s="1"/>
  <c r="E1328" i="4"/>
  <c r="F1328" i="4" s="1"/>
  <c r="E1330" i="4"/>
  <c r="F1330" i="4" s="1"/>
  <c r="E1331" i="4"/>
  <c r="F1331" i="4" s="1"/>
  <c r="E1333" i="4"/>
  <c r="F1333" i="4" s="1"/>
  <c r="E1335" i="4"/>
  <c r="F1335" i="4" s="1"/>
  <c r="E1338" i="4"/>
  <c r="F1338" i="4" s="1"/>
  <c r="E1340" i="4"/>
  <c r="F1340" i="4" s="1"/>
  <c r="E1341" i="4"/>
  <c r="F1341" i="4" s="1"/>
  <c r="E1342" i="4"/>
  <c r="F1342" i="4" s="1"/>
  <c r="E1344" i="4"/>
  <c r="F1344" i="4" s="1"/>
  <c r="E1345" i="4"/>
  <c r="F1345" i="4" s="1"/>
  <c r="E1346" i="4"/>
  <c r="F1346" i="4" s="1"/>
  <c r="E1349" i="4"/>
  <c r="F1349" i="4" s="1"/>
  <c r="E1350" i="4"/>
  <c r="F1350" i="4" s="1"/>
  <c r="E1352" i="4"/>
  <c r="F1352" i="4" s="1"/>
  <c r="E1353" i="4"/>
  <c r="F1353" i="4" s="1"/>
  <c r="E1354" i="4"/>
  <c r="F1354" i="4" s="1"/>
  <c r="E1355" i="4"/>
  <c r="F1355" i="4" s="1"/>
  <c r="E1357" i="4"/>
  <c r="F1357" i="4" s="1"/>
  <c r="E1358" i="4"/>
  <c r="F1358" i="4" s="1"/>
  <c r="E1359" i="4"/>
  <c r="F1359" i="4" s="1"/>
  <c r="E1360" i="4"/>
  <c r="F1360" i="4" s="1"/>
  <c r="E1361" i="4"/>
  <c r="F1361" i="4" s="1"/>
  <c r="E1362" i="4"/>
  <c r="F1362" i="4" s="1"/>
  <c r="E1363" i="4"/>
  <c r="F1363" i="4" s="1"/>
  <c r="E1364" i="4"/>
  <c r="F1364" i="4" s="1"/>
  <c r="E1365" i="4"/>
  <c r="F1365" i="4" s="1"/>
  <c r="E1366" i="4"/>
  <c r="F1366" i="4" s="1"/>
  <c r="E1372" i="4"/>
  <c r="F1372" i="4" s="1"/>
  <c r="E1373" i="4"/>
  <c r="F1373" i="4" s="1"/>
  <c r="E1374" i="4"/>
  <c r="F1374" i="4" s="1"/>
  <c r="E1375" i="4"/>
  <c r="F1375" i="4" s="1"/>
  <c r="E1376" i="4"/>
  <c r="F1376" i="4" s="1"/>
  <c r="E1377" i="4"/>
  <c r="F1377" i="4" s="1"/>
  <c r="E1378" i="4"/>
  <c r="F1378" i="4" s="1"/>
  <c r="E1380" i="4"/>
  <c r="F1380" i="4" s="1"/>
  <c r="E1381" i="4"/>
  <c r="F1381" i="4" s="1"/>
  <c r="E1382" i="4"/>
  <c r="F1382" i="4" s="1"/>
  <c r="E1383" i="4"/>
  <c r="F1383" i="4" s="1"/>
  <c r="E1386" i="4"/>
  <c r="F1386" i="4" s="1"/>
  <c r="E1388" i="4"/>
  <c r="F1388" i="4" s="1"/>
  <c r="E1392" i="4"/>
  <c r="F1392" i="4" s="1"/>
  <c r="E1393" i="4"/>
  <c r="F1393" i="4" s="1"/>
  <c r="E1395" i="4"/>
  <c r="F1395" i="4" s="1"/>
  <c r="E1396" i="4"/>
  <c r="F1396" i="4" s="1"/>
  <c r="E1397" i="4"/>
  <c r="F1397" i="4" s="1"/>
  <c r="E1398" i="4"/>
  <c r="F1398" i="4" s="1"/>
  <c r="E1399" i="4"/>
  <c r="F1399" i="4" s="1"/>
  <c r="E1400" i="4"/>
  <c r="F1400" i="4" s="1"/>
  <c r="E1401" i="4"/>
  <c r="F1401" i="4" s="1"/>
  <c r="E1404" i="4"/>
  <c r="F1404" i="4" s="1"/>
  <c r="E1405" i="4"/>
  <c r="F1405" i="4" s="1"/>
  <c r="E1406" i="4"/>
  <c r="F1406" i="4" s="1"/>
  <c r="E1407" i="4"/>
  <c r="F1407" i="4" s="1"/>
  <c r="E1409" i="4"/>
  <c r="F1409" i="4" s="1"/>
  <c r="E1410" i="4"/>
  <c r="F1410" i="4" s="1"/>
  <c r="E1411" i="4"/>
  <c r="F1411" i="4" s="1"/>
  <c r="E1412" i="4"/>
  <c r="F1412" i="4" s="1"/>
  <c r="E1413" i="4"/>
  <c r="F1413" i="4" s="1"/>
  <c r="E1414" i="4"/>
  <c r="F1414" i="4" s="1"/>
  <c r="E1415" i="4"/>
  <c r="F1415" i="4" s="1"/>
  <c r="E1416" i="4"/>
  <c r="F1416" i="4" s="1"/>
  <c r="E1417" i="4"/>
  <c r="F1417" i="4" s="1"/>
  <c r="E1419" i="4"/>
  <c r="F1419" i="4" s="1"/>
  <c r="E1420" i="4"/>
  <c r="F1420" i="4" s="1"/>
  <c r="E1421" i="4"/>
  <c r="F1421" i="4" s="1"/>
  <c r="E1422" i="4"/>
  <c r="F1422" i="4" s="1"/>
  <c r="E1423" i="4"/>
  <c r="F1423" i="4" s="1"/>
  <c r="E1424" i="4"/>
  <c r="F1424" i="4" s="1"/>
  <c r="E1428" i="4"/>
  <c r="F1428" i="4" s="1"/>
  <c r="E1430" i="4"/>
  <c r="F1430" i="4" s="1"/>
  <c r="E1431" i="4"/>
  <c r="F1431" i="4" s="1"/>
  <c r="E1432" i="4"/>
  <c r="F1432" i="4" s="1"/>
  <c r="E1433" i="4"/>
  <c r="F1433" i="4" s="1"/>
  <c r="E1434" i="4"/>
  <c r="F1434" i="4" s="1"/>
  <c r="E1435" i="4"/>
  <c r="F1435" i="4" s="1"/>
  <c r="E1436" i="4"/>
  <c r="F1436" i="4" s="1"/>
  <c r="E1437" i="4"/>
  <c r="F1437" i="4" s="1"/>
  <c r="E1440" i="4"/>
  <c r="F1440" i="4" s="1"/>
  <c r="E1442" i="4"/>
  <c r="F1442" i="4" s="1"/>
  <c r="E1444" i="4"/>
  <c r="F1444" i="4" s="1"/>
  <c r="E1446" i="4"/>
  <c r="F1446" i="4" s="1"/>
  <c r="E1447" i="4"/>
  <c r="F1447" i="4" s="1"/>
  <c r="E1448" i="4"/>
  <c r="F1448" i="4" s="1"/>
  <c r="E1449" i="4"/>
  <c r="F1449" i="4" s="1"/>
  <c r="E1450" i="4"/>
  <c r="F1450" i="4" s="1"/>
  <c r="E1451" i="4"/>
  <c r="F1451" i="4" s="1"/>
  <c r="E1452" i="4"/>
  <c r="F1452" i="4" s="1"/>
  <c r="E1453" i="4"/>
  <c r="F1453" i="4" s="1"/>
  <c r="E1454" i="4"/>
  <c r="F1454" i="4" s="1"/>
  <c r="E1455" i="4"/>
  <c r="F1455" i="4" s="1"/>
  <c r="E1456" i="4"/>
  <c r="F1456" i="4" s="1"/>
  <c r="E1458" i="4"/>
  <c r="F1458" i="4" s="1"/>
  <c r="E1460" i="4"/>
  <c r="F1460" i="4" s="1"/>
  <c r="E1461" i="4"/>
  <c r="F1461" i="4" s="1"/>
  <c r="E1462" i="4"/>
  <c r="F1462" i="4" s="1"/>
  <c r="E1464" i="4"/>
  <c r="F1464" i="4" s="1"/>
  <c r="E1465" i="4"/>
  <c r="F1465" i="4" s="1"/>
  <c r="E1466" i="4"/>
  <c r="F1466" i="4" s="1"/>
  <c r="E1467" i="4"/>
  <c r="F1467" i="4" s="1"/>
  <c r="E1468" i="4"/>
  <c r="F1468" i="4" s="1"/>
  <c r="E1469" i="4"/>
  <c r="F1469" i="4" s="1"/>
  <c r="E1470" i="4"/>
  <c r="F1470" i="4" s="1"/>
  <c r="E1471" i="4"/>
  <c r="F1471" i="4" s="1"/>
  <c r="E1472" i="4"/>
  <c r="F1472" i="4" s="1"/>
  <c r="E1475" i="4"/>
  <c r="F1475" i="4" s="1"/>
  <c r="E1477" i="4"/>
  <c r="F1477" i="4" s="1"/>
  <c r="E1478" i="4"/>
  <c r="F1478" i="4" s="1"/>
  <c r="E1481" i="4"/>
  <c r="F1481" i="4" s="1"/>
  <c r="E1482" i="4"/>
  <c r="F1482" i="4" s="1"/>
  <c r="E1483" i="4"/>
  <c r="F1483" i="4" s="1"/>
  <c r="E1484" i="4"/>
  <c r="F1484" i="4" s="1"/>
  <c r="E1485" i="4"/>
  <c r="F1485" i="4" s="1"/>
  <c r="E1487" i="4"/>
  <c r="F1487" i="4" s="1"/>
  <c r="E1488" i="4"/>
  <c r="F1488" i="4" s="1"/>
  <c r="E1489" i="4"/>
  <c r="F1489" i="4" s="1"/>
  <c r="E1490" i="4"/>
  <c r="F1490" i="4" s="1"/>
  <c r="E1491" i="4"/>
  <c r="F1491" i="4" s="1"/>
  <c r="E1492" i="4"/>
  <c r="F1492" i="4" s="1"/>
  <c r="E1494" i="4"/>
  <c r="F1494" i="4" s="1"/>
  <c r="E1495" i="4"/>
  <c r="F1495" i="4" s="1"/>
  <c r="E1496" i="4"/>
  <c r="F1496" i="4" s="1"/>
  <c r="E1499" i="4"/>
  <c r="F1499" i="4" s="1"/>
  <c r="E1500" i="4"/>
  <c r="F1500" i="4" s="1"/>
  <c r="E1502" i="4"/>
  <c r="F1502" i="4" s="1"/>
  <c r="E1504" i="4"/>
  <c r="F1504" i="4" s="1"/>
  <c r="E1505" i="4"/>
  <c r="F1505" i="4" s="1"/>
  <c r="E1506" i="4"/>
  <c r="F1506" i="4" s="1"/>
  <c r="E1508" i="4"/>
  <c r="F1508" i="4" s="1"/>
  <c r="E1509" i="4"/>
  <c r="F1509" i="4" s="1"/>
  <c r="E1511" i="4"/>
  <c r="F1511" i="4" s="1"/>
  <c r="E1512" i="4"/>
  <c r="F1512" i="4" s="1"/>
  <c r="E1513" i="4"/>
  <c r="F1513" i="4" s="1"/>
  <c r="E1515" i="4"/>
  <c r="F1515" i="4" s="1"/>
  <c r="E1516" i="4"/>
  <c r="F1516" i="4" s="1"/>
  <c r="E1518" i="4"/>
  <c r="F1518" i="4" s="1"/>
  <c r="E1519" i="4"/>
  <c r="F1519" i="4" s="1"/>
  <c r="E1520" i="4"/>
  <c r="F1520" i="4" s="1"/>
  <c r="E1521" i="4"/>
  <c r="F1521" i="4" s="1"/>
  <c r="E1522" i="4"/>
  <c r="F1522" i="4" s="1"/>
  <c r="E1523" i="4"/>
  <c r="F1523" i="4" s="1"/>
  <c r="E1524" i="4"/>
  <c r="F1524" i="4" s="1"/>
  <c r="E1526" i="4"/>
  <c r="F1526" i="4" s="1"/>
  <c r="E1527" i="4"/>
  <c r="F1527" i="4" s="1"/>
  <c r="E1528" i="4"/>
  <c r="F1528" i="4" s="1"/>
  <c r="E1529" i="4"/>
  <c r="F1529" i="4" s="1"/>
  <c r="E1530" i="4"/>
  <c r="F1530" i="4" s="1"/>
  <c r="E1531" i="4"/>
  <c r="F1531" i="4" s="1"/>
  <c r="E1534" i="4"/>
  <c r="F1534" i="4" s="1"/>
  <c r="E1537" i="4"/>
  <c r="F1537" i="4" s="1"/>
  <c r="E1538" i="4"/>
  <c r="F1538" i="4" s="1"/>
  <c r="E1539" i="4"/>
  <c r="F1539" i="4" s="1"/>
  <c r="E1540" i="4"/>
  <c r="F1540" i="4" s="1"/>
  <c r="E1541" i="4"/>
  <c r="F1541" i="4" s="1"/>
  <c r="E1544" i="4"/>
  <c r="F1544" i="4" s="1"/>
  <c r="E1545" i="4"/>
  <c r="F1545" i="4" s="1"/>
  <c r="E1546" i="4"/>
  <c r="F1546" i="4" s="1"/>
  <c r="E1548" i="4"/>
  <c r="F1548" i="4" s="1"/>
  <c r="E1549" i="4"/>
  <c r="F1549" i="4" s="1"/>
  <c r="E1550" i="4"/>
  <c r="F1550" i="4" s="1"/>
  <c r="E1551" i="4"/>
  <c r="F1551" i="4" s="1"/>
  <c r="E1552" i="4"/>
  <c r="F1552" i="4" s="1"/>
  <c r="E1553" i="4"/>
  <c r="F1553" i="4" s="1"/>
  <c r="E1554" i="4"/>
  <c r="F1554" i="4" s="1"/>
  <c r="E1555" i="4"/>
  <c r="F1555" i="4" s="1"/>
  <c r="E1556" i="4"/>
  <c r="F1556" i="4" s="1"/>
  <c r="E1557" i="4"/>
  <c r="F1557" i="4" s="1"/>
  <c r="E1558" i="4"/>
  <c r="F1558" i="4" s="1"/>
  <c r="E1561" i="4"/>
  <c r="F1561" i="4" s="1"/>
  <c r="E1562" i="4"/>
  <c r="F1562" i="4" s="1"/>
  <c r="E1563" i="4"/>
  <c r="F1563" i="4" s="1"/>
  <c r="E1564" i="4"/>
  <c r="F1564" i="4" s="1"/>
  <c r="E1565" i="4"/>
  <c r="F1565" i="4" s="1"/>
  <c r="E1567" i="4"/>
  <c r="F1567" i="4" s="1"/>
  <c r="E1568" i="4"/>
  <c r="F1568" i="4" s="1"/>
  <c r="E1569" i="4"/>
  <c r="F1569" i="4" s="1"/>
  <c r="E1572" i="4"/>
  <c r="F1572" i="4" s="1"/>
  <c r="E1573" i="4"/>
  <c r="F1573" i="4" s="1"/>
  <c r="E1574" i="4"/>
  <c r="F1574" i="4" s="1"/>
  <c r="E1575" i="4"/>
  <c r="F1575" i="4" s="1"/>
  <c r="E1576" i="4"/>
  <c r="F1576" i="4" s="1"/>
  <c r="E1578" i="4"/>
  <c r="F1578" i="4" s="1"/>
  <c r="E1581" i="4"/>
  <c r="F1581" i="4" s="1"/>
  <c r="E1585" i="4"/>
  <c r="F1585" i="4" s="1"/>
  <c r="E1586" i="4"/>
  <c r="F1586" i="4" s="1"/>
  <c r="E1587" i="4"/>
  <c r="F1587" i="4" s="1"/>
  <c r="E1588" i="4"/>
  <c r="F1588" i="4" s="1"/>
  <c r="E1589" i="4"/>
  <c r="F1589" i="4" s="1"/>
  <c r="E1590" i="4"/>
  <c r="F1590" i="4" s="1"/>
  <c r="E1593" i="4"/>
  <c r="F1593" i="4" s="1"/>
  <c r="E1595" i="4"/>
  <c r="F1595" i="4" s="1"/>
  <c r="E1597" i="4"/>
  <c r="F1597" i="4" s="1"/>
  <c r="E1598" i="4"/>
  <c r="F1598" i="4" s="1"/>
  <c r="E1599" i="4"/>
  <c r="F1599" i="4" s="1"/>
  <c r="E1602" i="4"/>
  <c r="F1602" i="4" s="1"/>
  <c r="E1603" i="4"/>
  <c r="F1603" i="4" s="1"/>
  <c r="E1604" i="4"/>
  <c r="F1604" i="4" s="1"/>
  <c r="E1605" i="4"/>
  <c r="F1605" i="4" s="1"/>
  <c r="E1606" i="4"/>
  <c r="F1606" i="4" s="1"/>
  <c r="E1607" i="4"/>
  <c r="F1607" i="4" s="1"/>
  <c r="E1608" i="4"/>
  <c r="F1608" i="4" s="1"/>
  <c r="E1609" i="4"/>
  <c r="F1609" i="4" s="1"/>
  <c r="E1610" i="4"/>
  <c r="F1610" i="4" s="1"/>
  <c r="E1614" i="4"/>
  <c r="F1614" i="4" s="1"/>
  <c r="E1615" i="4"/>
  <c r="F1615" i="4" s="1"/>
  <c r="E1617" i="4"/>
  <c r="F1617" i="4" s="1"/>
  <c r="E1619" i="4"/>
  <c r="F1619" i="4" s="1"/>
  <c r="E1621" i="4"/>
  <c r="F1621" i="4" s="1"/>
  <c r="E1623" i="4"/>
  <c r="F1623" i="4" s="1"/>
  <c r="E1624" i="4"/>
  <c r="F1624" i="4" s="1"/>
  <c r="E1625" i="4"/>
  <c r="F1625" i="4" s="1"/>
  <c r="E1626" i="4"/>
  <c r="F1626" i="4" s="1"/>
  <c r="E1627" i="4"/>
  <c r="F1627" i="4" s="1"/>
  <c r="E1628" i="4"/>
  <c r="F1628" i="4" s="1"/>
  <c r="E1629" i="4"/>
  <c r="F1629" i="4" s="1"/>
  <c r="E1630" i="4"/>
  <c r="F1630" i="4" s="1"/>
  <c r="E1631" i="4"/>
  <c r="F1631" i="4" s="1"/>
  <c r="E1632" i="4"/>
  <c r="F1632" i="4" s="1"/>
  <c r="E1633" i="4"/>
  <c r="F1633" i="4" s="1"/>
  <c r="E1635" i="4"/>
  <c r="F1635" i="4" s="1"/>
  <c r="E1636" i="4"/>
  <c r="F1636" i="4" s="1"/>
  <c r="E1637" i="4"/>
  <c r="F1637" i="4" s="1"/>
  <c r="E1638" i="4"/>
  <c r="F1638" i="4" s="1"/>
  <c r="E1639" i="4"/>
  <c r="F1639" i="4" s="1"/>
  <c r="E1640" i="4"/>
  <c r="F1640" i="4" s="1"/>
  <c r="E1641" i="4"/>
  <c r="F1641" i="4" s="1"/>
  <c r="E1642" i="4"/>
  <c r="F1642" i="4" s="1"/>
  <c r="E1644" i="4"/>
  <c r="F1644" i="4" s="1"/>
  <c r="E1645" i="4"/>
  <c r="F1645" i="4" s="1"/>
  <c r="E1646" i="4"/>
  <c r="F1646" i="4" s="1"/>
  <c r="E1647" i="4"/>
  <c r="F1647" i="4" s="1"/>
  <c r="E1648" i="4"/>
  <c r="F1648" i="4" s="1"/>
  <c r="E1649" i="4"/>
  <c r="F1649" i="4" s="1"/>
  <c r="E1650" i="4"/>
  <c r="F1650" i="4" s="1"/>
  <c r="E1651" i="4"/>
  <c r="F1651" i="4" s="1"/>
  <c r="E1652" i="4"/>
  <c r="F1652" i="4" s="1"/>
  <c r="E1653" i="4"/>
  <c r="F1653" i="4" s="1"/>
  <c r="E1654" i="4"/>
  <c r="F1654" i="4" s="1"/>
  <c r="E1656" i="4"/>
  <c r="F1656" i="4" s="1"/>
  <c r="E1657" i="4"/>
  <c r="F1657" i="4" s="1"/>
  <c r="E1658" i="4"/>
  <c r="F1658" i="4" s="1"/>
  <c r="E1659" i="4"/>
  <c r="F1659" i="4" s="1"/>
  <c r="E1661" i="4"/>
  <c r="F1661" i="4" s="1"/>
  <c r="E1662" i="4"/>
  <c r="F1662" i="4" s="1"/>
  <c r="E1663" i="4"/>
  <c r="F1663" i="4" s="1"/>
  <c r="E1666" i="4"/>
  <c r="F1666" i="4" s="1"/>
  <c r="E1667" i="4"/>
  <c r="F1667" i="4" s="1"/>
  <c r="E1669" i="4"/>
  <c r="F1669" i="4" s="1"/>
  <c r="E1672" i="4"/>
  <c r="F1672" i="4" s="1"/>
  <c r="E1673" i="4"/>
  <c r="F1673" i="4" s="1"/>
  <c r="E1674" i="4"/>
  <c r="F1674" i="4" s="1"/>
  <c r="E1675" i="4"/>
  <c r="F1675" i="4" s="1"/>
  <c r="E1680" i="4"/>
  <c r="F1680" i="4" s="1"/>
  <c r="E1681" i="4"/>
  <c r="F1681" i="4" s="1"/>
  <c r="E1682" i="4"/>
  <c r="F1682" i="4" s="1"/>
  <c r="E1683" i="4"/>
  <c r="F1683" i="4" s="1"/>
  <c r="E1684" i="4"/>
  <c r="F1684" i="4" s="1"/>
  <c r="E1685" i="4"/>
  <c r="F1685" i="4" s="1"/>
  <c r="E1686" i="4"/>
  <c r="F1686" i="4" s="1"/>
  <c r="E1688" i="4"/>
  <c r="F1688" i="4" s="1"/>
  <c r="E1689" i="4"/>
  <c r="F1689" i="4" s="1"/>
  <c r="E1691" i="4"/>
  <c r="F1691" i="4" s="1"/>
  <c r="E1693" i="4"/>
  <c r="F1693" i="4" s="1"/>
  <c r="E1696" i="4"/>
  <c r="F1696" i="4" s="1"/>
  <c r="E1698" i="4"/>
  <c r="F1698" i="4" s="1"/>
  <c r="E1699" i="4"/>
  <c r="F1699" i="4" s="1"/>
  <c r="E1700" i="4"/>
  <c r="F1700" i="4" s="1"/>
  <c r="E1701" i="4"/>
  <c r="F1701" i="4" s="1"/>
  <c r="E1703" i="4"/>
  <c r="F1703" i="4" s="1"/>
  <c r="E1704" i="4"/>
  <c r="F1704" i="4" s="1"/>
  <c r="E1705" i="4"/>
  <c r="F1705" i="4" s="1"/>
  <c r="E1708" i="4"/>
  <c r="F1708" i="4" s="1"/>
  <c r="E1709" i="4"/>
  <c r="F1709" i="4" s="1"/>
  <c r="E1710" i="4"/>
  <c r="F1710" i="4" s="1"/>
  <c r="E1711" i="4"/>
  <c r="F1711" i="4" s="1"/>
  <c r="E1712" i="4"/>
  <c r="F1712" i="4" s="1"/>
  <c r="E1713" i="4"/>
  <c r="F1713" i="4" s="1"/>
  <c r="E1714" i="4"/>
  <c r="F1714" i="4" s="1"/>
  <c r="E1715" i="4"/>
  <c r="F1715" i="4" s="1"/>
  <c r="E1716" i="4"/>
  <c r="F1716" i="4" s="1"/>
  <c r="E1717" i="4"/>
  <c r="F1717" i="4" s="1"/>
  <c r="E1718" i="4"/>
  <c r="F1718" i="4" s="1"/>
  <c r="E1719" i="4"/>
  <c r="F1719" i="4" s="1"/>
  <c r="E1723" i="4"/>
  <c r="F1723" i="4" s="1"/>
  <c r="E1724" i="4"/>
  <c r="F1724" i="4" s="1"/>
  <c r="E1726" i="4"/>
  <c r="F1726" i="4" s="1"/>
  <c r="E1727" i="4"/>
  <c r="F1727" i="4" s="1"/>
  <c r="E1728" i="4"/>
  <c r="F1728" i="4" s="1"/>
  <c r="E1731" i="4"/>
  <c r="F1731" i="4" s="1"/>
  <c r="E1733" i="4"/>
  <c r="F1733" i="4" s="1"/>
  <c r="E1735" i="4"/>
  <c r="F1735" i="4" s="1"/>
  <c r="E1737" i="4"/>
  <c r="F1737" i="4" s="1"/>
  <c r="E1738" i="4"/>
  <c r="F1738" i="4" s="1"/>
  <c r="E1739" i="4"/>
  <c r="F1739" i="4" s="1"/>
  <c r="E1740" i="4"/>
  <c r="F1740" i="4" s="1"/>
  <c r="E1741" i="4"/>
  <c r="F1741" i="4" s="1"/>
  <c r="E1742" i="4"/>
  <c r="F1742" i="4" s="1"/>
  <c r="E1744" i="4"/>
  <c r="F1744" i="4" s="1"/>
  <c r="E1745" i="4"/>
  <c r="F1745" i="4" s="1"/>
  <c r="E1747" i="4"/>
  <c r="F1747" i="4" s="1"/>
  <c r="E1748" i="4"/>
  <c r="F1748" i="4" s="1"/>
  <c r="E1749" i="4"/>
  <c r="F1749" i="4" s="1"/>
  <c r="E1751" i="4"/>
  <c r="F1751" i="4" s="1"/>
  <c r="E1752" i="4"/>
  <c r="F1752" i="4" s="1"/>
  <c r="E1753" i="4"/>
  <c r="F1753" i="4" s="1"/>
  <c r="E1754" i="4"/>
  <c r="F1754" i="4" s="1"/>
  <c r="E1755" i="4"/>
  <c r="F1755" i="4" s="1"/>
  <c r="E1756" i="4"/>
  <c r="F1756" i="4" s="1"/>
  <c r="E1757" i="4"/>
  <c r="F1757" i="4" s="1"/>
  <c r="E1758" i="4"/>
  <c r="F1758" i="4" s="1"/>
  <c r="E1759" i="4"/>
  <c r="F1759" i="4" s="1"/>
  <c r="E1760" i="4"/>
  <c r="F1760" i="4" s="1"/>
  <c r="E1761" i="4"/>
  <c r="F1761" i="4" s="1"/>
  <c r="E1764" i="4"/>
  <c r="F1764" i="4" s="1"/>
  <c r="E1766" i="4"/>
  <c r="F1766" i="4" s="1"/>
  <c r="E1767" i="4"/>
  <c r="F1767" i="4" s="1"/>
  <c r="E1769" i="4"/>
  <c r="F1769" i="4" s="1"/>
  <c r="E1771" i="4"/>
  <c r="F1771" i="4" s="1"/>
  <c r="E1772" i="4"/>
  <c r="F1772" i="4" s="1"/>
  <c r="E1773" i="4"/>
  <c r="F1773" i="4" s="1"/>
  <c r="E1774" i="4"/>
  <c r="F1774" i="4" s="1"/>
  <c r="E1775" i="4"/>
  <c r="F1775" i="4" s="1"/>
  <c r="E1776" i="4"/>
  <c r="F1776" i="4" s="1"/>
  <c r="E1777" i="4"/>
  <c r="F1777" i="4" s="1"/>
  <c r="E1778" i="4"/>
  <c r="F1778" i="4" s="1"/>
  <c r="E1779" i="4"/>
  <c r="F1779" i="4" s="1"/>
  <c r="E1780" i="4"/>
  <c r="F1780" i="4" s="1"/>
  <c r="E1782" i="4"/>
  <c r="F1782" i="4" s="1"/>
  <c r="E1783" i="4"/>
  <c r="F1783" i="4" s="1"/>
  <c r="E1784" i="4"/>
  <c r="F1784" i="4" s="1"/>
  <c r="E1785" i="4"/>
  <c r="F1785" i="4" s="1"/>
  <c r="E1786" i="4"/>
  <c r="F1786" i="4" s="1"/>
  <c r="E1787" i="4"/>
  <c r="F1787" i="4" s="1"/>
  <c r="E1788" i="4"/>
  <c r="F1788" i="4" s="1"/>
  <c r="E1790" i="4"/>
  <c r="F1790" i="4" s="1"/>
  <c r="E1792" i="4"/>
  <c r="F1792" i="4" s="1"/>
  <c r="E1793" i="4"/>
  <c r="F1793" i="4" s="1"/>
  <c r="E1794" i="4"/>
  <c r="F1794" i="4" s="1"/>
  <c r="E1795" i="4"/>
  <c r="F1795" i="4" s="1"/>
  <c r="E1798" i="4"/>
  <c r="F1798" i="4" s="1"/>
  <c r="E1800" i="4"/>
  <c r="F1800" i="4" s="1"/>
  <c r="E1801" i="4"/>
  <c r="F1801" i="4" s="1"/>
  <c r="E1802" i="4"/>
  <c r="F1802" i="4" s="1"/>
  <c r="E1804" i="4"/>
  <c r="F1804" i="4" s="1"/>
  <c r="E1806" i="4"/>
  <c r="F1806" i="4" s="1"/>
  <c r="E1807" i="4"/>
  <c r="F1807" i="4" s="1"/>
  <c r="E1808" i="4"/>
  <c r="F1808" i="4" s="1"/>
  <c r="E1811" i="4"/>
  <c r="F1811" i="4" s="1"/>
  <c r="E1814" i="4"/>
  <c r="F1814" i="4" s="1"/>
  <c r="E1816" i="4"/>
  <c r="F1816" i="4" s="1"/>
  <c r="E1817" i="4"/>
  <c r="F1817" i="4" s="1"/>
  <c r="E1818" i="4"/>
  <c r="F1818" i="4" s="1"/>
  <c r="E1819" i="4"/>
  <c r="F1819" i="4" s="1"/>
  <c r="E1821" i="4"/>
  <c r="F1821" i="4" s="1"/>
  <c r="E1822" i="4"/>
  <c r="F1822" i="4" s="1"/>
  <c r="E1824" i="4"/>
  <c r="F1824" i="4" s="1"/>
  <c r="E1825" i="4"/>
  <c r="F1825" i="4" s="1"/>
  <c r="E1830" i="4"/>
  <c r="F1830" i="4" s="1"/>
  <c r="E1831" i="4"/>
  <c r="F1831" i="4" s="1"/>
  <c r="E1834" i="4"/>
  <c r="F1834" i="4" s="1"/>
  <c r="E1835" i="4"/>
  <c r="F1835" i="4" s="1"/>
  <c r="E1836" i="4"/>
  <c r="F1836" i="4" s="1"/>
  <c r="E1837" i="4"/>
  <c r="F1837" i="4" s="1"/>
  <c r="E1839" i="4"/>
  <c r="F1839" i="4" s="1"/>
  <c r="E1840" i="4"/>
  <c r="F1840" i="4" s="1"/>
  <c r="E1841" i="4"/>
  <c r="F1841" i="4" s="1"/>
  <c r="E1844" i="4"/>
  <c r="F1844" i="4" s="1"/>
  <c r="E1845" i="4"/>
  <c r="F1845" i="4" s="1"/>
  <c r="E1846" i="4"/>
  <c r="F1846" i="4" s="1"/>
  <c r="E1848" i="4"/>
  <c r="F1848" i="4" s="1"/>
  <c r="E1849" i="4"/>
  <c r="F1849" i="4" s="1"/>
  <c r="E1852" i="4"/>
  <c r="F1852" i="4" s="1"/>
  <c r="E1853" i="4"/>
  <c r="F1853" i="4" s="1"/>
  <c r="E1854" i="4"/>
  <c r="F1854" i="4" s="1"/>
  <c r="E1858" i="4"/>
  <c r="F1858" i="4" s="1"/>
  <c r="E1859" i="4"/>
  <c r="F1859" i="4" s="1"/>
  <c r="E1860" i="4"/>
  <c r="F1860" i="4" s="1"/>
  <c r="E1861" i="4"/>
  <c r="F1861" i="4" s="1"/>
  <c r="E1862" i="4"/>
  <c r="F1862" i="4" s="1"/>
  <c r="E1864" i="4"/>
  <c r="F1864" i="4" s="1"/>
  <c r="E1865" i="4"/>
  <c r="F1865" i="4" s="1"/>
  <c r="E1866" i="4"/>
  <c r="F1866" i="4" s="1"/>
  <c r="E1867" i="4"/>
  <c r="F1867" i="4" s="1"/>
  <c r="E1868" i="4"/>
  <c r="F1868" i="4" s="1"/>
  <c r="E1870" i="4"/>
  <c r="F1870" i="4" s="1"/>
  <c r="E1871" i="4"/>
  <c r="F1871" i="4" s="1"/>
  <c r="E1872" i="4"/>
  <c r="F1872" i="4" s="1"/>
  <c r="E1873" i="4"/>
  <c r="F1873" i="4" s="1"/>
  <c r="E1874" i="4"/>
  <c r="F1874" i="4" s="1"/>
  <c r="E1875" i="4"/>
  <c r="F1875" i="4" s="1"/>
  <c r="E1877" i="4"/>
  <c r="F1877" i="4" s="1"/>
  <c r="E1878" i="4"/>
  <c r="F1878" i="4" s="1"/>
  <c r="E1879" i="4"/>
  <c r="F1879" i="4" s="1"/>
  <c r="E1881" i="4"/>
  <c r="F1881" i="4" s="1"/>
  <c r="E1882" i="4"/>
  <c r="F1882" i="4" s="1"/>
  <c r="E1883" i="4"/>
  <c r="F1883" i="4" s="1"/>
  <c r="E1885" i="4"/>
  <c r="F1885" i="4" s="1"/>
  <c r="E1886" i="4"/>
  <c r="F1886" i="4" s="1"/>
  <c r="E1887" i="4"/>
  <c r="F1887" i="4" s="1"/>
  <c r="E1889" i="4"/>
  <c r="F1889" i="4" s="1"/>
  <c r="E1890" i="4"/>
  <c r="F1890" i="4" s="1"/>
  <c r="E1892" i="4"/>
  <c r="F1892" i="4" s="1"/>
  <c r="E1893" i="4"/>
  <c r="F1893" i="4" s="1"/>
  <c r="E1894" i="4"/>
  <c r="F1894" i="4" s="1"/>
  <c r="E1895" i="4"/>
  <c r="F1895" i="4" s="1"/>
  <c r="E1897" i="4"/>
  <c r="F1897" i="4" s="1"/>
  <c r="E1898" i="4"/>
  <c r="F1898" i="4" s="1"/>
  <c r="E1900" i="4"/>
  <c r="F1900" i="4" s="1"/>
  <c r="E1904" i="4"/>
  <c r="F1904" i="4" s="1"/>
  <c r="E1905" i="4"/>
  <c r="F1905" i="4" s="1"/>
  <c r="E1907" i="4"/>
  <c r="F1907" i="4" s="1"/>
  <c r="E1913" i="4"/>
  <c r="F1913" i="4" s="1"/>
  <c r="E1916" i="4"/>
  <c r="F1916" i="4" s="1"/>
  <c r="E1917" i="4"/>
  <c r="F1917" i="4" s="1"/>
  <c r="E1920" i="4"/>
  <c r="F1920" i="4" s="1"/>
  <c r="E1923" i="4"/>
  <c r="F1923" i="4" s="1"/>
  <c r="E1924" i="4"/>
  <c r="F1924" i="4" s="1"/>
  <c r="E1925" i="4"/>
  <c r="F1925" i="4" s="1"/>
  <c r="E1927" i="4"/>
  <c r="F1927" i="4" s="1"/>
  <c r="E1928" i="4"/>
  <c r="F1928" i="4" s="1"/>
  <c r="E1929" i="4"/>
  <c r="F1929" i="4" s="1"/>
  <c r="E1930" i="4"/>
  <c r="F1930" i="4" s="1"/>
  <c r="E1932" i="4"/>
  <c r="F1932" i="4" s="1"/>
  <c r="E1933" i="4"/>
  <c r="F1933" i="4" s="1"/>
  <c r="E1935" i="4"/>
  <c r="F1935" i="4" s="1"/>
  <c r="E1936" i="4"/>
  <c r="F1936" i="4" s="1"/>
  <c r="E1938" i="4"/>
  <c r="F1938" i="4" s="1"/>
  <c r="E1939" i="4"/>
  <c r="F1939" i="4" s="1"/>
  <c r="E1941" i="4"/>
  <c r="F1941" i="4" s="1"/>
  <c r="E1942" i="4"/>
  <c r="F1942" i="4" s="1"/>
  <c r="E1943" i="4"/>
  <c r="F1943" i="4" s="1"/>
  <c r="E1944" i="4"/>
  <c r="F1944" i="4" s="1"/>
  <c r="E1945" i="4"/>
  <c r="F1945" i="4" s="1"/>
  <c r="E1946" i="4"/>
  <c r="F1946" i="4" s="1"/>
  <c r="E1947" i="4"/>
  <c r="F1947" i="4" s="1"/>
  <c r="E1948" i="4"/>
  <c r="F1948" i="4" s="1"/>
  <c r="E1949" i="4"/>
  <c r="F1949" i="4" s="1"/>
  <c r="E1950" i="4"/>
  <c r="F1950" i="4" s="1"/>
  <c r="E1951" i="4"/>
  <c r="F1951" i="4" s="1"/>
  <c r="E1952" i="4"/>
  <c r="F1952" i="4" s="1"/>
  <c r="E1953" i="4"/>
  <c r="F1953" i="4" s="1"/>
  <c r="E1954" i="4"/>
  <c r="F1954" i="4" s="1"/>
  <c r="E1956" i="4"/>
  <c r="F1956" i="4" s="1"/>
  <c r="E1958" i="4"/>
  <c r="F1958" i="4" s="1"/>
  <c r="E1959" i="4"/>
  <c r="F1959" i="4" s="1"/>
  <c r="E1960" i="4"/>
  <c r="F1960" i="4" s="1"/>
  <c r="E1961" i="4"/>
  <c r="F1961" i="4" s="1"/>
  <c r="E1962" i="4"/>
  <c r="F1962" i="4" s="1"/>
  <c r="E1964" i="4"/>
  <c r="F1964" i="4" s="1"/>
  <c r="E1965" i="4"/>
  <c r="F1965" i="4" s="1"/>
  <c r="E1966" i="4"/>
  <c r="F1966" i="4" s="1"/>
  <c r="E1967" i="4"/>
  <c r="F1967" i="4" s="1"/>
  <c r="E1968" i="4"/>
  <c r="F1968" i="4" s="1"/>
  <c r="E1969" i="4"/>
  <c r="F1969" i="4" s="1"/>
  <c r="E1970" i="4"/>
  <c r="F1970" i="4" s="1"/>
  <c r="E1971" i="4"/>
  <c r="F1971" i="4" s="1"/>
  <c r="E1973" i="4"/>
  <c r="F1973" i="4" s="1"/>
  <c r="E1974" i="4"/>
  <c r="F1974" i="4" s="1"/>
  <c r="E1976" i="4"/>
  <c r="F1976" i="4" s="1"/>
  <c r="E1977" i="4"/>
  <c r="F1977" i="4" s="1"/>
  <c r="E1978" i="4"/>
  <c r="F1978" i="4" s="1"/>
  <c r="E1979" i="4"/>
  <c r="F1979" i="4" s="1"/>
  <c r="E1983" i="4"/>
  <c r="F1983" i="4" s="1"/>
  <c r="E1984" i="4"/>
  <c r="F1984" i="4" s="1"/>
  <c r="E1985" i="4"/>
  <c r="F1985" i="4" s="1"/>
  <c r="E1987" i="4"/>
  <c r="F1987" i="4" s="1"/>
  <c r="E1988" i="4"/>
  <c r="F1988" i="4" s="1"/>
  <c r="E1989" i="4"/>
  <c r="F1989" i="4" s="1"/>
  <c r="E1990" i="4"/>
  <c r="F1990" i="4" s="1"/>
  <c r="E1992" i="4"/>
  <c r="F1992" i="4" s="1"/>
  <c r="E1993" i="4"/>
  <c r="F1993" i="4" s="1"/>
  <c r="E1994" i="4"/>
  <c r="F1994" i="4" s="1"/>
  <c r="E1995" i="4"/>
  <c r="F1995" i="4" s="1"/>
  <c r="E1996" i="4"/>
  <c r="F1996" i="4" s="1"/>
  <c r="E1997" i="4"/>
  <c r="F1997" i="4" s="1"/>
  <c r="E1998" i="4"/>
  <c r="F1998" i="4" s="1"/>
  <c r="E1999" i="4"/>
  <c r="F1999" i="4" s="1"/>
  <c r="E2000" i="4"/>
  <c r="F2000" i="4" s="1"/>
  <c r="E2001" i="4"/>
  <c r="F2001" i="4" s="1"/>
  <c r="E2004" i="4"/>
  <c r="F2004" i="4" s="1"/>
  <c r="E2005" i="4"/>
  <c r="F2005" i="4" s="1"/>
  <c r="E2006" i="4"/>
  <c r="F2006" i="4" s="1"/>
  <c r="E2007" i="4"/>
  <c r="F2007" i="4" s="1"/>
  <c r="E2009" i="4"/>
  <c r="F2009" i="4" s="1"/>
  <c r="E2010" i="4"/>
  <c r="F2010" i="4" s="1"/>
  <c r="E2011" i="4"/>
  <c r="F2011" i="4" s="1"/>
  <c r="E2013" i="4"/>
  <c r="F2013" i="4" s="1"/>
  <c r="E2014" i="4"/>
  <c r="F2014" i="4" s="1"/>
  <c r="E2015" i="4"/>
  <c r="F2015" i="4" s="1"/>
  <c r="E2016" i="4"/>
  <c r="F2016" i="4" s="1"/>
  <c r="E2017" i="4"/>
  <c r="F2017" i="4" s="1"/>
  <c r="E2018" i="4"/>
  <c r="F2018" i="4" s="1"/>
  <c r="E2019" i="4"/>
  <c r="F2019" i="4" s="1"/>
  <c r="E2020" i="4"/>
  <c r="F2020" i="4" s="1"/>
  <c r="E2021" i="4"/>
  <c r="F2021" i="4" s="1"/>
  <c r="E2023" i="4"/>
  <c r="F2023" i="4" s="1"/>
  <c r="E2024" i="4"/>
  <c r="F2024" i="4" s="1"/>
  <c r="E2025" i="4"/>
  <c r="F2025" i="4" s="1"/>
  <c r="E2027" i="4"/>
  <c r="F2027" i="4" s="1"/>
  <c r="E2028" i="4"/>
  <c r="F2028" i="4" s="1"/>
  <c r="E2029" i="4"/>
  <c r="F2029" i="4" s="1"/>
  <c r="E2030" i="4"/>
  <c r="F2030" i="4" s="1"/>
  <c r="E2031" i="4"/>
  <c r="F2031" i="4" s="1"/>
  <c r="E2032" i="4"/>
  <c r="F2032" i="4" s="1"/>
  <c r="E2033" i="4"/>
  <c r="F2033" i="4" s="1"/>
  <c r="E2035" i="4"/>
  <c r="F2035" i="4" s="1"/>
  <c r="E2036" i="4"/>
  <c r="F2036" i="4" s="1"/>
  <c r="E2039" i="4"/>
  <c r="F2039" i="4" s="1"/>
  <c r="E2040" i="4"/>
  <c r="F2040" i="4" s="1"/>
  <c r="E2041" i="4"/>
  <c r="F2041" i="4" s="1"/>
  <c r="E2043" i="4"/>
  <c r="F2043" i="4" s="1"/>
  <c r="E2044" i="4"/>
  <c r="F2044" i="4" s="1"/>
  <c r="E2045" i="4"/>
  <c r="F2045" i="4" s="1"/>
  <c r="E2046" i="4"/>
  <c r="F2046" i="4" s="1"/>
  <c r="E2047" i="4"/>
  <c r="F2047" i="4" s="1"/>
  <c r="E2048" i="4"/>
  <c r="F2048" i="4" s="1"/>
  <c r="E2049" i="4"/>
  <c r="F2049" i="4" s="1"/>
  <c r="E2050" i="4"/>
  <c r="F2050" i="4" s="1"/>
  <c r="E2052" i="4"/>
  <c r="F2052" i="4" s="1"/>
  <c r="E2053" i="4"/>
  <c r="F2053" i="4" s="1"/>
  <c r="E2054" i="4"/>
  <c r="F2054" i="4" s="1"/>
  <c r="E2057" i="4"/>
  <c r="F2057" i="4" s="1"/>
  <c r="E2058" i="4"/>
  <c r="F2058" i="4" s="1"/>
  <c r="E2059" i="4"/>
  <c r="F2059" i="4" s="1"/>
  <c r="E2061" i="4"/>
  <c r="F2061" i="4" s="1"/>
  <c r="E2062" i="4"/>
  <c r="F2062" i="4" s="1"/>
  <c r="E2063" i="4"/>
  <c r="F2063" i="4" s="1"/>
  <c r="E2064" i="4"/>
  <c r="F2064" i="4" s="1"/>
  <c r="E2065" i="4"/>
  <c r="F2065" i="4" s="1"/>
  <c r="E2066" i="4"/>
  <c r="F2066" i="4" s="1"/>
  <c r="E2067" i="4"/>
  <c r="F2067" i="4" s="1"/>
  <c r="E2068" i="4"/>
  <c r="F2068" i="4" s="1"/>
  <c r="E2069" i="4"/>
  <c r="F2069" i="4" s="1"/>
  <c r="E2070" i="4"/>
  <c r="F2070" i="4" s="1"/>
  <c r="E2071" i="4"/>
  <c r="F2071" i="4" s="1"/>
  <c r="E2072" i="4"/>
  <c r="F2072" i="4" s="1"/>
  <c r="E2074" i="4"/>
  <c r="F2074" i="4" s="1"/>
  <c r="E2075" i="4"/>
  <c r="F2075" i="4" s="1"/>
  <c r="E2077" i="4"/>
  <c r="F2077" i="4" s="1"/>
  <c r="E2079" i="4"/>
  <c r="F2079" i="4" s="1"/>
  <c r="E2080" i="4"/>
  <c r="F2080" i="4" s="1"/>
  <c r="E2081" i="4"/>
  <c r="F2081" i="4" s="1"/>
  <c r="E2082" i="4"/>
  <c r="F2082" i="4" s="1"/>
  <c r="E2083" i="4"/>
  <c r="F2083" i="4" s="1"/>
  <c r="E2084" i="4"/>
  <c r="F2084" i="4" s="1"/>
  <c r="E2085" i="4"/>
  <c r="F2085" i="4" s="1"/>
  <c r="E2086" i="4"/>
  <c r="F2086" i="4" s="1"/>
  <c r="E2087" i="4"/>
  <c r="F2087" i="4" s="1"/>
  <c r="E2088" i="4"/>
  <c r="F2088" i="4" s="1"/>
  <c r="E2089" i="4"/>
  <c r="F2089" i="4" s="1"/>
  <c r="E2090" i="4"/>
  <c r="F2090" i="4" s="1"/>
  <c r="E2091" i="4"/>
  <c r="F2091" i="4" s="1"/>
  <c r="E2092" i="4"/>
  <c r="F2092" i="4" s="1"/>
  <c r="E2093" i="4"/>
  <c r="F2093" i="4" s="1"/>
  <c r="E2094" i="4"/>
  <c r="F2094" i="4" s="1"/>
  <c r="E2095" i="4"/>
  <c r="F2095" i="4" s="1"/>
  <c r="E2096" i="4"/>
  <c r="F2096" i="4" s="1"/>
  <c r="E2097" i="4"/>
  <c r="F2097" i="4" s="1"/>
  <c r="E2098" i="4"/>
  <c r="F2098" i="4" s="1"/>
  <c r="E2099" i="4"/>
  <c r="F2099" i="4" s="1"/>
  <c r="E2102" i="4"/>
  <c r="F2102" i="4" s="1"/>
  <c r="E2103" i="4"/>
  <c r="F2103" i="4" s="1"/>
  <c r="E2104" i="4"/>
  <c r="F2104" i="4" s="1"/>
  <c r="E2106" i="4"/>
  <c r="F2106" i="4" s="1"/>
  <c r="E2107" i="4"/>
  <c r="F2107" i="4" s="1"/>
  <c r="E2108" i="4"/>
  <c r="F2108" i="4" s="1"/>
  <c r="E2110" i="4"/>
  <c r="F2110" i="4" s="1"/>
  <c r="E2111" i="4"/>
  <c r="F2111" i="4" s="1"/>
  <c r="E2112" i="4"/>
  <c r="F2112" i="4" s="1"/>
  <c r="E2113" i="4"/>
  <c r="F2113" i="4" s="1"/>
  <c r="E2114" i="4"/>
  <c r="F2114" i="4" s="1"/>
  <c r="E2115" i="4"/>
  <c r="F2115" i="4" s="1"/>
  <c r="E2116" i="4"/>
  <c r="F2116" i="4" s="1"/>
  <c r="E2118" i="4"/>
  <c r="F2118" i="4" s="1"/>
  <c r="E2120" i="4"/>
  <c r="F2120" i="4" s="1"/>
  <c r="E2121" i="4"/>
  <c r="F2121" i="4" s="1"/>
  <c r="E2122" i="4"/>
  <c r="F2122" i="4" s="1"/>
  <c r="E2123" i="4"/>
  <c r="F2123" i="4" s="1"/>
  <c r="E2124" i="4"/>
  <c r="F2124" i="4" s="1"/>
  <c r="E2125" i="4"/>
  <c r="F2125" i="4" s="1"/>
  <c r="E2127" i="4"/>
  <c r="F2127" i="4" s="1"/>
  <c r="E2128" i="4"/>
  <c r="F2128" i="4" s="1"/>
  <c r="E2130" i="4"/>
  <c r="F2130" i="4" s="1"/>
  <c r="E2132" i="4"/>
  <c r="F2132" i="4" s="1"/>
  <c r="E2134" i="4"/>
  <c r="F2134" i="4" s="1"/>
  <c r="E2136" i="4"/>
  <c r="F2136" i="4" s="1"/>
  <c r="E2137" i="4"/>
  <c r="F2137" i="4" s="1"/>
  <c r="E2138" i="4"/>
  <c r="F2138" i="4" s="1"/>
  <c r="E2140" i="4"/>
  <c r="F2140" i="4" s="1"/>
  <c r="E2144" i="4"/>
  <c r="F2144" i="4" s="1"/>
  <c r="E2146" i="4"/>
  <c r="F2146" i="4" s="1"/>
  <c r="E2147" i="4"/>
  <c r="F2147" i="4" s="1"/>
  <c r="E2148" i="4"/>
  <c r="F2148" i="4" s="1"/>
  <c r="E2149" i="4"/>
  <c r="F2149" i="4" s="1"/>
  <c r="E2150" i="4"/>
  <c r="F2150" i="4" s="1"/>
  <c r="E2151" i="4"/>
  <c r="F2151" i="4" s="1"/>
  <c r="E2152" i="4"/>
  <c r="F2152" i="4" s="1"/>
  <c r="E2153" i="4"/>
  <c r="F2153" i="4" s="1"/>
  <c r="E2154" i="4"/>
  <c r="F2154" i="4" s="1"/>
  <c r="E2155" i="4"/>
  <c r="F2155" i="4" s="1"/>
  <c r="E2156" i="4"/>
  <c r="F2156" i="4" s="1"/>
  <c r="E2157" i="4"/>
  <c r="F2157" i="4" s="1"/>
  <c r="E2158" i="4"/>
  <c r="F2158" i="4" s="1"/>
  <c r="E2159" i="4"/>
  <c r="F2159" i="4" s="1"/>
  <c r="E2160" i="4"/>
  <c r="F2160" i="4" s="1"/>
  <c r="E2162" i="4"/>
  <c r="F2162" i="4" s="1"/>
  <c r="E2163" i="4"/>
  <c r="F2163" i="4" s="1"/>
  <c r="E2164" i="4"/>
  <c r="F2164" i="4" s="1"/>
  <c r="E2166" i="4"/>
  <c r="F2166" i="4" s="1"/>
  <c r="E2167" i="4"/>
  <c r="F2167" i="4" s="1"/>
  <c r="E2169" i="4"/>
  <c r="F2169" i="4" s="1"/>
  <c r="E2170" i="4"/>
  <c r="F2170" i="4" s="1"/>
  <c r="E2172" i="4"/>
  <c r="F2172" i="4" s="1"/>
  <c r="E2173" i="4"/>
  <c r="F2173" i="4" s="1"/>
  <c r="E2175" i="4"/>
  <c r="F2175" i="4" s="1"/>
  <c r="E2177" i="4"/>
  <c r="F2177" i="4" s="1"/>
  <c r="E2179" i="4"/>
  <c r="F2179" i="4" s="1"/>
  <c r="E2180" i="4"/>
  <c r="F2180" i="4" s="1"/>
  <c r="E2181" i="4"/>
  <c r="F2181" i="4" s="1"/>
  <c r="E2182" i="4"/>
  <c r="F2182" i="4" s="1"/>
  <c r="E2183" i="4"/>
  <c r="F2183" i="4" s="1"/>
  <c r="E2184" i="4"/>
  <c r="F2184" i="4" s="1"/>
  <c r="E2185" i="4"/>
  <c r="F2185" i="4" s="1"/>
  <c r="E2186" i="4"/>
  <c r="F2186" i="4" s="1"/>
  <c r="E2187" i="4"/>
  <c r="F2187" i="4" s="1"/>
  <c r="E2188" i="4"/>
  <c r="F2188" i="4" s="1"/>
  <c r="E2189" i="4"/>
  <c r="F2189" i="4" s="1"/>
  <c r="E2190" i="4"/>
  <c r="F2190" i="4" s="1"/>
  <c r="E2192" i="4"/>
  <c r="F2192" i="4" s="1"/>
  <c r="E2193" i="4"/>
  <c r="F2193" i="4" s="1"/>
  <c r="E2195" i="4"/>
  <c r="F2195" i="4" s="1"/>
  <c r="E2197" i="4"/>
  <c r="F2197" i="4" s="1"/>
  <c r="E2198" i="4"/>
  <c r="F2198" i="4" s="1"/>
  <c r="E2199" i="4"/>
  <c r="F2199" i="4" s="1"/>
  <c r="E2200" i="4"/>
  <c r="F2200" i="4" s="1"/>
  <c r="E2202" i="4"/>
  <c r="F2202" i="4" s="1"/>
  <c r="E2203" i="4"/>
  <c r="F2203" i="4" s="1"/>
  <c r="E2204" i="4"/>
  <c r="F2204" i="4" s="1"/>
  <c r="E2205" i="4"/>
  <c r="F2205" i="4" s="1"/>
  <c r="E2206" i="4"/>
  <c r="F2206" i="4" s="1"/>
  <c r="E2207" i="4"/>
  <c r="F2207" i="4" s="1"/>
  <c r="E2210" i="4"/>
  <c r="F2210" i="4" s="1"/>
  <c r="E2211" i="4"/>
  <c r="F2211" i="4" s="1"/>
  <c r="E2212" i="4"/>
  <c r="F2212" i="4" s="1"/>
  <c r="E2213" i="4"/>
  <c r="F2213" i="4" s="1"/>
  <c r="E2214" i="4"/>
  <c r="F2214" i="4" s="1"/>
  <c r="E2215" i="4"/>
  <c r="F2215" i="4" s="1"/>
  <c r="E2216" i="4"/>
  <c r="F2216" i="4" s="1"/>
  <c r="E2217" i="4"/>
  <c r="F2217" i="4" s="1"/>
  <c r="E2218" i="4"/>
  <c r="F2218" i="4" s="1"/>
  <c r="E2219" i="4"/>
  <c r="F2219" i="4" s="1"/>
  <c r="E2220" i="4"/>
  <c r="F2220" i="4" s="1"/>
  <c r="E2221" i="4"/>
  <c r="F2221" i="4" s="1"/>
  <c r="E2222" i="4"/>
  <c r="F2222" i="4" s="1"/>
  <c r="E2223" i="4"/>
  <c r="F2223" i="4" s="1"/>
  <c r="E2225" i="4"/>
  <c r="F2225" i="4" s="1"/>
  <c r="E2226" i="4"/>
  <c r="F2226" i="4" s="1"/>
  <c r="E2227" i="4"/>
  <c r="F2227" i="4" s="1"/>
  <c r="E2229" i="4"/>
  <c r="F2229" i="4" s="1"/>
  <c r="E2231" i="4"/>
  <c r="F2231" i="4" s="1"/>
  <c r="E2232" i="4"/>
  <c r="F2232" i="4" s="1"/>
  <c r="E2233" i="4"/>
  <c r="F2233" i="4" s="1"/>
  <c r="E2234" i="4"/>
  <c r="F2234" i="4" s="1"/>
  <c r="E2235" i="4"/>
  <c r="F2235" i="4" s="1"/>
  <c r="E2237" i="4"/>
  <c r="F2237" i="4" s="1"/>
  <c r="E2238" i="4"/>
  <c r="F2238" i="4" s="1"/>
  <c r="E2239" i="4"/>
  <c r="F2239" i="4" s="1"/>
  <c r="E2240" i="4"/>
  <c r="F2240" i="4" s="1"/>
  <c r="E2242" i="4"/>
  <c r="F2242" i="4" s="1"/>
  <c r="E2244" i="4"/>
  <c r="F2244" i="4" s="1"/>
  <c r="E2245" i="4"/>
  <c r="F2245" i="4" s="1"/>
  <c r="E2246" i="4"/>
  <c r="F2246" i="4" s="1"/>
  <c r="E2249" i="4"/>
  <c r="F2249" i="4" s="1"/>
  <c r="E2250" i="4"/>
  <c r="F2250" i="4" s="1"/>
  <c r="E2254" i="4"/>
  <c r="F2254" i="4" s="1"/>
  <c r="E2255" i="4"/>
  <c r="F2255" i="4" s="1"/>
  <c r="E2256" i="4"/>
  <c r="F2256" i="4" s="1"/>
  <c r="E2258" i="4"/>
  <c r="F2258" i="4" s="1"/>
  <c r="E2262" i="4"/>
  <c r="F2262" i="4" s="1"/>
  <c r="E2263" i="4"/>
  <c r="F2263" i="4" s="1"/>
  <c r="E2264" i="4"/>
  <c r="F2264" i="4" s="1"/>
  <c r="E2265" i="4"/>
  <c r="F2265" i="4" s="1"/>
  <c r="E2266" i="4"/>
  <c r="F2266" i="4" s="1"/>
  <c r="E2267" i="4"/>
  <c r="F2267" i="4" s="1"/>
  <c r="E2268" i="4"/>
  <c r="F2268" i="4" s="1"/>
  <c r="E2269" i="4"/>
  <c r="F2269" i="4" s="1"/>
  <c r="E2270" i="4"/>
  <c r="F2270" i="4" s="1"/>
  <c r="E2271" i="4"/>
  <c r="F2271" i="4" s="1"/>
  <c r="E2272" i="4"/>
  <c r="F2272" i="4" s="1"/>
  <c r="E2273" i="4"/>
  <c r="F2273" i="4" s="1"/>
  <c r="E2274" i="4"/>
  <c r="F2274" i="4" s="1"/>
  <c r="E2276" i="4"/>
  <c r="F2276" i="4" s="1"/>
  <c r="E2277" i="4"/>
  <c r="F2277" i="4" s="1"/>
  <c r="E2278" i="4"/>
  <c r="F2278" i="4" s="1"/>
  <c r="E2282" i="4"/>
  <c r="F2282" i="4" s="1"/>
  <c r="E2283" i="4"/>
  <c r="F2283" i="4" s="1"/>
  <c r="E2284" i="4"/>
  <c r="F2284" i="4" s="1"/>
  <c r="E2285" i="4"/>
  <c r="F2285" i="4" s="1"/>
  <c r="E2287" i="4"/>
  <c r="F2287" i="4" s="1"/>
  <c r="E2289" i="4"/>
  <c r="F2289" i="4" s="1"/>
  <c r="E2290" i="4"/>
  <c r="F2290" i="4" s="1"/>
  <c r="E2291" i="4"/>
  <c r="F2291" i="4" s="1"/>
  <c r="E2292" i="4"/>
  <c r="F2292" i="4" s="1"/>
  <c r="E2293" i="4"/>
  <c r="F2293" i="4" s="1"/>
  <c r="E2294" i="4"/>
  <c r="F2294" i="4" s="1"/>
  <c r="E2295" i="4"/>
  <c r="F2295" i="4" s="1"/>
  <c r="E2296" i="4"/>
  <c r="F2296" i="4" s="1"/>
  <c r="E2298" i="4"/>
  <c r="F2298" i="4" s="1"/>
  <c r="E2300" i="4"/>
  <c r="F2300" i="4" s="1"/>
  <c r="E2301" i="4"/>
  <c r="F2301" i="4" s="1"/>
  <c r="E2302" i="4"/>
  <c r="F2302" i="4" s="1"/>
  <c r="E2303" i="4"/>
  <c r="F2303" i="4" s="1"/>
  <c r="E2304" i="4"/>
  <c r="F2304" i="4" s="1"/>
  <c r="E2308" i="4"/>
  <c r="F2308" i="4" s="1"/>
  <c r="E2310" i="4"/>
  <c r="F2310" i="4" s="1"/>
  <c r="E2311" i="4"/>
  <c r="F2311" i="4" s="1"/>
  <c r="E2312" i="4"/>
  <c r="F2312" i="4" s="1"/>
  <c r="E2313" i="4"/>
  <c r="F2313" i="4" s="1"/>
  <c r="E2316" i="4"/>
  <c r="F2316" i="4" s="1"/>
  <c r="E2318" i="4"/>
  <c r="F2318" i="4" s="1"/>
  <c r="E2319" i="4"/>
  <c r="F2319" i="4" s="1"/>
  <c r="E2320" i="4"/>
  <c r="F2320" i="4" s="1"/>
  <c r="E2321" i="4"/>
  <c r="F2321" i="4" s="1"/>
  <c r="E2322" i="4"/>
  <c r="F2322" i="4" s="1"/>
  <c r="E2326" i="4"/>
  <c r="F2326" i="4" s="1"/>
  <c r="E2327" i="4"/>
  <c r="F2327" i="4" s="1"/>
  <c r="E2329" i="4"/>
  <c r="F2329" i="4" s="1"/>
  <c r="E2330" i="4"/>
  <c r="F2330" i="4" s="1"/>
  <c r="E2331" i="4"/>
  <c r="F2331" i="4" s="1"/>
  <c r="E2333" i="4"/>
  <c r="F2333" i="4" s="1"/>
  <c r="E2334" i="4"/>
  <c r="F2334" i="4" s="1"/>
  <c r="E2335" i="4"/>
  <c r="F2335" i="4" s="1"/>
  <c r="E2336" i="4"/>
  <c r="F2336" i="4" s="1"/>
  <c r="E2337" i="4"/>
  <c r="F2337" i="4" s="1"/>
  <c r="E2339" i="4"/>
  <c r="F2339" i="4" s="1"/>
  <c r="E2340" i="4"/>
  <c r="F2340" i="4" s="1"/>
  <c r="E2342" i="4"/>
  <c r="F2342" i="4" s="1"/>
  <c r="E2343" i="4"/>
  <c r="F2343" i="4" s="1"/>
  <c r="E2344" i="4"/>
  <c r="F2344" i="4" s="1"/>
  <c r="E2347" i="4"/>
  <c r="F2347" i="4" s="1"/>
  <c r="E2349" i="4"/>
  <c r="F2349" i="4" s="1"/>
  <c r="E2350" i="4"/>
  <c r="F2350" i="4" s="1"/>
  <c r="E2351" i="4"/>
  <c r="F2351" i="4" s="1"/>
  <c r="E2352" i="4"/>
  <c r="F2352" i="4" s="1"/>
  <c r="E2354" i="4"/>
  <c r="F2354" i="4" s="1"/>
  <c r="E2357" i="4"/>
  <c r="F2357" i="4" s="1"/>
  <c r="E2358" i="4"/>
  <c r="F2358" i="4" s="1"/>
  <c r="E2359" i="4"/>
  <c r="F2359" i="4" s="1"/>
  <c r="E2361" i="4"/>
  <c r="F2361" i="4" s="1"/>
  <c r="E2362" i="4"/>
  <c r="F2362" i="4" s="1"/>
  <c r="E2363" i="4"/>
  <c r="F2363" i="4" s="1"/>
  <c r="E2364" i="4"/>
  <c r="F2364" i="4" s="1"/>
  <c r="E2365" i="4"/>
  <c r="F2365" i="4" s="1"/>
  <c r="E2367" i="4"/>
  <c r="F2367" i="4" s="1"/>
  <c r="E2369" i="4"/>
  <c r="F2369" i="4" s="1"/>
  <c r="E2370" i="4"/>
  <c r="F2370" i="4" s="1"/>
  <c r="E2371" i="4"/>
  <c r="F2371" i="4" s="1"/>
  <c r="E2372" i="4"/>
  <c r="F2372" i="4" s="1"/>
  <c r="E2373" i="4"/>
  <c r="F2373" i="4" s="1"/>
  <c r="E2374" i="4"/>
  <c r="F2374" i="4" s="1"/>
  <c r="E2375" i="4"/>
  <c r="F2375" i="4" s="1"/>
  <c r="E2376" i="4"/>
  <c r="F2376" i="4" s="1"/>
  <c r="E2377" i="4"/>
  <c r="F2377" i="4" s="1"/>
  <c r="E2378" i="4"/>
  <c r="F2378" i="4" s="1"/>
  <c r="E2379" i="4"/>
  <c r="F2379" i="4" s="1"/>
  <c r="E2380" i="4"/>
  <c r="F2380" i="4" s="1"/>
  <c r="E2381" i="4"/>
  <c r="F2381" i="4" s="1"/>
  <c r="E2382" i="4"/>
  <c r="F2382" i="4" s="1"/>
  <c r="E2383" i="4"/>
  <c r="F2383" i="4" s="1"/>
  <c r="E2384" i="4"/>
  <c r="F2384" i="4" s="1"/>
  <c r="E2385" i="4"/>
  <c r="F2385" i="4" s="1"/>
  <c r="E2386" i="4"/>
  <c r="F2386" i="4" s="1"/>
  <c r="E2387" i="4"/>
  <c r="F2387" i="4" s="1"/>
  <c r="E2388" i="4"/>
  <c r="F2388" i="4" s="1"/>
  <c r="E2389" i="4"/>
  <c r="F2389" i="4" s="1"/>
  <c r="E2390" i="4"/>
  <c r="F2390" i="4" s="1"/>
  <c r="E2391" i="4"/>
  <c r="F2391" i="4" s="1"/>
  <c r="E2392" i="4"/>
  <c r="F2392" i="4" s="1"/>
  <c r="E2393" i="4"/>
  <c r="F2393" i="4" s="1"/>
  <c r="E2394" i="4"/>
  <c r="F2394" i="4" s="1"/>
  <c r="E2395" i="4"/>
  <c r="F2395" i="4" s="1"/>
  <c r="E2396" i="4"/>
  <c r="F2396" i="4" s="1"/>
  <c r="E2397" i="4"/>
  <c r="F2397" i="4" s="1"/>
  <c r="E2398" i="4"/>
  <c r="F2398" i="4" s="1"/>
  <c r="E2399" i="4"/>
  <c r="F2399" i="4" s="1"/>
  <c r="E2400" i="4"/>
  <c r="F2400" i="4" s="1"/>
  <c r="E2401" i="4"/>
  <c r="F2401" i="4" s="1"/>
  <c r="E2402" i="4"/>
  <c r="F2402" i="4" s="1"/>
  <c r="E2403" i="4"/>
  <c r="F2403" i="4" s="1"/>
  <c r="E2404" i="4"/>
  <c r="F2404" i="4" s="1"/>
  <c r="E2405" i="4"/>
  <c r="F2405" i="4" s="1"/>
  <c r="E2406" i="4"/>
  <c r="F2406" i="4" s="1"/>
  <c r="E2407" i="4"/>
  <c r="F2407" i="4" s="1"/>
  <c r="E2408" i="4"/>
  <c r="F2408" i="4" s="1"/>
  <c r="E2409" i="4"/>
  <c r="F2409" i="4" s="1"/>
  <c r="E2410" i="4"/>
  <c r="F2410" i="4" s="1"/>
  <c r="E2411" i="4"/>
  <c r="F2411" i="4" s="1"/>
  <c r="E2412" i="4"/>
  <c r="F2412" i="4" s="1"/>
  <c r="E2413" i="4"/>
  <c r="F2413" i="4" s="1"/>
  <c r="E2414" i="4"/>
  <c r="F2414" i="4" s="1"/>
  <c r="E2415" i="4"/>
  <c r="F2415" i="4" s="1"/>
  <c r="E2416" i="4"/>
  <c r="F2416" i="4" s="1"/>
  <c r="E2417" i="4"/>
  <c r="F2417" i="4" s="1"/>
  <c r="E2418" i="4"/>
  <c r="F2418" i="4" s="1"/>
  <c r="E2419" i="4"/>
  <c r="F2419" i="4" s="1"/>
  <c r="E2420" i="4"/>
  <c r="F2420" i="4" s="1"/>
  <c r="E2421" i="4"/>
  <c r="F2421" i="4" s="1"/>
  <c r="E2422" i="4"/>
  <c r="F2422" i="4" s="1"/>
  <c r="E2423" i="4"/>
  <c r="F2423" i="4" s="1"/>
  <c r="E2424" i="4"/>
  <c r="F2424" i="4" s="1"/>
  <c r="E2425" i="4"/>
  <c r="F2425" i="4" s="1"/>
  <c r="E2426" i="4"/>
  <c r="F2426" i="4" s="1"/>
  <c r="E2427" i="4"/>
  <c r="F2427" i="4" s="1"/>
  <c r="E2428" i="4"/>
  <c r="F2428" i="4" s="1"/>
  <c r="E2429" i="4"/>
  <c r="F2429" i="4" s="1"/>
  <c r="E2430" i="4"/>
  <c r="F2430" i="4" s="1"/>
  <c r="E2431" i="4"/>
  <c r="F2431" i="4" s="1"/>
  <c r="E2432" i="4"/>
  <c r="F2432" i="4" s="1"/>
  <c r="E2433" i="4"/>
  <c r="F2433" i="4" s="1"/>
  <c r="E2434" i="4"/>
  <c r="F2434" i="4" s="1"/>
  <c r="E2435" i="4"/>
  <c r="F2435" i="4" s="1"/>
  <c r="E2436" i="4"/>
  <c r="F2436" i="4" s="1"/>
  <c r="E2437" i="4"/>
  <c r="F2437" i="4" s="1"/>
  <c r="E2438" i="4"/>
  <c r="F2438" i="4" s="1"/>
  <c r="E2439" i="4"/>
  <c r="F2439" i="4" s="1"/>
  <c r="E2440" i="4"/>
  <c r="F2440" i="4" s="1"/>
  <c r="E2441" i="4"/>
  <c r="F2441" i="4" s="1"/>
  <c r="E2442" i="4"/>
  <c r="F2442" i="4" s="1"/>
  <c r="E2443" i="4"/>
  <c r="F2443" i="4" s="1"/>
  <c r="E2444" i="4"/>
  <c r="F2444" i="4" s="1"/>
  <c r="E2445" i="4"/>
  <c r="F2445" i="4" s="1"/>
  <c r="E2446" i="4"/>
  <c r="F2446" i="4" s="1"/>
  <c r="E2447" i="4"/>
  <c r="F2447" i="4" s="1"/>
  <c r="E2448" i="4"/>
  <c r="F2448" i="4" s="1"/>
  <c r="E2449" i="4"/>
  <c r="F2449" i="4" s="1"/>
  <c r="E2450" i="4"/>
  <c r="F2450" i="4" s="1"/>
  <c r="E2451" i="4"/>
  <c r="F2451" i="4" s="1"/>
  <c r="E2452" i="4"/>
  <c r="F2452" i="4" s="1"/>
  <c r="E2453" i="4"/>
  <c r="F2453" i="4" s="1"/>
  <c r="E2454" i="4"/>
  <c r="F2454" i="4" s="1"/>
  <c r="E2455" i="4"/>
  <c r="F2455" i="4" s="1"/>
  <c r="E2456" i="4"/>
  <c r="F2456" i="4" s="1"/>
  <c r="E2457" i="4"/>
  <c r="F2457" i="4" s="1"/>
  <c r="E2458" i="4"/>
  <c r="F2458" i="4" s="1"/>
  <c r="E2459" i="4"/>
  <c r="F2459" i="4" s="1"/>
  <c r="E2460" i="4"/>
  <c r="F2460" i="4" s="1"/>
  <c r="E2461" i="4"/>
  <c r="F2461" i="4" s="1"/>
  <c r="E2462" i="4"/>
  <c r="F2462" i="4" s="1"/>
  <c r="E2463" i="4"/>
  <c r="F2463" i="4" s="1"/>
  <c r="E2464" i="4"/>
  <c r="F2464" i="4" s="1"/>
  <c r="E2465" i="4"/>
  <c r="F2465" i="4" s="1"/>
  <c r="E2466" i="4"/>
  <c r="F2466" i="4" s="1"/>
  <c r="E2467" i="4"/>
  <c r="F2467" i="4" s="1"/>
  <c r="E2468" i="4"/>
  <c r="F2468" i="4" s="1"/>
  <c r="E2469" i="4"/>
  <c r="F2469" i="4" s="1"/>
  <c r="E2470" i="4"/>
  <c r="F2470" i="4" s="1"/>
  <c r="E2471" i="4"/>
  <c r="F2471" i="4" s="1"/>
  <c r="E2472" i="4"/>
  <c r="F2472" i="4" s="1"/>
  <c r="E2473" i="4"/>
  <c r="F2473" i="4" s="1"/>
  <c r="E2474" i="4"/>
  <c r="F2474" i="4" s="1"/>
  <c r="E2475" i="4"/>
  <c r="F2475" i="4" s="1"/>
  <c r="E2476" i="4"/>
  <c r="F2476" i="4" s="1"/>
  <c r="E2477" i="4"/>
  <c r="F2477" i="4" s="1"/>
  <c r="E2478" i="4"/>
  <c r="F2478" i="4" s="1"/>
  <c r="E2479" i="4"/>
  <c r="F2479" i="4" s="1"/>
  <c r="E2480" i="4"/>
  <c r="F2480" i="4" s="1"/>
  <c r="E2481" i="4"/>
  <c r="F2481" i="4" s="1"/>
  <c r="E2482" i="4"/>
  <c r="F2482" i="4" s="1"/>
  <c r="E2483" i="4"/>
  <c r="F2483" i="4" s="1"/>
  <c r="E2484" i="4"/>
  <c r="F2484" i="4" s="1"/>
  <c r="E2485" i="4"/>
  <c r="F2485" i="4" s="1"/>
  <c r="E2486" i="4"/>
  <c r="F2486" i="4" s="1"/>
  <c r="E2487" i="4"/>
  <c r="F2487" i="4" s="1"/>
  <c r="E2488" i="4"/>
  <c r="F2488" i="4" s="1"/>
  <c r="E2489" i="4"/>
  <c r="F2489" i="4" s="1"/>
  <c r="E2490" i="4"/>
  <c r="F2490" i="4" s="1"/>
  <c r="E2491" i="4"/>
  <c r="F2491" i="4" s="1"/>
  <c r="E2492" i="4"/>
  <c r="F2492" i="4" s="1"/>
  <c r="E2493" i="4"/>
  <c r="F2493" i="4" s="1"/>
  <c r="E2494" i="4"/>
  <c r="F2494" i="4" s="1"/>
  <c r="E2495" i="4"/>
  <c r="F2495" i="4" s="1"/>
  <c r="E2496" i="4"/>
  <c r="F2496" i="4" s="1"/>
  <c r="E2497" i="4"/>
  <c r="F2497" i="4" s="1"/>
  <c r="E2498" i="4"/>
  <c r="F2498" i="4" s="1"/>
  <c r="E2499" i="4"/>
  <c r="F2499" i="4" s="1"/>
  <c r="E2500" i="4"/>
  <c r="F2500" i="4" s="1"/>
  <c r="E2501" i="4"/>
  <c r="F2501" i="4" s="1"/>
  <c r="E2502" i="4"/>
  <c r="F2502" i="4" s="1"/>
  <c r="E2503" i="4"/>
  <c r="F2503" i="4" s="1"/>
  <c r="E2504" i="4"/>
  <c r="F2504" i="4" s="1"/>
  <c r="E2505" i="4"/>
  <c r="F2505" i="4" s="1"/>
  <c r="E2506" i="4"/>
  <c r="F2506" i="4" s="1"/>
  <c r="E2507" i="4"/>
  <c r="F2507" i="4" s="1"/>
  <c r="E2508" i="4"/>
  <c r="F2508" i="4" s="1"/>
  <c r="E2509" i="4"/>
  <c r="F2509" i="4" s="1"/>
  <c r="E2510" i="4"/>
  <c r="F2510" i="4" s="1"/>
  <c r="E2511" i="4"/>
  <c r="F2511" i="4" s="1"/>
  <c r="E2512" i="4"/>
  <c r="F2512" i="4" s="1"/>
  <c r="E2513" i="4"/>
  <c r="F2513" i="4" s="1"/>
  <c r="E2514" i="4"/>
  <c r="F2514" i="4" s="1"/>
  <c r="E2515" i="4"/>
  <c r="F2515" i="4" s="1"/>
  <c r="E2516" i="4"/>
  <c r="F2516" i="4" s="1"/>
  <c r="E2517" i="4"/>
  <c r="F2517" i="4" s="1"/>
  <c r="E2518" i="4"/>
  <c r="F2518" i="4" s="1"/>
  <c r="E2519" i="4"/>
  <c r="F2519" i="4" s="1"/>
  <c r="E2520" i="4"/>
  <c r="F2520" i="4" s="1"/>
  <c r="E2521" i="4"/>
  <c r="F2521" i="4" s="1"/>
  <c r="E2522" i="4"/>
  <c r="F2522" i="4" s="1"/>
  <c r="E2523" i="4"/>
  <c r="F2523" i="4" s="1"/>
  <c r="E2524" i="4"/>
  <c r="F2524" i="4" s="1"/>
  <c r="E2525" i="4"/>
  <c r="F2525" i="4" s="1"/>
  <c r="E2526" i="4"/>
  <c r="F2526" i="4" s="1"/>
  <c r="E2527" i="4"/>
  <c r="F2527" i="4" s="1"/>
  <c r="E2528" i="4"/>
  <c r="F2528" i="4" s="1"/>
  <c r="E2529" i="4"/>
  <c r="F2529" i="4" s="1"/>
  <c r="E2530" i="4"/>
  <c r="F2530" i="4" s="1"/>
  <c r="E2531" i="4"/>
  <c r="F2531" i="4" s="1"/>
  <c r="E2532" i="4"/>
  <c r="F2532" i="4" s="1"/>
  <c r="E2533" i="4"/>
  <c r="F2533" i="4" s="1"/>
  <c r="E2534" i="4"/>
  <c r="F2534" i="4" s="1"/>
  <c r="E2535" i="4"/>
  <c r="F2535" i="4" s="1"/>
  <c r="E2536" i="4"/>
  <c r="F2536" i="4" s="1"/>
  <c r="E2537" i="4"/>
  <c r="F2537" i="4" s="1"/>
  <c r="E2538" i="4"/>
  <c r="F2538" i="4" s="1"/>
  <c r="E2539" i="4"/>
  <c r="F2539" i="4" s="1"/>
  <c r="E2540" i="4"/>
  <c r="F2540" i="4" s="1"/>
  <c r="E2541" i="4"/>
  <c r="F2541" i="4" s="1"/>
  <c r="E2542" i="4"/>
  <c r="F2542" i="4" s="1"/>
  <c r="E2543" i="4"/>
  <c r="F2543" i="4" s="1"/>
  <c r="E2544" i="4"/>
  <c r="F2544" i="4" s="1"/>
  <c r="E2545" i="4"/>
  <c r="F2545" i="4" s="1"/>
  <c r="E2546" i="4"/>
  <c r="F2546" i="4" s="1"/>
  <c r="E2547" i="4"/>
  <c r="F2547" i="4" s="1"/>
  <c r="E2548" i="4"/>
  <c r="F2548" i="4" s="1"/>
  <c r="E2549" i="4"/>
  <c r="F2549" i="4" s="1"/>
  <c r="E2550" i="4"/>
  <c r="F2550" i="4" s="1"/>
  <c r="E2551" i="4"/>
  <c r="F2551" i="4" s="1"/>
  <c r="E2552" i="4"/>
  <c r="F2552" i="4" s="1"/>
  <c r="E2553" i="4"/>
  <c r="F2553" i="4" s="1"/>
  <c r="E2554" i="4"/>
  <c r="F2554" i="4" s="1"/>
  <c r="E2555" i="4"/>
  <c r="F2555" i="4" s="1"/>
  <c r="E2556" i="4"/>
  <c r="F2556" i="4" s="1"/>
  <c r="E2557" i="4"/>
  <c r="F2557" i="4" s="1"/>
  <c r="E2558" i="4"/>
  <c r="F2558" i="4" s="1"/>
  <c r="E2559" i="4"/>
  <c r="F2559" i="4" s="1"/>
  <c r="E2560" i="4"/>
  <c r="F2560" i="4" s="1"/>
  <c r="E2561" i="4"/>
  <c r="F2561" i="4" s="1"/>
  <c r="E2562" i="4"/>
  <c r="F2562" i="4" s="1"/>
  <c r="E2563" i="4"/>
  <c r="F2563" i="4" s="1"/>
  <c r="E2564" i="4"/>
  <c r="F2564" i="4" s="1"/>
  <c r="E2565" i="4"/>
  <c r="F2565" i="4" s="1"/>
  <c r="E2566" i="4"/>
  <c r="F2566" i="4" s="1"/>
  <c r="E2567" i="4"/>
  <c r="F2567" i="4" s="1"/>
  <c r="E2568" i="4"/>
  <c r="F2568" i="4" s="1"/>
  <c r="E2569" i="4"/>
  <c r="F2569" i="4" s="1"/>
  <c r="E2570" i="4"/>
  <c r="F2570" i="4" s="1"/>
  <c r="E2571" i="4"/>
  <c r="F2571" i="4" s="1"/>
  <c r="E2572" i="4"/>
  <c r="F2572" i="4" s="1"/>
  <c r="E2573" i="4"/>
  <c r="F2573" i="4" s="1"/>
  <c r="E2574" i="4"/>
  <c r="F2574" i="4" s="1"/>
  <c r="E2575" i="4"/>
  <c r="F2575" i="4" s="1"/>
  <c r="E2576" i="4"/>
  <c r="F2576" i="4" s="1"/>
  <c r="E2577" i="4"/>
  <c r="F2577" i="4" s="1"/>
  <c r="E2578" i="4"/>
  <c r="F2578" i="4" s="1"/>
  <c r="E2579" i="4"/>
  <c r="F2579" i="4" s="1"/>
  <c r="E2580" i="4"/>
  <c r="F2580" i="4" s="1"/>
  <c r="E2581" i="4"/>
  <c r="F2581" i="4" s="1"/>
  <c r="E2582" i="4"/>
  <c r="F2582" i="4" s="1"/>
  <c r="E2583" i="4"/>
  <c r="F2583" i="4" s="1"/>
  <c r="E2584" i="4"/>
  <c r="F2584" i="4" s="1"/>
  <c r="E2585" i="4"/>
  <c r="F2585" i="4" s="1"/>
  <c r="E2586" i="4"/>
  <c r="F2586" i="4" s="1"/>
  <c r="E2587" i="4"/>
  <c r="F2587" i="4" s="1"/>
  <c r="E2588" i="4"/>
  <c r="F2588" i="4" s="1"/>
  <c r="E2589" i="4"/>
  <c r="F2589" i="4" s="1"/>
  <c r="E2590" i="4"/>
  <c r="F2590" i="4" s="1"/>
  <c r="E2591" i="4"/>
  <c r="F2591" i="4" s="1"/>
  <c r="E2592" i="4"/>
  <c r="F2592" i="4" s="1"/>
  <c r="E2593" i="4"/>
  <c r="F2593" i="4" s="1"/>
  <c r="E2594" i="4"/>
  <c r="F2594" i="4" s="1"/>
  <c r="E2595" i="4"/>
  <c r="F2595" i="4" s="1"/>
  <c r="E2596" i="4"/>
  <c r="F2596" i="4" s="1"/>
  <c r="E2597" i="4"/>
  <c r="F2597" i="4" s="1"/>
  <c r="E2598" i="4"/>
  <c r="F2598" i="4" s="1"/>
  <c r="E2599" i="4"/>
  <c r="F2599" i="4" s="1"/>
  <c r="E2600" i="4"/>
  <c r="F2600" i="4" s="1"/>
  <c r="E2601" i="4"/>
  <c r="F2601" i="4" s="1"/>
  <c r="E2602" i="4"/>
  <c r="F2602" i="4" s="1"/>
  <c r="E2603" i="4"/>
  <c r="F2603" i="4" s="1"/>
  <c r="E2604" i="4"/>
  <c r="F2604" i="4" s="1"/>
  <c r="E2605" i="4"/>
  <c r="F2605" i="4" s="1"/>
  <c r="E2606" i="4"/>
  <c r="F2606" i="4" s="1"/>
  <c r="E2607" i="4"/>
  <c r="F2607" i="4" s="1"/>
  <c r="E2608" i="4"/>
  <c r="F2608" i="4" s="1"/>
  <c r="E2609" i="4"/>
  <c r="F2609" i="4" s="1"/>
  <c r="E2610" i="4"/>
  <c r="F2610" i="4" s="1"/>
  <c r="E2611" i="4"/>
  <c r="F2611" i="4" s="1"/>
  <c r="E2612" i="4"/>
  <c r="F2612" i="4" s="1"/>
  <c r="E2613" i="4"/>
  <c r="F2613" i="4" s="1"/>
  <c r="E2614" i="4"/>
  <c r="F2614" i="4" s="1"/>
  <c r="E2615" i="4"/>
  <c r="F2615" i="4" s="1"/>
  <c r="E2616" i="4"/>
  <c r="F2616" i="4" s="1"/>
  <c r="E2617" i="4"/>
  <c r="F2617" i="4" s="1"/>
  <c r="E2618" i="4"/>
  <c r="F2618" i="4" s="1"/>
  <c r="E2619" i="4"/>
  <c r="F2619" i="4" s="1"/>
  <c r="E2620" i="4"/>
  <c r="F2620" i="4" s="1"/>
  <c r="E2621" i="4"/>
  <c r="F2621" i="4" s="1"/>
  <c r="E2622" i="4"/>
  <c r="F2622" i="4" s="1"/>
  <c r="E2623" i="4"/>
  <c r="F2623" i="4" s="1"/>
  <c r="E2624" i="4"/>
  <c r="F2624" i="4" s="1"/>
  <c r="E2625" i="4"/>
  <c r="F2625" i="4" s="1"/>
  <c r="E2626" i="4"/>
  <c r="F2626" i="4" s="1"/>
  <c r="E2627" i="4"/>
  <c r="F2627" i="4" s="1"/>
  <c r="E2628" i="4"/>
  <c r="F2628" i="4" s="1"/>
  <c r="E2629" i="4"/>
  <c r="F2629" i="4" s="1"/>
  <c r="E2630" i="4"/>
  <c r="F2630" i="4" s="1"/>
  <c r="E2631" i="4"/>
  <c r="F2631" i="4" s="1"/>
  <c r="E2632" i="4"/>
  <c r="F2632" i="4" s="1"/>
  <c r="E2633" i="4"/>
  <c r="F2633" i="4" s="1"/>
  <c r="E2634" i="4"/>
  <c r="F2634" i="4" s="1"/>
  <c r="E2635" i="4"/>
  <c r="F2635" i="4" s="1"/>
  <c r="E2636" i="4"/>
  <c r="F2636" i="4" s="1"/>
  <c r="E2637" i="4"/>
  <c r="F2637" i="4" s="1"/>
  <c r="E2638" i="4"/>
  <c r="F2638" i="4" s="1"/>
  <c r="E2639" i="4"/>
  <c r="F2639" i="4" s="1"/>
  <c r="E2640" i="4"/>
  <c r="F2640" i="4" s="1"/>
  <c r="E2641" i="4"/>
  <c r="F2641" i="4" s="1"/>
  <c r="E2642" i="4"/>
  <c r="F2642" i="4" s="1"/>
  <c r="E2643" i="4"/>
  <c r="F2643" i="4" s="1"/>
  <c r="E2644" i="4"/>
  <c r="F2644" i="4" s="1"/>
  <c r="E2645" i="4"/>
  <c r="F2645" i="4" s="1"/>
  <c r="E2646" i="4"/>
  <c r="F2646" i="4" s="1"/>
  <c r="E2647" i="4"/>
  <c r="F2647" i="4" s="1"/>
  <c r="E2648" i="4"/>
  <c r="F2648" i="4" s="1"/>
  <c r="E2649" i="4"/>
  <c r="F2649" i="4" s="1"/>
  <c r="E2650" i="4"/>
  <c r="F2650" i="4" s="1"/>
  <c r="E2651" i="4"/>
  <c r="F2651" i="4" s="1"/>
  <c r="E2652" i="4"/>
  <c r="F2652" i="4" s="1"/>
  <c r="E2653" i="4"/>
  <c r="F2653" i="4" s="1"/>
  <c r="E2654" i="4"/>
  <c r="F2654" i="4" s="1"/>
  <c r="E2655" i="4"/>
  <c r="F2655" i="4" s="1"/>
  <c r="E2656" i="4"/>
  <c r="F2656" i="4" s="1"/>
  <c r="E2657" i="4"/>
  <c r="F2657" i="4" s="1"/>
  <c r="E2658" i="4"/>
  <c r="F2658" i="4" s="1"/>
  <c r="E2659" i="4"/>
  <c r="F2659" i="4" s="1"/>
  <c r="E2660" i="4"/>
  <c r="F2660" i="4" s="1"/>
  <c r="E2661" i="4"/>
  <c r="F2661" i="4" s="1"/>
  <c r="E2662" i="4"/>
  <c r="F2662" i="4" s="1"/>
  <c r="E2663" i="4"/>
  <c r="F2663" i="4" s="1"/>
  <c r="E2664" i="4"/>
  <c r="F2664" i="4" s="1"/>
  <c r="E2665" i="4"/>
  <c r="F2665" i="4" s="1"/>
  <c r="E2666" i="4"/>
  <c r="F2666" i="4" s="1"/>
  <c r="E2667" i="4"/>
  <c r="F2667" i="4" s="1"/>
  <c r="E2668" i="4"/>
  <c r="F2668" i="4" s="1"/>
  <c r="E2669" i="4"/>
  <c r="F2669" i="4" s="1"/>
  <c r="E2670" i="4"/>
  <c r="F2670" i="4" s="1"/>
  <c r="E2671" i="4"/>
  <c r="F2671" i="4" s="1"/>
  <c r="E2672" i="4"/>
  <c r="F2672" i="4" s="1"/>
  <c r="E2673" i="4"/>
  <c r="F2673" i="4" s="1"/>
  <c r="E2674" i="4"/>
  <c r="F2674" i="4" s="1"/>
  <c r="E2675" i="4"/>
  <c r="F2675" i="4" s="1"/>
  <c r="E2676" i="4"/>
  <c r="F2676" i="4" s="1"/>
  <c r="E2677" i="4"/>
  <c r="F2677" i="4" s="1"/>
  <c r="E2678" i="4"/>
  <c r="F2678" i="4" s="1"/>
  <c r="E2679" i="4"/>
  <c r="F2679" i="4" s="1"/>
  <c r="E2680" i="4"/>
  <c r="F2680" i="4" s="1"/>
  <c r="E2681" i="4"/>
  <c r="F2681" i="4" s="1"/>
  <c r="E2682" i="4"/>
  <c r="F2682" i="4" s="1"/>
  <c r="E2683" i="4"/>
  <c r="F2683" i="4" s="1"/>
  <c r="E2684" i="4"/>
  <c r="F2684" i="4" s="1"/>
  <c r="E2685" i="4"/>
  <c r="F2685" i="4" s="1"/>
  <c r="E2686" i="4"/>
  <c r="F2686" i="4" s="1"/>
  <c r="E2687" i="4"/>
  <c r="F2687" i="4" s="1"/>
  <c r="E2688" i="4"/>
  <c r="F2688" i="4" s="1"/>
  <c r="E2689" i="4"/>
  <c r="F2689" i="4" s="1"/>
  <c r="E2690" i="4"/>
  <c r="F2690" i="4" s="1"/>
  <c r="E2691" i="4"/>
  <c r="F2691" i="4" s="1"/>
  <c r="E2692" i="4"/>
  <c r="F2692" i="4" s="1"/>
  <c r="E2693" i="4"/>
  <c r="F2693" i="4" s="1"/>
  <c r="E2694" i="4"/>
  <c r="F2694" i="4" s="1"/>
  <c r="E2695" i="4"/>
  <c r="F2695" i="4" s="1"/>
  <c r="E2696" i="4"/>
  <c r="F2696" i="4" s="1"/>
  <c r="E2697" i="4"/>
  <c r="F2697" i="4" s="1"/>
  <c r="E2698" i="4"/>
  <c r="F2698" i="4" s="1"/>
  <c r="E2699" i="4"/>
  <c r="F2699" i="4" s="1"/>
  <c r="E2700" i="4"/>
  <c r="F2700" i="4" s="1"/>
  <c r="E2701" i="4"/>
  <c r="F2701" i="4" s="1"/>
  <c r="E2702" i="4"/>
  <c r="F2702" i="4" s="1"/>
  <c r="E2703" i="4"/>
  <c r="F2703" i="4" s="1"/>
  <c r="E2704" i="4"/>
  <c r="F2704" i="4" s="1"/>
  <c r="E2705" i="4"/>
  <c r="F2705" i="4" s="1"/>
  <c r="E2706" i="4"/>
  <c r="F2706" i="4" s="1"/>
  <c r="E2707" i="4"/>
  <c r="F2707" i="4" s="1"/>
  <c r="E2708" i="4"/>
  <c r="F2708" i="4" s="1"/>
  <c r="E2709" i="4"/>
  <c r="F2709" i="4" s="1"/>
  <c r="E2710" i="4"/>
  <c r="F2710" i="4" s="1"/>
  <c r="E2711" i="4"/>
  <c r="F2711" i="4" s="1"/>
  <c r="E2712" i="4"/>
  <c r="F2712" i="4" s="1"/>
  <c r="E2713" i="4"/>
  <c r="F2713" i="4" s="1"/>
  <c r="E2714" i="4"/>
  <c r="F2714" i="4" s="1"/>
  <c r="E2715" i="4"/>
  <c r="F2715" i="4" s="1"/>
  <c r="E2716" i="4"/>
  <c r="F2716" i="4" s="1"/>
  <c r="E2717" i="4"/>
  <c r="F2717" i="4" s="1"/>
  <c r="E2718" i="4"/>
  <c r="F2718" i="4" s="1"/>
  <c r="E2719" i="4"/>
  <c r="F2719" i="4" s="1"/>
  <c r="E2720" i="4"/>
  <c r="F2720" i="4" s="1"/>
  <c r="E2721" i="4"/>
  <c r="F2721" i="4" s="1"/>
  <c r="E2722" i="4"/>
  <c r="F2722" i="4" s="1"/>
  <c r="E2723" i="4"/>
  <c r="F2723" i="4" s="1"/>
  <c r="E2724" i="4"/>
  <c r="F2724" i="4" s="1"/>
  <c r="E2725" i="4"/>
  <c r="F2725" i="4" s="1"/>
  <c r="E2726" i="4"/>
  <c r="F2726" i="4" s="1"/>
  <c r="E2727" i="4"/>
  <c r="F2727" i="4" s="1"/>
  <c r="E2728" i="4"/>
  <c r="F2728" i="4" s="1"/>
  <c r="E2729" i="4"/>
  <c r="F2729" i="4" s="1"/>
  <c r="E2730" i="4"/>
  <c r="F2730" i="4" s="1"/>
  <c r="E2731" i="4"/>
  <c r="F2731" i="4" s="1"/>
  <c r="E2732" i="4"/>
  <c r="F2732" i="4" s="1"/>
  <c r="E2733" i="4"/>
  <c r="F2733" i="4" s="1"/>
  <c r="E2734" i="4"/>
  <c r="F2734" i="4" s="1"/>
  <c r="E2735" i="4"/>
  <c r="F2735" i="4" s="1"/>
  <c r="E2736" i="4"/>
  <c r="F2736" i="4" s="1"/>
  <c r="E2737" i="4"/>
  <c r="F2737" i="4" s="1"/>
  <c r="E2738" i="4"/>
  <c r="F2738" i="4" s="1"/>
  <c r="E2739" i="4"/>
  <c r="F2739" i="4" s="1"/>
  <c r="E2740" i="4"/>
  <c r="F2740" i="4" s="1"/>
  <c r="E2741" i="4"/>
  <c r="F2741" i="4" s="1"/>
  <c r="E2742" i="4"/>
  <c r="F2742" i="4" s="1"/>
  <c r="E2743" i="4"/>
  <c r="F2743" i="4" s="1"/>
  <c r="E2744" i="4"/>
  <c r="F2744" i="4" s="1"/>
  <c r="E2745" i="4"/>
  <c r="F2745" i="4" s="1"/>
  <c r="E2746" i="4"/>
  <c r="F2746" i="4" s="1"/>
  <c r="E2747" i="4"/>
  <c r="F2747" i="4" s="1"/>
  <c r="E2748" i="4"/>
  <c r="F2748" i="4" s="1"/>
  <c r="E2749" i="4"/>
  <c r="F2749" i="4" s="1"/>
  <c r="E2750" i="4"/>
  <c r="F2750" i="4" s="1"/>
  <c r="E2751" i="4"/>
  <c r="F2751" i="4" s="1"/>
  <c r="E2752" i="4"/>
  <c r="F2752" i="4" s="1"/>
  <c r="E2753" i="4"/>
  <c r="F2753" i="4" s="1"/>
  <c r="E2754" i="4"/>
  <c r="F2754" i="4" s="1"/>
  <c r="E2755" i="4"/>
  <c r="F2755" i="4" s="1"/>
  <c r="E2756" i="4"/>
  <c r="F2756" i="4" s="1"/>
  <c r="E2757" i="4"/>
  <c r="F2757" i="4" s="1"/>
  <c r="E2758" i="4"/>
  <c r="F2758" i="4" s="1"/>
  <c r="E2759" i="4"/>
  <c r="F2759" i="4" s="1"/>
  <c r="E2760" i="4"/>
  <c r="F2760" i="4" s="1"/>
  <c r="E2761" i="4"/>
  <c r="F2761" i="4" s="1"/>
  <c r="E2762" i="4"/>
  <c r="F2762" i="4" s="1"/>
  <c r="E2763" i="4"/>
  <c r="F2763" i="4" s="1"/>
  <c r="E2764" i="4"/>
  <c r="F2764" i="4" s="1"/>
  <c r="E2765" i="4"/>
  <c r="F2765" i="4" s="1"/>
  <c r="E2766" i="4"/>
  <c r="F2766" i="4" s="1"/>
  <c r="E2767" i="4"/>
  <c r="F2767" i="4" s="1"/>
  <c r="E2768" i="4"/>
  <c r="F2768" i="4" s="1"/>
  <c r="E2769" i="4"/>
  <c r="F2769" i="4" s="1"/>
  <c r="E2770" i="4"/>
  <c r="F2770" i="4" s="1"/>
  <c r="E2771" i="4"/>
  <c r="F2771" i="4" s="1"/>
  <c r="E2772" i="4"/>
  <c r="F2772" i="4" s="1"/>
  <c r="E2773" i="4"/>
  <c r="F2773" i="4" s="1"/>
  <c r="E2774" i="4"/>
  <c r="F2774" i="4" s="1"/>
  <c r="E2775" i="4"/>
  <c r="F2775" i="4" s="1"/>
  <c r="E2776" i="4"/>
  <c r="F2776" i="4" s="1"/>
  <c r="E2777" i="4"/>
  <c r="F2777" i="4" s="1"/>
  <c r="E2778" i="4"/>
  <c r="F2778" i="4" s="1"/>
  <c r="E2779" i="4"/>
  <c r="F2779" i="4" s="1"/>
  <c r="E2780" i="4"/>
  <c r="F2780" i="4" s="1"/>
  <c r="E2781" i="4"/>
  <c r="F2781" i="4" s="1"/>
  <c r="E2782" i="4"/>
  <c r="F2782" i="4" s="1"/>
  <c r="E2783" i="4"/>
  <c r="F2783" i="4" s="1"/>
  <c r="E2784" i="4"/>
  <c r="F2784" i="4" s="1"/>
  <c r="E2785" i="4"/>
  <c r="F2785" i="4" s="1"/>
  <c r="E2786" i="4"/>
  <c r="F2786" i="4" s="1"/>
  <c r="E2787" i="4"/>
  <c r="F2787" i="4" s="1"/>
  <c r="E2788" i="4"/>
  <c r="F2788" i="4" s="1"/>
  <c r="E2789" i="4"/>
  <c r="F2789" i="4" s="1"/>
  <c r="E2790" i="4"/>
  <c r="F2790" i="4" s="1"/>
  <c r="E2791" i="4"/>
  <c r="F2791" i="4" s="1"/>
  <c r="E2792" i="4"/>
  <c r="F2792" i="4" s="1"/>
  <c r="E2793" i="4"/>
  <c r="F2793" i="4" s="1"/>
  <c r="E2794" i="4"/>
  <c r="F2794" i="4" s="1"/>
  <c r="E2795" i="4"/>
  <c r="F2795" i="4" s="1"/>
  <c r="E2796" i="4"/>
  <c r="F2796" i="4" s="1"/>
  <c r="E2797" i="4"/>
  <c r="F2797" i="4" s="1"/>
  <c r="E2798" i="4"/>
  <c r="F2798" i="4" s="1"/>
  <c r="E2799" i="4"/>
  <c r="F2799" i="4" s="1"/>
  <c r="E2800" i="4"/>
  <c r="F2800" i="4" s="1"/>
  <c r="E2801" i="4"/>
  <c r="F2801" i="4" s="1"/>
  <c r="E2802" i="4"/>
  <c r="F2802" i="4" s="1"/>
  <c r="E2803" i="4"/>
  <c r="F2803" i="4" s="1"/>
  <c r="E2804" i="4"/>
  <c r="F2804" i="4" s="1"/>
  <c r="E2805" i="4"/>
  <c r="F2805" i="4" s="1"/>
  <c r="E2806" i="4"/>
  <c r="F2806" i="4" s="1"/>
  <c r="E2807" i="4"/>
  <c r="F2807" i="4" s="1"/>
  <c r="E2808" i="4"/>
  <c r="F2808" i="4" s="1"/>
  <c r="E2809" i="4"/>
  <c r="F2809" i="4" s="1"/>
  <c r="E2810" i="4"/>
  <c r="F2810" i="4" s="1"/>
  <c r="E2811" i="4"/>
  <c r="F2811" i="4" s="1"/>
  <c r="E2812" i="4"/>
  <c r="F2812" i="4" s="1"/>
  <c r="E2813" i="4"/>
  <c r="F2813" i="4" s="1"/>
  <c r="E2814" i="4"/>
  <c r="F2814" i="4" s="1"/>
  <c r="E2815" i="4"/>
  <c r="F2815" i="4" s="1"/>
  <c r="E2816" i="4"/>
  <c r="F2816" i="4" s="1"/>
  <c r="E2817" i="4"/>
  <c r="F2817" i="4" s="1"/>
  <c r="E2818" i="4"/>
  <c r="F2818" i="4" s="1"/>
  <c r="E2819" i="4"/>
  <c r="F2819" i="4" s="1"/>
  <c r="E2820" i="4"/>
  <c r="F2820" i="4" s="1"/>
  <c r="E2821" i="4"/>
  <c r="F2821" i="4" s="1"/>
  <c r="E2822" i="4"/>
  <c r="F2822" i="4" s="1"/>
  <c r="E2823" i="4"/>
  <c r="F2823" i="4" s="1"/>
  <c r="E2824" i="4"/>
  <c r="F2824" i="4" s="1"/>
  <c r="E2825" i="4"/>
  <c r="F2825" i="4" s="1"/>
  <c r="E2826" i="4"/>
  <c r="F2826" i="4" s="1"/>
  <c r="E2827" i="4"/>
  <c r="F2827" i="4" s="1"/>
  <c r="E2828" i="4"/>
  <c r="F2828" i="4" s="1"/>
  <c r="E2829" i="4"/>
  <c r="F2829" i="4" s="1"/>
  <c r="E2830" i="4"/>
  <c r="F2830" i="4" s="1"/>
  <c r="E2831" i="4"/>
  <c r="F2831" i="4" s="1"/>
  <c r="E2832" i="4"/>
  <c r="F2832" i="4" s="1"/>
  <c r="E2833" i="4"/>
  <c r="F2833" i="4" s="1"/>
  <c r="E2834" i="4"/>
  <c r="F2834" i="4" s="1"/>
  <c r="E2835" i="4"/>
  <c r="F2835" i="4" s="1"/>
  <c r="E2836" i="4"/>
  <c r="F2836" i="4" s="1"/>
  <c r="E2837" i="4"/>
  <c r="F2837" i="4" s="1"/>
  <c r="E2838" i="4"/>
  <c r="F2838" i="4" s="1"/>
  <c r="E2839" i="4"/>
  <c r="F2839" i="4" s="1"/>
  <c r="E2840" i="4"/>
  <c r="F2840" i="4" s="1"/>
  <c r="E2841" i="4"/>
  <c r="F2841" i="4" s="1"/>
  <c r="E2842" i="4"/>
  <c r="F2842" i="4" s="1"/>
  <c r="E2843" i="4"/>
  <c r="F2843" i="4" s="1"/>
  <c r="E2844" i="4"/>
  <c r="F2844" i="4" s="1"/>
  <c r="E2845" i="4"/>
  <c r="F2845" i="4" s="1"/>
  <c r="E2846" i="4"/>
  <c r="F2846" i="4" s="1"/>
  <c r="E2847" i="4"/>
  <c r="F2847" i="4" s="1"/>
  <c r="E2848" i="4"/>
  <c r="F2848" i="4" s="1"/>
  <c r="E2849" i="4"/>
  <c r="F2849" i="4" s="1"/>
  <c r="E2850" i="4"/>
  <c r="F2850" i="4" s="1"/>
  <c r="E2851" i="4"/>
  <c r="F2851" i="4" s="1"/>
  <c r="E2852" i="4"/>
  <c r="F2852" i="4" s="1"/>
  <c r="E2853" i="4"/>
  <c r="F2853" i="4" s="1"/>
  <c r="E2854" i="4"/>
  <c r="F2854" i="4" s="1"/>
  <c r="E2855" i="4"/>
  <c r="F2855" i="4" s="1"/>
  <c r="E2856" i="4"/>
  <c r="F2856" i="4" s="1"/>
  <c r="E2857" i="4"/>
  <c r="F2857" i="4" s="1"/>
  <c r="E2858" i="4"/>
  <c r="F2858" i="4" s="1"/>
  <c r="E2859" i="4"/>
  <c r="F2859" i="4" s="1"/>
  <c r="E2860" i="4"/>
  <c r="F2860" i="4" s="1"/>
  <c r="E2861" i="4"/>
  <c r="F2861" i="4" s="1"/>
  <c r="E2862" i="4"/>
  <c r="F2862" i="4" s="1"/>
  <c r="E2863" i="4"/>
  <c r="F2863" i="4" s="1"/>
  <c r="E2864" i="4"/>
  <c r="F2864" i="4" s="1"/>
  <c r="E2865" i="4"/>
  <c r="F2865" i="4" s="1"/>
  <c r="E2866" i="4"/>
  <c r="F2866" i="4" s="1"/>
  <c r="E2867" i="4"/>
  <c r="F2867" i="4" s="1"/>
  <c r="E2868" i="4"/>
  <c r="F2868" i="4" s="1"/>
  <c r="E2869" i="4"/>
  <c r="F2869" i="4" s="1"/>
  <c r="E2870" i="4"/>
  <c r="F2870" i="4" s="1"/>
  <c r="E2871" i="4"/>
  <c r="F2871" i="4" s="1"/>
  <c r="E2872" i="4"/>
  <c r="F2872" i="4" s="1"/>
  <c r="E2873" i="4"/>
  <c r="F2873" i="4" s="1"/>
  <c r="E2874" i="4"/>
  <c r="F2874" i="4" s="1"/>
  <c r="E2875" i="4"/>
  <c r="F2875" i="4" s="1"/>
  <c r="E2876" i="4"/>
  <c r="F2876" i="4" s="1"/>
  <c r="E2877" i="4"/>
  <c r="F2877" i="4" s="1"/>
  <c r="E2878" i="4"/>
  <c r="F2878" i="4" s="1"/>
  <c r="E2879" i="4"/>
  <c r="F2879" i="4" s="1"/>
  <c r="E2880" i="4"/>
  <c r="F2880" i="4" s="1"/>
  <c r="E2881" i="4"/>
  <c r="F2881" i="4" s="1"/>
  <c r="E2882" i="4"/>
  <c r="F2882" i="4" s="1"/>
  <c r="E2883" i="4"/>
  <c r="F2883" i="4" s="1"/>
  <c r="E2884" i="4"/>
  <c r="F2884" i="4" s="1"/>
  <c r="E2885" i="4"/>
  <c r="F2885" i="4" s="1"/>
  <c r="E2886" i="4"/>
  <c r="F2886" i="4" s="1"/>
  <c r="E2887" i="4"/>
  <c r="F2887" i="4" s="1"/>
  <c r="E2888" i="4"/>
  <c r="F2888" i="4" s="1"/>
  <c r="E2889" i="4"/>
  <c r="F2889" i="4" s="1"/>
  <c r="E2890" i="4"/>
  <c r="F2890" i="4" s="1"/>
  <c r="E2891" i="4"/>
  <c r="F2891" i="4" s="1"/>
  <c r="E2892" i="4"/>
  <c r="F2892" i="4" s="1"/>
  <c r="E2893" i="4"/>
  <c r="F2893" i="4" s="1"/>
  <c r="E2894" i="4"/>
  <c r="F2894" i="4" s="1"/>
  <c r="E2895" i="4"/>
  <c r="F2895" i="4" s="1"/>
  <c r="E2896" i="4"/>
  <c r="F2896" i="4" s="1"/>
  <c r="E2897" i="4"/>
  <c r="F2897" i="4" s="1"/>
  <c r="E2898" i="4"/>
  <c r="F2898" i="4" s="1"/>
  <c r="E2899" i="4"/>
  <c r="F2899" i="4" s="1"/>
  <c r="E2900" i="4"/>
  <c r="F2900" i="4" s="1"/>
  <c r="E2901" i="4"/>
  <c r="F2901" i="4" s="1"/>
  <c r="E2902" i="4"/>
  <c r="F2902" i="4" s="1"/>
  <c r="E2903" i="4"/>
  <c r="F2903" i="4" s="1"/>
  <c r="E2904" i="4"/>
  <c r="F2904" i="4" s="1"/>
  <c r="E2905" i="4"/>
  <c r="F2905" i="4" s="1"/>
  <c r="E2906" i="4"/>
  <c r="F2906" i="4" s="1"/>
  <c r="E2907" i="4"/>
  <c r="F2907" i="4" s="1"/>
  <c r="E2908" i="4"/>
  <c r="F2908" i="4" s="1"/>
  <c r="E2909" i="4"/>
  <c r="F2909" i="4" s="1"/>
  <c r="E2910" i="4"/>
  <c r="F2910" i="4" s="1"/>
  <c r="E2911" i="4"/>
  <c r="F2911" i="4" s="1"/>
  <c r="E2912" i="4"/>
  <c r="F2912" i="4" s="1"/>
  <c r="E2913" i="4"/>
  <c r="F2913" i="4" s="1"/>
  <c r="E2914" i="4"/>
  <c r="F2914" i="4" s="1"/>
  <c r="E2915" i="4"/>
  <c r="F2915" i="4" s="1"/>
  <c r="E2916" i="4"/>
  <c r="F2916" i="4" s="1"/>
  <c r="E2917" i="4"/>
  <c r="F2917" i="4" s="1"/>
  <c r="E2918" i="4"/>
  <c r="F2918" i="4" s="1"/>
  <c r="E2919" i="4"/>
  <c r="F2919" i="4" s="1"/>
  <c r="E2920" i="4"/>
  <c r="F2920" i="4" s="1"/>
  <c r="E2921" i="4"/>
  <c r="F2921" i="4" s="1"/>
  <c r="E2922" i="4"/>
  <c r="F2922" i="4" s="1"/>
  <c r="E2923" i="4"/>
  <c r="F2923" i="4" s="1"/>
  <c r="E2924" i="4"/>
  <c r="F2924" i="4" s="1"/>
  <c r="E2925" i="4"/>
  <c r="F2925" i="4" s="1"/>
  <c r="E2926" i="4"/>
  <c r="F2926" i="4" s="1"/>
  <c r="E2927" i="4"/>
  <c r="F2927" i="4" s="1"/>
  <c r="E2928" i="4"/>
  <c r="F2928" i="4" s="1"/>
  <c r="E2929" i="4"/>
  <c r="F2929" i="4" s="1"/>
  <c r="E2930" i="4"/>
  <c r="F2930" i="4" s="1"/>
  <c r="E2931" i="4"/>
  <c r="F2931" i="4" s="1"/>
  <c r="E2932" i="4"/>
  <c r="F2932" i="4" s="1"/>
  <c r="E2933" i="4"/>
  <c r="F2933" i="4" s="1"/>
  <c r="E2934" i="4"/>
  <c r="F2934" i="4" s="1"/>
  <c r="E2935" i="4"/>
  <c r="F2935" i="4" s="1"/>
  <c r="E2936" i="4"/>
  <c r="F2936" i="4" s="1"/>
  <c r="E2937" i="4"/>
  <c r="F2937" i="4" s="1"/>
  <c r="E2938" i="4"/>
  <c r="F2938" i="4" s="1"/>
  <c r="E2939" i="4"/>
  <c r="F2939" i="4" s="1"/>
  <c r="E2940" i="4"/>
  <c r="F2940" i="4" s="1"/>
  <c r="E2941" i="4"/>
  <c r="F2941" i="4" s="1"/>
  <c r="E2942" i="4"/>
  <c r="F2942" i="4" s="1"/>
  <c r="E2943" i="4"/>
  <c r="F2943" i="4" s="1"/>
  <c r="E2944" i="4"/>
  <c r="F2944" i="4" s="1"/>
  <c r="E2945" i="4"/>
  <c r="F2945" i="4" s="1"/>
  <c r="E2946" i="4"/>
  <c r="F2946" i="4" s="1"/>
  <c r="E2947" i="4"/>
  <c r="F2947" i="4" s="1"/>
  <c r="E2948" i="4"/>
  <c r="F2948" i="4" s="1"/>
  <c r="E2949" i="4"/>
  <c r="F2949" i="4" s="1"/>
  <c r="E2950" i="4"/>
  <c r="F2950" i="4" s="1"/>
  <c r="E2951" i="4"/>
  <c r="F2951" i="4" s="1"/>
  <c r="E2952" i="4"/>
  <c r="F2952" i="4" s="1"/>
  <c r="E2953" i="4"/>
  <c r="F2953" i="4" s="1"/>
  <c r="E2954" i="4"/>
  <c r="F2954" i="4" s="1"/>
  <c r="E2955" i="4"/>
  <c r="F2955" i="4" s="1"/>
  <c r="E2956" i="4"/>
  <c r="F2956" i="4" s="1"/>
  <c r="E2957" i="4"/>
  <c r="F2957" i="4" s="1"/>
  <c r="E2958" i="4"/>
  <c r="F2958" i="4" s="1"/>
  <c r="E2959" i="4"/>
  <c r="F2959" i="4" s="1"/>
  <c r="E2960" i="4"/>
  <c r="F2960" i="4" s="1"/>
  <c r="E2961" i="4"/>
  <c r="F2961" i="4" s="1"/>
  <c r="E2962" i="4"/>
  <c r="F2962" i="4" s="1"/>
  <c r="E2963" i="4"/>
  <c r="F2963" i="4" s="1"/>
  <c r="E2964" i="4"/>
  <c r="F2964" i="4" s="1"/>
  <c r="E2965" i="4"/>
  <c r="F2965" i="4" s="1"/>
  <c r="E2966" i="4"/>
  <c r="F2966" i="4" s="1"/>
  <c r="E2967" i="4"/>
  <c r="F2967" i="4" s="1"/>
  <c r="E2968" i="4"/>
  <c r="F2968" i="4" s="1"/>
  <c r="E2969" i="4"/>
  <c r="F2969" i="4" s="1"/>
  <c r="E2970" i="4"/>
  <c r="F2970" i="4" s="1"/>
  <c r="E2971" i="4"/>
  <c r="F2971" i="4" s="1"/>
  <c r="E2972" i="4"/>
  <c r="F2972" i="4" s="1"/>
  <c r="E2973" i="4"/>
  <c r="F2973" i="4" s="1"/>
  <c r="E2974" i="4"/>
  <c r="F2974" i="4" s="1"/>
  <c r="E2975" i="4"/>
  <c r="F2975" i="4" s="1"/>
  <c r="E2976" i="4"/>
  <c r="F2976" i="4" s="1"/>
  <c r="E2977" i="4"/>
  <c r="F2977" i="4" s="1"/>
  <c r="E2978" i="4"/>
  <c r="F2978" i="4" s="1"/>
  <c r="E2979" i="4"/>
  <c r="F2979" i="4" s="1"/>
  <c r="E2980" i="4"/>
  <c r="F2980" i="4" s="1"/>
  <c r="E2981" i="4"/>
  <c r="F2981" i="4" s="1"/>
  <c r="E2982" i="4"/>
  <c r="F2982" i="4" s="1"/>
  <c r="E2983" i="4"/>
  <c r="F2983" i="4" s="1"/>
  <c r="E2984" i="4"/>
  <c r="F2984" i="4" s="1"/>
  <c r="E2985" i="4"/>
  <c r="F2985" i="4" s="1"/>
  <c r="E2986" i="4"/>
  <c r="F2986" i="4" s="1"/>
  <c r="E2987" i="4"/>
  <c r="F2987" i="4" s="1"/>
  <c r="E2988" i="4"/>
  <c r="F2988" i="4" s="1"/>
  <c r="E2989" i="4"/>
  <c r="F2989" i="4" s="1"/>
  <c r="E2990" i="4"/>
  <c r="F2990" i="4" s="1"/>
  <c r="E2991" i="4"/>
  <c r="F2991" i="4" s="1"/>
  <c r="E2992" i="4"/>
  <c r="F2992" i="4" s="1"/>
  <c r="E2993" i="4"/>
  <c r="F2993" i="4" s="1"/>
  <c r="E2994" i="4"/>
  <c r="F2994" i="4" s="1"/>
  <c r="E2995" i="4"/>
  <c r="F2995" i="4" s="1"/>
  <c r="E2996" i="4"/>
  <c r="F2996" i="4" s="1"/>
  <c r="E2997" i="4"/>
  <c r="F2997" i="4" s="1"/>
  <c r="E2998" i="4"/>
  <c r="F2998" i="4" s="1"/>
  <c r="E2999" i="4"/>
  <c r="F2999" i="4" s="1"/>
  <c r="E3000" i="4"/>
  <c r="F3000" i="4" s="1"/>
  <c r="E3001" i="4"/>
  <c r="F3001" i="4" s="1"/>
  <c r="E3002" i="4"/>
  <c r="F3002" i="4" s="1"/>
  <c r="E3003" i="4"/>
  <c r="F3003" i="4" s="1"/>
  <c r="E3004" i="4"/>
  <c r="F3004" i="4" s="1"/>
  <c r="E3005" i="4"/>
  <c r="F3005" i="4" s="1"/>
  <c r="E3006" i="4"/>
  <c r="F3006" i="4" s="1"/>
  <c r="E3007" i="4"/>
  <c r="F3007" i="4" s="1"/>
  <c r="E3008" i="4"/>
  <c r="F3008" i="4" s="1"/>
  <c r="E3009" i="4"/>
  <c r="F3009" i="4" s="1"/>
  <c r="E3010" i="4"/>
  <c r="F3010" i="4" s="1"/>
  <c r="E3011" i="4"/>
  <c r="F3011" i="4" s="1"/>
  <c r="E3012" i="4"/>
  <c r="F3012" i="4" s="1"/>
  <c r="E3013" i="4"/>
  <c r="F3013" i="4" s="1"/>
  <c r="E3014" i="4"/>
  <c r="F3014" i="4" s="1"/>
  <c r="E3015" i="4"/>
  <c r="F3015" i="4" s="1"/>
  <c r="E3016" i="4"/>
  <c r="F3016" i="4" s="1"/>
  <c r="E3017" i="4"/>
  <c r="F3017" i="4" s="1"/>
  <c r="E3018" i="4"/>
  <c r="F3018" i="4" s="1"/>
  <c r="E3019" i="4"/>
  <c r="F3019" i="4" s="1"/>
  <c r="E3020" i="4"/>
  <c r="F3020" i="4" s="1"/>
  <c r="E3021" i="4"/>
  <c r="F3021" i="4" s="1"/>
  <c r="E3022" i="4"/>
  <c r="F3022" i="4" s="1"/>
  <c r="E3023" i="4"/>
  <c r="F3023" i="4" s="1"/>
  <c r="E3024" i="4"/>
  <c r="F3024" i="4" s="1"/>
  <c r="E3025" i="4"/>
  <c r="F3025" i="4" s="1"/>
  <c r="E3026" i="4"/>
  <c r="F3026" i="4" s="1"/>
  <c r="E3027" i="4"/>
  <c r="F3027" i="4" s="1"/>
  <c r="E3028" i="4"/>
  <c r="F3028" i="4" s="1"/>
  <c r="E3029" i="4"/>
  <c r="F3029" i="4" s="1"/>
  <c r="E3030" i="4"/>
  <c r="F3030" i="4" s="1"/>
  <c r="E3031" i="4"/>
  <c r="F3031" i="4" s="1"/>
  <c r="E3032" i="4"/>
  <c r="F3032" i="4" s="1"/>
  <c r="E3033" i="4"/>
  <c r="F3033" i="4" s="1"/>
  <c r="E3034" i="4"/>
  <c r="F3034" i="4" s="1"/>
  <c r="E3035" i="4"/>
  <c r="F3035" i="4" s="1"/>
  <c r="E3036" i="4"/>
  <c r="F3036" i="4" s="1"/>
  <c r="E3037" i="4"/>
  <c r="F3037" i="4" s="1"/>
  <c r="E3038" i="4"/>
  <c r="F3038" i="4" s="1"/>
  <c r="E3039" i="4"/>
  <c r="F3039" i="4" s="1"/>
  <c r="E3040" i="4"/>
  <c r="F3040" i="4" s="1"/>
  <c r="E3041" i="4"/>
  <c r="F3041" i="4" s="1"/>
  <c r="E3042" i="4"/>
  <c r="F3042" i="4" s="1"/>
  <c r="E3043" i="4"/>
  <c r="F3043" i="4" s="1"/>
  <c r="E3044" i="4"/>
  <c r="F3044" i="4" s="1"/>
  <c r="E3045" i="4"/>
  <c r="F3045" i="4" s="1"/>
  <c r="E3046" i="4"/>
  <c r="F3046" i="4" s="1"/>
  <c r="E3047" i="4"/>
  <c r="F3047" i="4" s="1"/>
  <c r="E3048" i="4"/>
  <c r="F3048" i="4" s="1"/>
  <c r="E3049" i="4"/>
  <c r="F3049" i="4" s="1"/>
  <c r="E3050" i="4"/>
  <c r="F3050" i="4" s="1"/>
  <c r="E3051" i="4"/>
  <c r="F3051" i="4" s="1"/>
  <c r="E3052" i="4"/>
  <c r="F3052" i="4" s="1"/>
  <c r="E3053" i="4"/>
  <c r="F3053" i="4" s="1"/>
  <c r="E3054" i="4"/>
  <c r="F3054" i="4" s="1"/>
  <c r="E3055" i="4"/>
  <c r="F3055" i="4" s="1"/>
  <c r="E3056" i="4"/>
  <c r="F3056" i="4" s="1"/>
  <c r="E3057" i="4"/>
  <c r="F3057" i="4" s="1"/>
  <c r="E3058" i="4"/>
  <c r="F3058" i="4" s="1"/>
  <c r="E3059" i="4"/>
  <c r="F3059" i="4" s="1"/>
  <c r="E3060" i="4"/>
  <c r="F3060" i="4" s="1"/>
  <c r="E3061" i="4"/>
  <c r="F3061" i="4" s="1"/>
  <c r="E3062" i="4"/>
  <c r="F3062" i="4" s="1"/>
  <c r="E3063" i="4"/>
  <c r="F3063" i="4" s="1"/>
  <c r="E3064" i="4"/>
  <c r="F3064" i="4" s="1"/>
  <c r="E3065" i="4"/>
  <c r="F3065" i="4" s="1"/>
  <c r="E3066" i="4"/>
  <c r="F3066" i="4" s="1"/>
  <c r="E3067" i="4"/>
  <c r="F3067" i="4" s="1"/>
  <c r="E3068" i="4"/>
  <c r="F3068" i="4" s="1"/>
  <c r="E3069" i="4"/>
  <c r="F3069" i="4" s="1"/>
  <c r="E3070" i="4"/>
  <c r="F3070" i="4" s="1"/>
  <c r="E3071" i="4"/>
  <c r="F3071" i="4" s="1"/>
  <c r="E3072" i="4"/>
  <c r="F3072" i="4" s="1"/>
  <c r="E3073" i="4"/>
  <c r="F3073" i="4" s="1"/>
  <c r="E3074" i="4"/>
  <c r="F3074" i="4" s="1"/>
  <c r="E3075" i="4"/>
  <c r="F3075" i="4" s="1"/>
  <c r="E3076" i="4"/>
  <c r="F3076" i="4" s="1"/>
  <c r="E3077" i="4"/>
  <c r="F3077" i="4" s="1"/>
  <c r="E3078" i="4"/>
  <c r="F3078" i="4" s="1"/>
  <c r="E3079" i="4"/>
  <c r="F3079" i="4" s="1"/>
  <c r="E3080" i="4"/>
  <c r="F3080" i="4" s="1"/>
  <c r="E3081" i="4"/>
  <c r="F3081" i="4" s="1"/>
  <c r="E3082" i="4"/>
  <c r="F3082" i="4" s="1"/>
  <c r="E3083" i="4"/>
  <c r="F3083" i="4" s="1"/>
  <c r="E3084" i="4"/>
  <c r="F3084" i="4" s="1"/>
  <c r="E3085" i="4"/>
  <c r="F3085" i="4" s="1"/>
  <c r="E3086" i="4"/>
  <c r="F3086" i="4" s="1"/>
  <c r="E3087" i="4"/>
  <c r="F3087" i="4" s="1"/>
  <c r="E3088" i="4"/>
  <c r="F3088" i="4" s="1"/>
  <c r="E3089" i="4"/>
  <c r="F3089" i="4" s="1"/>
  <c r="E3090" i="4"/>
  <c r="F3090" i="4" s="1"/>
  <c r="E3091" i="4"/>
  <c r="F3091" i="4" s="1"/>
  <c r="E3092" i="4"/>
  <c r="F3092" i="4" s="1"/>
  <c r="E3093" i="4"/>
  <c r="F3093" i="4" s="1"/>
  <c r="E3094" i="4"/>
  <c r="F3094" i="4" s="1"/>
  <c r="E3095" i="4"/>
  <c r="F3095" i="4" s="1"/>
  <c r="E3096" i="4"/>
  <c r="F3096" i="4" s="1"/>
  <c r="E3097" i="4"/>
  <c r="F3097" i="4" s="1"/>
  <c r="E3098" i="4"/>
  <c r="F3098" i="4" s="1"/>
  <c r="E3099" i="4"/>
  <c r="F3099" i="4" s="1"/>
  <c r="E3100" i="4"/>
  <c r="F3100" i="4" s="1"/>
  <c r="E3101" i="4"/>
  <c r="F3101" i="4" s="1"/>
  <c r="E3102" i="4"/>
  <c r="F3102" i="4" s="1"/>
  <c r="E3103" i="4"/>
  <c r="F3103" i="4" s="1"/>
  <c r="E3104" i="4"/>
  <c r="F3104" i="4" s="1"/>
  <c r="E3105" i="4"/>
  <c r="F3105" i="4" s="1"/>
  <c r="E3106" i="4"/>
  <c r="F3106" i="4" s="1"/>
  <c r="E3107" i="4"/>
  <c r="F3107" i="4" s="1"/>
  <c r="E3108" i="4"/>
  <c r="F3108" i="4" s="1"/>
  <c r="E3109" i="4"/>
  <c r="F3109" i="4" s="1"/>
  <c r="E3110" i="4"/>
  <c r="F3110" i="4" s="1"/>
  <c r="E3111" i="4"/>
  <c r="F3111" i="4" s="1"/>
  <c r="E3112" i="4"/>
  <c r="F3112" i="4" s="1"/>
  <c r="E3113" i="4"/>
  <c r="F3113" i="4" s="1"/>
  <c r="E3114" i="4"/>
  <c r="F3114" i="4" s="1"/>
  <c r="E3115" i="4"/>
  <c r="F3115" i="4" s="1"/>
  <c r="E3116" i="4"/>
  <c r="F3116" i="4" s="1"/>
  <c r="E3117" i="4"/>
  <c r="F3117" i="4" s="1"/>
  <c r="E3118" i="4"/>
  <c r="F3118" i="4" s="1"/>
  <c r="E3119" i="4"/>
  <c r="F3119" i="4" s="1"/>
  <c r="E3120" i="4"/>
  <c r="F3120" i="4" s="1"/>
  <c r="E3121" i="4"/>
  <c r="F3121" i="4" s="1"/>
  <c r="E3122" i="4"/>
  <c r="F3122" i="4" s="1"/>
  <c r="E3123" i="4"/>
  <c r="F3123" i="4" s="1"/>
  <c r="E3124" i="4"/>
  <c r="F3124" i="4" s="1"/>
  <c r="E3125" i="4"/>
  <c r="F3125" i="4" s="1"/>
  <c r="E3126" i="4"/>
  <c r="F3126" i="4" s="1"/>
  <c r="E3127" i="4"/>
  <c r="F3127" i="4" s="1"/>
  <c r="E3128" i="4"/>
  <c r="F3128" i="4" s="1"/>
  <c r="E3129" i="4"/>
  <c r="F3129" i="4" s="1"/>
  <c r="E3130" i="4"/>
  <c r="F3130" i="4" s="1"/>
  <c r="E3131" i="4"/>
  <c r="F3131" i="4" s="1"/>
  <c r="E3132" i="4"/>
  <c r="F3132" i="4" s="1"/>
  <c r="E3133" i="4"/>
  <c r="F3133" i="4" s="1"/>
  <c r="E3134" i="4"/>
  <c r="F3134" i="4" s="1"/>
  <c r="E3135" i="4"/>
  <c r="F3135" i="4" s="1"/>
  <c r="E3136" i="4"/>
  <c r="F3136" i="4" s="1"/>
  <c r="E3137" i="4"/>
  <c r="F3137" i="4" s="1"/>
  <c r="E3138" i="4"/>
  <c r="F3138" i="4" s="1"/>
  <c r="E3139" i="4"/>
  <c r="F3139" i="4" s="1"/>
  <c r="E3140" i="4"/>
  <c r="F3140" i="4" s="1"/>
  <c r="E3141" i="4"/>
  <c r="F3141" i="4" s="1"/>
  <c r="E3142" i="4"/>
  <c r="F3142" i="4" s="1"/>
  <c r="E3143" i="4"/>
  <c r="F3143" i="4" s="1"/>
  <c r="E3144" i="4"/>
  <c r="F3144" i="4" s="1"/>
  <c r="E3145" i="4"/>
  <c r="F3145" i="4" s="1"/>
  <c r="E3146" i="4"/>
  <c r="F3146" i="4" s="1"/>
  <c r="E3147" i="4"/>
  <c r="F3147" i="4" s="1"/>
  <c r="E3148" i="4"/>
  <c r="F3148" i="4" s="1"/>
  <c r="E3149" i="4"/>
  <c r="F3149" i="4" s="1"/>
  <c r="E3150" i="4"/>
  <c r="F3150" i="4" s="1"/>
  <c r="E3151" i="4"/>
  <c r="F3151" i="4" s="1"/>
  <c r="E3152" i="4"/>
  <c r="F3152" i="4" s="1"/>
  <c r="E3153" i="4"/>
  <c r="F3153" i="4" s="1"/>
  <c r="E3154" i="4"/>
  <c r="F3154" i="4" s="1"/>
  <c r="E3155" i="4"/>
  <c r="F3155" i="4" s="1"/>
  <c r="E3156" i="4"/>
  <c r="F3156" i="4" s="1"/>
  <c r="E3157" i="4"/>
  <c r="F3157" i="4" s="1"/>
  <c r="E3158" i="4"/>
  <c r="F3158" i="4" s="1"/>
  <c r="E3159" i="4"/>
  <c r="F3159" i="4" s="1"/>
  <c r="E3160" i="4"/>
  <c r="F3160" i="4" s="1"/>
  <c r="E3161" i="4"/>
  <c r="F3161" i="4" s="1"/>
  <c r="E3162" i="4"/>
  <c r="F3162" i="4" s="1"/>
  <c r="E3163" i="4"/>
  <c r="F3163" i="4" s="1"/>
  <c r="E3164" i="4"/>
  <c r="F3164" i="4" s="1"/>
  <c r="E3165" i="4"/>
  <c r="F3165" i="4" s="1"/>
  <c r="E3166" i="4"/>
  <c r="F3166" i="4" s="1"/>
  <c r="E3167" i="4"/>
  <c r="F3167" i="4" s="1"/>
  <c r="E3168" i="4"/>
  <c r="F3168" i="4" s="1"/>
  <c r="E3169" i="4"/>
  <c r="F3169" i="4" s="1"/>
  <c r="E3170" i="4"/>
  <c r="F3170" i="4" s="1"/>
  <c r="E3171" i="4"/>
  <c r="F3171" i="4" s="1"/>
  <c r="E3172" i="4"/>
  <c r="F3172" i="4" s="1"/>
  <c r="E3173" i="4"/>
  <c r="F3173" i="4" s="1"/>
  <c r="E3174" i="4"/>
  <c r="F3174" i="4" s="1"/>
  <c r="E3175" i="4"/>
  <c r="F3175" i="4" s="1"/>
  <c r="E3176" i="4"/>
  <c r="F3176" i="4" s="1"/>
  <c r="E3177" i="4"/>
  <c r="F3177" i="4" s="1"/>
  <c r="E3178" i="4"/>
  <c r="F3178" i="4" s="1"/>
  <c r="E3179" i="4"/>
  <c r="F3179" i="4" s="1"/>
  <c r="E3180" i="4"/>
  <c r="F3180" i="4" s="1"/>
  <c r="E3181" i="4"/>
  <c r="F3181" i="4" s="1"/>
  <c r="E3182" i="4"/>
  <c r="F3182" i="4" s="1"/>
  <c r="E3183" i="4"/>
  <c r="F3183" i="4" s="1"/>
  <c r="E3184" i="4"/>
  <c r="F3184" i="4" s="1"/>
  <c r="E3185" i="4"/>
  <c r="F3185" i="4" s="1"/>
  <c r="E3186" i="4"/>
  <c r="F3186" i="4" s="1"/>
  <c r="E3187" i="4"/>
  <c r="F3187" i="4" s="1"/>
  <c r="E3188" i="4"/>
  <c r="F3188" i="4" s="1"/>
  <c r="E3189" i="4"/>
  <c r="F3189" i="4" s="1"/>
  <c r="E3190" i="4"/>
  <c r="F3190" i="4" s="1"/>
  <c r="E3191" i="4"/>
  <c r="F3191" i="4" s="1"/>
  <c r="E3192" i="4"/>
  <c r="F3192" i="4" s="1"/>
  <c r="E3193" i="4"/>
  <c r="F3193" i="4" s="1"/>
  <c r="E3194" i="4"/>
  <c r="F3194" i="4" s="1"/>
  <c r="E3195" i="4"/>
  <c r="F3195" i="4" s="1"/>
  <c r="E3196" i="4"/>
  <c r="F3196" i="4" s="1"/>
  <c r="E3197" i="4"/>
  <c r="F3197" i="4" s="1"/>
  <c r="E3198" i="4"/>
  <c r="F3198" i="4" s="1"/>
  <c r="E3199" i="4"/>
  <c r="F3199" i="4" s="1"/>
  <c r="E3200" i="4"/>
  <c r="F3200" i="4" s="1"/>
  <c r="E3201" i="4"/>
  <c r="F3201" i="4" s="1"/>
  <c r="E3202" i="4"/>
  <c r="F3202" i="4" s="1"/>
  <c r="E3203" i="4"/>
  <c r="F3203" i="4" s="1"/>
  <c r="E3204" i="4"/>
  <c r="F3204" i="4" s="1"/>
  <c r="E3205" i="4"/>
  <c r="F3205" i="4" s="1"/>
  <c r="E3206" i="4"/>
  <c r="F3206" i="4" s="1"/>
  <c r="E3207" i="4"/>
  <c r="F3207" i="4" s="1"/>
  <c r="E3208" i="4"/>
  <c r="F3208" i="4" s="1"/>
  <c r="E3209" i="4"/>
  <c r="F3209" i="4" s="1"/>
  <c r="E3210" i="4"/>
  <c r="F3210" i="4" s="1"/>
  <c r="E3211" i="4"/>
  <c r="F3211" i="4" s="1"/>
  <c r="E3212" i="4"/>
  <c r="F3212" i="4" s="1"/>
  <c r="E3213" i="4"/>
  <c r="F3213" i="4" s="1"/>
  <c r="E3214" i="4"/>
  <c r="F3214" i="4" s="1"/>
  <c r="E3215" i="4"/>
  <c r="F3215" i="4" s="1"/>
  <c r="E3216" i="4"/>
  <c r="F3216" i="4" s="1"/>
  <c r="E3217" i="4"/>
  <c r="F3217" i="4" s="1"/>
  <c r="E3218" i="4"/>
  <c r="F3218" i="4" s="1"/>
  <c r="E3219" i="4"/>
  <c r="F3219" i="4" s="1"/>
  <c r="E3220" i="4"/>
  <c r="F3220" i="4" s="1"/>
  <c r="E3221" i="4"/>
  <c r="F3221" i="4" s="1"/>
  <c r="E3222" i="4"/>
  <c r="F3222" i="4" s="1"/>
  <c r="E3223" i="4"/>
  <c r="F3223" i="4" s="1"/>
  <c r="E3224" i="4"/>
  <c r="F3224" i="4" s="1"/>
  <c r="E3225" i="4"/>
  <c r="F3225" i="4" s="1"/>
  <c r="E3226" i="4"/>
  <c r="F3226" i="4" s="1"/>
  <c r="E3227" i="4"/>
  <c r="F3227" i="4" s="1"/>
  <c r="E3228" i="4"/>
  <c r="F3228" i="4" s="1"/>
  <c r="E3229" i="4"/>
  <c r="F3229" i="4" s="1"/>
  <c r="E3230" i="4"/>
  <c r="F3230" i="4" s="1"/>
  <c r="E3231" i="4"/>
  <c r="F3231" i="4" s="1"/>
  <c r="E3232" i="4"/>
  <c r="F3232" i="4" s="1"/>
  <c r="E3233" i="4"/>
  <c r="F3233" i="4" s="1"/>
  <c r="E3234" i="4"/>
  <c r="F3234" i="4" s="1"/>
  <c r="E3235" i="4"/>
  <c r="F3235" i="4" s="1"/>
  <c r="E3236" i="4"/>
  <c r="F3236" i="4" s="1"/>
  <c r="E3237" i="4"/>
  <c r="F3237" i="4" s="1"/>
  <c r="E3238" i="4"/>
  <c r="F3238" i="4" s="1"/>
  <c r="E3239" i="4"/>
  <c r="F3239" i="4" s="1"/>
  <c r="E3240" i="4"/>
  <c r="F3240" i="4" s="1"/>
  <c r="E3241" i="4"/>
  <c r="F3241" i="4" s="1"/>
  <c r="E3242" i="4"/>
  <c r="F3242" i="4" s="1"/>
  <c r="E3243" i="4"/>
  <c r="F3243" i="4" s="1"/>
  <c r="E3244" i="4"/>
  <c r="F3244" i="4" s="1"/>
  <c r="E3245" i="4"/>
  <c r="F3245" i="4" s="1"/>
  <c r="E3246" i="4"/>
  <c r="F3246" i="4" s="1"/>
  <c r="E3247" i="4"/>
  <c r="F3247" i="4" s="1"/>
  <c r="E3248" i="4"/>
  <c r="F3248" i="4" s="1"/>
  <c r="E3249" i="4"/>
  <c r="F3249" i="4" s="1"/>
  <c r="E3250" i="4"/>
  <c r="F3250" i="4" s="1"/>
  <c r="E3251" i="4"/>
  <c r="F3251" i="4" s="1"/>
  <c r="E3252" i="4"/>
  <c r="F3252" i="4" s="1"/>
  <c r="E3253" i="4"/>
  <c r="F3253" i="4" s="1"/>
  <c r="E3254" i="4"/>
  <c r="F3254" i="4" s="1"/>
  <c r="E3255" i="4"/>
  <c r="F3255" i="4" s="1"/>
  <c r="E3256" i="4"/>
  <c r="F3256" i="4" s="1"/>
  <c r="E3257" i="4"/>
  <c r="F3257" i="4" s="1"/>
  <c r="E3258" i="4"/>
  <c r="F3258" i="4" s="1"/>
  <c r="E3259" i="4"/>
  <c r="F3259" i="4" s="1"/>
  <c r="E3260" i="4"/>
  <c r="F3260" i="4" s="1"/>
  <c r="E3261" i="4"/>
  <c r="F3261" i="4" s="1"/>
  <c r="E3262" i="4"/>
  <c r="F3262" i="4" s="1"/>
  <c r="E3263" i="4"/>
  <c r="F3263" i="4" s="1"/>
  <c r="E3264" i="4"/>
  <c r="F3264" i="4" s="1"/>
  <c r="E3265" i="4"/>
  <c r="F3265" i="4" s="1"/>
  <c r="E3266" i="4"/>
  <c r="F3266" i="4" s="1"/>
  <c r="E3267" i="4"/>
  <c r="F3267" i="4" s="1"/>
  <c r="E3268" i="4"/>
  <c r="F3268" i="4" s="1"/>
  <c r="E3269" i="4"/>
  <c r="F3269" i="4" s="1"/>
  <c r="E3270" i="4"/>
  <c r="F3270" i="4" s="1"/>
  <c r="E3271" i="4"/>
  <c r="F3271" i="4" s="1"/>
  <c r="E3272" i="4"/>
  <c r="F3272" i="4" s="1"/>
  <c r="E3273" i="4"/>
  <c r="F3273" i="4" s="1"/>
  <c r="E3274" i="4"/>
  <c r="F3274" i="4" s="1"/>
  <c r="E3275" i="4"/>
  <c r="F3275" i="4" s="1"/>
  <c r="E3276" i="4"/>
  <c r="F3276" i="4" s="1"/>
  <c r="E3277" i="4"/>
  <c r="F3277" i="4" s="1"/>
  <c r="E3278" i="4"/>
  <c r="F3278" i="4" s="1"/>
  <c r="E3279" i="4"/>
  <c r="F3279" i="4" s="1"/>
  <c r="E3280" i="4"/>
  <c r="F3280" i="4" s="1"/>
  <c r="E3281" i="4"/>
  <c r="F3281" i="4" s="1"/>
  <c r="E3282" i="4"/>
  <c r="F3282" i="4" s="1"/>
  <c r="E3283" i="4"/>
  <c r="F3283" i="4" s="1"/>
  <c r="E3284" i="4"/>
  <c r="F3284" i="4" s="1"/>
  <c r="E3285" i="4"/>
  <c r="F3285" i="4" s="1"/>
  <c r="E3286" i="4"/>
  <c r="F3286" i="4" s="1"/>
  <c r="E3287" i="4"/>
  <c r="F3287" i="4" s="1"/>
  <c r="E3288" i="4"/>
  <c r="F3288" i="4" s="1"/>
  <c r="E3289" i="4"/>
  <c r="F3289" i="4" s="1"/>
  <c r="E3290" i="4"/>
  <c r="F3290" i="4" s="1"/>
  <c r="E3291" i="4"/>
  <c r="F3291" i="4" s="1"/>
  <c r="E3292" i="4"/>
  <c r="F3292" i="4" s="1"/>
  <c r="E3293" i="4"/>
  <c r="F3293" i="4" s="1"/>
  <c r="E3294" i="4"/>
  <c r="F3294" i="4" s="1"/>
  <c r="E3295" i="4"/>
  <c r="F3295" i="4" s="1"/>
  <c r="E3296" i="4"/>
  <c r="F3296" i="4" s="1"/>
  <c r="E3297" i="4"/>
  <c r="F3297" i="4" s="1"/>
  <c r="E3298" i="4"/>
  <c r="F3298" i="4" s="1"/>
  <c r="E3299" i="4"/>
  <c r="F3299" i="4" s="1"/>
  <c r="E3300" i="4"/>
  <c r="F3300" i="4" s="1"/>
  <c r="E3301" i="4"/>
  <c r="F3301" i="4" s="1"/>
  <c r="E3302" i="4"/>
  <c r="F3302" i="4" s="1"/>
  <c r="E3303" i="4"/>
  <c r="F3303" i="4" s="1"/>
  <c r="E3304" i="4"/>
  <c r="F3304" i="4" s="1"/>
  <c r="E3305" i="4"/>
  <c r="F3305" i="4" s="1"/>
  <c r="E3306" i="4"/>
  <c r="F3306" i="4" s="1"/>
  <c r="E3307" i="4"/>
  <c r="F3307" i="4" s="1"/>
  <c r="E3308" i="4"/>
  <c r="F3308" i="4" s="1"/>
  <c r="E3309" i="4"/>
  <c r="F3309" i="4" s="1"/>
  <c r="E3310" i="4"/>
  <c r="F3310" i="4" s="1"/>
  <c r="E3311" i="4"/>
  <c r="F3311" i="4" s="1"/>
  <c r="E3312" i="4"/>
  <c r="F3312" i="4" s="1"/>
  <c r="E3313" i="4"/>
  <c r="F3313" i="4" s="1"/>
  <c r="E3314" i="4"/>
  <c r="F3314" i="4" s="1"/>
  <c r="E3315" i="4"/>
  <c r="F3315" i="4" s="1"/>
  <c r="E3316" i="4"/>
  <c r="F3316" i="4" s="1"/>
  <c r="E3317" i="4"/>
  <c r="F3317" i="4" s="1"/>
  <c r="E3318" i="4"/>
  <c r="F3318" i="4" s="1"/>
  <c r="E3319" i="4"/>
  <c r="F3319" i="4" s="1"/>
  <c r="E3320" i="4"/>
  <c r="F3320" i="4" s="1"/>
  <c r="E3321" i="4"/>
  <c r="F3321" i="4" s="1"/>
  <c r="E3322" i="4"/>
  <c r="F3322" i="4" s="1"/>
  <c r="E3323" i="4"/>
  <c r="F3323" i="4" s="1"/>
  <c r="E3324" i="4"/>
  <c r="F3324" i="4" s="1"/>
  <c r="E3325" i="4"/>
  <c r="F3325" i="4" s="1"/>
  <c r="E3326" i="4"/>
  <c r="F3326" i="4" s="1"/>
  <c r="E3327" i="4"/>
  <c r="F3327" i="4" s="1"/>
  <c r="E3328" i="4"/>
  <c r="F3328" i="4" s="1"/>
  <c r="E3329" i="4"/>
  <c r="F3329" i="4" s="1"/>
  <c r="E3330" i="4"/>
  <c r="F3330" i="4" s="1"/>
  <c r="E3331" i="4"/>
  <c r="F3331" i="4" s="1"/>
  <c r="E3332" i="4"/>
  <c r="F3332" i="4" s="1"/>
  <c r="E3333" i="4"/>
  <c r="F3333" i="4" s="1"/>
  <c r="E3334" i="4"/>
  <c r="F3334" i="4" s="1"/>
  <c r="E3335" i="4"/>
  <c r="F3335" i="4" s="1"/>
  <c r="E3336" i="4"/>
  <c r="F3336" i="4" s="1"/>
  <c r="E3337" i="4"/>
  <c r="F3337" i="4" s="1"/>
  <c r="E3338" i="4"/>
  <c r="F3338" i="4" s="1"/>
  <c r="E3339" i="4"/>
  <c r="F3339" i="4" s="1"/>
  <c r="E3340" i="4"/>
  <c r="F3340" i="4" s="1"/>
  <c r="E3341" i="4"/>
  <c r="F3341" i="4" s="1"/>
  <c r="E3342" i="4"/>
  <c r="F3342" i="4" s="1"/>
  <c r="E3343" i="4"/>
  <c r="F3343" i="4" s="1"/>
  <c r="E3344" i="4"/>
  <c r="F3344" i="4" s="1"/>
  <c r="E3345" i="4"/>
  <c r="F3345" i="4" s="1"/>
  <c r="E3346" i="4"/>
  <c r="F3346" i="4" s="1"/>
  <c r="E3347" i="4"/>
  <c r="F3347" i="4" s="1"/>
  <c r="E3348" i="4"/>
  <c r="F3348" i="4" s="1"/>
  <c r="E3349" i="4"/>
  <c r="F3349" i="4" s="1"/>
  <c r="E3350" i="4"/>
  <c r="F3350" i="4" s="1"/>
  <c r="E3351" i="4"/>
  <c r="F3351" i="4" s="1"/>
  <c r="E3352" i="4"/>
  <c r="F3352" i="4" s="1"/>
  <c r="E3353" i="4"/>
  <c r="F3353" i="4" s="1"/>
  <c r="E3354" i="4"/>
  <c r="F3354" i="4" s="1"/>
  <c r="E3355" i="4"/>
  <c r="F3355" i="4" s="1"/>
  <c r="E3356" i="4"/>
  <c r="F3356" i="4" s="1"/>
  <c r="E3357" i="4"/>
  <c r="F3357" i="4" s="1"/>
  <c r="E3358" i="4"/>
  <c r="F3358" i="4" s="1"/>
  <c r="E3359" i="4"/>
  <c r="F3359" i="4" s="1"/>
  <c r="E3360" i="4"/>
  <c r="F3360" i="4" s="1"/>
  <c r="E3361" i="4"/>
  <c r="F3361" i="4" s="1"/>
  <c r="E3362" i="4"/>
  <c r="F3362" i="4" s="1"/>
  <c r="E3363" i="4"/>
  <c r="F3363" i="4" s="1"/>
  <c r="E3364" i="4"/>
  <c r="F3364" i="4" s="1"/>
  <c r="E3365" i="4"/>
  <c r="F3365" i="4" s="1"/>
  <c r="E3366" i="4"/>
  <c r="F3366" i="4" s="1"/>
  <c r="E3367" i="4"/>
  <c r="F3367" i="4" s="1"/>
  <c r="E3368" i="4"/>
  <c r="F3368" i="4" s="1"/>
  <c r="E3369" i="4"/>
  <c r="F3369" i="4" s="1"/>
  <c r="E3370" i="4"/>
  <c r="F3370" i="4" s="1"/>
  <c r="E3371" i="4"/>
  <c r="F3371" i="4" s="1"/>
  <c r="E3372" i="4"/>
  <c r="F3372" i="4" s="1"/>
  <c r="E3373" i="4"/>
  <c r="F3373" i="4" s="1"/>
  <c r="E3374" i="4"/>
  <c r="F3374" i="4" s="1"/>
  <c r="E3375" i="4"/>
  <c r="F3375" i="4" s="1"/>
  <c r="E3376" i="4"/>
  <c r="F3376" i="4" s="1"/>
  <c r="E3377" i="4"/>
  <c r="F3377" i="4" s="1"/>
  <c r="E3378" i="4"/>
  <c r="F3378" i="4" s="1"/>
  <c r="E3379" i="4"/>
  <c r="F3379" i="4" s="1"/>
  <c r="E3380" i="4"/>
  <c r="F3380" i="4" s="1"/>
  <c r="E3381" i="4"/>
  <c r="F3381" i="4" s="1"/>
  <c r="E3382" i="4"/>
  <c r="F3382" i="4" s="1"/>
  <c r="E3383" i="4"/>
  <c r="F3383" i="4" s="1"/>
  <c r="E3384" i="4"/>
  <c r="F3384" i="4" s="1"/>
  <c r="E3385" i="4"/>
  <c r="F3385" i="4" s="1"/>
  <c r="E3386" i="4"/>
  <c r="F3386" i="4" s="1"/>
  <c r="E3387" i="4"/>
  <c r="F3387" i="4" s="1"/>
  <c r="E3388" i="4"/>
  <c r="F3388" i="4" s="1"/>
  <c r="E3389" i="4"/>
  <c r="F3389" i="4" s="1"/>
  <c r="E3390" i="4"/>
  <c r="F3390" i="4" s="1"/>
  <c r="E3391" i="4"/>
  <c r="F3391" i="4" s="1"/>
  <c r="E3392" i="4"/>
  <c r="F3392" i="4" s="1"/>
  <c r="E3393" i="4"/>
  <c r="F3393" i="4" s="1"/>
  <c r="E3394" i="4"/>
  <c r="F3394" i="4" s="1"/>
  <c r="E3395" i="4"/>
  <c r="F3395" i="4" s="1"/>
  <c r="E3396" i="4"/>
  <c r="F3396" i="4" s="1"/>
  <c r="E3397" i="4"/>
  <c r="F3397" i="4" s="1"/>
  <c r="E3398" i="4"/>
  <c r="F3398" i="4" s="1"/>
  <c r="E3399" i="4"/>
  <c r="F3399" i="4" s="1"/>
  <c r="E3400" i="4"/>
  <c r="F3400" i="4" s="1"/>
  <c r="E3401" i="4"/>
  <c r="F3401" i="4" s="1"/>
  <c r="E3402" i="4"/>
  <c r="F3402" i="4" s="1"/>
  <c r="E3403" i="4"/>
  <c r="F3403" i="4" s="1"/>
  <c r="E3404" i="4"/>
  <c r="F3404" i="4" s="1"/>
  <c r="E3405" i="4"/>
  <c r="F3405" i="4" s="1"/>
  <c r="E3406" i="4"/>
  <c r="F3406" i="4" s="1"/>
  <c r="E3407" i="4"/>
  <c r="F3407" i="4" s="1"/>
  <c r="E3408" i="4"/>
  <c r="F3408" i="4" s="1"/>
  <c r="E3409" i="4"/>
  <c r="F3409" i="4" s="1"/>
  <c r="E3410" i="4"/>
  <c r="F3410" i="4" s="1"/>
  <c r="E3411" i="4"/>
  <c r="F3411" i="4" s="1"/>
  <c r="E3412" i="4"/>
  <c r="F3412" i="4" s="1"/>
  <c r="E3413" i="4"/>
  <c r="F3413" i="4" s="1"/>
  <c r="E3414" i="4"/>
  <c r="F3414" i="4" s="1"/>
  <c r="E3415" i="4"/>
  <c r="F3415" i="4" s="1"/>
  <c r="E3416" i="4"/>
  <c r="F3416" i="4" s="1"/>
  <c r="E3417" i="4"/>
  <c r="F3417" i="4" s="1"/>
  <c r="E3418" i="4"/>
  <c r="F3418" i="4" s="1"/>
  <c r="E3419" i="4"/>
  <c r="F3419" i="4" s="1"/>
  <c r="E3420" i="4"/>
  <c r="F3420" i="4" s="1"/>
  <c r="E3421" i="4"/>
  <c r="F3421" i="4" s="1"/>
  <c r="E3422" i="4"/>
  <c r="F3422" i="4" s="1"/>
  <c r="E3423" i="4"/>
  <c r="F3423" i="4" s="1"/>
  <c r="E3424" i="4"/>
  <c r="F3424" i="4" s="1"/>
  <c r="E3425" i="4"/>
  <c r="F3425" i="4" s="1"/>
  <c r="E3426" i="4"/>
  <c r="F3426" i="4" s="1"/>
  <c r="E3427" i="4"/>
  <c r="F3427" i="4" s="1"/>
  <c r="E3428" i="4"/>
  <c r="F3428" i="4" s="1"/>
  <c r="E3429" i="4"/>
  <c r="F3429" i="4" s="1"/>
  <c r="E3430" i="4"/>
  <c r="F3430" i="4" s="1"/>
  <c r="E3431" i="4"/>
  <c r="F3431" i="4" s="1"/>
  <c r="E3432" i="4"/>
  <c r="F3432" i="4" s="1"/>
  <c r="E3433" i="4"/>
  <c r="F3433" i="4" s="1"/>
  <c r="E3434" i="4"/>
  <c r="F3434" i="4" s="1"/>
  <c r="E3435" i="4"/>
  <c r="F3435" i="4" s="1"/>
  <c r="E3436" i="4"/>
  <c r="F3436" i="4" s="1"/>
  <c r="E3437" i="4"/>
  <c r="F3437" i="4" s="1"/>
  <c r="E3438" i="4"/>
  <c r="F3438" i="4" s="1"/>
  <c r="E3439" i="4"/>
  <c r="F3439" i="4" s="1"/>
  <c r="E3440" i="4"/>
  <c r="F3440" i="4" s="1"/>
  <c r="E3441" i="4"/>
  <c r="F3441" i="4" s="1"/>
  <c r="E3442" i="4"/>
  <c r="F3442" i="4" s="1"/>
  <c r="E3443" i="4"/>
  <c r="F3443" i="4" s="1"/>
  <c r="E3444" i="4"/>
  <c r="F3444" i="4" s="1"/>
  <c r="E3445" i="4"/>
  <c r="F3445" i="4" s="1"/>
  <c r="E3446" i="4"/>
  <c r="F3446" i="4" s="1"/>
  <c r="E3447" i="4"/>
  <c r="F3447" i="4" s="1"/>
  <c r="E3448" i="4"/>
  <c r="F3448" i="4" s="1"/>
  <c r="E3449" i="4"/>
  <c r="F3449" i="4" s="1"/>
  <c r="E3450" i="4"/>
  <c r="F3450" i="4" s="1"/>
  <c r="E3451" i="4"/>
  <c r="F3451" i="4" s="1"/>
  <c r="E3452" i="4"/>
  <c r="F3452" i="4" s="1"/>
  <c r="E3453" i="4"/>
  <c r="F3453" i="4" s="1"/>
  <c r="E3454" i="4"/>
  <c r="F3454" i="4" s="1"/>
  <c r="E3455" i="4"/>
  <c r="F3455" i="4" s="1"/>
  <c r="E3456" i="4"/>
  <c r="F3456" i="4" s="1"/>
  <c r="E3457" i="4"/>
  <c r="F3457" i="4" s="1"/>
  <c r="E3458" i="4"/>
  <c r="F3458" i="4" s="1"/>
  <c r="E3459" i="4"/>
  <c r="F3459" i="4" s="1"/>
  <c r="E3460" i="4"/>
  <c r="F3460" i="4" s="1"/>
  <c r="E3461" i="4"/>
  <c r="F3461" i="4" s="1"/>
  <c r="E3462" i="4"/>
  <c r="F3462" i="4" s="1"/>
  <c r="E3463" i="4"/>
  <c r="F3463" i="4" s="1"/>
  <c r="E3464" i="4"/>
  <c r="F3464" i="4" s="1"/>
  <c r="E3465" i="4"/>
  <c r="F3465" i="4" s="1"/>
  <c r="E3466" i="4"/>
  <c r="F3466" i="4" s="1"/>
  <c r="E3467" i="4"/>
  <c r="F3467" i="4" s="1"/>
  <c r="E3468" i="4"/>
  <c r="F3468" i="4" s="1"/>
  <c r="E3469" i="4"/>
  <c r="F3469" i="4" s="1"/>
  <c r="E3470" i="4"/>
  <c r="F3470" i="4" s="1"/>
  <c r="E3471" i="4"/>
  <c r="F3471" i="4" s="1"/>
  <c r="E3472" i="4"/>
  <c r="F3472" i="4" s="1"/>
  <c r="E3473" i="4"/>
  <c r="F3473" i="4" s="1"/>
  <c r="E3474" i="4"/>
  <c r="F3474" i="4" s="1"/>
  <c r="E3475" i="4"/>
  <c r="F3475" i="4" s="1"/>
  <c r="E3476" i="4"/>
  <c r="F3476" i="4" s="1"/>
  <c r="E3477" i="4"/>
  <c r="F3477" i="4" s="1"/>
  <c r="E3478" i="4"/>
  <c r="F3478" i="4" s="1"/>
  <c r="E3479" i="4"/>
  <c r="F3479" i="4" s="1"/>
  <c r="E3480" i="4"/>
  <c r="F3480" i="4" s="1"/>
  <c r="E3481" i="4"/>
  <c r="F3481" i="4" s="1"/>
  <c r="E3482" i="4"/>
  <c r="F3482" i="4" s="1"/>
  <c r="E3483" i="4"/>
  <c r="F3483" i="4" s="1"/>
  <c r="E3484" i="4"/>
  <c r="F3484" i="4" s="1"/>
  <c r="E3485" i="4"/>
  <c r="F3485" i="4" s="1"/>
  <c r="E3486" i="4"/>
  <c r="F3486" i="4" s="1"/>
  <c r="E3487" i="4"/>
  <c r="F3487" i="4" s="1"/>
  <c r="E3488" i="4"/>
  <c r="F3488" i="4" s="1"/>
  <c r="E3489" i="4"/>
  <c r="F3489" i="4" s="1"/>
  <c r="E3490" i="4"/>
  <c r="F3490" i="4" s="1"/>
  <c r="E3491" i="4"/>
  <c r="F3491" i="4" s="1"/>
  <c r="E3492" i="4"/>
  <c r="F3492" i="4" s="1"/>
  <c r="E3493" i="4"/>
  <c r="F3493" i="4" s="1"/>
  <c r="E3494" i="4"/>
  <c r="F3494" i="4" s="1"/>
  <c r="E3495" i="4"/>
  <c r="F3495" i="4" s="1"/>
  <c r="E3496" i="4"/>
  <c r="F3496" i="4" s="1"/>
  <c r="E3497" i="4"/>
  <c r="F3497" i="4" s="1"/>
  <c r="E3498" i="4"/>
  <c r="F3498" i="4" s="1"/>
  <c r="E3499" i="4"/>
  <c r="F3499" i="4" s="1"/>
  <c r="E3500" i="4"/>
  <c r="F3500" i="4" s="1"/>
  <c r="E3501" i="4"/>
  <c r="F3501" i="4" s="1"/>
  <c r="E3502" i="4"/>
  <c r="F3502" i="4" s="1"/>
  <c r="E3503" i="4"/>
  <c r="F3503" i="4" s="1"/>
  <c r="E3504" i="4"/>
  <c r="F3504" i="4" s="1"/>
  <c r="E3505" i="4"/>
  <c r="F3505" i="4" s="1"/>
  <c r="E3506" i="4"/>
  <c r="F3506" i="4" s="1"/>
  <c r="E3507" i="4"/>
  <c r="F3507" i="4" s="1"/>
  <c r="E3508" i="4"/>
  <c r="F3508" i="4" s="1"/>
  <c r="E3509" i="4"/>
  <c r="F3509" i="4" s="1"/>
  <c r="E3510" i="4"/>
  <c r="F3510" i="4" s="1"/>
  <c r="E3511" i="4"/>
  <c r="F3511" i="4" s="1"/>
  <c r="E3512" i="4"/>
  <c r="F3512" i="4" s="1"/>
  <c r="E3513" i="4"/>
  <c r="F3513" i="4" s="1"/>
  <c r="E3514" i="4"/>
  <c r="F3514" i="4" s="1"/>
  <c r="E3515" i="4"/>
  <c r="F3515" i="4" s="1"/>
  <c r="E3516" i="4"/>
  <c r="F3516" i="4" s="1"/>
  <c r="E3517" i="4"/>
  <c r="F3517" i="4" s="1"/>
  <c r="E3518" i="4"/>
  <c r="F3518" i="4" s="1"/>
  <c r="E3519" i="4"/>
  <c r="F3519" i="4" s="1"/>
  <c r="E3520" i="4"/>
  <c r="F3520" i="4" s="1"/>
  <c r="E3521" i="4"/>
  <c r="F3521" i="4" s="1"/>
  <c r="E3522" i="4"/>
  <c r="F3522" i="4" s="1"/>
  <c r="E3523" i="4"/>
  <c r="F3523" i="4" s="1"/>
  <c r="E3524" i="4"/>
  <c r="F3524" i="4" s="1"/>
  <c r="E3525" i="4"/>
  <c r="F3525" i="4" s="1"/>
  <c r="E3526" i="4"/>
  <c r="F3526" i="4" s="1"/>
  <c r="E3527" i="4"/>
  <c r="F3527" i="4" s="1"/>
  <c r="E3528" i="4"/>
  <c r="F3528" i="4" s="1"/>
  <c r="E3529" i="4"/>
  <c r="F3529" i="4" s="1"/>
  <c r="E3530" i="4"/>
  <c r="F3530" i="4" s="1"/>
  <c r="E3531" i="4"/>
  <c r="F3531" i="4" s="1"/>
  <c r="E3532" i="4"/>
  <c r="F3532" i="4" s="1"/>
  <c r="E3533" i="4"/>
  <c r="F3533" i="4" s="1"/>
  <c r="E3534" i="4"/>
  <c r="F3534" i="4" s="1"/>
  <c r="E3535" i="4"/>
  <c r="F3535" i="4" s="1"/>
  <c r="E3536" i="4"/>
  <c r="F3536" i="4" s="1"/>
  <c r="E3537" i="4"/>
  <c r="F3537" i="4" s="1"/>
  <c r="E3538" i="4"/>
  <c r="F3538" i="4" s="1"/>
  <c r="E3539" i="4"/>
  <c r="F3539" i="4" s="1"/>
  <c r="E3540" i="4"/>
  <c r="F3540" i="4" s="1"/>
  <c r="E3541" i="4"/>
  <c r="F3541" i="4" s="1"/>
  <c r="E3542" i="4"/>
  <c r="F3542" i="4" s="1"/>
  <c r="E3543" i="4"/>
  <c r="F3543" i="4" s="1"/>
  <c r="E3544" i="4"/>
  <c r="F3544" i="4" s="1"/>
  <c r="E3545" i="4"/>
  <c r="F3545" i="4" s="1"/>
  <c r="E3546" i="4"/>
  <c r="F3546" i="4" s="1"/>
  <c r="E3547" i="4"/>
  <c r="F3547" i="4" s="1"/>
  <c r="E3548" i="4"/>
  <c r="F3548" i="4" s="1"/>
  <c r="E3549" i="4"/>
  <c r="F3549" i="4" s="1"/>
  <c r="E3550" i="4"/>
  <c r="F3550" i="4" s="1"/>
  <c r="E3551" i="4"/>
  <c r="F3551" i="4" s="1"/>
  <c r="E3552" i="4"/>
  <c r="F3552" i="4" s="1"/>
  <c r="E3553" i="4"/>
  <c r="F3553" i="4" s="1"/>
  <c r="E3554" i="4"/>
  <c r="F3554" i="4" s="1"/>
  <c r="E3555" i="4"/>
  <c r="F3555" i="4" s="1"/>
  <c r="E3556" i="4"/>
  <c r="F3556" i="4" s="1"/>
  <c r="E3557" i="4"/>
  <c r="F3557" i="4" s="1"/>
  <c r="E3558" i="4"/>
  <c r="F3558" i="4" s="1"/>
  <c r="E3559" i="4"/>
  <c r="F3559" i="4" s="1"/>
  <c r="E3560" i="4"/>
  <c r="F3560" i="4" s="1"/>
  <c r="E3561" i="4"/>
  <c r="F3561" i="4" s="1"/>
  <c r="E3562" i="4"/>
  <c r="F3562" i="4" s="1"/>
  <c r="E3563" i="4"/>
  <c r="F3563" i="4" s="1"/>
  <c r="E3564" i="4"/>
  <c r="F3564" i="4" s="1"/>
  <c r="E3565" i="4"/>
  <c r="F3565" i="4" s="1"/>
  <c r="E3566" i="4"/>
  <c r="F3566" i="4" s="1"/>
  <c r="E3567" i="4"/>
  <c r="F3567" i="4" s="1"/>
  <c r="E3568" i="4"/>
  <c r="F3568" i="4" s="1"/>
  <c r="E3569" i="4"/>
  <c r="F3569" i="4" s="1"/>
  <c r="E3570" i="4"/>
  <c r="F3570" i="4" s="1"/>
  <c r="E3571" i="4"/>
  <c r="F3571" i="4" s="1"/>
  <c r="E3572" i="4"/>
  <c r="F3572" i="4" s="1"/>
  <c r="E3573" i="4"/>
  <c r="F3573" i="4" s="1"/>
  <c r="E3574" i="4"/>
  <c r="F3574" i="4" s="1"/>
  <c r="E3575" i="4"/>
  <c r="F3575" i="4" s="1"/>
  <c r="E3576" i="4"/>
  <c r="F3576" i="4" s="1"/>
  <c r="E3577" i="4"/>
  <c r="F3577" i="4" s="1"/>
  <c r="E3578" i="4"/>
  <c r="F3578" i="4" s="1"/>
  <c r="E3579" i="4"/>
  <c r="F3579" i="4" s="1"/>
  <c r="E3580" i="4"/>
  <c r="F3580" i="4" s="1"/>
  <c r="E3581" i="4"/>
  <c r="F3581" i="4" s="1"/>
  <c r="E3582" i="4"/>
  <c r="F3582" i="4" s="1"/>
  <c r="E3583" i="4"/>
  <c r="F3583" i="4" s="1"/>
  <c r="E3584" i="4"/>
  <c r="F3584" i="4" s="1"/>
  <c r="E3585" i="4"/>
  <c r="F3585" i="4" s="1"/>
  <c r="E3586" i="4"/>
  <c r="F3586" i="4" s="1"/>
  <c r="E3587" i="4"/>
  <c r="F3587" i="4" s="1"/>
  <c r="E3588" i="4"/>
  <c r="F3588" i="4" s="1"/>
  <c r="E3589" i="4"/>
  <c r="F3589" i="4" s="1"/>
  <c r="E3590" i="4"/>
  <c r="F3590" i="4" s="1"/>
  <c r="E3591" i="4"/>
  <c r="F3591" i="4" s="1"/>
  <c r="E3592" i="4"/>
  <c r="F3592" i="4" s="1"/>
  <c r="E3593" i="4"/>
  <c r="F3593" i="4" s="1"/>
  <c r="E3594" i="4"/>
  <c r="F3594" i="4" s="1"/>
  <c r="E3595" i="4"/>
  <c r="F3595" i="4" s="1"/>
  <c r="E3596" i="4"/>
  <c r="F3596" i="4" s="1"/>
  <c r="E3597" i="4"/>
  <c r="F3597" i="4" s="1"/>
  <c r="E3598" i="4"/>
  <c r="F3598" i="4" s="1"/>
  <c r="E3599" i="4"/>
  <c r="F3599" i="4" s="1"/>
  <c r="E3600" i="4"/>
  <c r="F3600" i="4" s="1"/>
  <c r="E3601" i="4"/>
  <c r="F3601" i="4" s="1"/>
  <c r="E3602" i="4"/>
  <c r="F3602" i="4" s="1"/>
  <c r="E3603" i="4"/>
  <c r="F3603" i="4" s="1"/>
  <c r="E3604" i="4"/>
  <c r="F3604" i="4" s="1"/>
  <c r="E3605" i="4"/>
  <c r="F3605" i="4" s="1"/>
  <c r="E3606" i="4"/>
  <c r="F3606" i="4" s="1"/>
  <c r="E3607" i="4"/>
  <c r="F3607" i="4" s="1"/>
  <c r="E3608" i="4"/>
  <c r="F3608" i="4" s="1"/>
  <c r="E3609" i="4"/>
  <c r="F3609" i="4" s="1"/>
  <c r="E3610" i="4"/>
  <c r="F3610" i="4" s="1"/>
  <c r="E3611" i="4"/>
  <c r="F3611" i="4" s="1"/>
  <c r="E3612" i="4"/>
  <c r="F3612" i="4" s="1"/>
  <c r="E3613" i="4"/>
  <c r="F3613" i="4" s="1"/>
  <c r="E3614" i="4"/>
  <c r="F3614" i="4" s="1"/>
  <c r="E3615" i="4"/>
  <c r="F3615" i="4" s="1"/>
  <c r="E3616" i="4"/>
  <c r="F3616" i="4" s="1"/>
  <c r="E3617" i="4"/>
  <c r="F3617" i="4" s="1"/>
  <c r="E3618" i="4"/>
  <c r="F3618" i="4" s="1"/>
  <c r="E3619" i="4"/>
  <c r="F3619" i="4" s="1"/>
  <c r="E3620" i="4"/>
  <c r="F3620" i="4" s="1"/>
  <c r="E3621" i="4"/>
  <c r="F3621" i="4" s="1"/>
  <c r="E3622" i="4"/>
  <c r="F3622" i="4" s="1"/>
  <c r="E3623" i="4"/>
  <c r="F3623" i="4" s="1"/>
  <c r="E3624" i="4"/>
  <c r="F3624" i="4" s="1"/>
  <c r="E3625" i="4"/>
  <c r="F3625" i="4" s="1"/>
  <c r="E3626" i="4"/>
  <c r="F3626" i="4" s="1"/>
  <c r="E3627" i="4"/>
  <c r="F3627" i="4" s="1"/>
  <c r="E3628" i="4"/>
  <c r="F3628" i="4" s="1"/>
  <c r="E3629" i="4"/>
  <c r="F3629" i="4" s="1"/>
  <c r="E3630" i="4"/>
  <c r="F3630" i="4" s="1"/>
  <c r="E3631" i="4"/>
  <c r="F3631" i="4" s="1"/>
  <c r="E3632" i="4"/>
  <c r="F3632" i="4" s="1"/>
  <c r="E3633" i="4"/>
  <c r="F3633" i="4" s="1"/>
  <c r="E3634" i="4"/>
  <c r="F3634" i="4" s="1"/>
  <c r="E3635" i="4"/>
  <c r="F3635" i="4" s="1"/>
  <c r="E3636" i="4"/>
  <c r="F3636" i="4" s="1"/>
  <c r="E3637" i="4"/>
  <c r="F3637" i="4" s="1"/>
  <c r="E3638" i="4"/>
  <c r="F3638" i="4" s="1"/>
  <c r="E3639" i="4"/>
  <c r="F3639" i="4" s="1"/>
  <c r="E3640" i="4"/>
  <c r="F3640" i="4" s="1"/>
  <c r="E3641" i="4"/>
  <c r="F3641" i="4" s="1"/>
  <c r="E3642" i="4"/>
  <c r="F3642" i="4" s="1"/>
  <c r="E3643" i="4"/>
  <c r="F3643" i="4" s="1"/>
  <c r="E3644" i="4"/>
  <c r="F3644" i="4" s="1"/>
  <c r="E3645" i="4"/>
  <c r="F3645" i="4" s="1"/>
  <c r="E3646" i="4"/>
  <c r="F3646" i="4" s="1"/>
  <c r="E3647" i="4"/>
  <c r="F3647" i="4" s="1"/>
  <c r="E3648" i="4"/>
  <c r="F3648" i="4" s="1"/>
  <c r="E3649" i="4"/>
  <c r="F3649" i="4" s="1"/>
  <c r="E3650" i="4"/>
  <c r="F3650" i="4" s="1"/>
  <c r="E3651" i="4"/>
  <c r="F3651" i="4" s="1"/>
  <c r="E3652" i="4"/>
  <c r="F3652" i="4" s="1"/>
  <c r="E3653" i="4"/>
  <c r="F3653" i="4" s="1"/>
  <c r="E3654" i="4"/>
  <c r="F3654" i="4" s="1"/>
  <c r="E3655" i="4"/>
  <c r="F3655" i="4" s="1"/>
  <c r="E3656" i="4"/>
  <c r="F3656" i="4" s="1"/>
  <c r="E3657" i="4"/>
  <c r="F3657" i="4" s="1"/>
  <c r="E3658" i="4"/>
  <c r="F3658" i="4" s="1"/>
  <c r="E3659" i="4"/>
  <c r="F3659" i="4" s="1"/>
  <c r="E3660" i="4"/>
  <c r="F3660" i="4" s="1"/>
  <c r="E3661" i="4"/>
  <c r="F3661" i="4" s="1"/>
  <c r="E3662" i="4"/>
  <c r="F3662" i="4" s="1"/>
  <c r="E3663" i="4"/>
  <c r="F3663" i="4" s="1"/>
  <c r="E3664" i="4"/>
  <c r="F3664" i="4" s="1"/>
  <c r="E3665" i="4"/>
  <c r="F3665" i="4" s="1"/>
  <c r="E3666" i="4"/>
  <c r="F3666" i="4" s="1"/>
  <c r="E3667" i="4"/>
  <c r="F3667" i="4" s="1"/>
  <c r="E3668" i="4"/>
  <c r="F3668" i="4" s="1"/>
  <c r="E3669" i="4"/>
  <c r="F3669" i="4" s="1"/>
  <c r="E3670" i="4"/>
  <c r="F3670" i="4" s="1"/>
  <c r="E3671" i="4"/>
  <c r="F3671" i="4" s="1"/>
  <c r="E3672" i="4"/>
  <c r="F3672" i="4" s="1"/>
  <c r="E3673" i="4"/>
  <c r="F3673" i="4" s="1"/>
  <c r="E3674" i="4"/>
  <c r="F3674" i="4" s="1"/>
  <c r="E3675" i="4"/>
  <c r="F3675" i="4" s="1"/>
  <c r="E3676" i="4"/>
  <c r="F3676" i="4" s="1"/>
  <c r="E3677" i="4"/>
  <c r="F3677" i="4" s="1"/>
  <c r="E3678" i="4"/>
  <c r="F3678" i="4" s="1"/>
  <c r="E3679" i="4"/>
  <c r="F3679" i="4" s="1"/>
  <c r="E3680" i="4"/>
  <c r="F3680" i="4" s="1"/>
  <c r="E3681" i="4"/>
  <c r="F3681" i="4" s="1"/>
  <c r="E3682" i="4"/>
  <c r="F3682" i="4" s="1"/>
  <c r="E3683" i="4"/>
  <c r="F3683" i="4" s="1"/>
  <c r="E3684" i="4"/>
  <c r="F3684" i="4" s="1"/>
  <c r="E3685" i="4"/>
  <c r="F3685" i="4" s="1"/>
  <c r="E3686" i="4"/>
  <c r="F3686" i="4" s="1"/>
  <c r="E3687" i="4"/>
  <c r="F3687" i="4" s="1"/>
  <c r="E3688" i="4"/>
  <c r="F3688" i="4" s="1"/>
  <c r="E3689" i="4"/>
  <c r="F3689" i="4" s="1"/>
  <c r="E3690" i="4"/>
  <c r="F3690" i="4" s="1"/>
  <c r="E3691" i="4"/>
  <c r="F3691" i="4" s="1"/>
  <c r="E3692" i="4"/>
  <c r="F3692" i="4" s="1"/>
  <c r="E3693" i="4"/>
  <c r="F3693" i="4" s="1"/>
  <c r="E3694" i="4"/>
  <c r="F3694" i="4" s="1"/>
  <c r="E3695" i="4"/>
  <c r="F3695" i="4" s="1"/>
  <c r="E3696" i="4"/>
  <c r="F3696" i="4" s="1"/>
  <c r="E3697" i="4"/>
  <c r="F3697" i="4" s="1"/>
  <c r="E3698" i="4"/>
  <c r="F3698" i="4" s="1"/>
  <c r="E3699" i="4"/>
  <c r="F3699" i="4" s="1"/>
  <c r="E3700" i="4"/>
  <c r="F3700" i="4" s="1"/>
  <c r="E3701" i="4"/>
  <c r="F3701" i="4" s="1"/>
  <c r="E3702" i="4"/>
  <c r="F3702" i="4" s="1"/>
  <c r="E3703" i="4"/>
  <c r="F3703" i="4" s="1"/>
  <c r="E3704" i="4"/>
  <c r="F3704" i="4" s="1"/>
  <c r="E3705" i="4"/>
  <c r="F3705" i="4" s="1"/>
  <c r="E3706" i="4"/>
  <c r="F3706" i="4" s="1"/>
  <c r="E3707" i="4"/>
  <c r="F3707" i="4" s="1"/>
  <c r="E3708" i="4"/>
  <c r="F3708" i="4" s="1"/>
  <c r="E3709" i="4"/>
  <c r="F3709" i="4" s="1"/>
  <c r="E3710" i="4"/>
  <c r="F3710" i="4" s="1"/>
  <c r="E3711" i="4"/>
  <c r="F3711" i="4" s="1"/>
  <c r="E3712" i="4"/>
  <c r="F3712" i="4" s="1"/>
  <c r="E3713" i="4"/>
  <c r="F3713" i="4" s="1"/>
  <c r="E3714" i="4"/>
  <c r="F3714" i="4" s="1"/>
  <c r="E3715" i="4"/>
  <c r="F3715" i="4" s="1"/>
  <c r="E3716" i="4"/>
  <c r="F3716" i="4" s="1"/>
  <c r="E3717" i="4"/>
  <c r="F3717" i="4" s="1"/>
  <c r="E3718" i="4"/>
  <c r="F3718" i="4" s="1"/>
  <c r="E3719" i="4"/>
  <c r="F3719" i="4" s="1"/>
  <c r="E3720" i="4"/>
  <c r="F3720" i="4" s="1"/>
  <c r="E3721" i="4"/>
  <c r="F3721" i="4" s="1"/>
  <c r="E3722" i="4"/>
  <c r="F3722" i="4" s="1"/>
  <c r="E3723" i="4"/>
  <c r="F3723" i="4" s="1"/>
  <c r="E3724" i="4"/>
  <c r="F3724" i="4" s="1"/>
  <c r="E3725" i="4"/>
  <c r="F3725" i="4" s="1"/>
  <c r="E3726" i="4"/>
  <c r="F3726" i="4" s="1"/>
  <c r="E3727" i="4"/>
  <c r="F3727" i="4" s="1"/>
  <c r="E3728" i="4"/>
  <c r="F3728" i="4" s="1"/>
  <c r="E3729" i="4"/>
  <c r="F3729" i="4" s="1"/>
  <c r="E3730" i="4"/>
  <c r="F3730" i="4" s="1"/>
  <c r="E3731" i="4"/>
  <c r="F3731" i="4" s="1"/>
  <c r="E3732" i="4"/>
  <c r="F3732" i="4" s="1"/>
  <c r="E3733" i="4"/>
  <c r="F3733" i="4" s="1"/>
  <c r="E3734" i="4"/>
  <c r="F3734" i="4" s="1"/>
  <c r="E3735" i="4"/>
  <c r="F3735" i="4" s="1"/>
  <c r="E3736" i="4"/>
  <c r="F3736" i="4" s="1"/>
  <c r="E3737" i="4"/>
  <c r="F3737" i="4" s="1"/>
  <c r="E3738" i="4"/>
  <c r="F3738" i="4" s="1"/>
  <c r="E3739" i="4"/>
  <c r="F3739" i="4" s="1"/>
  <c r="E3740" i="4"/>
  <c r="F3740" i="4" s="1"/>
  <c r="E3741" i="4"/>
  <c r="F3741" i="4" s="1"/>
  <c r="E3742" i="4"/>
  <c r="F3742" i="4" s="1"/>
  <c r="E3743" i="4"/>
  <c r="F3743" i="4" s="1"/>
  <c r="E3744" i="4"/>
  <c r="F3744" i="4" s="1"/>
  <c r="E3745" i="4"/>
  <c r="F3745" i="4" s="1"/>
  <c r="E3746" i="4"/>
  <c r="F3746" i="4" s="1"/>
  <c r="E3747" i="4"/>
  <c r="F3747" i="4" s="1"/>
  <c r="E3748" i="4"/>
  <c r="F3748" i="4" s="1"/>
  <c r="E3749" i="4"/>
  <c r="F3749" i="4" s="1"/>
  <c r="E3750" i="4"/>
  <c r="F3750" i="4" s="1"/>
  <c r="E3751" i="4"/>
  <c r="F3751" i="4" s="1"/>
  <c r="E3752" i="4"/>
  <c r="F3752" i="4" s="1"/>
  <c r="E3753" i="4"/>
  <c r="F3753" i="4" s="1"/>
  <c r="E3754" i="4"/>
  <c r="F3754" i="4" s="1"/>
  <c r="E3755" i="4"/>
  <c r="F3755" i="4" s="1"/>
  <c r="E3756" i="4"/>
  <c r="F3756" i="4" s="1"/>
  <c r="E3757" i="4"/>
  <c r="F3757" i="4" s="1"/>
  <c r="E3758" i="4"/>
  <c r="F3758" i="4" s="1"/>
  <c r="E3759" i="4"/>
  <c r="F3759" i="4" s="1"/>
  <c r="E3760" i="4"/>
  <c r="F3760" i="4" s="1"/>
  <c r="E3761" i="4"/>
  <c r="F3761" i="4" s="1"/>
  <c r="E3762" i="4"/>
  <c r="F3762" i="4" s="1"/>
  <c r="E3763" i="4"/>
  <c r="F3763" i="4" s="1"/>
  <c r="E3764" i="4"/>
  <c r="F3764" i="4" s="1"/>
  <c r="E3765" i="4"/>
  <c r="F3765" i="4" s="1"/>
  <c r="E3766" i="4"/>
  <c r="F3766" i="4" s="1"/>
  <c r="E3767" i="4"/>
  <c r="F3767" i="4" s="1"/>
  <c r="E3768" i="4"/>
  <c r="F3768" i="4" s="1"/>
  <c r="E3769" i="4"/>
  <c r="F3769" i="4" s="1"/>
  <c r="E3770" i="4"/>
  <c r="F3770" i="4" s="1"/>
  <c r="E3771" i="4"/>
  <c r="F3771" i="4" s="1"/>
  <c r="E3772" i="4"/>
  <c r="F3772" i="4" s="1"/>
  <c r="E3773" i="4"/>
  <c r="F3773" i="4" s="1"/>
  <c r="E3774" i="4"/>
  <c r="F3774" i="4" s="1"/>
  <c r="E3775" i="4"/>
  <c r="F3775" i="4" s="1"/>
  <c r="E3776" i="4"/>
  <c r="F3776" i="4" s="1"/>
  <c r="E3777" i="4"/>
  <c r="F3777" i="4" s="1"/>
  <c r="E3778" i="4"/>
  <c r="F3778" i="4" s="1"/>
  <c r="E3779" i="4"/>
  <c r="F3779" i="4" s="1"/>
  <c r="E3780" i="4"/>
  <c r="F3780" i="4" s="1"/>
  <c r="E3781" i="4"/>
  <c r="F3781" i="4" s="1"/>
  <c r="E3782" i="4"/>
  <c r="F3782" i="4" s="1"/>
  <c r="E3783" i="4"/>
  <c r="F3783" i="4" s="1"/>
  <c r="E3784" i="4"/>
  <c r="F3784" i="4" s="1"/>
  <c r="E3785" i="4"/>
  <c r="F3785" i="4" s="1"/>
  <c r="E3786" i="4"/>
  <c r="F3786" i="4" s="1"/>
  <c r="E3787" i="4"/>
  <c r="F3787" i="4" s="1"/>
  <c r="E3788" i="4"/>
  <c r="F3788" i="4" s="1"/>
  <c r="E3789" i="4"/>
  <c r="F3789" i="4" s="1"/>
  <c r="E3790" i="4"/>
  <c r="F3790" i="4" s="1"/>
  <c r="E3791" i="4"/>
  <c r="F3791" i="4" s="1"/>
  <c r="E3792" i="4"/>
  <c r="F3792" i="4" s="1"/>
  <c r="E3793" i="4"/>
  <c r="F3793" i="4" s="1"/>
  <c r="E3794" i="4"/>
  <c r="F3794" i="4" s="1"/>
  <c r="E3795" i="4"/>
  <c r="F3795" i="4" s="1"/>
  <c r="E3796" i="4"/>
  <c r="F3796" i="4" s="1"/>
  <c r="E3797" i="4"/>
  <c r="F3797" i="4" s="1"/>
  <c r="E3798" i="4"/>
  <c r="F3798" i="4" s="1"/>
  <c r="E3799" i="4"/>
  <c r="F3799" i="4" s="1"/>
  <c r="E3800" i="4"/>
  <c r="F3800" i="4" s="1"/>
  <c r="E3801" i="4"/>
  <c r="F3801" i="4" s="1"/>
  <c r="E3802" i="4"/>
  <c r="F3802" i="4" s="1"/>
  <c r="E3803" i="4"/>
  <c r="F3803" i="4" s="1"/>
  <c r="E3804" i="4"/>
  <c r="F3804" i="4" s="1"/>
  <c r="E3805" i="4"/>
  <c r="F3805" i="4" s="1"/>
  <c r="E3806" i="4"/>
  <c r="F3806" i="4" s="1"/>
  <c r="E3807" i="4"/>
  <c r="F3807" i="4" s="1"/>
  <c r="E3808" i="4"/>
  <c r="F3808" i="4" s="1"/>
  <c r="E3809" i="4"/>
  <c r="F3809" i="4" s="1"/>
  <c r="E3810" i="4"/>
  <c r="F3810" i="4" s="1"/>
  <c r="E3811" i="4"/>
  <c r="F3811" i="4" s="1"/>
  <c r="E3812" i="4"/>
  <c r="F3812" i="4" s="1"/>
  <c r="E3813" i="4"/>
  <c r="F3813" i="4" s="1"/>
  <c r="E3814" i="4"/>
  <c r="F3814" i="4" s="1"/>
  <c r="E3815" i="4"/>
  <c r="F3815" i="4" s="1"/>
  <c r="E3816" i="4"/>
  <c r="F3816" i="4" s="1"/>
  <c r="E3817" i="4"/>
  <c r="F3817" i="4" s="1"/>
  <c r="E3818" i="4"/>
  <c r="F3818" i="4" s="1"/>
  <c r="E3819" i="4"/>
  <c r="F3819" i="4" s="1"/>
  <c r="E3820" i="4"/>
  <c r="F3820" i="4" s="1"/>
  <c r="E3821" i="4"/>
  <c r="F3821" i="4" s="1"/>
  <c r="E3822" i="4"/>
  <c r="F3822" i="4" s="1"/>
  <c r="E3823" i="4"/>
  <c r="F3823" i="4" s="1"/>
  <c r="E3824" i="4"/>
  <c r="F3824" i="4" s="1"/>
  <c r="E3825" i="4"/>
  <c r="F3825" i="4" s="1"/>
  <c r="E3826" i="4"/>
  <c r="F3826" i="4" s="1"/>
  <c r="E3827" i="4"/>
  <c r="F3827" i="4" s="1"/>
  <c r="E3828" i="4"/>
  <c r="F3828" i="4" s="1"/>
  <c r="E3829" i="4"/>
  <c r="F3829" i="4" s="1"/>
  <c r="E3830" i="4"/>
  <c r="F3830" i="4" s="1"/>
  <c r="E3831" i="4"/>
  <c r="F3831" i="4" s="1"/>
  <c r="E3832" i="4"/>
  <c r="F3832" i="4" s="1"/>
  <c r="E3833" i="4"/>
  <c r="F3833" i="4" s="1"/>
  <c r="E3834" i="4"/>
  <c r="F3834" i="4" s="1"/>
  <c r="E3835" i="4"/>
  <c r="F3835" i="4" s="1"/>
  <c r="E3836" i="4"/>
  <c r="F3836" i="4" s="1"/>
  <c r="E3837" i="4"/>
  <c r="F3837" i="4" s="1"/>
  <c r="E3838" i="4"/>
  <c r="F3838" i="4" s="1"/>
  <c r="E3839" i="4"/>
  <c r="F3839" i="4" s="1"/>
  <c r="E3840" i="4"/>
  <c r="F3840" i="4" s="1"/>
  <c r="E3841" i="4"/>
  <c r="F3841" i="4" s="1"/>
  <c r="E3842" i="4"/>
  <c r="F3842" i="4" s="1"/>
  <c r="E3843" i="4"/>
  <c r="F3843" i="4" s="1"/>
  <c r="E3844" i="4"/>
  <c r="F3844" i="4" s="1"/>
  <c r="E3845" i="4"/>
  <c r="F3845" i="4" s="1"/>
  <c r="E3846" i="4"/>
  <c r="F3846" i="4" s="1"/>
  <c r="E3847" i="4"/>
  <c r="F3847" i="4" s="1"/>
  <c r="E3848" i="4"/>
  <c r="F3848" i="4" s="1"/>
  <c r="E3849" i="4"/>
  <c r="F3849" i="4" s="1"/>
  <c r="E3850" i="4"/>
  <c r="F3850" i="4" s="1"/>
  <c r="E3851" i="4"/>
  <c r="F3851" i="4" s="1"/>
  <c r="E3852" i="4"/>
  <c r="F3852" i="4" s="1"/>
  <c r="E3853" i="4"/>
  <c r="F3853" i="4" s="1"/>
  <c r="E3854" i="4"/>
  <c r="F3854" i="4" s="1"/>
  <c r="E3855" i="4"/>
  <c r="F3855" i="4" s="1"/>
  <c r="E3856" i="4"/>
  <c r="F3856" i="4" s="1"/>
  <c r="E3857" i="4"/>
  <c r="F3857" i="4" s="1"/>
  <c r="E3858" i="4"/>
  <c r="F3858" i="4" s="1"/>
  <c r="E3859" i="4"/>
  <c r="F3859" i="4" s="1"/>
  <c r="E3860" i="4"/>
  <c r="F3860" i="4" s="1"/>
  <c r="E3861" i="4"/>
  <c r="F3861" i="4" s="1"/>
  <c r="E3862" i="4"/>
  <c r="F3862" i="4" s="1"/>
  <c r="E3863" i="4"/>
  <c r="F3863" i="4" s="1"/>
  <c r="E3864" i="4"/>
  <c r="F3864" i="4" s="1"/>
  <c r="E3865" i="4"/>
  <c r="F3865" i="4" s="1"/>
  <c r="E3866" i="4"/>
  <c r="F3866" i="4" s="1"/>
  <c r="E3867" i="4"/>
  <c r="F3867" i="4" s="1"/>
  <c r="E3868" i="4"/>
  <c r="F3868" i="4" s="1"/>
  <c r="E3869" i="4"/>
  <c r="F3869" i="4" s="1"/>
  <c r="E3870" i="4"/>
  <c r="F3870" i="4" s="1"/>
  <c r="E3871" i="4"/>
  <c r="F3871" i="4" s="1"/>
  <c r="E3872" i="4"/>
  <c r="F3872" i="4" s="1"/>
  <c r="E3873" i="4"/>
  <c r="F3873" i="4" s="1"/>
  <c r="E3874" i="4"/>
  <c r="F3874" i="4" s="1"/>
  <c r="E3875" i="4"/>
  <c r="F3875" i="4" s="1"/>
  <c r="E3876" i="4"/>
  <c r="F3876" i="4" s="1"/>
  <c r="E3877" i="4"/>
  <c r="F3877" i="4" s="1"/>
  <c r="E3878" i="4"/>
  <c r="F3878" i="4" s="1"/>
  <c r="E3879" i="4"/>
  <c r="F3879" i="4" s="1"/>
  <c r="E3880" i="4"/>
  <c r="F3880" i="4" s="1"/>
  <c r="E3881" i="4"/>
  <c r="F3881" i="4" s="1"/>
  <c r="E3882" i="4"/>
  <c r="F3882" i="4" s="1"/>
  <c r="E3883" i="4"/>
  <c r="F3883" i="4" s="1"/>
  <c r="E3884" i="4"/>
  <c r="F3884" i="4" s="1"/>
  <c r="E3885" i="4"/>
  <c r="F3885" i="4" s="1"/>
  <c r="E3886" i="4"/>
  <c r="F3886" i="4" s="1"/>
  <c r="E3887" i="4"/>
  <c r="F3887" i="4" s="1"/>
  <c r="E3888" i="4"/>
  <c r="F3888" i="4" s="1"/>
  <c r="E3889" i="4"/>
  <c r="F3889" i="4" s="1"/>
  <c r="E3890" i="4"/>
  <c r="F3890" i="4" s="1"/>
  <c r="E3891" i="4"/>
  <c r="F3891" i="4" s="1"/>
  <c r="E3892" i="4"/>
  <c r="F3892" i="4" s="1"/>
  <c r="E3893" i="4"/>
  <c r="F3893" i="4" s="1"/>
  <c r="E3894" i="4"/>
  <c r="F3894" i="4" s="1"/>
  <c r="E3895" i="4"/>
  <c r="F3895" i="4" s="1"/>
  <c r="E3896" i="4"/>
  <c r="F3896" i="4" s="1"/>
  <c r="E3897" i="4"/>
  <c r="F3897" i="4" s="1"/>
  <c r="E3898" i="4"/>
  <c r="F3898" i="4" s="1"/>
  <c r="E3899" i="4"/>
  <c r="F3899" i="4" s="1"/>
  <c r="E3900" i="4"/>
  <c r="F3900" i="4" s="1"/>
  <c r="E3901" i="4"/>
  <c r="F3901" i="4" s="1"/>
  <c r="E3902" i="4"/>
  <c r="F3902" i="4" s="1"/>
  <c r="E3903" i="4"/>
  <c r="F3903" i="4" s="1"/>
  <c r="E3904" i="4"/>
  <c r="F3904" i="4" s="1"/>
  <c r="E3905" i="4"/>
  <c r="F3905" i="4" s="1"/>
  <c r="E3906" i="4"/>
  <c r="F3906" i="4" s="1"/>
  <c r="E3907" i="4"/>
  <c r="F3907" i="4" s="1"/>
  <c r="E3908" i="4"/>
  <c r="F3908" i="4" s="1"/>
  <c r="E3909" i="4"/>
  <c r="F3909" i="4" s="1"/>
  <c r="E3910" i="4"/>
  <c r="F3910" i="4" s="1"/>
  <c r="E3911" i="4"/>
  <c r="F3911" i="4" s="1"/>
  <c r="E3912" i="4"/>
  <c r="F3912" i="4" s="1"/>
  <c r="E3913" i="4"/>
  <c r="F3913" i="4" s="1"/>
  <c r="E3914" i="4"/>
  <c r="F3914" i="4" s="1"/>
  <c r="E3915" i="4"/>
  <c r="F3915" i="4" s="1"/>
  <c r="E3916" i="4"/>
  <c r="F3916" i="4" s="1"/>
  <c r="E3917" i="4"/>
  <c r="F3917" i="4" s="1"/>
  <c r="E3918" i="4"/>
  <c r="F3918" i="4" s="1"/>
  <c r="E3919" i="4"/>
  <c r="F3919" i="4" s="1"/>
  <c r="E3920" i="4"/>
  <c r="F3920" i="4" s="1"/>
  <c r="E3921" i="4"/>
  <c r="F3921" i="4" s="1"/>
  <c r="E3922" i="4"/>
  <c r="F3922" i="4" s="1"/>
  <c r="E3923" i="4"/>
  <c r="F3923" i="4" s="1"/>
  <c r="E3924" i="4"/>
  <c r="F3924" i="4" s="1"/>
  <c r="E3925" i="4"/>
  <c r="F3925" i="4" s="1"/>
  <c r="E3926" i="4"/>
  <c r="F3926" i="4" s="1"/>
  <c r="E3927" i="4"/>
  <c r="F3927" i="4" s="1"/>
  <c r="E3928" i="4"/>
  <c r="F3928" i="4" s="1"/>
  <c r="E3929" i="4"/>
  <c r="F3929" i="4" s="1"/>
  <c r="E3930" i="4"/>
  <c r="F3930" i="4" s="1"/>
  <c r="E3931" i="4"/>
  <c r="F3931" i="4" s="1"/>
  <c r="E3932" i="4"/>
  <c r="F3932" i="4" s="1"/>
  <c r="E3933" i="4"/>
  <c r="F3933" i="4" s="1"/>
  <c r="E3934" i="4"/>
  <c r="F3934" i="4" s="1"/>
  <c r="E3935" i="4"/>
  <c r="F3935" i="4" s="1"/>
  <c r="E3936" i="4"/>
  <c r="F3936" i="4" s="1"/>
  <c r="E3937" i="4"/>
  <c r="F3937" i="4" s="1"/>
  <c r="E3938" i="4"/>
  <c r="F3938" i="4" s="1"/>
  <c r="E3939" i="4"/>
  <c r="F3939" i="4" s="1"/>
  <c r="E3940" i="4"/>
  <c r="F3940" i="4" s="1"/>
  <c r="E3941" i="4"/>
  <c r="F3941" i="4" s="1"/>
  <c r="E3942" i="4"/>
  <c r="F3942" i="4" s="1"/>
  <c r="E3943" i="4"/>
  <c r="F3943" i="4" s="1"/>
  <c r="E3944" i="4"/>
  <c r="F3944" i="4" s="1"/>
  <c r="E3945" i="4"/>
  <c r="F3945" i="4" s="1"/>
  <c r="E3946" i="4"/>
  <c r="F3946" i="4" s="1"/>
  <c r="E3947" i="4"/>
  <c r="F3947" i="4" s="1"/>
  <c r="E3948" i="4"/>
  <c r="F3948" i="4" s="1"/>
  <c r="E3949" i="4"/>
  <c r="F3949" i="4" s="1"/>
  <c r="E3950" i="4"/>
  <c r="F3950" i="4" s="1"/>
  <c r="E3951" i="4"/>
  <c r="F3951" i="4" s="1"/>
  <c r="E3952" i="4"/>
  <c r="F3952" i="4" s="1"/>
  <c r="E3953" i="4"/>
  <c r="F3953" i="4" s="1"/>
  <c r="E3954" i="4"/>
  <c r="F3954" i="4" s="1"/>
  <c r="E3955" i="4"/>
  <c r="F3955" i="4" s="1"/>
  <c r="E3956" i="4"/>
  <c r="F3956" i="4" s="1"/>
  <c r="E3957" i="4"/>
  <c r="F3957" i="4" s="1"/>
  <c r="E3958" i="4"/>
  <c r="F3958" i="4" s="1"/>
  <c r="E3959" i="4"/>
  <c r="F3959" i="4" s="1"/>
  <c r="E3960" i="4"/>
  <c r="F3960" i="4" s="1"/>
  <c r="E3961" i="4"/>
  <c r="F3961" i="4" s="1"/>
  <c r="E3962" i="4"/>
  <c r="F3962" i="4" s="1"/>
  <c r="E3963" i="4"/>
  <c r="F3963" i="4" s="1"/>
  <c r="E3964" i="4"/>
  <c r="F3964" i="4" s="1"/>
  <c r="E3965" i="4"/>
  <c r="F3965" i="4" s="1"/>
  <c r="E3966" i="4"/>
  <c r="F3966" i="4" s="1"/>
  <c r="E3967" i="4"/>
  <c r="F3967" i="4" s="1"/>
  <c r="E3968" i="4"/>
  <c r="F3968" i="4" s="1"/>
  <c r="E3969" i="4"/>
  <c r="F3969" i="4" s="1"/>
  <c r="E3970" i="4"/>
  <c r="F3970" i="4" s="1"/>
  <c r="E3971" i="4"/>
  <c r="F3971" i="4" s="1"/>
  <c r="E3972" i="4"/>
  <c r="F3972" i="4" s="1"/>
  <c r="E3973" i="4"/>
  <c r="F3973" i="4" s="1"/>
  <c r="E3974" i="4"/>
  <c r="F3974" i="4" s="1"/>
  <c r="E3975" i="4"/>
  <c r="F3975" i="4" s="1"/>
  <c r="E3976" i="4"/>
  <c r="F3976" i="4" s="1"/>
  <c r="E3977" i="4"/>
  <c r="F3977" i="4" s="1"/>
  <c r="E3978" i="4"/>
  <c r="F3978" i="4" s="1"/>
  <c r="E3979" i="4"/>
  <c r="F3979" i="4" s="1"/>
  <c r="E3980" i="4"/>
  <c r="F3980" i="4" s="1"/>
  <c r="E3981" i="4"/>
  <c r="F3981" i="4" s="1"/>
  <c r="E3982" i="4"/>
  <c r="F3982" i="4" s="1"/>
  <c r="E3983" i="4"/>
  <c r="F3983" i="4" s="1"/>
  <c r="E3984" i="4"/>
  <c r="F3984" i="4" s="1"/>
  <c r="E3985" i="4"/>
  <c r="F3985" i="4" s="1"/>
  <c r="E3986" i="4"/>
  <c r="F3986" i="4" s="1"/>
  <c r="E3987" i="4"/>
  <c r="F3987" i="4" s="1"/>
  <c r="E3988" i="4"/>
  <c r="F3988" i="4" s="1"/>
  <c r="E3989" i="4"/>
  <c r="F3989" i="4" s="1"/>
  <c r="E3990" i="4"/>
  <c r="F3990" i="4" s="1"/>
  <c r="E3991" i="4"/>
  <c r="F3991" i="4" s="1"/>
  <c r="E3992" i="4"/>
  <c r="F3992" i="4" s="1"/>
  <c r="E3993" i="4"/>
  <c r="F3993" i="4" s="1"/>
  <c r="E3994" i="4"/>
  <c r="F3994" i="4" s="1"/>
  <c r="E3995" i="4"/>
  <c r="F3995" i="4" s="1"/>
  <c r="E3996" i="4"/>
  <c r="F3996" i="4" s="1"/>
  <c r="E3997" i="4"/>
  <c r="F3997" i="4" s="1"/>
  <c r="E3998" i="4"/>
  <c r="F3998" i="4" s="1"/>
  <c r="E3999" i="4"/>
  <c r="F3999" i="4" s="1"/>
  <c r="E4000" i="4"/>
  <c r="F4000" i="4" s="1"/>
  <c r="E4001" i="4"/>
  <c r="F4001" i="4" s="1"/>
  <c r="E4002" i="4"/>
  <c r="F4002" i="4" s="1"/>
  <c r="E4003" i="4"/>
  <c r="F4003" i="4" s="1"/>
  <c r="E4004" i="4"/>
  <c r="F4004" i="4" s="1"/>
  <c r="E4005" i="4"/>
  <c r="F4005" i="4" s="1"/>
  <c r="E4006" i="4"/>
  <c r="F4006" i="4" s="1"/>
  <c r="E4007" i="4"/>
  <c r="F4007" i="4" s="1"/>
  <c r="E4008" i="4"/>
  <c r="F4008" i="4" s="1"/>
  <c r="E4009" i="4"/>
  <c r="F4009" i="4" s="1"/>
  <c r="E4010" i="4"/>
  <c r="F4010" i="4" s="1"/>
  <c r="E4011" i="4"/>
  <c r="F4011" i="4" s="1"/>
  <c r="E4012" i="4"/>
  <c r="F4012" i="4" s="1"/>
  <c r="E4013" i="4"/>
  <c r="F4013" i="4" s="1"/>
  <c r="E4014" i="4"/>
  <c r="F4014" i="4" s="1"/>
  <c r="E4015" i="4"/>
  <c r="F4015" i="4" s="1"/>
  <c r="E4016" i="4"/>
  <c r="F4016" i="4" s="1"/>
  <c r="E4017" i="4"/>
  <c r="F4017" i="4" s="1"/>
  <c r="E4018" i="4"/>
  <c r="F4018" i="4" s="1"/>
  <c r="E4019" i="4"/>
  <c r="F4019" i="4" s="1"/>
  <c r="E4020" i="4"/>
  <c r="F4020" i="4" s="1"/>
  <c r="E4021" i="4"/>
  <c r="F4021" i="4" s="1"/>
  <c r="E4022" i="4"/>
  <c r="F4022" i="4" s="1"/>
  <c r="E4023" i="4"/>
  <c r="F4023" i="4" s="1"/>
  <c r="E4024" i="4"/>
  <c r="F4024" i="4" s="1"/>
  <c r="E4025" i="4"/>
  <c r="F4025" i="4" s="1"/>
  <c r="E4026" i="4"/>
  <c r="F4026" i="4" s="1"/>
  <c r="E4027" i="4"/>
  <c r="F4027" i="4" s="1"/>
  <c r="E4028" i="4"/>
  <c r="F4028" i="4" s="1"/>
  <c r="E4029" i="4"/>
  <c r="F4029" i="4" s="1"/>
  <c r="E4030" i="4"/>
  <c r="F4030" i="4" s="1"/>
  <c r="E4031" i="4"/>
  <c r="F4031" i="4" s="1"/>
  <c r="E4032" i="4"/>
  <c r="F4032" i="4" s="1"/>
  <c r="E4033" i="4"/>
  <c r="F4033" i="4" s="1"/>
  <c r="E4034" i="4"/>
  <c r="F4034" i="4" s="1"/>
  <c r="E4035" i="4"/>
  <c r="F4035" i="4" s="1"/>
  <c r="E4036" i="4"/>
  <c r="F4036" i="4" s="1"/>
  <c r="E4037" i="4"/>
  <c r="F4037" i="4" s="1"/>
  <c r="E4038" i="4"/>
  <c r="F4038" i="4" s="1"/>
  <c r="E4039" i="4"/>
  <c r="F4039" i="4" s="1"/>
  <c r="E4040" i="4"/>
  <c r="F4040" i="4" s="1"/>
  <c r="E4041" i="4"/>
  <c r="F4041" i="4" s="1"/>
  <c r="E4042" i="4"/>
  <c r="F4042" i="4" s="1"/>
  <c r="E4043" i="4"/>
  <c r="F4043" i="4" s="1"/>
  <c r="E4044" i="4"/>
  <c r="F4044" i="4" s="1"/>
  <c r="E4045" i="4"/>
  <c r="F4045" i="4" s="1"/>
  <c r="E4046" i="4"/>
  <c r="F4046" i="4" s="1"/>
  <c r="E4047" i="4"/>
  <c r="F4047" i="4" s="1"/>
  <c r="E4048" i="4"/>
  <c r="F4048" i="4" s="1"/>
  <c r="E4049" i="4"/>
  <c r="F4049" i="4" s="1"/>
  <c r="E4050" i="4"/>
  <c r="F4050" i="4" s="1"/>
  <c r="E4051" i="4"/>
  <c r="F4051" i="4" s="1"/>
  <c r="E4052" i="4"/>
  <c r="F4052" i="4" s="1"/>
  <c r="E4053" i="4"/>
  <c r="F4053" i="4" s="1"/>
  <c r="E4054" i="4"/>
  <c r="F4054" i="4" s="1"/>
  <c r="E4055" i="4"/>
  <c r="F4055" i="4" s="1"/>
  <c r="E4056" i="4"/>
  <c r="F4056" i="4" s="1"/>
  <c r="E4057" i="4"/>
  <c r="F4057" i="4" s="1"/>
  <c r="E4058" i="4"/>
  <c r="F4058" i="4" s="1"/>
  <c r="E4059" i="4"/>
  <c r="F4059" i="4" s="1"/>
  <c r="E4060" i="4"/>
  <c r="F4060" i="4" s="1"/>
  <c r="E4061" i="4"/>
  <c r="F4061" i="4" s="1"/>
  <c r="E4062" i="4"/>
  <c r="F4062" i="4" s="1"/>
  <c r="E4063" i="4"/>
  <c r="F4063" i="4" s="1"/>
  <c r="E4064" i="4"/>
  <c r="F4064" i="4" s="1"/>
  <c r="E4065" i="4"/>
  <c r="F4065" i="4" s="1"/>
  <c r="E4066" i="4"/>
  <c r="F4066" i="4" s="1"/>
  <c r="E4067" i="4"/>
  <c r="F4067" i="4" s="1"/>
  <c r="E4068" i="4"/>
  <c r="F4068" i="4" s="1"/>
  <c r="E4069" i="4"/>
  <c r="F4069" i="4" s="1"/>
  <c r="E4070" i="4"/>
  <c r="F4070" i="4" s="1"/>
  <c r="E4071" i="4"/>
  <c r="F4071" i="4" s="1"/>
  <c r="E4072" i="4"/>
  <c r="F4072" i="4" s="1"/>
  <c r="E4073" i="4"/>
  <c r="F4073" i="4" s="1"/>
  <c r="E4074" i="4"/>
  <c r="F4074" i="4" s="1"/>
  <c r="E4075" i="4"/>
  <c r="F4075" i="4" s="1"/>
  <c r="E4076" i="4"/>
  <c r="F4076" i="4" s="1"/>
  <c r="E4077" i="4"/>
  <c r="F4077" i="4" s="1"/>
  <c r="E4078" i="4"/>
  <c r="F4078" i="4" s="1"/>
  <c r="E4079" i="4"/>
  <c r="F4079" i="4" s="1"/>
  <c r="E4080" i="4"/>
  <c r="F4080" i="4" s="1"/>
  <c r="E4081" i="4"/>
  <c r="F4081" i="4" s="1"/>
  <c r="E4082" i="4"/>
  <c r="F4082" i="4" s="1"/>
  <c r="E4083" i="4"/>
  <c r="F4083" i="4" s="1"/>
  <c r="E4084" i="4"/>
  <c r="F4084" i="4" s="1"/>
  <c r="E4085" i="4"/>
  <c r="F4085" i="4" s="1"/>
  <c r="E4086" i="4"/>
  <c r="F4086" i="4" s="1"/>
  <c r="E4087" i="4"/>
  <c r="F4087" i="4" s="1"/>
  <c r="E4088" i="4"/>
  <c r="F4088" i="4" s="1"/>
  <c r="E4089" i="4"/>
  <c r="F4089" i="4" s="1"/>
  <c r="E4090" i="4"/>
  <c r="F4090" i="4" s="1"/>
  <c r="E4091" i="4"/>
  <c r="F4091" i="4" s="1"/>
  <c r="E4092" i="4"/>
  <c r="F4092" i="4" s="1"/>
  <c r="E4093" i="4"/>
  <c r="F4093" i="4" s="1"/>
  <c r="E4094" i="4"/>
  <c r="F4094" i="4" s="1"/>
  <c r="E4095" i="4"/>
  <c r="F4095" i="4" s="1"/>
  <c r="E4096" i="4"/>
  <c r="F4096" i="4" s="1"/>
  <c r="E4097" i="4"/>
  <c r="F4097" i="4" s="1"/>
  <c r="E4098" i="4"/>
  <c r="F4098" i="4" s="1"/>
  <c r="E4099" i="4"/>
  <c r="F4099" i="4" s="1"/>
  <c r="E4100" i="4"/>
  <c r="F4100" i="4" s="1"/>
  <c r="E4101" i="4"/>
  <c r="F4101" i="4" s="1"/>
  <c r="E4102" i="4"/>
  <c r="F4102" i="4" s="1"/>
  <c r="E4103" i="4"/>
  <c r="F4103" i="4" s="1"/>
  <c r="E4104" i="4"/>
  <c r="F4104" i="4" s="1"/>
  <c r="E4105" i="4"/>
  <c r="F4105" i="4" s="1"/>
  <c r="E4106" i="4"/>
  <c r="F4106" i="4" s="1"/>
  <c r="E4107" i="4"/>
  <c r="F4107" i="4" s="1"/>
  <c r="E4108" i="4"/>
  <c r="F4108" i="4" s="1"/>
  <c r="E4109" i="4"/>
  <c r="F4109" i="4" s="1"/>
  <c r="E4110" i="4"/>
  <c r="F4110" i="4" s="1"/>
  <c r="E4111" i="4"/>
  <c r="F4111" i="4" s="1"/>
  <c r="E4112" i="4"/>
  <c r="F4112" i="4" s="1"/>
  <c r="E4113" i="4"/>
  <c r="F4113" i="4" s="1"/>
  <c r="E4114" i="4"/>
  <c r="F4114" i="4" s="1"/>
  <c r="E4115" i="4"/>
  <c r="F4115" i="4" s="1"/>
  <c r="E4116" i="4"/>
  <c r="F4116" i="4" s="1"/>
  <c r="E4117" i="4"/>
  <c r="F4117" i="4" s="1"/>
  <c r="E4118" i="4"/>
  <c r="F4118" i="4" s="1"/>
  <c r="E4119" i="4"/>
  <c r="F4119" i="4" s="1"/>
  <c r="E4120" i="4"/>
  <c r="F4120" i="4" s="1"/>
  <c r="E4121" i="4"/>
  <c r="F4121" i="4" s="1"/>
  <c r="E4122" i="4"/>
  <c r="F4122" i="4" s="1"/>
  <c r="E4123" i="4"/>
  <c r="F4123" i="4" s="1"/>
  <c r="E4124" i="4"/>
  <c r="F4124" i="4" s="1"/>
  <c r="E4125" i="4"/>
  <c r="F4125" i="4" s="1"/>
  <c r="E4126" i="4"/>
  <c r="F4126" i="4" s="1"/>
  <c r="E4127" i="4"/>
  <c r="F4127" i="4" s="1"/>
  <c r="E4128" i="4"/>
  <c r="F4128" i="4" s="1"/>
  <c r="E4129" i="4"/>
  <c r="F4129" i="4" s="1"/>
  <c r="E4130" i="4"/>
  <c r="F4130" i="4" s="1"/>
  <c r="E4131" i="4"/>
  <c r="F4131" i="4" s="1"/>
  <c r="E4132" i="4"/>
  <c r="F4132" i="4" s="1"/>
  <c r="E4133" i="4"/>
  <c r="F4133" i="4" s="1"/>
  <c r="E4134" i="4"/>
  <c r="F4134" i="4" s="1"/>
  <c r="E4135" i="4"/>
  <c r="F4135" i="4" s="1"/>
  <c r="E4136" i="4"/>
  <c r="F4136" i="4" s="1"/>
  <c r="E4137" i="4"/>
  <c r="F4137" i="4" s="1"/>
  <c r="E4138" i="4"/>
  <c r="F4138" i="4" s="1"/>
  <c r="E4139" i="4"/>
  <c r="F4139" i="4" s="1"/>
  <c r="E4140" i="4"/>
  <c r="F4140" i="4" s="1"/>
  <c r="E4141" i="4"/>
  <c r="F4141" i="4" s="1"/>
  <c r="E4142" i="4"/>
  <c r="F4142" i="4" s="1"/>
  <c r="E4143" i="4"/>
  <c r="F4143" i="4" s="1"/>
  <c r="E4144" i="4"/>
  <c r="F4144" i="4" s="1"/>
  <c r="E4145" i="4"/>
  <c r="F4145" i="4" s="1"/>
  <c r="E4146" i="4"/>
  <c r="F4146" i="4" s="1"/>
  <c r="E4147" i="4"/>
  <c r="F4147" i="4" s="1"/>
  <c r="E4148" i="4"/>
  <c r="F4148" i="4" s="1"/>
  <c r="E4149" i="4"/>
  <c r="F4149" i="4" s="1"/>
  <c r="E4150" i="4"/>
  <c r="F4150" i="4" s="1"/>
  <c r="E4151" i="4"/>
  <c r="F4151" i="4" s="1"/>
  <c r="E4152" i="4"/>
  <c r="F4152" i="4" s="1"/>
  <c r="E4153" i="4"/>
  <c r="F4153" i="4" s="1"/>
  <c r="E4154" i="4"/>
  <c r="F4154" i="4" s="1"/>
  <c r="E4155" i="4"/>
  <c r="F4155" i="4" s="1"/>
  <c r="E4156" i="4"/>
  <c r="F4156" i="4" s="1"/>
  <c r="E4157" i="4"/>
  <c r="F4157" i="4" s="1"/>
  <c r="E4158" i="4"/>
  <c r="F4158" i="4" s="1"/>
  <c r="E4159" i="4"/>
  <c r="F4159" i="4" s="1"/>
  <c r="E4160" i="4"/>
  <c r="F4160" i="4" s="1"/>
  <c r="E4161" i="4"/>
  <c r="F4161" i="4" s="1"/>
  <c r="E4162" i="4"/>
  <c r="F4162" i="4" s="1"/>
  <c r="E4163" i="4"/>
  <c r="F4163" i="4" s="1"/>
  <c r="E4164" i="4"/>
  <c r="F4164" i="4" s="1"/>
  <c r="E4165" i="4"/>
  <c r="F4165" i="4" s="1"/>
  <c r="E4166" i="4"/>
  <c r="F4166" i="4" s="1"/>
  <c r="E4167" i="4"/>
  <c r="F4167" i="4" s="1"/>
  <c r="E4168" i="4"/>
  <c r="F4168" i="4" s="1"/>
  <c r="E4169" i="4"/>
  <c r="F4169" i="4" s="1"/>
  <c r="E4170" i="4"/>
  <c r="F4170" i="4" s="1"/>
  <c r="E4171" i="4"/>
  <c r="F4171" i="4" s="1"/>
  <c r="E4172" i="4"/>
  <c r="F4172" i="4" s="1"/>
  <c r="E4173" i="4"/>
  <c r="F4173" i="4" s="1"/>
  <c r="E4174" i="4"/>
  <c r="F4174" i="4" s="1"/>
  <c r="E4175" i="4"/>
  <c r="F4175" i="4" s="1"/>
  <c r="E4176" i="4"/>
  <c r="F4176" i="4" s="1"/>
  <c r="E4177" i="4"/>
  <c r="F4177" i="4" s="1"/>
  <c r="E4178" i="4"/>
  <c r="F4178" i="4" s="1"/>
  <c r="E4179" i="4"/>
  <c r="F4179" i="4" s="1"/>
  <c r="E4180" i="4"/>
  <c r="F4180" i="4" s="1"/>
  <c r="E4181" i="4"/>
  <c r="F4181" i="4" s="1"/>
  <c r="E4182" i="4"/>
  <c r="F4182" i="4" s="1"/>
  <c r="E4183" i="4"/>
  <c r="F4183" i="4" s="1"/>
  <c r="E4184" i="4"/>
  <c r="F4184" i="4" s="1"/>
  <c r="E4185" i="4"/>
  <c r="F4185" i="4" s="1"/>
  <c r="E4186" i="4"/>
  <c r="F4186" i="4" s="1"/>
  <c r="E4187" i="4"/>
  <c r="F4187" i="4" s="1"/>
  <c r="E4188" i="4"/>
  <c r="F4188" i="4" s="1"/>
  <c r="E4189" i="4"/>
  <c r="F4189" i="4" s="1"/>
  <c r="E4190" i="4"/>
  <c r="F4190" i="4" s="1"/>
  <c r="E4191" i="4"/>
  <c r="F4191" i="4" s="1"/>
  <c r="E4192" i="4"/>
  <c r="F4192" i="4" s="1"/>
  <c r="E4193" i="4"/>
  <c r="F4193" i="4" s="1"/>
  <c r="E4194" i="4"/>
  <c r="F4194" i="4" s="1"/>
  <c r="E4195" i="4"/>
  <c r="F4195" i="4" s="1"/>
  <c r="E4196" i="4"/>
  <c r="F4196" i="4" s="1"/>
  <c r="E4197" i="4"/>
  <c r="F4197" i="4" s="1"/>
  <c r="E4198" i="4"/>
  <c r="F4198" i="4" s="1"/>
  <c r="E4199" i="4"/>
  <c r="F4199" i="4" s="1"/>
  <c r="E4200" i="4"/>
  <c r="F4200" i="4" s="1"/>
  <c r="E4201" i="4"/>
  <c r="F4201" i="4" s="1"/>
  <c r="E4202" i="4"/>
  <c r="F4202" i="4" s="1"/>
  <c r="E4203" i="4"/>
  <c r="F4203" i="4" s="1"/>
  <c r="E4204" i="4"/>
  <c r="F4204" i="4" s="1"/>
  <c r="E4205" i="4"/>
  <c r="F4205" i="4" s="1"/>
  <c r="E4206" i="4"/>
  <c r="F4206" i="4" s="1"/>
  <c r="E4207" i="4"/>
  <c r="F4207" i="4" s="1"/>
  <c r="E4208" i="4"/>
  <c r="F4208" i="4" s="1"/>
  <c r="E4209" i="4"/>
  <c r="F4209" i="4" s="1"/>
  <c r="E4210" i="4"/>
  <c r="F4210" i="4" s="1"/>
  <c r="E4211" i="4"/>
  <c r="F4211" i="4" s="1"/>
  <c r="E4212" i="4"/>
  <c r="F4212" i="4" s="1"/>
  <c r="E4213" i="4"/>
  <c r="F4213" i="4" s="1"/>
  <c r="E4214" i="4"/>
  <c r="F4214" i="4" s="1"/>
  <c r="E4215" i="4"/>
  <c r="F4215" i="4" s="1"/>
  <c r="E4216" i="4"/>
  <c r="F4216" i="4" s="1"/>
  <c r="E4217" i="4"/>
  <c r="F4217" i="4" s="1"/>
  <c r="E4218" i="4"/>
  <c r="F4218" i="4" s="1"/>
  <c r="E4219" i="4"/>
  <c r="F4219" i="4" s="1"/>
  <c r="E4220" i="4"/>
  <c r="F4220" i="4" s="1"/>
  <c r="E4221" i="4"/>
  <c r="F4221" i="4" s="1"/>
  <c r="E4222" i="4"/>
  <c r="F4222" i="4" s="1"/>
  <c r="E4223" i="4"/>
  <c r="F4223" i="4" s="1"/>
  <c r="E4224" i="4"/>
  <c r="F4224" i="4" s="1"/>
  <c r="E4225" i="4"/>
  <c r="F4225" i="4" s="1"/>
  <c r="E4226" i="4"/>
  <c r="F4226" i="4" s="1"/>
  <c r="E4227" i="4"/>
  <c r="F4227" i="4" s="1"/>
  <c r="E4228" i="4"/>
  <c r="F4228" i="4" s="1"/>
  <c r="E4229" i="4"/>
  <c r="F4229" i="4" s="1"/>
  <c r="E4230" i="4"/>
  <c r="F4230" i="4" s="1"/>
  <c r="E4231" i="4"/>
  <c r="F4231" i="4" s="1"/>
  <c r="E4232" i="4"/>
  <c r="F4232" i="4" s="1"/>
  <c r="E4233" i="4"/>
  <c r="F4233" i="4" s="1"/>
  <c r="E4234" i="4"/>
  <c r="F4234" i="4" s="1"/>
  <c r="E4235" i="4"/>
  <c r="F4235" i="4" s="1"/>
  <c r="E4236" i="4"/>
  <c r="F4236" i="4" s="1"/>
  <c r="E4237" i="4"/>
  <c r="F4237" i="4" s="1"/>
  <c r="E4238" i="4"/>
  <c r="F4238" i="4" s="1"/>
  <c r="E4239" i="4"/>
  <c r="F4239" i="4" s="1"/>
  <c r="E4240" i="4"/>
  <c r="F4240" i="4" s="1"/>
  <c r="E4241" i="4"/>
  <c r="F4241" i="4" s="1"/>
  <c r="E4242" i="4"/>
  <c r="F4242" i="4" s="1"/>
  <c r="E4243" i="4"/>
  <c r="F4243" i="4" s="1"/>
  <c r="E4244" i="4"/>
  <c r="F4244" i="4" s="1"/>
  <c r="E4245" i="4"/>
  <c r="F4245" i="4" s="1"/>
  <c r="E4246" i="4"/>
  <c r="F4246" i="4" s="1"/>
  <c r="E4247" i="4"/>
  <c r="F4247" i="4" s="1"/>
  <c r="E4248" i="4"/>
  <c r="F4248" i="4" s="1"/>
  <c r="E4249" i="4"/>
  <c r="F4249" i="4" s="1"/>
  <c r="E4250" i="4"/>
  <c r="F4250" i="4" s="1"/>
  <c r="E4251" i="4"/>
  <c r="F4251" i="4" s="1"/>
  <c r="E4252" i="4"/>
  <c r="F4252" i="4" s="1"/>
  <c r="E4253" i="4"/>
  <c r="F4253" i="4" s="1"/>
  <c r="E4254" i="4"/>
  <c r="F4254" i="4" s="1"/>
  <c r="E4255" i="4"/>
  <c r="F4255" i="4" s="1"/>
  <c r="E4256" i="4"/>
  <c r="F4256" i="4" s="1"/>
  <c r="E4257" i="4"/>
  <c r="F4257" i="4" s="1"/>
  <c r="E4258" i="4"/>
  <c r="F4258" i="4" s="1"/>
  <c r="E4259" i="4"/>
  <c r="F4259" i="4" s="1"/>
  <c r="E4260" i="4"/>
  <c r="F4260" i="4" s="1"/>
  <c r="E4261" i="4"/>
  <c r="F4261" i="4" s="1"/>
  <c r="E4262" i="4"/>
  <c r="F4262" i="4" s="1"/>
  <c r="E4263" i="4"/>
  <c r="F4263" i="4" s="1"/>
  <c r="E4264" i="4"/>
  <c r="F4264" i="4" s="1"/>
  <c r="E4265" i="4"/>
  <c r="F4265" i="4" s="1"/>
  <c r="E4266" i="4"/>
  <c r="F4266" i="4" s="1"/>
  <c r="E4267" i="4"/>
  <c r="F4267" i="4" s="1"/>
  <c r="E4268" i="4"/>
  <c r="F4268" i="4" s="1"/>
  <c r="E4269" i="4"/>
  <c r="F4269" i="4" s="1"/>
  <c r="E4270" i="4"/>
  <c r="F4270" i="4" s="1"/>
  <c r="E4271" i="4"/>
  <c r="F4271" i="4" s="1"/>
  <c r="E4272" i="4"/>
  <c r="F4272" i="4" s="1"/>
  <c r="E4273" i="4"/>
  <c r="F4273" i="4" s="1"/>
  <c r="E4274" i="4"/>
  <c r="F4274" i="4" s="1"/>
  <c r="E4275" i="4"/>
  <c r="F4275" i="4" s="1"/>
  <c r="E4276" i="4"/>
  <c r="F4276" i="4" s="1"/>
  <c r="E4277" i="4"/>
  <c r="F4277" i="4" s="1"/>
  <c r="E4278" i="4"/>
  <c r="F4278" i="4" s="1"/>
  <c r="E4279" i="4"/>
  <c r="F4279" i="4" s="1"/>
  <c r="E4280" i="4"/>
  <c r="F4280" i="4" s="1"/>
  <c r="E4281" i="4"/>
  <c r="F4281" i="4" s="1"/>
  <c r="E4282" i="4"/>
  <c r="F4282" i="4" s="1"/>
  <c r="E4283" i="4"/>
  <c r="F4283" i="4" s="1"/>
  <c r="E4284" i="4"/>
  <c r="F4284" i="4" s="1"/>
  <c r="E4285" i="4"/>
  <c r="F4285" i="4" s="1"/>
  <c r="E4286" i="4"/>
  <c r="F4286" i="4" s="1"/>
  <c r="E4287" i="4"/>
  <c r="F4287" i="4" s="1"/>
  <c r="E4288" i="4"/>
  <c r="F4288" i="4" s="1"/>
  <c r="E4289" i="4"/>
  <c r="F4289" i="4" s="1"/>
  <c r="E4290" i="4"/>
  <c r="F4290" i="4" s="1"/>
  <c r="E4291" i="4"/>
  <c r="F4291" i="4" s="1"/>
  <c r="E4292" i="4"/>
  <c r="F4292" i="4" s="1"/>
  <c r="E4293" i="4"/>
  <c r="F4293" i="4" s="1"/>
  <c r="E4294" i="4"/>
  <c r="F4294" i="4" s="1"/>
  <c r="E4295" i="4"/>
  <c r="F4295" i="4" s="1"/>
  <c r="E4296" i="4"/>
  <c r="F4296" i="4" s="1"/>
  <c r="E4297" i="4"/>
  <c r="F4297" i="4" s="1"/>
  <c r="E4298" i="4"/>
  <c r="F4298" i="4" s="1"/>
  <c r="E4299" i="4"/>
  <c r="F4299" i="4" s="1"/>
  <c r="E4300" i="4"/>
  <c r="F4300" i="4" s="1"/>
  <c r="E4301" i="4"/>
  <c r="F4301" i="4" s="1"/>
  <c r="E4302" i="4"/>
  <c r="F4302" i="4" s="1"/>
  <c r="E4303" i="4"/>
  <c r="F4303" i="4" s="1"/>
  <c r="E4304" i="4"/>
  <c r="F4304" i="4" s="1"/>
  <c r="E4305" i="4"/>
  <c r="F4305" i="4" s="1"/>
  <c r="E4306" i="4"/>
  <c r="F4306" i="4" s="1"/>
  <c r="E4307" i="4"/>
  <c r="F4307" i="4" s="1"/>
  <c r="E4308" i="4"/>
  <c r="F4308" i="4" s="1"/>
  <c r="E4309" i="4"/>
  <c r="F4309" i="4" s="1"/>
  <c r="E4310" i="4"/>
  <c r="F4310" i="4" s="1"/>
  <c r="E4311" i="4"/>
  <c r="F4311" i="4" s="1"/>
  <c r="E4312" i="4"/>
  <c r="F4312" i="4" s="1"/>
  <c r="E4313" i="4"/>
  <c r="F4313" i="4" s="1"/>
  <c r="E4314" i="4"/>
  <c r="F4314" i="4" s="1"/>
  <c r="E4315" i="4"/>
  <c r="F4315" i="4" s="1"/>
  <c r="E4316" i="4"/>
  <c r="F4316" i="4" s="1"/>
  <c r="E4317" i="4"/>
  <c r="F4317" i="4" s="1"/>
  <c r="E4318" i="4"/>
  <c r="F4318" i="4" s="1"/>
  <c r="E4319" i="4"/>
  <c r="F4319" i="4" s="1"/>
  <c r="E4320" i="4"/>
  <c r="F4320" i="4" s="1"/>
  <c r="E4321" i="4"/>
  <c r="F4321" i="4" s="1"/>
  <c r="E4322" i="4"/>
  <c r="F4322" i="4" s="1"/>
  <c r="E4323" i="4"/>
  <c r="F4323" i="4" s="1"/>
  <c r="E4324" i="4"/>
  <c r="F4324" i="4" s="1"/>
  <c r="E4325" i="4"/>
  <c r="F4325" i="4" s="1"/>
  <c r="E4326" i="4"/>
  <c r="F4326" i="4" s="1"/>
  <c r="E4327" i="4"/>
  <c r="F4327" i="4" s="1"/>
  <c r="E4328" i="4"/>
  <c r="F4328" i="4" s="1"/>
  <c r="E4329" i="4"/>
  <c r="F4329" i="4" s="1"/>
  <c r="E4330" i="4"/>
  <c r="F4330" i="4" s="1"/>
  <c r="E4331" i="4"/>
  <c r="F4331" i="4" s="1"/>
  <c r="E4332" i="4"/>
  <c r="F4332" i="4" s="1"/>
  <c r="E4333" i="4"/>
  <c r="F4333" i="4" s="1"/>
  <c r="E4334" i="4"/>
  <c r="F4334" i="4" s="1"/>
  <c r="E4335" i="4"/>
  <c r="F4335" i="4" s="1"/>
  <c r="E4336" i="4"/>
  <c r="F4336" i="4" s="1"/>
  <c r="E4337" i="4"/>
  <c r="F4337" i="4" s="1"/>
  <c r="E4338" i="4"/>
  <c r="F4338" i="4" s="1"/>
  <c r="E4339" i="4"/>
  <c r="F4339" i="4" s="1"/>
  <c r="E4340" i="4"/>
  <c r="F4340" i="4" s="1"/>
  <c r="E4341" i="4"/>
  <c r="F4341" i="4" s="1"/>
  <c r="E4342" i="4"/>
  <c r="F4342" i="4" s="1"/>
  <c r="E4343" i="4"/>
  <c r="F4343" i="4" s="1"/>
  <c r="E4344" i="4"/>
  <c r="F4344" i="4" s="1"/>
  <c r="E4345" i="4"/>
  <c r="F4345" i="4" s="1"/>
  <c r="E4346" i="4"/>
  <c r="F4346" i="4" s="1"/>
  <c r="E4347" i="4"/>
  <c r="F4347" i="4" s="1"/>
  <c r="E4348" i="4"/>
  <c r="F4348" i="4" s="1"/>
  <c r="E4349" i="4"/>
  <c r="F4349" i="4" s="1"/>
  <c r="E4350" i="4"/>
  <c r="F4350" i="4" s="1"/>
  <c r="E4351" i="4"/>
  <c r="F4351" i="4" s="1"/>
  <c r="E4352" i="4"/>
  <c r="F4352" i="4" s="1"/>
  <c r="E4353" i="4"/>
  <c r="F4353" i="4" s="1"/>
  <c r="E4354" i="4"/>
  <c r="F4354" i="4" s="1"/>
  <c r="E4355" i="4"/>
  <c r="F4355" i="4" s="1"/>
  <c r="E4356" i="4"/>
  <c r="F4356" i="4" s="1"/>
  <c r="E4357" i="4"/>
  <c r="F4357" i="4" s="1"/>
  <c r="E4358" i="4"/>
  <c r="F4358" i="4" s="1"/>
  <c r="E4359" i="4"/>
  <c r="F4359" i="4" s="1"/>
  <c r="E4360" i="4"/>
  <c r="F4360" i="4" s="1"/>
  <c r="E4361" i="4"/>
  <c r="F4361" i="4" s="1"/>
  <c r="E4362" i="4"/>
  <c r="F4362" i="4" s="1"/>
  <c r="E4363" i="4"/>
  <c r="F4363" i="4" s="1"/>
  <c r="E4364" i="4"/>
  <c r="F4364" i="4" s="1"/>
  <c r="E4365" i="4"/>
  <c r="F4365" i="4" s="1"/>
  <c r="E4366" i="4"/>
  <c r="F4366" i="4" s="1"/>
  <c r="E4367" i="4"/>
  <c r="F4367" i="4" s="1"/>
  <c r="E4368" i="4"/>
  <c r="F4368" i="4" s="1"/>
  <c r="E4369" i="4"/>
  <c r="F4369" i="4" s="1"/>
  <c r="E4370" i="4"/>
  <c r="F4370" i="4" s="1"/>
  <c r="E4371" i="4"/>
  <c r="F4371" i="4" s="1"/>
  <c r="E4372" i="4"/>
  <c r="F4372" i="4" s="1"/>
  <c r="E4373" i="4"/>
  <c r="F4373" i="4" s="1"/>
  <c r="E4374" i="4"/>
  <c r="F4374" i="4" s="1"/>
  <c r="E4375" i="4"/>
  <c r="F4375" i="4" s="1"/>
  <c r="E4376" i="4"/>
  <c r="F4376" i="4" s="1"/>
  <c r="E4377" i="4"/>
  <c r="F4377" i="4" s="1"/>
  <c r="E4378" i="4"/>
  <c r="F4378" i="4" s="1"/>
  <c r="E4379" i="4"/>
  <c r="F4379" i="4" s="1"/>
  <c r="E4380" i="4"/>
  <c r="F4380" i="4" s="1"/>
  <c r="E4381" i="4"/>
  <c r="F4381" i="4" s="1"/>
  <c r="E4382" i="4"/>
  <c r="F4382" i="4" s="1"/>
  <c r="E4383" i="4"/>
  <c r="F4383" i="4" s="1"/>
  <c r="E4384" i="4"/>
  <c r="F4384" i="4" s="1"/>
  <c r="E4385" i="4"/>
  <c r="F4385" i="4" s="1"/>
  <c r="E4386" i="4"/>
  <c r="F4386" i="4" s="1"/>
  <c r="E4387" i="4"/>
  <c r="F4387" i="4" s="1"/>
  <c r="E4388" i="4"/>
  <c r="F4388" i="4" s="1"/>
  <c r="E4389" i="4"/>
  <c r="F4389" i="4" s="1"/>
  <c r="E4390" i="4"/>
  <c r="F4390" i="4" s="1"/>
  <c r="E4391" i="4"/>
  <c r="F4391" i="4" s="1"/>
  <c r="E4392" i="4"/>
  <c r="F4392" i="4" s="1"/>
  <c r="E4393" i="4"/>
  <c r="F4393" i="4" s="1"/>
  <c r="E4394" i="4"/>
  <c r="F4394" i="4" s="1"/>
  <c r="E4395" i="4"/>
  <c r="F4395" i="4" s="1"/>
  <c r="E4396" i="4"/>
  <c r="F4396" i="4" s="1"/>
  <c r="E4397" i="4"/>
  <c r="F4397" i="4" s="1"/>
  <c r="E4398" i="4"/>
  <c r="F4398" i="4" s="1"/>
  <c r="E4399" i="4"/>
  <c r="F4399" i="4" s="1"/>
  <c r="E4400" i="4"/>
  <c r="F4400" i="4" s="1"/>
  <c r="E4401" i="4"/>
  <c r="F4401" i="4" s="1"/>
  <c r="E4402" i="4"/>
  <c r="F4402" i="4" s="1"/>
  <c r="E4403" i="4"/>
  <c r="F4403" i="4" s="1"/>
  <c r="E4404" i="4"/>
  <c r="F4404" i="4" s="1"/>
  <c r="E4405" i="4"/>
  <c r="F4405" i="4" s="1"/>
  <c r="E4406" i="4"/>
  <c r="F4406" i="4" s="1"/>
  <c r="E4407" i="4"/>
  <c r="F4407" i="4" s="1"/>
  <c r="E4408" i="4"/>
  <c r="F4408" i="4" s="1"/>
  <c r="E4409" i="4"/>
  <c r="F4409" i="4" s="1"/>
  <c r="E4410" i="4"/>
  <c r="F4410" i="4" s="1"/>
  <c r="E4411" i="4"/>
  <c r="F4411" i="4" s="1"/>
  <c r="E4412" i="4"/>
  <c r="F4412" i="4" s="1"/>
  <c r="E4413" i="4"/>
  <c r="F4413" i="4" s="1"/>
  <c r="E4414" i="4"/>
  <c r="F4414" i="4" s="1"/>
  <c r="E4415" i="4"/>
  <c r="F4415" i="4" s="1"/>
  <c r="E4416" i="4"/>
  <c r="F4416" i="4" s="1"/>
  <c r="E4417" i="4"/>
  <c r="F4417" i="4" s="1"/>
  <c r="E4418" i="4"/>
  <c r="F4418" i="4" s="1"/>
  <c r="E4419" i="4"/>
  <c r="F4419" i="4" s="1"/>
  <c r="E4420" i="4"/>
  <c r="F4420" i="4" s="1"/>
  <c r="E4421" i="4"/>
  <c r="F4421" i="4" s="1"/>
  <c r="E4422" i="4"/>
  <c r="F4422" i="4" s="1"/>
  <c r="E4423" i="4"/>
  <c r="F4423" i="4" s="1"/>
  <c r="E4424" i="4"/>
  <c r="F4424" i="4" s="1"/>
  <c r="E4425" i="4"/>
  <c r="F4425" i="4" s="1"/>
  <c r="E4426" i="4"/>
  <c r="F4426" i="4" s="1"/>
  <c r="E4427" i="4"/>
  <c r="F4427" i="4" s="1"/>
  <c r="E4428" i="4"/>
  <c r="F4428" i="4" s="1"/>
  <c r="E4429" i="4"/>
  <c r="F4429" i="4" s="1"/>
  <c r="E4430" i="4"/>
  <c r="F4430" i="4" s="1"/>
  <c r="E4431" i="4"/>
  <c r="F4431" i="4" s="1"/>
  <c r="E4432" i="4"/>
  <c r="F4432" i="4" s="1"/>
  <c r="E4433" i="4"/>
  <c r="F4433" i="4" s="1"/>
  <c r="E4434" i="4"/>
  <c r="F4434" i="4" s="1"/>
  <c r="E4435" i="4"/>
  <c r="F4435" i="4" s="1"/>
  <c r="E4436" i="4"/>
  <c r="F4436" i="4" s="1"/>
  <c r="E4437" i="4"/>
  <c r="F4437" i="4" s="1"/>
  <c r="E4438" i="4"/>
  <c r="F4438" i="4" s="1"/>
  <c r="E4439" i="4"/>
  <c r="F4439" i="4" s="1"/>
  <c r="E4440" i="4"/>
  <c r="F4440" i="4" s="1"/>
  <c r="E4441" i="4"/>
  <c r="F4441" i="4" s="1"/>
  <c r="E4442" i="4"/>
  <c r="F4442" i="4" s="1"/>
  <c r="E4443" i="4"/>
  <c r="F4443" i="4" s="1"/>
  <c r="E4444" i="4"/>
  <c r="F4444" i="4" s="1"/>
  <c r="E4445" i="4"/>
  <c r="F4445" i="4" s="1"/>
  <c r="E4446" i="4"/>
  <c r="F4446" i="4" s="1"/>
  <c r="E4447" i="4"/>
  <c r="F4447" i="4" s="1"/>
  <c r="E4448" i="4"/>
  <c r="F4448" i="4" s="1"/>
  <c r="E4449" i="4"/>
  <c r="F4449" i="4" s="1"/>
  <c r="E4450" i="4"/>
  <c r="F4450" i="4" s="1"/>
  <c r="E4451" i="4"/>
  <c r="F4451" i="4" s="1"/>
  <c r="E4452" i="4"/>
  <c r="F4452" i="4" s="1"/>
  <c r="E4453" i="4"/>
  <c r="F4453" i="4" s="1"/>
  <c r="E4454" i="4"/>
  <c r="F4454" i="4" s="1"/>
  <c r="E4455" i="4"/>
  <c r="F4455" i="4" s="1"/>
  <c r="E4456" i="4"/>
  <c r="F4456" i="4" s="1"/>
  <c r="E4457" i="4"/>
  <c r="F4457" i="4" s="1"/>
  <c r="E4458" i="4"/>
  <c r="F4458" i="4" s="1"/>
  <c r="E4459" i="4"/>
  <c r="F4459" i="4" s="1"/>
  <c r="E4460" i="4"/>
  <c r="F4460" i="4" s="1"/>
  <c r="E4461" i="4"/>
  <c r="F4461" i="4" s="1"/>
  <c r="E4462" i="4"/>
  <c r="F4462" i="4" s="1"/>
  <c r="E4463" i="4"/>
  <c r="F4463" i="4" s="1"/>
  <c r="E4464" i="4"/>
  <c r="F4464" i="4" s="1"/>
  <c r="E4465" i="4"/>
  <c r="F4465" i="4" s="1"/>
  <c r="E4466" i="4"/>
  <c r="F4466" i="4" s="1"/>
  <c r="E4467" i="4"/>
  <c r="F4467" i="4" s="1"/>
  <c r="E4468" i="4"/>
  <c r="F4468" i="4" s="1"/>
  <c r="E4469" i="4"/>
  <c r="F4469" i="4" s="1"/>
  <c r="E4470" i="4"/>
  <c r="F4470" i="4" s="1"/>
  <c r="E4471" i="4"/>
  <c r="F4471" i="4" s="1"/>
  <c r="E4472" i="4"/>
  <c r="F4472" i="4" s="1"/>
  <c r="E4473" i="4"/>
  <c r="F4473" i="4" s="1"/>
  <c r="E4474" i="4"/>
  <c r="F4474" i="4" s="1"/>
  <c r="E4475" i="4"/>
  <c r="F4475" i="4" s="1"/>
  <c r="E4476" i="4"/>
  <c r="F4476" i="4" s="1"/>
  <c r="E4477" i="4"/>
  <c r="F4477" i="4" s="1"/>
  <c r="E4478" i="4"/>
  <c r="F4478" i="4" s="1"/>
  <c r="E4479" i="4"/>
  <c r="F4479" i="4" s="1"/>
  <c r="E4480" i="4"/>
  <c r="F4480" i="4" s="1"/>
  <c r="E4481" i="4"/>
  <c r="F4481" i="4" s="1"/>
  <c r="E4482" i="4"/>
  <c r="F4482" i="4" s="1"/>
  <c r="E4483" i="4"/>
  <c r="F4483" i="4" s="1"/>
  <c r="E4484" i="4"/>
  <c r="F4484" i="4" s="1"/>
  <c r="E4485" i="4"/>
  <c r="F4485" i="4" s="1"/>
  <c r="E4486" i="4"/>
  <c r="F4486" i="4" s="1"/>
  <c r="E4487" i="4"/>
  <c r="F4487" i="4" s="1"/>
  <c r="E4488" i="4"/>
  <c r="F4488" i="4" s="1"/>
  <c r="E4489" i="4"/>
  <c r="F4489" i="4" s="1"/>
  <c r="E4490" i="4"/>
  <c r="F4490" i="4" s="1"/>
  <c r="E4491" i="4"/>
  <c r="F4491" i="4" s="1"/>
  <c r="E4492" i="4"/>
  <c r="F4492" i="4" s="1"/>
  <c r="E4493" i="4"/>
  <c r="F4493" i="4" s="1"/>
  <c r="E4494" i="4"/>
  <c r="F4494" i="4" s="1"/>
  <c r="E4495" i="4"/>
  <c r="F4495" i="4" s="1"/>
  <c r="E4496" i="4"/>
  <c r="F4496" i="4" s="1"/>
  <c r="E4497" i="4"/>
  <c r="F4497" i="4" s="1"/>
  <c r="E4498" i="4"/>
  <c r="F4498" i="4" s="1"/>
  <c r="E4499" i="4"/>
  <c r="F4499" i="4" s="1"/>
  <c r="E4500" i="4"/>
  <c r="F4500" i="4" s="1"/>
  <c r="E4501" i="4"/>
  <c r="F4501" i="4" s="1"/>
  <c r="E4502" i="4"/>
  <c r="F4502" i="4" s="1"/>
  <c r="E4503" i="4"/>
  <c r="F4503" i="4" s="1"/>
  <c r="E4504" i="4"/>
  <c r="F4504" i="4" s="1"/>
  <c r="E4505" i="4"/>
  <c r="F4505" i="4" s="1"/>
  <c r="E4506" i="4"/>
  <c r="F4506" i="4" s="1"/>
  <c r="E4507" i="4"/>
  <c r="F4507" i="4" s="1"/>
  <c r="E4508" i="4"/>
  <c r="F4508" i="4" s="1"/>
  <c r="E4509" i="4"/>
  <c r="F4509" i="4" s="1"/>
  <c r="E4510" i="4"/>
  <c r="F4510" i="4" s="1"/>
  <c r="E4511" i="4"/>
  <c r="F4511" i="4" s="1"/>
  <c r="E4512" i="4"/>
  <c r="F4512" i="4" s="1"/>
  <c r="E4513" i="4"/>
  <c r="F4513" i="4" s="1"/>
  <c r="E4514" i="4"/>
  <c r="F4514" i="4" s="1"/>
  <c r="E4515" i="4"/>
  <c r="F4515" i="4" s="1"/>
  <c r="E4516" i="4"/>
  <c r="F4516" i="4" s="1"/>
  <c r="E4517" i="4"/>
  <c r="F4517" i="4" s="1"/>
  <c r="E4518" i="4"/>
  <c r="F4518" i="4" s="1"/>
  <c r="E4519" i="4"/>
  <c r="F4519" i="4" s="1"/>
  <c r="E4520" i="4"/>
  <c r="F4520" i="4" s="1"/>
  <c r="E4521" i="4"/>
  <c r="F4521" i="4" s="1"/>
  <c r="E4522" i="4"/>
  <c r="F4522" i="4" s="1"/>
  <c r="E4523" i="4"/>
  <c r="F4523" i="4" s="1"/>
  <c r="E4524" i="4"/>
  <c r="F4524" i="4" s="1"/>
  <c r="E4525" i="4"/>
  <c r="F4525" i="4" s="1"/>
  <c r="E4526" i="4"/>
  <c r="F4526" i="4" s="1"/>
  <c r="E4527" i="4"/>
  <c r="F4527" i="4" s="1"/>
  <c r="E4528" i="4"/>
  <c r="F4528" i="4" s="1"/>
  <c r="E4529" i="4"/>
  <c r="F4529" i="4" s="1"/>
  <c r="E4530" i="4"/>
  <c r="F4530" i="4" s="1"/>
  <c r="E4531" i="4"/>
  <c r="F4531" i="4" s="1"/>
  <c r="E4532" i="4"/>
  <c r="F4532" i="4" s="1"/>
  <c r="E4533" i="4"/>
  <c r="F4533" i="4" s="1"/>
  <c r="E4534" i="4"/>
  <c r="F4534" i="4" s="1"/>
  <c r="E4535" i="4"/>
  <c r="F4535" i="4" s="1"/>
  <c r="E4536" i="4"/>
  <c r="F4536" i="4" s="1"/>
  <c r="E4537" i="4"/>
  <c r="F4537" i="4" s="1"/>
  <c r="E4538" i="4"/>
  <c r="F4538" i="4" s="1"/>
  <c r="E4539" i="4"/>
  <c r="F4539" i="4" s="1"/>
  <c r="E4540" i="4"/>
  <c r="F4540" i="4" s="1"/>
  <c r="E4541" i="4"/>
  <c r="F4541" i="4" s="1"/>
  <c r="E4542" i="4"/>
  <c r="F4542" i="4" s="1"/>
  <c r="E4543" i="4"/>
  <c r="F4543" i="4" s="1"/>
  <c r="E4544" i="4"/>
  <c r="F4544" i="4" s="1"/>
  <c r="E4545" i="4"/>
  <c r="F4545" i="4" s="1"/>
  <c r="E4546" i="4"/>
  <c r="F4546" i="4" s="1"/>
  <c r="E4547" i="4"/>
  <c r="F4547" i="4" s="1"/>
  <c r="E4548" i="4"/>
  <c r="F4548" i="4" s="1"/>
  <c r="E4549" i="4"/>
  <c r="F4549" i="4" s="1"/>
  <c r="E4550" i="4"/>
  <c r="F4550" i="4" s="1"/>
  <c r="E4551" i="4"/>
  <c r="F4551" i="4" s="1"/>
  <c r="E4552" i="4"/>
  <c r="F4552" i="4" s="1"/>
  <c r="E4553" i="4"/>
  <c r="F4553" i="4" s="1"/>
  <c r="E4554" i="4"/>
  <c r="F4554" i="4" s="1"/>
  <c r="E4555" i="4"/>
  <c r="F4555" i="4" s="1"/>
  <c r="E4556" i="4"/>
  <c r="F4556" i="4" s="1"/>
  <c r="E4557" i="4"/>
  <c r="F4557" i="4" s="1"/>
  <c r="E4558" i="4"/>
  <c r="F4558" i="4" s="1"/>
  <c r="E4559" i="4"/>
  <c r="F4559" i="4" s="1"/>
  <c r="E4560" i="4"/>
  <c r="F4560" i="4" s="1"/>
  <c r="E4561" i="4"/>
  <c r="F4561" i="4" s="1"/>
  <c r="E4562" i="4"/>
  <c r="F4562" i="4" s="1"/>
  <c r="E4563" i="4"/>
  <c r="F4563" i="4" s="1"/>
  <c r="E4564" i="4"/>
  <c r="F4564" i="4" s="1"/>
  <c r="E4565" i="4"/>
  <c r="F4565" i="4" s="1"/>
  <c r="E4566" i="4"/>
  <c r="F4566" i="4" s="1"/>
  <c r="E4567" i="4"/>
  <c r="F4567" i="4" s="1"/>
  <c r="E4568" i="4"/>
  <c r="F4568" i="4" s="1"/>
  <c r="E4569" i="4"/>
  <c r="F4569" i="4" s="1"/>
  <c r="E4570" i="4"/>
  <c r="F4570" i="4" s="1"/>
  <c r="E4571" i="4"/>
  <c r="F4571" i="4" s="1"/>
  <c r="E4572" i="4"/>
  <c r="F4572" i="4" s="1"/>
  <c r="E4573" i="4"/>
  <c r="F4573" i="4" s="1"/>
  <c r="E4574" i="4"/>
  <c r="F4574" i="4" s="1"/>
  <c r="E4575" i="4"/>
  <c r="F4575" i="4" s="1"/>
  <c r="E4576" i="4"/>
  <c r="F4576" i="4" s="1"/>
  <c r="E4577" i="4"/>
  <c r="F4577" i="4" s="1"/>
  <c r="E4578" i="4"/>
  <c r="F4578" i="4" s="1"/>
  <c r="E4579" i="4"/>
  <c r="F4579" i="4" s="1"/>
  <c r="E4580" i="4"/>
  <c r="F4580" i="4" s="1"/>
  <c r="E4581" i="4"/>
  <c r="F4581" i="4" s="1"/>
  <c r="E4582" i="4"/>
  <c r="F4582" i="4" s="1"/>
  <c r="E4583" i="4"/>
  <c r="F4583" i="4" s="1"/>
  <c r="E4584" i="4"/>
  <c r="F4584" i="4" s="1"/>
  <c r="E4585" i="4"/>
  <c r="F4585" i="4" s="1"/>
  <c r="E4586" i="4"/>
  <c r="F4586" i="4" s="1"/>
  <c r="E4587" i="4"/>
  <c r="F4587" i="4" s="1"/>
  <c r="E4588" i="4"/>
  <c r="F4588" i="4" s="1"/>
  <c r="E4589" i="4"/>
  <c r="F4589" i="4" s="1"/>
  <c r="E4590" i="4"/>
  <c r="F4590" i="4" s="1"/>
  <c r="E4591" i="4"/>
  <c r="F4591" i="4" s="1"/>
  <c r="E4592" i="4"/>
  <c r="F4592" i="4" s="1"/>
  <c r="E4593" i="4"/>
  <c r="F4593" i="4" s="1"/>
  <c r="E4594" i="4"/>
  <c r="F4594" i="4" s="1"/>
  <c r="E4595" i="4"/>
  <c r="F4595" i="4" s="1"/>
  <c r="E4596" i="4"/>
  <c r="F4596" i="4" s="1"/>
  <c r="E4597" i="4"/>
  <c r="F4597" i="4" s="1"/>
  <c r="E4598" i="4"/>
  <c r="F4598" i="4" s="1"/>
  <c r="E4599" i="4"/>
  <c r="F4599" i="4" s="1"/>
  <c r="E4600" i="4"/>
  <c r="F4600" i="4" s="1"/>
  <c r="E4601" i="4"/>
  <c r="F4601" i="4" s="1"/>
  <c r="E4602" i="4"/>
  <c r="F4602" i="4" s="1"/>
  <c r="E4603" i="4"/>
  <c r="F4603" i="4" s="1"/>
  <c r="E4604" i="4"/>
  <c r="F4604" i="4" s="1"/>
  <c r="E4605" i="4"/>
  <c r="F4605" i="4" s="1"/>
  <c r="E4606" i="4"/>
  <c r="F4606" i="4" s="1"/>
  <c r="E4607" i="4"/>
  <c r="F4607" i="4" s="1"/>
  <c r="E4608" i="4"/>
  <c r="F4608" i="4" s="1"/>
  <c r="E4609" i="4"/>
  <c r="F4609" i="4" s="1"/>
  <c r="E4610" i="4"/>
  <c r="F4610" i="4" s="1"/>
  <c r="E4611" i="4"/>
  <c r="F4611" i="4" s="1"/>
  <c r="E4612" i="4"/>
  <c r="F4612" i="4" s="1"/>
  <c r="E4613" i="4"/>
  <c r="F4613" i="4" s="1"/>
  <c r="E4614" i="4"/>
  <c r="F4614" i="4" s="1"/>
  <c r="E4615" i="4"/>
  <c r="F4615" i="4" s="1"/>
  <c r="E4616" i="4"/>
  <c r="F4616" i="4" s="1"/>
  <c r="E4617" i="4"/>
  <c r="F4617" i="4" s="1"/>
  <c r="E4618" i="4"/>
  <c r="F4618" i="4" s="1"/>
  <c r="E4619" i="4"/>
  <c r="F4619" i="4" s="1"/>
  <c r="E4620" i="4"/>
  <c r="F4620" i="4" s="1"/>
  <c r="E4621" i="4"/>
  <c r="F4621" i="4" s="1"/>
  <c r="E4622" i="4"/>
  <c r="F4622" i="4" s="1"/>
  <c r="E4623" i="4"/>
  <c r="F4623" i="4" s="1"/>
  <c r="E4624" i="4"/>
  <c r="F4624" i="4" s="1"/>
  <c r="E4625" i="4"/>
  <c r="F4625" i="4" s="1"/>
  <c r="E4626" i="4"/>
  <c r="F4626" i="4" s="1"/>
  <c r="E4627" i="4"/>
  <c r="F4627" i="4" s="1"/>
  <c r="E4628" i="4"/>
  <c r="F4628" i="4" s="1"/>
  <c r="E4629" i="4"/>
  <c r="F4629" i="4" s="1"/>
  <c r="E4630" i="4"/>
  <c r="F4630" i="4" s="1"/>
  <c r="E4631" i="4"/>
  <c r="F4631" i="4" s="1"/>
  <c r="E4632" i="4"/>
  <c r="F4632" i="4" s="1"/>
  <c r="E4633" i="4"/>
  <c r="F4633" i="4" s="1"/>
  <c r="E4634" i="4"/>
  <c r="F4634" i="4" s="1"/>
  <c r="E4635" i="4"/>
  <c r="F4635" i="4" s="1"/>
  <c r="E4636" i="4"/>
  <c r="F4636" i="4" s="1"/>
  <c r="E4637" i="4"/>
  <c r="F4637" i="4" s="1"/>
  <c r="E4638" i="4"/>
  <c r="F4638" i="4" s="1"/>
  <c r="E4639" i="4"/>
  <c r="F4639" i="4" s="1"/>
  <c r="E4640" i="4"/>
  <c r="F4640" i="4" s="1"/>
  <c r="E4641" i="4"/>
  <c r="F4641" i="4" s="1"/>
  <c r="E4642" i="4"/>
  <c r="F4642" i="4" s="1"/>
  <c r="E4643" i="4"/>
  <c r="F4643" i="4" s="1"/>
  <c r="E4644" i="4"/>
  <c r="F4644" i="4" s="1"/>
  <c r="E4645" i="4"/>
  <c r="F4645" i="4" s="1"/>
  <c r="E4646" i="4"/>
  <c r="F4646" i="4" s="1"/>
  <c r="E4647" i="4"/>
  <c r="F4647" i="4" s="1"/>
  <c r="E4648" i="4"/>
  <c r="F4648" i="4" s="1"/>
  <c r="E4649" i="4"/>
  <c r="F4649" i="4" s="1"/>
  <c r="E4650" i="4"/>
  <c r="F4650" i="4" s="1"/>
  <c r="E4651" i="4"/>
  <c r="F4651" i="4" s="1"/>
  <c r="E4652" i="4"/>
  <c r="F4652" i="4" s="1"/>
  <c r="E4653" i="4"/>
  <c r="F4653" i="4" s="1"/>
  <c r="E4654" i="4"/>
  <c r="F4654" i="4" s="1"/>
  <c r="E4655" i="4"/>
  <c r="F4655" i="4" s="1"/>
  <c r="E4656" i="4"/>
  <c r="F4656" i="4" s="1"/>
  <c r="E4657" i="4"/>
  <c r="F4657" i="4" s="1"/>
  <c r="E4658" i="4"/>
  <c r="F4658" i="4" s="1"/>
  <c r="E4659" i="4"/>
  <c r="F4659" i="4" s="1"/>
  <c r="E4660" i="4"/>
  <c r="F4660" i="4" s="1"/>
  <c r="E4661" i="4"/>
  <c r="F4661" i="4" s="1"/>
  <c r="E4662" i="4"/>
  <c r="F4662" i="4" s="1"/>
  <c r="E4663" i="4"/>
  <c r="F4663" i="4" s="1"/>
  <c r="E4664" i="4"/>
  <c r="F4664" i="4" s="1"/>
  <c r="E4665" i="4"/>
  <c r="F4665" i="4" s="1"/>
  <c r="E4666" i="4"/>
  <c r="F4666" i="4" s="1"/>
  <c r="E4667" i="4"/>
  <c r="F4667" i="4" s="1"/>
  <c r="E4668" i="4"/>
  <c r="F4668" i="4" s="1"/>
  <c r="E4669" i="4"/>
  <c r="F4669" i="4" s="1"/>
  <c r="E4670" i="4"/>
  <c r="F4670" i="4" s="1"/>
  <c r="E4671" i="4"/>
  <c r="F4671" i="4" s="1"/>
  <c r="E4672" i="4"/>
  <c r="F4672" i="4" s="1"/>
  <c r="E4673" i="4"/>
  <c r="F4673" i="4" s="1"/>
  <c r="E4674" i="4"/>
  <c r="F4674" i="4" s="1"/>
  <c r="E4675" i="4"/>
  <c r="F4675" i="4" s="1"/>
  <c r="E4676" i="4"/>
  <c r="F4676" i="4" s="1"/>
  <c r="E4677" i="4"/>
  <c r="F4677" i="4" s="1"/>
  <c r="E4678" i="4"/>
  <c r="F4678" i="4" s="1"/>
  <c r="E4679" i="4"/>
  <c r="F4679" i="4" s="1"/>
  <c r="E4680" i="4"/>
  <c r="F4680" i="4" s="1"/>
  <c r="E4681" i="4"/>
  <c r="F4681" i="4" s="1"/>
  <c r="E4682" i="4"/>
  <c r="F4682" i="4" s="1"/>
  <c r="E4683" i="4"/>
  <c r="F4683" i="4" s="1"/>
  <c r="E4684" i="4"/>
  <c r="F4684" i="4" s="1"/>
  <c r="E4685" i="4"/>
  <c r="F4685" i="4" s="1"/>
  <c r="E4686" i="4"/>
  <c r="F4686" i="4" s="1"/>
  <c r="E4687" i="4"/>
  <c r="F4687" i="4" s="1"/>
  <c r="E4688" i="4"/>
  <c r="F4688" i="4" s="1"/>
  <c r="E4689" i="4"/>
  <c r="F4689" i="4" s="1"/>
  <c r="E4690" i="4"/>
  <c r="F4690" i="4" s="1"/>
  <c r="E4691" i="4"/>
  <c r="F4691" i="4" s="1"/>
  <c r="E4692" i="4"/>
  <c r="F4692" i="4" s="1"/>
  <c r="E4693" i="4"/>
  <c r="F4693" i="4" s="1"/>
  <c r="E4694" i="4"/>
  <c r="F4694" i="4" s="1"/>
  <c r="E4695" i="4"/>
  <c r="F4695" i="4" s="1"/>
  <c r="E4696" i="4"/>
  <c r="F4696" i="4" s="1"/>
  <c r="E4697" i="4"/>
  <c r="F4697" i="4" s="1"/>
  <c r="E4698" i="4"/>
  <c r="F4698" i="4" s="1"/>
  <c r="E4699" i="4"/>
  <c r="F4699" i="4" s="1"/>
  <c r="E4700" i="4"/>
  <c r="F4700" i="4" s="1"/>
  <c r="E4701" i="4"/>
  <c r="F4701" i="4" s="1"/>
  <c r="E4702" i="4"/>
  <c r="F4702" i="4" s="1"/>
  <c r="E4703" i="4"/>
  <c r="F4703" i="4" s="1"/>
  <c r="E4704" i="4"/>
  <c r="F4704" i="4" s="1"/>
  <c r="E4705" i="4"/>
  <c r="F4705" i="4" s="1"/>
  <c r="E4706" i="4"/>
  <c r="F4706" i="4" s="1"/>
  <c r="E4707" i="4"/>
  <c r="F4707" i="4" s="1"/>
  <c r="E4708" i="4"/>
  <c r="F4708" i="4" s="1"/>
  <c r="E4709" i="4"/>
  <c r="F4709" i="4" s="1"/>
  <c r="E4710" i="4"/>
  <c r="F4710" i="4" s="1"/>
  <c r="E4711" i="4"/>
  <c r="F4711" i="4" s="1"/>
  <c r="E4712" i="4"/>
  <c r="F4712" i="4" s="1"/>
  <c r="E4713" i="4"/>
  <c r="F4713" i="4" s="1"/>
  <c r="E4714" i="4"/>
  <c r="F4714" i="4" s="1"/>
  <c r="E4715" i="4"/>
  <c r="F4715" i="4" s="1"/>
  <c r="E4716" i="4"/>
  <c r="F4716" i="4" s="1"/>
  <c r="E4717" i="4"/>
  <c r="F4717" i="4" s="1"/>
  <c r="E4718" i="4"/>
  <c r="F4718" i="4" s="1"/>
  <c r="E4719" i="4"/>
  <c r="F4719" i="4" s="1"/>
  <c r="E4720" i="4"/>
  <c r="F4720" i="4" s="1"/>
  <c r="E4721" i="4"/>
  <c r="F4721" i="4" s="1"/>
  <c r="E4722" i="4"/>
  <c r="F4722" i="4" s="1"/>
  <c r="E4723" i="4"/>
  <c r="F4723" i="4" s="1"/>
  <c r="E4724" i="4"/>
  <c r="F4724" i="4" s="1"/>
  <c r="E4725" i="4"/>
  <c r="F4725" i="4" s="1"/>
  <c r="E4726" i="4"/>
  <c r="F4726" i="4" s="1"/>
  <c r="E4727" i="4"/>
  <c r="F4727" i="4" s="1"/>
  <c r="E4728" i="4"/>
  <c r="F4728" i="4" s="1"/>
  <c r="E4729" i="4"/>
  <c r="F4729" i="4" s="1"/>
  <c r="E4730" i="4"/>
  <c r="F4730" i="4" s="1"/>
  <c r="E4731" i="4"/>
  <c r="F4731" i="4" s="1"/>
  <c r="E4732" i="4"/>
  <c r="F4732" i="4" s="1"/>
  <c r="E4733" i="4"/>
  <c r="F4733" i="4" s="1"/>
  <c r="E4734" i="4"/>
  <c r="F4734" i="4" s="1"/>
  <c r="E4735" i="4"/>
  <c r="F4735" i="4" s="1"/>
  <c r="E4736" i="4"/>
  <c r="F4736" i="4" s="1"/>
  <c r="E4737" i="4"/>
  <c r="F4737" i="4" s="1"/>
  <c r="E4738" i="4"/>
  <c r="F4738" i="4" s="1"/>
  <c r="E4739" i="4"/>
  <c r="F4739" i="4" s="1"/>
  <c r="E4740" i="4"/>
  <c r="F4740" i="4" s="1"/>
  <c r="E4741" i="4"/>
  <c r="F4741" i="4" s="1"/>
  <c r="E4742" i="4"/>
  <c r="F4742" i="4" s="1"/>
  <c r="E4743" i="4"/>
  <c r="F4743" i="4" s="1"/>
  <c r="E4744" i="4"/>
  <c r="F4744" i="4" s="1"/>
  <c r="E4745" i="4"/>
  <c r="F4745" i="4" s="1"/>
  <c r="E4746" i="4"/>
  <c r="F4746" i="4" s="1"/>
  <c r="E4747" i="4"/>
  <c r="F4747" i="4" s="1"/>
  <c r="E4748" i="4"/>
  <c r="F4748" i="4" s="1"/>
  <c r="E4749" i="4"/>
  <c r="F4749" i="4" s="1"/>
  <c r="E4750" i="4"/>
  <c r="F4750" i="4" s="1"/>
  <c r="E4751" i="4"/>
  <c r="F4751" i="4" s="1"/>
  <c r="E4752" i="4"/>
  <c r="F4752" i="4" s="1"/>
  <c r="E4753" i="4"/>
  <c r="F4753" i="4" s="1"/>
  <c r="E4754" i="4"/>
  <c r="F4754" i="4" s="1"/>
  <c r="E4755" i="4"/>
  <c r="F4755" i="4" s="1"/>
  <c r="E4756" i="4"/>
  <c r="F4756" i="4" s="1"/>
  <c r="E4757" i="4"/>
  <c r="F4757" i="4" s="1"/>
  <c r="E4758" i="4"/>
  <c r="F4758" i="4" s="1"/>
  <c r="E4759" i="4"/>
  <c r="F4759" i="4" s="1"/>
  <c r="E4760" i="4"/>
  <c r="F4760" i="4" s="1"/>
  <c r="E4761" i="4"/>
  <c r="F4761" i="4" s="1"/>
  <c r="E4762" i="4"/>
  <c r="F4762" i="4" s="1"/>
  <c r="E4763" i="4"/>
  <c r="F4763" i="4" s="1"/>
  <c r="E4764" i="4"/>
  <c r="F4764" i="4" s="1"/>
  <c r="E4765" i="4"/>
  <c r="F4765" i="4" s="1"/>
  <c r="E4766" i="4"/>
  <c r="F4766" i="4" s="1"/>
  <c r="E4767" i="4"/>
  <c r="F4767" i="4" s="1"/>
  <c r="E4768" i="4"/>
  <c r="F4768" i="4" s="1"/>
  <c r="E4769" i="4"/>
  <c r="F4769" i="4" s="1"/>
  <c r="E4770" i="4"/>
  <c r="F4770" i="4" s="1"/>
  <c r="E4771" i="4"/>
  <c r="F4771" i="4" s="1"/>
  <c r="E4772" i="4"/>
  <c r="F4772" i="4" s="1"/>
  <c r="E4773" i="4"/>
  <c r="F4773" i="4" s="1"/>
  <c r="E4774" i="4"/>
  <c r="F4774" i="4" s="1"/>
  <c r="E4775" i="4"/>
  <c r="F4775" i="4" s="1"/>
  <c r="E4776" i="4"/>
  <c r="F4776" i="4" s="1"/>
  <c r="E4777" i="4"/>
  <c r="F4777" i="4" s="1"/>
  <c r="E4778" i="4"/>
  <c r="F4778" i="4" s="1"/>
  <c r="E4779" i="4"/>
  <c r="F4779" i="4" s="1"/>
  <c r="E4780" i="4"/>
  <c r="F4780" i="4" s="1"/>
  <c r="E4781" i="4"/>
  <c r="F4781" i="4" s="1"/>
  <c r="E4782" i="4"/>
  <c r="F4782" i="4" s="1"/>
  <c r="E4783" i="4"/>
  <c r="F4783" i="4" s="1"/>
  <c r="E4784" i="4"/>
  <c r="F4784" i="4" s="1"/>
  <c r="E4785" i="4"/>
  <c r="F4785" i="4" s="1"/>
  <c r="E4786" i="4"/>
  <c r="F4786" i="4" s="1"/>
  <c r="E4787" i="4"/>
  <c r="F4787" i="4" s="1"/>
  <c r="E4788" i="4"/>
  <c r="F4788" i="4" s="1"/>
  <c r="E4789" i="4"/>
  <c r="F4789" i="4" s="1"/>
  <c r="E4790" i="4"/>
  <c r="F4790" i="4" s="1"/>
  <c r="E4791" i="4"/>
  <c r="F4791" i="4" s="1"/>
  <c r="E4792" i="4"/>
  <c r="F4792" i="4" s="1"/>
  <c r="E4793" i="4"/>
  <c r="F4793" i="4" s="1"/>
  <c r="E4794" i="4"/>
  <c r="F4794" i="4" s="1"/>
  <c r="E4795" i="4"/>
  <c r="F4795" i="4" s="1"/>
  <c r="E4796" i="4"/>
  <c r="F4796" i="4" s="1"/>
  <c r="E4797" i="4"/>
  <c r="F4797" i="4" s="1"/>
  <c r="E4798" i="4"/>
  <c r="F4798" i="4" s="1"/>
  <c r="E4799" i="4"/>
  <c r="F4799" i="4" s="1"/>
  <c r="E4800" i="4"/>
  <c r="F4800" i="4" s="1"/>
  <c r="E4801" i="4"/>
  <c r="F4801" i="4" s="1"/>
  <c r="E4802" i="4"/>
  <c r="F4802" i="4" s="1"/>
  <c r="E4803" i="4"/>
  <c r="F4803" i="4" s="1"/>
  <c r="E4804" i="4"/>
  <c r="F4804" i="4" s="1"/>
  <c r="E4805" i="4"/>
  <c r="F4805" i="4" s="1"/>
  <c r="E4806" i="4"/>
  <c r="F4806" i="4" s="1"/>
  <c r="E4807" i="4"/>
  <c r="F4807" i="4" s="1"/>
  <c r="E4808" i="4"/>
  <c r="F4808" i="4" s="1"/>
  <c r="E4809" i="4"/>
  <c r="F4809" i="4" s="1"/>
  <c r="E4810" i="4"/>
  <c r="F4810" i="4" s="1"/>
  <c r="E4811" i="4"/>
  <c r="F4811" i="4" s="1"/>
  <c r="E4812" i="4"/>
  <c r="F4812" i="4" s="1"/>
  <c r="E4813" i="4"/>
  <c r="F4813" i="4" s="1"/>
  <c r="E4814" i="4"/>
  <c r="F4814" i="4" s="1"/>
  <c r="E4815" i="4"/>
  <c r="F4815" i="4" s="1"/>
  <c r="E4816" i="4"/>
  <c r="F4816" i="4" s="1"/>
  <c r="E4817" i="4"/>
  <c r="F4817" i="4" s="1"/>
  <c r="E4818" i="4"/>
  <c r="F4818" i="4" s="1"/>
  <c r="E4819" i="4"/>
  <c r="F4819" i="4" s="1"/>
  <c r="E4820" i="4"/>
  <c r="F4820" i="4" s="1"/>
  <c r="E4821" i="4"/>
  <c r="F4821" i="4" s="1"/>
  <c r="E4822" i="4"/>
  <c r="F4822" i="4" s="1"/>
  <c r="E4823" i="4"/>
  <c r="F4823" i="4" s="1"/>
  <c r="E4824" i="4"/>
  <c r="F4824" i="4" s="1"/>
  <c r="E4825" i="4"/>
  <c r="F4825" i="4" s="1"/>
  <c r="E4826" i="4"/>
  <c r="F4826" i="4" s="1"/>
  <c r="E4827" i="4"/>
  <c r="F4827" i="4" s="1"/>
  <c r="E4828" i="4"/>
  <c r="F4828" i="4" s="1"/>
  <c r="E4829" i="4"/>
  <c r="F4829" i="4" s="1"/>
  <c r="E4830" i="4"/>
  <c r="F4830" i="4" s="1"/>
  <c r="E4831" i="4"/>
  <c r="F4831" i="4" s="1"/>
  <c r="E4832" i="4"/>
  <c r="F4832" i="4" s="1"/>
  <c r="E4833" i="4"/>
  <c r="F4833" i="4" s="1"/>
  <c r="E4834" i="4"/>
  <c r="F4834" i="4" s="1"/>
  <c r="E4835" i="4"/>
  <c r="F4835" i="4" s="1"/>
  <c r="E4836" i="4"/>
  <c r="F4836" i="4" s="1"/>
  <c r="E4837" i="4"/>
  <c r="F4837" i="4" s="1"/>
  <c r="E4838" i="4"/>
  <c r="F4838" i="4" s="1"/>
  <c r="E4839" i="4"/>
  <c r="F4839" i="4" s="1"/>
  <c r="E4840" i="4"/>
  <c r="F4840" i="4" s="1"/>
  <c r="E4841" i="4"/>
  <c r="F4841" i="4" s="1"/>
  <c r="E4842" i="4"/>
  <c r="F4842" i="4" s="1"/>
  <c r="E4843" i="4"/>
  <c r="F4843" i="4" s="1"/>
  <c r="E4844" i="4"/>
  <c r="F4844" i="4" s="1"/>
  <c r="E4845" i="4"/>
  <c r="F4845" i="4" s="1"/>
  <c r="E4846" i="4"/>
  <c r="F4846" i="4" s="1"/>
  <c r="E4847" i="4"/>
  <c r="F4847" i="4" s="1"/>
  <c r="E4848" i="4"/>
  <c r="F4848" i="4" s="1"/>
  <c r="E4849" i="4"/>
  <c r="F4849" i="4" s="1"/>
  <c r="E4850" i="4"/>
  <c r="F4850" i="4" s="1"/>
  <c r="E4851" i="4"/>
  <c r="F4851" i="4" s="1"/>
  <c r="E4852" i="4"/>
  <c r="F4852" i="4" s="1"/>
  <c r="E4853" i="4"/>
  <c r="F4853" i="4" s="1"/>
  <c r="E4854" i="4"/>
  <c r="F4854" i="4" s="1"/>
  <c r="E4855" i="4"/>
  <c r="F4855" i="4" s="1"/>
  <c r="E4856" i="4"/>
  <c r="F4856" i="4" s="1"/>
  <c r="E4857" i="4"/>
  <c r="F4857" i="4" s="1"/>
  <c r="E4858" i="4"/>
  <c r="F4858" i="4" s="1"/>
  <c r="E4859" i="4"/>
  <c r="F4859" i="4" s="1"/>
  <c r="E4860" i="4"/>
  <c r="F4860" i="4" s="1"/>
  <c r="E4861" i="4"/>
  <c r="F4861" i="4" s="1"/>
  <c r="E4862" i="4"/>
  <c r="F4862" i="4" s="1"/>
  <c r="E4863" i="4"/>
  <c r="F4863" i="4" s="1"/>
  <c r="E4864" i="4"/>
  <c r="F4864" i="4" s="1"/>
  <c r="E4865" i="4"/>
  <c r="F4865" i="4" s="1"/>
  <c r="E4866" i="4"/>
  <c r="F4866" i="4" s="1"/>
  <c r="E4867" i="4"/>
  <c r="F4867" i="4" s="1"/>
  <c r="E4868" i="4"/>
  <c r="F4868" i="4" s="1"/>
  <c r="E4869" i="4"/>
  <c r="F4869" i="4" s="1"/>
  <c r="E4870" i="4"/>
  <c r="F4870" i="4" s="1"/>
  <c r="E4871" i="4"/>
  <c r="F4871" i="4" s="1"/>
  <c r="E4872" i="4"/>
  <c r="F4872" i="4" s="1"/>
  <c r="E4873" i="4"/>
  <c r="F4873" i="4" s="1"/>
  <c r="E4874" i="4"/>
  <c r="F4874" i="4" s="1"/>
  <c r="E4875" i="4"/>
  <c r="F4875" i="4" s="1"/>
  <c r="E4876" i="4"/>
  <c r="F4876" i="4" s="1"/>
  <c r="E4877" i="4"/>
  <c r="F4877" i="4" s="1"/>
  <c r="E4878" i="4"/>
  <c r="F4878" i="4" s="1"/>
  <c r="E4879" i="4"/>
  <c r="F4879" i="4" s="1"/>
  <c r="E4880" i="4"/>
  <c r="F4880" i="4" s="1"/>
  <c r="E4881" i="4"/>
  <c r="F4881" i="4" s="1"/>
  <c r="E4882" i="4"/>
  <c r="F4882" i="4" s="1"/>
  <c r="E4883" i="4"/>
  <c r="F4883" i="4" s="1"/>
  <c r="E4884" i="4"/>
  <c r="F4884" i="4" s="1"/>
  <c r="E4885" i="4"/>
  <c r="F4885" i="4" s="1"/>
  <c r="E4886" i="4"/>
  <c r="F4886" i="4" s="1"/>
  <c r="E4887" i="4"/>
  <c r="F4887" i="4" s="1"/>
  <c r="E4888" i="4"/>
  <c r="F4888" i="4" s="1"/>
  <c r="E4889" i="4"/>
  <c r="F4889" i="4" s="1"/>
  <c r="E4890" i="4"/>
  <c r="F4890" i="4" s="1"/>
  <c r="E869" i="4"/>
  <c r="E871" i="4"/>
  <c r="E872" i="4"/>
  <c r="E873" i="4"/>
  <c r="E874" i="4"/>
  <c r="E875" i="4"/>
  <c r="E878" i="4"/>
  <c r="E879" i="4"/>
  <c r="E868" i="4"/>
  <c r="C4" i="2"/>
  <c r="C5" i="2" s="1"/>
  <c r="D5" i="2" s="1"/>
  <c r="C13" i="4" l="1"/>
  <c r="C18" i="4"/>
  <c r="C17" i="4"/>
  <c r="C16" i="4"/>
  <c r="C15" i="4"/>
  <c r="C14" i="4"/>
  <c r="C4" i="4"/>
  <c r="C11" i="4"/>
  <c r="C10" i="4"/>
  <c r="C9" i="4"/>
  <c r="C8" i="4"/>
  <c r="C7" i="4"/>
  <c r="C6" i="4"/>
  <c r="C5" i="4"/>
  <c r="C12" i="4"/>
  <c r="C20" i="4" l="1"/>
  <c r="C6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42F823-E026-4BC3-B011-FCC36B744A4E}" keepAlive="1" name="Query - Table2" description="Connection to the 'Table2' query in the workbook." type="5" refreshedVersion="7" background="1" saveData="1">
    <dbPr connection="Provider=Microsoft.Mashup.OleDb.1;Data Source=$Workbook$;Location=Table2;Extended Properties=&quot;&quot;" command="SELECT * FROM [Table2]"/>
  </connection>
</connections>
</file>

<file path=xl/sharedStrings.xml><?xml version="1.0" encoding="utf-8"?>
<sst xmlns="http://schemas.openxmlformats.org/spreadsheetml/2006/main" count="4300" uniqueCount="1213">
  <si>
    <t>City</t>
  </si>
  <si>
    <t>GENESEE</t>
  </si>
  <si>
    <t>ACME</t>
  </si>
  <si>
    <t>GRAND TRAVERSE</t>
  </si>
  <si>
    <t>ADA</t>
  </si>
  <si>
    <t>493XX</t>
  </si>
  <si>
    <t>KENT</t>
  </si>
  <si>
    <t>ADDISON</t>
  </si>
  <si>
    <t>LENAWEE</t>
  </si>
  <si>
    <t>OAKLAND</t>
  </si>
  <si>
    <t>ADRIAN</t>
  </si>
  <si>
    <t>AFTON</t>
  </si>
  <si>
    <t>CHEBOYGAN</t>
  </si>
  <si>
    <t>AHMEEK</t>
  </si>
  <si>
    <t>KEWEENAW</t>
  </si>
  <si>
    <t>AKRON</t>
  </si>
  <si>
    <t>TUSCOLA</t>
  </si>
  <si>
    <t>ALANSON</t>
  </si>
  <si>
    <t>EMMET</t>
  </si>
  <si>
    <t>ALBA</t>
  </si>
  <si>
    <t>ANTRIM</t>
  </si>
  <si>
    <t>ALBION</t>
  </si>
  <si>
    <t>CALHOUN</t>
  </si>
  <si>
    <t>ALDEN</t>
  </si>
  <si>
    <t>ALGER</t>
  </si>
  <si>
    <t>ARENAC</t>
  </si>
  <si>
    <t>ALGONAC</t>
  </si>
  <si>
    <t>ALLEGAN</t>
  </si>
  <si>
    <t>ALLEN</t>
  </si>
  <si>
    <t>HILLSDALE</t>
  </si>
  <si>
    <t>ALLEN PARK</t>
  </si>
  <si>
    <t>WAYNE</t>
  </si>
  <si>
    <t>ALLENDALE</t>
  </si>
  <si>
    <t>OTTAWA</t>
  </si>
  <si>
    <t>MONROE</t>
  </si>
  <si>
    <t>ALLENTON</t>
  </si>
  <si>
    <t>ALLOUEZ</t>
  </si>
  <si>
    <t>ALMA</t>
  </si>
  <si>
    <t>4880X</t>
  </si>
  <si>
    <t>GRATIOT</t>
  </si>
  <si>
    <t>ALMONT</t>
  </si>
  <si>
    <t>LAPEER</t>
  </si>
  <si>
    <t>ALPENA</t>
  </si>
  <si>
    <t>ALPHA</t>
  </si>
  <si>
    <t>IRON</t>
  </si>
  <si>
    <t>ALTO</t>
  </si>
  <si>
    <t>AMASA</t>
  </si>
  <si>
    <t>AMWAY CORP</t>
  </si>
  <si>
    <t>4935X</t>
  </si>
  <si>
    <t>ANCHORVILLE</t>
  </si>
  <si>
    <t>BERRIEN</t>
  </si>
  <si>
    <t>ANN ARBOR</t>
  </si>
  <si>
    <t>481XX</t>
  </si>
  <si>
    <t>WASHTENAW</t>
  </si>
  <si>
    <t>SHIAWASSEE</t>
  </si>
  <si>
    <t>APPLEGATE</t>
  </si>
  <si>
    <t>SANILAC</t>
  </si>
  <si>
    <t>ARCADIA</t>
  </si>
  <si>
    <t>MANISTEE</t>
  </si>
  <si>
    <t>ARGYLE</t>
  </si>
  <si>
    <t>ARMADA</t>
  </si>
  <si>
    <t>MACOMB</t>
  </si>
  <si>
    <t>ARNOLD</t>
  </si>
  <si>
    <t>MARQUETTE</t>
  </si>
  <si>
    <t>ASHLEY</t>
  </si>
  <si>
    <t>AT T CSS</t>
  </si>
  <si>
    <t>ATHENS</t>
  </si>
  <si>
    <t>ATLANTA</t>
  </si>
  <si>
    <t>MONTMORENCY</t>
  </si>
  <si>
    <t>ATLANTIC MINE</t>
  </si>
  <si>
    <t>HOUGHTON</t>
  </si>
  <si>
    <t>ATLAS</t>
  </si>
  <si>
    <t>ATTICA</t>
  </si>
  <si>
    <t>AU GRES</t>
  </si>
  <si>
    <t>IOSCO</t>
  </si>
  <si>
    <t>AU TRAIN</t>
  </si>
  <si>
    <t>AUBURN</t>
  </si>
  <si>
    <t>BAY</t>
  </si>
  <si>
    <t>AUBURN HILLS</t>
  </si>
  <si>
    <t>4832X</t>
  </si>
  <si>
    <t>AUGUSTA</t>
  </si>
  <si>
    <t>KALAMAZOO</t>
  </si>
  <si>
    <t>AVOCA</t>
  </si>
  <si>
    <t>AZALIA</t>
  </si>
  <si>
    <t>BAD AXE</t>
  </si>
  <si>
    <t>HURON</t>
  </si>
  <si>
    <t>BAILEY</t>
  </si>
  <si>
    <t>MUSKEGON</t>
  </si>
  <si>
    <t>BALDWIN</t>
  </si>
  <si>
    <t>LAKE</t>
  </si>
  <si>
    <t>BANCROFT</t>
  </si>
  <si>
    <t>BANGOR</t>
  </si>
  <si>
    <t>VAN BUREN</t>
  </si>
  <si>
    <t>BANNISTER</t>
  </si>
  <si>
    <t>BARAGA</t>
  </si>
  <si>
    <t>BARBEAU</t>
  </si>
  <si>
    <t>CHIPPEWA</t>
  </si>
  <si>
    <t>BARK RIVER</t>
  </si>
  <si>
    <t>DELTA</t>
  </si>
  <si>
    <t>BARODA</t>
  </si>
  <si>
    <t>BARRYTON</t>
  </si>
  <si>
    <t>MECOSTA</t>
  </si>
  <si>
    <t>BARTON CITY</t>
  </si>
  <si>
    <t>ALCONA</t>
  </si>
  <si>
    <t>OCEANA</t>
  </si>
  <si>
    <t>BATH</t>
  </si>
  <si>
    <t>CLINTON</t>
  </si>
  <si>
    <t>BATTLE CREEK</t>
  </si>
  <si>
    <t>4901X</t>
  </si>
  <si>
    <t>BAY CITY</t>
  </si>
  <si>
    <t>4870X</t>
  </si>
  <si>
    <t>BAY PORT</t>
  </si>
  <si>
    <t>BAY SHORE</t>
  </si>
  <si>
    <t>CHARLEVOIX</t>
  </si>
  <si>
    <t>BEAR LAKE</t>
  </si>
  <si>
    <t>BEAVER ISLAND</t>
  </si>
  <si>
    <t>BEAVERTON</t>
  </si>
  <si>
    <t>GLADWIN</t>
  </si>
  <si>
    <t>BEDFORD</t>
  </si>
  <si>
    <t>BEECHWOOD</t>
  </si>
  <si>
    <t>BELDING</t>
  </si>
  <si>
    <t>IONIA</t>
  </si>
  <si>
    <t>BELLAIRE</t>
  </si>
  <si>
    <t>BELLEVILLE</t>
  </si>
  <si>
    <t>4811X</t>
  </si>
  <si>
    <t>BELLEVUE</t>
  </si>
  <si>
    <t>EATON</t>
  </si>
  <si>
    <t>BELMONT</t>
  </si>
  <si>
    <t>BENTLEY</t>
  </si>
  <si>
    <t>BENTON HARBOR</t>
  </si>
  <si>
    <t>4902X</t>
  </si>
  <si>
    <t>BENZONIA</t>
  </si>
  <si>
    <t>BENZIE</t>
  </si>
  <si>
    <t>BERGLAND</t>
  </si>
  <si>
    <t>ONTONAGON</t>
  </si>
  <si>
    <t>BERKLEY</t>
  </si>
  <si>
    <t>BERRIEN CENTER</t>
  </si>
  <si>
    <t>BERRIEN SPRGS</t>
  </si>
  <si>
    <t>4910X</t>
  </si>
  <si>
    <t>BERRIEN SPRINGS</t>
  </si>
  <si>
    <t>BESSEMER</t>
  </si>
  <si>
    <t>GOGEBIC</t>
  </si>
  <si>
    <t>BEULAH</t>
  </si>
  <si>
    <t>BIG BAY</t>
  </si>
  <si>
    <t>BIG RAPIDS</t>
  </si>
  <si>
    <t>BIRCH RUN</t>
  </si>
  <si>
    <t>SAGINAW</t>
  </si>
  <si>
    <t>BIRMINGHAM</t>
  </si>
  <si>
    <t>480XX</t>
  </si>
  <si>
    <t>BITELY</t>
  </si>
  <si>
    <t>NEWAYGO</t>
  </si>
  <si>
    <t>BLACK RIVER</t>
  </si>
  <si>
    <t>BLANCHARD</t>
  </si>
  <si>
    <t>ISABELLA</t>
  </si>
  <si>
    <t>SCHOOLCRAFT</t>
  </si>
  <si>
    <t>BLISSFIELD</t>
  </si>
  <si>
    <t>BLOOMFIELD</t>
  </si>
  <si>
    <t>4830X</t>
  </si>
  <si>
    <t>BLOOMFIELD HILLS</t>
  </si>
  <si>
    <t>BLOOMINGDALE</t>
  </si>
  <si>
    <t>BOON</t>
  </si>
  <si>
    <t>WEXFORD</t>
  </si>
  <si>
    <t>BOYNE CITY</t>
  </si>
  <si>
    <t>BOYNE FALLS</t>
  </si>
  <si>
    <t>BRADLEY</t>
  </si>
  <si>
    <t>BRANCH</t>
  </si>
  <si>
    <t>BRANT</t>
  </si>
  <si>
    <t>BRECKENRIDGE</t>
  </si>
  <si>
    <t>BREEDSVILLE</t>
  </si>
  <si>
    <t>BRETHREN</t>
  </si>
  <si>
    <t>BRIDGEPORT</t>
  </si>
  <si>
    <t>BRIDGEWATER</t>
  </si>
  <si>
    <t>BRIDGMAN</t>
  </si>
  <si>
    <t>BRIGHTON</t>
  </si>
  <si>
    <t>LIVINGSTON</t>
  </si>
  <si>
    <t>BRIMLEY</t>
  </si>
  <si>
    <t>497XX</t>
  </si>
  <si>
    <t>BRITTON</t>
  </si>
  <si>
    <t>BROHMAN</t>
  </si>
  <si>
    <t>BRONSON</t>
  </si>
  <si>
    <t>BROOKLYN</t>
  </si>
  <si>
    <t>JACKSON</t>
  </si>
  <si>
    <t>BROWN CITY</t>
  </si>
  <si>
    <t>BRUCE CROSSING</t>
  </si>
  <si>
    <t>BRUNSWICK</t>
  </si>
  <si>
    <t>BRUTUS</t>
  </si>
  <si>
    <t>BUCHANAN</t>
  </si>
  <si>
    <t>BUCKLEY</t>
  </si>
  <si>
    <t>BUICK CITY</t>
  </si>
  <si>
    <t>BURLINGTON</t>
  </si>
  <si>
    <t>BURNIPS</t>
  </si>
  <si>
    <t>BURR OAK</t>
  </si>
  <si>
    <t>SAINT JOSEPH</t>
  </si>
  <si>
    <t>BURT</t>
  </si>
  <si>
    <t>BURT LAKE</t>
  </si>
  <si>
    <t>BURTON</t>
  </si>
  <si>
    <t>485XX</t>
  </si>
  <si>
    <t>BUSINESS REPLY-DETROIT</t>
  </si>
  <si>
    <t>BYRON</t>
  </si>
  <si>
    <t>BYRON CENTER</t>
  </si>
  <si>
    <t>CADILLAC</t>
  </si>
  <si>
    <t>CADMUS</t>
  </si>
  <si>
    <t>CALEDONIA</t>
  </si>
  <si>
    <t>CALUMET</t>
  </si>
  <si>
    <t>CAMDEN</t>
  </si>
  <si>
    <t>CRAWFORD</t>
  </si>
  <si>
    <t>CANNONSBURG</t>
  </si>
  <si>
    <t>CANTON</t>
  </si>
  <si>
    <t>4818X</t>
  </si>
  <si>
    <t>CAPAC</t>
  </si>
  <si>
    <t>CARLETON</t>
  </si>
  <si>
    <t>CARNEY</t>
  </si>
  <si>
    <t>MENOMINEE</t>
  </si>
  <si>
    <t>CARO</t>
  </si>
  <si>
    <t>CARP LAKE</t>
  </si>
  <si>
    <t>CARROLLTON</t>
  </si>
  <si>
    <t>CARSON CITY</t>
  </si>
  <si>
    <t>MONTCALM</t>
  </si>
  <si>
    <t>CARSONVILLE</t>
  </si>
  <si>
    <t>CASCO</t>
  </si>
  <si>
    <t>CASEVILLE</t>
  </si>
  <si>
    <t>CASNOVIA</t>
  </si>
  <si>
    <t>CASPIAN</t>
  </si>
  <si>
    <t>CASS CITY</t>
  </si>
  <si>
    <t>CASSOPOLIS</t>
  </si>
  <si>
    <t>CASS</t>
  </si>
  <si>
    <t>CEDAR</t>
  </si>
  <si>
    <t>LEELANAU</t>
  </si>
  <si>
    <t>CEDAR LAKE</t>
  </si>
  <si>
    <t>CEDAR RIVER</t>
  </si>
  <si>
    <t>CEDAR SPRINGS</t>
  </si>
  <si>
    <t>CEDARVILLE</t>
  </si>
  <si>
    <t>MACKINAC</t>
  </si>
  <si>
    <t>CEMENT CITY</t>
  </si>
  <si>
    <t>CENTER LINE</t>
  </si>
  <si>
    <t>CENTRAL LAKE</t>
  </si>
  <si>
    <t>CENTREVILLE</t>
  </si>
  <si>
    <t>CERESCO</t>
  </si>
  <si>
    <t>CHAMPION</t>
  </si>
  <si>
    <t>CHANNING</t>
  </si>
  <si>
    <t>DICKINSON</t>
  </si>
  <si>
    <t>CHARLOTTE</t>
  </si>
  <si>
    <t>CHASE</t>
  </si>
  <si>
    <t>CHASSELL</t>
  </si>
  <si>
    <t>CHATHAM</t>
  </si>
  <si>
    <t>CHELSEA</t>
  </si>
  <si>
    <t>CHESANING</t>
  </si>
  <si>
    <t>CHIPPEWA LAKE</t>
  </si>
  <si>
    <t>CHIPPEWA TEMP CORRECTION FAC</t>
  </si>
  <si>
    <t>CLARE</t>
  </si>
  <si>
    <t>CLARKLAKE</t>
  </si>
  <si>
    <t>CLARKSTON</t>
  </si>
  <si>
    <t>4834X</t>
  </si>
  <si>
    <t>CLARKSVILLE</t>
  </si>
  <si>
    <t>CLAWSON</t>
  </si>
  <si>
    <t>48XXX</t>
  </si>
  <si>
    <t>CLAYTON</t>
  </si>
  <si>
    <t>CLIFFORD</t>
  </si>
  <si>
    <t>CLIMAX</t>
  </si>
  <si>
    <t>CLINTON TOWNSHIP</t>
  </si>
  <si>
    <t>4803X</t>
  </si>
  <si>
    <t>CLIO</t>
  </si>
  <si>
    <t>CLOVERDALE</t>
  </si>
  <si>
    <t>BARRY</t>
  </si>
  <si>
    <t>COHOCTAH</t>
  </si>
  <si>
    <t>COLDWATER</t>
  </si>
  <si>
    <t>COLEMAN</t>
  </si>
  <si>
    <t>MIDLAND</t>
  </si>
  <si>
    <t>COLOMA</t>
  </si>
  <si>
    <t>COLON</t>
  </si>
  <si>
    <t>COLUMBIAVILLE</t>
  </si>
  <si>
    <t>COLUMBUS</t>
  </si>
  <si>
    <t>COMERICA INCORPORATED</t>
  </si>
  <si>
    <t>482XX</t>
  </si>
  <si>
    <t>COMINS</t>
  </si>
  <si>
    <t>OSCODA</t>
  </si>
  <si>
    <t>COMMERCE TOWNSHIP</t>
  </si>
  <si>
    <t>COMSTOCK</t>
  </si>
  <si>
    <t>COMSTOCK PARK</t>
  </si>
  <si>
    <t>CONCORD</t>
  </si>
  <si>
    <t>CONKLIN</t>
  </si>
  <si>
    <t>CONSTANTINE</t>
  </si>
  <si>
    <t>CONSUMERS POWER COMPANY</t>
  </si>
  <si>
    <t>INGHAM</t>
  </si>
  <si>
    <t>CONWAY</t>
  </si>
  <si>
    <t>COOKS</t>
  </si>
  <si>
    <t>COOPERSVILLE</t>
  </si>
  <si>
    <t>COPEMISH</t>
  </si>
  <si>
    <t>COPPER CITY</t>
  </si>
  <si>
    <t>COPPER HARBOR</t>
  </si>
  <si>
    <t>CORAL</t>
  </si>
  <si>
    <t>CORNELL</t>
  </si>
  <si>
    <t>CORUNNA</t>
  </si>
  <si>
    <t>COVERT</t>
  </si>
  <si>
    <t>COVINGTON</t>
  </si>
  <si>
    <t>CROSS VILLAGE</t>
  </si>
  <si>
    <t>CROSWELL</t>
  </si>
  <si>
    <t>CRYSTAL</t>
  </si>
  <si>
    <t>CRYSTAL FALLS</t>
  </si>
  <si>
    <t>CURRAN</t>
  </si>
  <si>
    <t>CURTIS</t>
  </si>
  <si>
    <t>CUSTER</t>
  </si>
  <si>
    <t>MASON</t>
  </si>
  <si>
    <t>CUTLERVILLE</t>
  </si>
  <si>
    <t>495XX</t>
  </si>
  <si>
    <t>DAFTER</t>
  </si>
  <si>
    <t>DAGGETT</t>
  </si>
  <si>
    <t>DANSVILLE</t>
  </si>
  <si>
    <t>DAVISBURG</t>
  </si>
  <si>
    <t>DAVISON</t>
  </si>
  <si>
    <t>DE TOUR VILLAGE</t>
  </si>
  <si>
    <t>DEARBORN</t>
  </si>
  <si>
    <t>4812X</t>
  </si>
  <si>
    <t>DEARBORN HEIGHTS</t>
  </si>
  <si>
    <t>DECATUR</t>
  </si>
  <si>
    <t>DECKER</t>
  </si>
  <si>
    <t>DECKERVILLE</t>
  </si>
  <si>
    <t>DEERFIELD</t>
  </si>
  <si>
    <t>DEERTON</t>
  </si>
  <si>
    <t>DEFORD</t>
  </si>
  <si>
    <t>DELTON</t>
  </si>
  <si>
    <t>DET</t>
  </si>
  <si>
    <t>DETROIT</t>
  </si>
  <si>
    <t>4822X</t>
  </si>
  <si>
    <t>4823X</t>
  </si>
  <si>
    <t>DETROIT EDISON COMPANY</t>
  </si>
  <si>
    <t>DEWITT</t>
  </si>
  <si>
    <t>DEXTER</t>
  </si>
  <si>
    <t>DIMONDALE</t>
  </si>
  <si>
    <t>DODGEVILLE</t>
  </si>
  <si>
    <t>DOLLAR BAY</t>
  </si>
  <si>
    <t>DORR</t>
  </si>
  <si>
    <t>DOUGLAS</t>
  </si>
  <si>
    <t>DOWAGIAC</t>
  </si>
  <si>
    <t>DOWLING</t>
  </si>
  <si>
    <t>DRAYTON PLAINS</t>
  </si>
  <si>
    <t>DRUMMOND ISLAND</t>
  </si>
  <si>
    <t>DRYDEN</t>
  </si>
  <si>
    <t>DUNDEE</t>
  </si>
  <si>
    <t>DURAND</t>
  </si>
  <si>
    <t>EAGLE</t>
  </si>
  <si>
    <t>EAGLE RIVER</t>
  </si>
  <si>
    <t>EAST CHINA</t>
  </si>
  <si>
    <t>EAST JORDAN</t>
  </si>
  <si>
    <t>EAST LANSING</t>
  </si>
  <si>
    <t>4882X</t>
  </si>
  <si>
    <t>EAST LEROY</t>
  </si>
  <si>
    <t>EAST TAWAS</t>
  </si>
  <si>
    <t>EASTLAKE</t>
  </si>
  <si>
    <t>EASTPOINTE</t>
  </si>
  <si>
    <t>EASTPORT</t>
  </si>
  <si>
    <t>EATON RAPIDS</t>
  </si>
  <si>
    <t>EAU CLAIRE</t>
  </si>
  <si>
    <t>EBEN JUNCTION</t>
  </si>
  <si>
    <t>ECKERMAN</t>
  </si>
  <si>
    <t>ECORSE</t>
  </si>
  <si>
    <t>EDENVILLE</t>
  </si>
  <si>
    <t>EDMORE</t>
  </si>
  <si>
    <t>EDS-GMAC</t>
  </si>
  <si>
    <t>EDWARDSBURG</t>
  </si>
  <si>
    <t>ELBERTA</t>
  </si>
  <si>
    <t>ELK RAPIDS</t>
  </si>
  <si>
    <t>ELKTON</t>
  </si>
  <si>
    <t>ELLSWORTH</t>
  </si>
  <si>
    <t>ELM HALL</t>
  </si>
  <si>
    <t>ELMIRA</t>
  </si>
  <si>
    <t>OTSEGO</t>
  </si>
  <si>
    <t>ELSIE</t>
  </si>
  <si>
    <t>ELWELL</t>
  </si>
  <si>
    <t>EMMETT</t>
  </si>
  <si>
    <t>EMPIRE</t>
  </si>
  <si>
    <t>ENGADINE</t>
  </si>
  <si>
    <t>ERIE</t>
  </si>
  <si>
    <t>ESCANABA</t>
  </si>
  <si>
    <t>ESSEXVILLE</t>
  </si>
  <si>
    <t>ETROIT</t>
  </si>
  <si>
    <t>EUREKA</t>
  </si>
  <si>
    <t>EVART</t>
  </si>
  <si>
    <t>OSCEOLA</t>
  </si>
  <si>
    <t>EWEN</t>
  </si>
  <si>
    <t>FAIR HAVEN</t>
  </si>
  <si>
    <t>FAIRGROVE</t>
  </si>
  <si>
    <t>FAIRVIEW</t>
  </si>
  <si>
    <t>FALMOUTH</t>
  </si>
  <si>
    <t>MISSAUKEE</t>
  </si>
  <si>
    <t>FARMINGTON</t>
  </si>
  <si>
    <t>4833X</t>
  </si>
  <si>
    <t>FARWELL</t>
  </si>
  <si>
    <t>FELCH</t>
  </si>
  <si>
    <t>FENNVILLE</t>
  </si>
  <si>
    <t>FENTON</t>
  </si>
  <si>
    <t>FENWICK</t>
  </si>
  <si>
    <t>FERNDALE</t>
  </si>
  <si>
    <t>FERRYSBURG</t>
  </si>
  <si>
    <t>FIFE LAKE</t>
  </si>
  <si>
    <t>FILER CITY</t>
  </si>
  <si>
    <t>FILION</t>
  </si>
  <si>
    <t>FIRST FEDERAL OF MICHIGAN</t>
  </si>
  <si>
    <t>FISHER BODY #1 BOC</t>
  </si>
  <si>
    <t>FISHER BODY BOC</t>
  </si>
  <si>
    <t>FISHER GUIDE CPC</t>
  </si>
  <si>
    <t>FLAT ROCK</t>
  </si>
  <si>
    <t>FLINT</t>
  </si>
  <si>
    <t>4850X</t>
  </si>
  <si>
    <t>FLUSHING</t>
  </si>
  <si>
    <t>FORESTVILLE</t>
  </si>
  <si>
    <t>FORT GRATIOT</t>
  </si>
  <si>
    <t>FOSTER CITY</t>
  </si>
  <si>
    <t>FOSTORIA</t>
  </si>
  <si>
    <t>FOUNTAIN</t>
  </si>
  <si>
    <t>FOWLER</t>
  </si>
  <si>
    <t>FOWLERVILLE</t>
  </si>
  <si>
    <t>FRANKENMUTH</t>
  </si>
  <si>
    <t>487XX</t>
  </si>
  <si>
    <t>FRANKFORT</t>
  </si>
  <si>
    <t>FRANKLIN</t>
  </si>
  <si>
    <t>FRASER</t>
  </si>
  <si>
    <t>FREDERIC</t>
  </si>
  <si>
    <t>FREE SOIL</t>
  </si>
  <si>
    <t>FREELAND</t>
  </si>
  <si>
    <t>FREEPORT</t>
  </si>
  <si>
    <t>FREMONT</t>
  </si>
  <si>
    <t>4941X</t>
  </si>
  <si>
    <t>FRONTIER</t>
  </si>
  <si>
    <t>FRUITPORT</t>
  </si>
  <si>
    <t>FULTON</t>
  </si>
  <si>
    <t>GAASTRA</t>
  </si>
  <si>
    <t>GAGETOWN</t>
  </si>
  <si>
    <t>GAINES</t>
  </si>
  <si>
    <t>GALESBURG</t>
  </si>
  <si>
    <t>GALIEN</t>
  </si>
  <si>
    <t>GARDEN</t>
  </si>
  <si>
    <t>GARDEN CITY</t>
  </si>
  <si>
    <t>4813X</t>
  </si>
  <si>
    <t>GAYLORD</t>
  </si>
  <si>
    <t>GERMFASK</t>
  </si>
  <si>
    <t>GILFORD</t>
  </si>
  <si>
    <t>GLADSTONE</t>
  </si>
  <si>
    <t>GLEN ARBOR</t>
  </si>
  <si>
    <t>GLENN</t>
  </si>
  <si>
    <t>GLENNIE</t>
  </si>
  <si>
    <t>GM TRUCK AND BUS</t>
  </si>
  <si>
    <t>4855X</t>
  </si>
  <si>
    <t>GOBLES</t>
  </si>
  <si>
    <t>GOETZVILLE</t>
  </si>
  <si>
    <t>GOOD HART</t>
  </si>
  <si>
    <t>GOODELLS</t>
  </si>
  <si>
    <t>GOODRICH</t>
  </si>
  <si>
    <t>GOULD CITY</t>
  </si>
  <si>
    <t>GOWEN</t>
  </si>
  <si>
    <t>GRAND BLANC</t>
  </si>
  <si>
    <t>GRAND HAVEN</t>
  </si>
  <si>
    <t>GRAND JUNCTION</t>
  </si>
  <si>
    <t>GRAND LEDGE</t>
  </si>
  <si>
    <t>GRAND MARAIS</t>
  </si>
  <si>
    <t>GRAND RAPIDS</t>
  </si>
  <si>
    <t>GRANDVILLE</t>
  </si>
  <si>
    <t>494XX</t>
  </si>
  <si>
    <t>GRANT</t>
  </si>
  <si>
    <t>GRASS LAKE</t>
  </si>
  <si>
    <t>GRAWN</t>
  </si>
  <si>
    <t>GRAYLING</t>
  </si>
  <si>
    <t>4973X</t>
  </si>
  <si>
    <t>GREENBUSH</t>
  </si>
  <si>
    <t>GREENLAND</t>
  </si>
  <si>
    <t>GREENVILLE</t>
  </si>
  <si>
    <t>GREGORY</t>
  </si>
  <si>
    <t>GROSSE ILE</t>
  </si>
  <si>
    <t>GROSSE POINTE</t>
  </si>
  <si>
    <t>GULLIVER</t>
  </si>
  <si>
    <t>GWINN</t>
  </si>
  <si>
    <t>HADLEY</t>
  </si>
  <si>
    <t>HALE</t>
  </si>
  <si>
    <t>HAMBURG</t>
  </si>
  <si>
    <t>HAMILTON</t>
  </si>
  <si>
    <t>HAMTRAMCK</t>
  </si>
  <si>
    <t>4821X</t>
  </si>
  <si>
    <t>HANCOCK</t>
  </si>
  <si>
    <t>HANOVER</t>
  </si>
  <si>
    <t>HARBERT</t>
  </si>
  <si>
    <t>HARBOR BEACH</t>
  </si>
  <si>
    <t>HARBOR SPRINGS</t>
  </si>
  <si>
    <t>HARPER WOODS</t>
  </si>
  <si>
    <t>HARRIETTA</t>
  </si>
  <si>
    <t>HARRIS</t>
  </si>
  <si>
    <t>HARRISON</t>
  </si>
  <si>
    <t>HARRISON TOWNSHIP</t>
  </si>
  <si>
    <t>HARRISVILLE</t>
  </si>
  <si>
    <t>HARSENS ISLAND</t>
  </si>
  <si>
    <t>HART</t>
  </si>
  <si>
    <t>HARTFORD</t>
  </si>
  <si>
    <t>HARTLAND</t>
  </si>
  <si>
    <t>HASLETT</t>
  </si>
  <si>
    <t>HASTINGS</t>
  </si>
  <si>
    <t>HAWKS</t>
  </si>
  <si>
    <t>PRESQUE ISLE</t>
  </si>
  <si>
    <t>HAZEL PARK</t>
  </si>
  <si>
    <t>HEMLOCK</t>
  </si>
  <si>
    <t>HENDERSON</t>
  </si>
  <si>
    <t>HERMANSVILLE</t>
  </si>
  <si>
    <t>HERRON</t>
  </si>
  <si>
    <t>HERSEY</t>
  </si>
  <si>
    <t>HESPERIA</t>
  </si>
  <si>
    <t>HESSEL</t>
  </si>
  <si>
    <t>ROSCOMMON</t>
  </si>
  <si>
    <t>HIAWATHA TEMP CORRECTION FAC</t>
  </si>
  <si>
    <t>HICKORY CORNERS</t>
  </si>
  <si>
    <t>HIGGINS LAKE</t>
  </si>
  <si>
    <t>HIGHLAND</t>
  </si>
  <si>
    <t>4835X</t>
  </si>
  <si>
    <t>HIGHLAND PARK</t>
  </si>
  <si>
    <t>HILLMAN</t>
  </si>
  <si>
    <t>HOLLAND</t>
  </si>
  <si>
    <t>4942X</t>
  </si>
  <si>
    <t>HOLLY</t>
  </si>
  <si>
    <t>HOLT</t>
  </si>
  <si>
    <t>HOLTON</t>
  </si>
  <si>
    <t>HOMER</t>
  </si>
  <si>
    <t>HONOR</t>
  </si>
  <si>
    <t>HOPE</t>
  </si>
  <si>
    <t>HOPKINS</t>
  </si>
  <si>
    <t>HORTON</t>
  </si>
  <si>
    <t>HOUGHTON LAKE</t>
  </si>
  <si>
    <t>HOUGHTON LAKE HEIGHTS</t>
  </si>
  <si>
    <t>HOWARD CITY</t>
  </si>
  <si>
    <t>HOWELL</t>
  </si>
  <si>
    <t>4884X</t>
  </si>
  <si>
    <t>HUBBARD LAKE</t>
  </si>
  <si>
    <t>HUBBARDSTON</t>
  </si>
  <si>
    <t>HUBBELL</t>
  </si>
  <si>
    <t>HUDSON</t>
  </si>
  <si>
    <t>HUDSONVILLE</t>
  </si>
  <si>
    <t>HULBERT</t>
  </si>
  <si>
    <t>HUNTINGTON WOODS</t>
  </si>
  <si>
    <t>IDA</t>
  </si>
  <si>
    <t>IDLEWILD</t>
  </si>
  <si>
    <t>IMLAY CITY</t>
  </si>
  <si>
    <t>INDIAN RIVER</t>
  </si>
  <si>
    <t>INGALLS</t>
  </si>
  <si>
    <t>INKSTER</t>
  </si>
  <si>
    <t>INTERLOCHEN</t>
  </si>
  <si>
    <t>IRON MOUNTAIN</t>
  </si>
  <si>
    <t>4980X</t>
  </si>
  <si>
    <t>IRON RIVER</t>
  </si>
  <si>
    <t>IRONS</t>
  </si>
  <si>
    <t>IRONWOOD</t>
  </si>
  <si>
    <t>ISHPEMING</t>
  </si>
  <si>
    <t>ITHACA</t>
  </si>
  <si>
    <t>4920X</t>
  </si>
  <si>
    <t>JAMESTOWN</t>
  </si>
  <si>
    <t>JASPER</t>
  </si>
  <si>
    <t>JEDDO</t>
  </si>
  <si>
    <t>JENISON</t>
  </si>
  <si>
    <t>JEROME</t>
  </si>
  <si>
    <t>JOHANNESBURG</t>
  </si>
  <si>
    <t>JONES</t>
  </si>
  <si>
    <t>JONESVILLE</t>
  </si>
  <si>
    <t>490XX</t>
  </si>
  <si>
    <t>KALEVA</t>
  </si>
  <si>
    <t>KALKASKA</t>
  </si>
  <si>
    <t>KAWKAWLIN</t>
  </si>
  <si>
    <t>KEEGO HARBOR</t>
  </si>
  <si>
    <t>KELLY SERVICES INC</t>
  </si>
  <si>
    <t>KENDALL</t>
  </si>
  <si>
    <t>KENT CITY</t>
  </si>
  <si>
    <t>KENTON</t>
  </si>
  <si>
    <t>KEWADIN</t>
  </si>
  <si>
    <t>KINCHELOE</t>
  </si>
  <si>
    <t>4978X</t>
  </si>
  <si>
    <t>KINDE</t>
  </si>
  <si>
    <t>KINGSFORD</t>
  </si>
  <si>
    <t>KINGSLEY</t>
  </si>
  <si>
    <t>KINGSTON</t>
  </si>
  <si>
    <t>KINROSS</t>
  </si>
  <si>
    <t>LA SALLE</t>
  </si>
  <si>
    <t>LACHINE</t>
  </si>
  <si>
    <t>LACOTA</t>
  </si>
  <si>
    <t>LAINGSBURG</t>
  </si>
  <si>
    <t>LAKE ANN</t>
  </si>
  <si>
    <t>LAKE CITY</t>
  </si>
  <si>
    <t>LAKE GEORGE</t>
  </si>
  <si>
    <t>LAKE LEELANAU</t>
  </si>
  <si>
    <t>LAKE LINDEN</t>
  </si>
  <si>
    <t>LAKE ODESSA</t>
  </si>
  <si>
    <t>LAKE ORION</t>
  </si>
  <si>
    <t>483XX</t>
  </si>
  <si>
    <t>LAKELAND</t>
  </si>
  <si>
    <t>LAKESIDE</t>
  </si>
  <si>
    <t>LAKEVIEW</t>
  </si>
  <si>
    <t>LAKEVILLE</t>
  </si>
  <si>
    <t>LAMBERTVILLE</t>
  </si>
  <si>
    <t>LAMONT</t>
  </si>
  <si>
    <t>LANSE</t>
  </si>
  <si>
    <t>LANSING</t>
  </si>
  <si>
    <t>4890X</t>
  </si>
  <si>
    <t>489XX</t>
  </si>
  <si>
    <t>LANSING STATE JOURNAL</t>
  </si>
  <si>
    <t>LAWRENCE</t>
  </si>
  <si>
    <t>LAWTON</t>
  </si>
  <si>
    <t>LELAND</t>
  </si>
  <si>
    <t>LENNON</t>
  </si>
  <si>
    <t>LEONARD</t>
  </si>
  <si>
    <t>LEONIDAS</t>
  </si>
  <si>
    <t>LEROY</t>
  </si>
  <si>
    <t>LESLIE</t>
  </si>
  <si>
    <t>LEVERING</t>
  </si>
  <si>
    <t>LEWISTON</t>
  </si>
  <si>
    <t>LEXINGTON</t>
  </si>
  <si>
    <t>LINCOLN</t>
  </si>
  <si>
    <t>LINCOLN PARK</t>
  </si>
  <si>
    <t>LINDEN</t>
  </si>
  <si>
    <t>LINWOOD</t>
  </si>
  <si>
    <t>LITCHFIELD</t>
  </si>
  <si>
    <t>LITTLE LAKE</t>
  </si>
  <si>
    <t>LIVONIA</t>
  </si>
  <si>
    <t>4815X</t>
  </si>
  <si>
    <t>LONG LAKE</t>
  </si>
  <si>
    <t>LORETTO</t>
  </si>
  <si>
    <t>LOWELL</t>
  </si>
  <si>
    <t>LUDINGTON</t>
  </si>
  <si>
    <t>LUNA PIER</t>
  </si>
  <si>
    <t>LUPTON</t>
  </si>
  <si>
    <t>OGEMAW</t>
  </si>
  <si>
    <t>LUTHER</t>
  </si>
  <si>
    <t>LUZERNE</t>
  </si>
  <si>
    <t>LYONS</t>
  </si>
  <si>
    <t>MACATAWA</t>
  </si>
  <si>
    <t>MACKINAC ISLAND</t>
  </si>
  <si>
    <t>MACKINAW CITY</t>
  </si>
  <si>
    <t>4804X</t>
  </si>
  <si>
    <t>MADISON HEIGHTS</t>
  </si>
  <si>
    <t>MANCELONA</t>
  </si>
  <si>
    <t>MANCHESTER</t>
  </si>
  <si>
    <t>MANISTIQUE</t>
  </si>
  <si>
    <t>MANITOU BEACH</t>
  </si>
  <si>
    <t>MANTON</t>
  </si>
  <si>
    <t>MAPLE CITY</t>
  </si>
  <si>
    <t>MAPLE RAPIDS</t>
  </si>
  <si>
    <t>MARCELLUS</t>
  </si>
  <si>
    <t>MARENISCO</t>
  </si>
  <si>
    <t>MARINE CITY</t>
  </si>
  <si>
    <t>MARION</t>
  </si>
  <si>
    <t>MARLETTE</t>
  </si>
  <si>
    <t>MARNE</t>
  </si>
  <si>
    <t>MARSHALL</t>
  </si>
  <si>
    <t>4906X</t>
  </si>
  <si>
    <t>MARTIN</t>
  </si>
  <si>
    <t>MARYSVILLE</t>
  </si>
  <si>
    <t>MASS CITY</t>
  </si>
  <si>
    <t>MATTAWAN</t>
  </si>
  <si>
    <t>MAYBEE</t>
  </si>
  <si>
    <t>MAYFIELD</t>
  </si>
  <si>
    <t>MAYVILLE</t>
  </si>
  <si>
    <t>MC BAIN</t>
  </si>
  <si>
    <t>MC MILLAN</t>
  </si>
  <si>
    <t>LUCE</t>
  </si>
  <si>
    <t>MCBRIDES</t>
  </si>
  <si>
    <t>MEARS</t>
  </si>
  <si>
    <t>MELVIN</t>
  </si>
  <si>
    <t>MELVINDALE</t>
  </si>
  <si>
    <t>MEMPHIS</t>
  </si>
  <si>
    <t>MENDON</t>
  </si>
  <si>
    <t>MERRILL</t>
  </si>
  <si>
    <t>MERRITT</t>
  </si>
  <si>
    <t>MESICK</t>
  </si>
  <si>
    <t>METAMORA</t>
  </si>
  <si>
    <t>MICH BELL TELE</t>
  </si>
  <si>
    <t>MICHCON BRM</t>
  </si>
  <si>
    <t>MICHIGAMME</t>
  </si>
  <si>
    <t>MICHIGAN BANKARD</t>
  </si>
  <si>
    <t>MICHIGAN BELL TELEPHONE</t>
  </si>
  <si>
    <t>MICHIGAN BULB CO</t>
  </si>
  <si>
    <t>MICHIGAN CENTER</t>
  </si>
  <si>
    <t>MICHIGAN NATIONAL BANK</t>
  </si>
  <si>
    <t>MIDDLETON</t>
  </si>
  <si>
    <t>MIDDLEVILLE</t>
  </si>
  <si>
    <t>486XX</t>
  </si>
  <si>
    <t>MIKADO</t>
  </si>
  <si>
    <t>MILAN</t>
  </si>
  <si>
    <t>MILFORD</t>
  </si>
  <si>
    <t>4838X</t>
  </si>
  <si>
    <t>MILLBROOK</t>
  </si>
  <si>
    <t>MILLERSBURG</t>
  </si>
  <si>
    <t>MILLINGTON</t>
  </si>
  <si>
    <t>MINDEN CITY</t>
  </si>
  <si>
    <t>MIO</t>
  </si>
  <si>
    <t>MOHAWK</t>
  </si>
  <si>
    <t>MOLINE</t>
  </si>
  <si>
    <t>MONTAGUE</t>
  </si>
  <si>
    <t>MONTGOMERY</t>
  </si>
  <si>
    <t>MONTROSE</t>
  </si>
  <si>
    <t>MORAN</t>
  </si>
  <si>
    <t>MORENCI</t>
  </si>
  <si>
    <t>MORLEY</t>
  </si>
  <si>
    <t>MORRICE</t>
  </si>
  <si>
    <t>MOSCOW</t>
  </si>
  <si>
    <t>MOSHERVILLE</t>
  </si>
  <si>
    <t>MOTORS INSURANCE CO</t>
  </si>
  <si>
    <t>MOUNT CLEMENS</t>
  </si>
  <si>
    <t>MOUNT MORRIS</t>
  </si>
  <si>
    <t>MOUNT PLEASANT</t>
  </si>
  <si>
    <t>488XX</t>
  </si>
  <si>
    <t>MUIR</t>
  </si>
  <si>
    <t>MULLETT LAKE</t>
  </si>
  <si>
    <t>MULLIKEN</t>
  </si>
  <si>
    <t>MUNGER</t>
  </si>
  <si>
    <t>MUNISING</t>
  </si>
  <si>
    <t>MUNITH</t>
  </si>
  <si>
    <t>4944X</t>
  </si>
  <si>
    <t>NADEAU</t>
  </si>
  <si>
    <t>NAHMA</t>
  </si>
  <si>
    <t>NAPOLEON</t>
  </si>
  <si>
    <t>NASHVILLE</t>
  </si>
  <si>
    <t>NATIONAL BANK OF DETROIT</t>
  </si>
  <si>
    <t>4827X</t>
  </si>
  <si>
    <t>NATIONAL CITY</t>
  </si>
  <si>
    <t>NAUBINWAY</t>
  </si>
  <si>
    <t>NAZARETH</t>
  </si>
  <si>
    <t>NEGAUNEE</t>
  </si>
  <si>
    <t>NEW BALTIMORE</t>
  </si>
  <si>
    <t>NEW BOSTON</t>
  </si>
  <si>
    <t>NEW BUFFALO</t>
  </si>
  <si>
    <t>NEW ERA</t>
  </si>
  <si>
    <t>NEW HAVEN</t>
  </si>
  <si>
    <t>NEW HUDSON</t>
  </si>
  <si>
    <t>NEW LOTHROP</t>
  </si>
  <si>
    <t>NEW TROY</t>
  </si>
  <si>
    <t>NEWBERRY</t>
  </si>
  <si>
    <t>NEWPORT</t>
  </si>
  <si>
    <t>NILES</t>
  </si>
  <si>
    <t>4912X</t>
  </si>
  <si>
    <t>NISULA</t>
  </si>
  <si>
    <t>NORTH ADAMS</t>
  </si>
  <si>
    <t>NORTH BRANCH</t>
  </si>
  <si>
    <t>NORTH STAR</t>
  </si>
  <si>
    <t>NORTH STREET</t>
  </si>
  <si>
    <t>NORTHLAND</t>
  </si>
  <si>
    <t>NORTHPORT</t>
  </si>
  <si>
    <t>NORTHVILLE</t>
  </si>
  <si>
    <t>NORVELL</t>
  </si>
  <si>
    <t>NORWAY</t>
  </si>
  <si>
    <t>NOTTAWA</t>
  </si>
  <si>
    <t>NOVI</t>
  </si>
  <si>
    <t>4837X</t>
  </si>
  <si>
    <t>NUNICA</t>
  </si>
  <si>
    <t>OAK PARK</t>
  </si>
  <si>
    <t>OAKLEY</t>
  </si>
  <si>
    <t>ODEN</t>
  </si>
  <si>
    <t>OKEMOS</t>
  </si>
  <si>
    <t>OLD MISSION</t>
  </si>
  <si>
    <t>OLDSMOBILE</t>
  </si>
  <si>
    <t>OLIVET</t>
  </si>
  <si>
    <t>OMENA</t>
  </si>
  <si>
    <t>OMER</t>
  </si>
  <si>
    <t>ONAWAY</t>
  </si>
  <si>
    <t>ONEKAMA</t>
  </si>
  <si>
    <t>ONONDAGA</t>
  </si>
  <si>
    <t>ONSTED</t>
  </si>
  <si>
    <t>ORION TWP</t>
  </si>
  <si>
    <t>4836X</t>
  </si>
  <si>
    <t>ORLEANS</t>
  </si>
  <si>
    <t>ORTONVILLE</t>
  </si>
  <si>
    <t>4875X</t>
  </si>
  <si>
    <t>OSHTEMO</t>
  </si>
  <si>
    <t>OSSEO</t>
  </si>
  <si>
    <t>OSSINEKE</t>
  </si>
  <si>
    <t>OTISVILLE</t>
  </si>
  <si>
    <t>OTTAWA LAKE</t>
  </si>
  <si>
    <t>OTTER LAKE</t>
  </si>
  <si>
    <t>OVID</t>
  </si>
  <si>
    <t>OWENDALE</t>
  </si>
  <si>
    <t>OWOSSO</t>
  </si>
  <si>
    <t>OXFORD</t>
  </si>
  <si>
    <t>PAINESDALE</t>
  </si>
  <si>
    <t>PALMER</t>
  </si>
  <si>
    <t>PALMS</t>
  </si>
  <si>
    <t>PALMYRA</t>
  </si>
  <si>
    <t>PALO</t>
  </si>
  <si>
    <t>PARADISE</t>
  </si>
  <si>
    <t>PARIS</t>
  </si>
  <si>
    <t>PARMA</t>
  </si>
  <si>
    <t>PAW PAW</t>
  </si>
  <si>
    <t>PECK</t>
  </si>
  <si>
    <t>PELKIE</t>
  </si>
  <si>
    <t>PELLSTON</t>
  </si>
  <si>
    <t>PENTWATER</t>
  </si>
  <si>
    <t>PERKINS</t>
  </si>
  <si>
    <t>PERRINTON</t>
  </si>
  <si>
    <t>PERRONVILLE</t>
  </si>
  <si>
    <t>PERRY</t>
  </si>
  <si>
    <t>PETERSBURG</t>
  </si>
  <si>
    <t>PETOSKEY</t>
  </si>
  <si>
    <t>PEWAMO</t>
  </si>
  <si>
    <t>PICKFORD</t>
  </si>
  <si>
    <t>PIERSON</t>
  </si>
  <si>
    <t>PIGEON</t>
  </si>
  <si>
    <t>PINCKNEY</t>
  </si>
  <si>
    <t>PINCONNING</t>
  </si>
  <si>
    <t>PITTSFORD</t>
  </si>
  <si>
    <t>PLAINWELL</t>
  </si>
  <si>
    <t>PLEASANT LAKE</t>
  </si>
  <si>
    <t>PLEASANT RIDGE</t>
  </si>
  <si>
    <t>PLYMOUTH</t>
  </si>
  <si>
    <t>POINTE AUX PINS</t>
  </si>
  <si>
    <t>POMPEII</t>
  </si>
  <si>
    <t>PONTIAC</t>
  </si>
  <si>
    <t>PORT AUSTIN</t>
  </si>
  <si>
    <t>PORT HOPE</t>
  </si>
  <si>
    <t>PORT HURON</t>
  </si>
  <si>
    <t>4806X</t>
  </si>
  <si>
    <t>PORT SANILAC</t>
  </si>
  <si>
    <t>PORTAGE</t>
  </si>
  <si>
    <t>4900X</t>
  </si>
  <si>
    <t>PORTLAND</t>
  </si>
  <si>
    <t>POSEN</t>
  </si>
  <si>
    <t>POTTERVILLE</t>
  </si>
  <si>
    <t>POWERS</t>
  </si>
  <si>
    <t>PRATTVILLE</t>
  </si>
  <si>
    <t>PRESCOTT</t>
  </si>
  <si>
    <t>PRUDENVILLE</t>
  </si>
  <si>
    <t>PULLMAN</t>
  </si>
  <si>
    <t>QUINCY</t>
  </si>
  <si>
    <t>QUINNESEC</t>
  </si>
  <si>
    <t>RADIO BIBLE CLASS</t>
  </si>
  <si>
    <t>RALPH</t>
  </si>
  <si>
    <t>RAMSAY</t>
  </si>
  <si>
    <t>RAPID CITY</t>
  </si>
  <si>
    <t>RAPID RIVER</t>
  </si>
  <si>
    <t>RAVENNA</t>
  </si>
  <si>
    <t>RAY</t>
  </si>
  <si>
    <t>READING</t>
  </si>
  <si>
    <t>REDFORD</t>
  </si>
  <si>
    <t>REED CITY</t>
  </si>
  <si>
    <t>REESE</t>
  </si>
  <si>
    <t>REMUS</t>
  </si>
  <si>
    <t>REPUBLIC</t>
  </si>
  <si>
    <t>RHODES</t>
  </si>
  <si>
    <t>RICHLAND</t>
  </si>
  <si>
    <t>RICHMOND</t>
  </si>
  <si>
    <t>RICHVILLE</t>
  </si>
  <si>
    <t>RIDGEWAY</t>
  </si>
  <si>
    <t>RIGA</t>
  </si>
  <si>
    <t>RIVER ROUGE</t>
  </si>
  <si>
    <t>RIVERDALE</t>
  </si>
  <si>
    <t>RIVERSIDE</t>
  </si>
  <si>
    <t>RIVERVIEW</t>
  </si>
  <si>
    <t>RIVES JUNCTION</t>
  </si>
  <si>
    <t>ROCHESTER</t>
  </si>
  <si>
    <t>ROCK</t>
  </si>
  <si>
    <t>ROCKFORD</t>
  </si>
  <si>
    <t>ROCKLAND</t>
  </si>
  <si>
    <t>ROCKWOOD</t>
  </si>
  <si>
    <t>RODNEY</t>
  </si>
  <si>
    <t>ROGERS CITY</t>
  </si>
  <si>
    <t>ROLLIN</t>
  </si>
  <si>
    <t>ROMEO</t>
  </si>
  <si>
    <t>ROMULUS</t>
  </si>
  <si>
    <t>ROSE CITY</t>
  </si>
  <si>
    <t>ROSEBUSH</t>
  </si>
  <si>
    <t>ROSEVILLE</t>
  </si>
  <si>
    <t>ROTHBURY</t>
  </si>
  <si>
    <t>ROYAL OAK</t>
  </si>
  <si>
    <t>RUDYARD</t>
  </si>
  <si>
    <t>RUMELY</t>
  </si>
  <si>
    <t>RUTH</t>
  </si>
  <si>
    <t>SAGOLA</t>
  </si>
  <si>
    <t>SAINT CHARLES</t>
  </si>
  <si>
    <t>4808X</t>
  </si>
  <si>
    <t>SAINT HELEN</t>
  </si>
  <si>
    <t>SAINT IGNACE</t>
  </si>
  <si>
    <t>SAINT JOHNS</t>
  </si>
  <si>
    <t>SAINT LOUIS</t>
  </si>
  <si>
    <t>SALEM</t>
  </si>
  <si>
    <t>SALINE</t>
  </si>
  <si>
    <t>SAMARIA</t>
  </si>
  <si>
    <t>SAND CREEK</t>
  </si>
  <si>
    <t>SAND LAKE</t>
  </si>
  <si>
    <t>SANDUSKY</t>
  </si>
  <si>
    <t>SANFORD</t>
  </si>
  <si>
    <t>SARANAC</t>
  </si>
  <si>
    <t>SAUGATUCK</t>
  </si>
  <si>
    <t>SAULT SAINTE MARIE</t>
  </si>
  <si>
    <t>SAWYER</t>
  </si>
  <si>
    <t>SCOTTS</t>
  </si>
  <si>
    <t>SCOTTVILLE</t>
  </si>
  <si>
    <t>SEARS</t>
  </si>
  <si>
    <t>SEBEWAING</t>
  </si>
  <si>
    <t>SENECA</t>
  </si>
  <si>
    <t>SENEY</t>
  </si>
  <si>
    <t>SHAFTSBURG</t>
  </si>
  <si>
    <t>SHELBY</t>
  </si>
  <si>
    <t>SHELBY TOWNSHIP</t>
  </si>
  <si>
    <t>4831X</t>
  </si>
  <si>
    <t>SHELBYVILLE</t>
  </si>
  <si>
    <t>SHEPHERD</t>
  </si>
  <si>
    <t>SHERIDAN</t>
  </si>
  <si>
    <t>SHERWOOD</t>
  </si>
  <si>
    <t>SHINGLETON</t>
  </si>
  <si>
    <t>SIDNAW</t>
  </si>
  <si>
    <t>SIDNEY</t>
  </si>
  <si>
    <t>SILVERWOOD</t>
  </si>
  <si>
    <t>SIMPLICITY PATTERN</t>
  </si>
  <si>
    <t>SIX LAKES</t>
  </si>
  <si>
    <t>SKANDIA</t>
  </si>
  <si>
    <t>SKANEE</t>
  </si>
  <si>
    <t>SMITHS CREEK</t>
  </si>
  <si>
    <t>SMYRNA</t>
  </si>
  <si>
    <t>SNOVER</t>
  </si>
  <si>
    <t>SODUS</t>
  </si>
  <si>
    <t>SOMERSET</t>
  </si>
  <si>
    <t>SOMERSET CENTER</t>
  </si>
  <si>
    <t>SOUTH BOARDMAN</t>
  </si>
  <si>
    <t>SOUTH BRANCH</t>
  </si>
  <si>
    <t>SOUTH HAVEN</t>
  </si>
  <si>
    <t>SOUTH LYON</t>
  </si>
  <si>
    <t>SOUTH RANGE</t>
  </si>
  <si>
    <t>SOUTH ROCKWOOD</t>
  </si>
  <si>
    <t>SOUTHFIELD</t>
  </si>
  <si>
    <t>SOUTHGATE</t>
  </si>
  <si>
    <t>SPALDING</t>
  </si>
  <si>
    <t>SPARTA</t>
  </si>
  <si>
    <t>SPRING ARBOR</t>
  </si>
  <si>
    <t>SPRING LAKE</t>
  </si>
  <si>
    <t>SPRINGPORT</t>
  </si>
  <si>
    <t>SPRUCE</t>
  </si>
  <si>
    <t>STALWART</t>
  </si>
  <si>
    <t>STAMBAUGH</t>
  </si>
  <si>
    <t>STANDISH</t>
  </si>
  <si>
    <t>STANTON</t>
  </si>
  <si>
    <t>STANWOOD</t>
  </si>
  <si>
    <t>STATE FARM INS</t>
  </si>
  <si>
    <t>STATE OF MICH DEPT TREASURY</t>
  </si>
  <si>
    <t>STEPHENSON</t>
  </si>
  <si>
    <t>STERLING</t>
  </si>
  <si>
    <t>STERLING HEIGHTS</t>
  </si>
  <si>
    <t>STEVENSVILLE</t>
  </si>
  <si>
    <t>STOCKBRIDGE</t>
  </si>
  <si>
    <t>STURGIS</t>
  </si>
  <si>
    <t>SUMNER</t>
  </si>
  <si>
    <t>SUNFIELD</t>
  </si>
  <si>
    <t>SUPERIOR TWP</t>
  </si>
  <si>
    <t>4810X</t>
  </si>
  <si>
    <t>SUTTONS BAY</t>
  </si>
  <si>
    <t>SWARTZ CREEK</t>
  </si>
  <si>
    <t>TAWAS CITY</t>
  </si>
  <si>
    <t>4876X</t>
  </si>
  <si>
    <t>TAYLOR</t>
  </si>
  <si>
    <t>TECUMSEH</t>
  </si>
  <si>
    <t>TEKONSHA</t>
  </si>
  <si>
    <t>TEMPERANCE</t>
  </si>
  <si>
    <t>THOMPSONVILLE</t>
  </si>
  <si>
    <t>THREE OAKS</t>
  </si>
  <si>
    <t>THREE RIVERS</t>
  </si>
  <si>
    <t>TIPTON</t>
  </si>
  <si>
    <t>TOIVOLA</t>
  </si>
  <si>
    <t>TOPINABEE</t>
  </si>
  <si>
    <t>TOTAL PETROLEUM</t>
  </si>
  <si>
    <t>TOWER</t>
  </si>
  <si>
    <t>TRAUNIK</t>
  </si>
  <si>
    <t>TRAVERSE CITY</t>
  </si>
  <si>
    <t>4968X</t>
  </si>
  <si>
    <t>TRENARY</t>
  </si>
  <si>
    <t>TRENTON</t>
  </si>
  <si>
    <t>TROUT CREEK</t>
  </si>
  <si>
    <t>TROUT LAKE</t>
  </si>
  <si>
    <t>TROY</t>
  </si>
  <si>
    <t>TRUFANT</t>
  </si>
  <si>
    <t>TURNER</t>
  </si>
  <si>
    <t>TUSTIN</t>
  </si>
  <si>
    <t>TWIN LAKE</t>
  </si>
  <si>
    <t>TWINING</t>
  </si>
  <si>
    <t>UBLY</t>
  </si>
  <si>
    <t>UNION</t>
  </si>
  <si>
    <t>UNION CITY</t>
  </si>
  <si>
    <t>UNION LAKE</t>
  </si>
  <si>
    <t>UNION PIER</t>
  </si>
  <si>
    <t>UNIONVILLE</t>
  </si>
  <si>
    <t>UNIVERSITY CENTER</t>
  </si>
  <si>
    <t>USPS MICHIGAN DISTRICT</t>
  </si>
  <si>
    <t>UTICA</t>
  </si>
  <si>
    <t>VANDALIA</t>
  </si>
  <si>
    <t>VANDERBILT</t>
  </si>
  <si>
    <t>VASSAR</t>
  </si>
  <si>
    <t>VEHICLE LICENSE PLATES</t>
  </si>
  <si>
    <t>VERMONTVILLE</t>
  </si>
  <si>
    <t>VERNON</t>
  </si>
  <si>
    <t>VESTABURG</t>
  </si>
  <si>
    <t>VICKSBURG</t>
  </si>
  <si>
    <t>VULCAN</t>
  </si>
  <si>
    <t>WABANINGO</t>
  </si>
  <si>
    <t>WAKEFIELD</t>
  </si>
  <si>
    <t>WALDRON</t>
  </si>
  <si>
    <t>WALHALLA</t>
  </si>
  <si>
    <t>WALKERVILLE</t>
  </si>
  <si>
    <t>WALLACE</t>
  </si>
  <si>
    <t>WALLED LAKE</t>
  </si>
  <si>
    <t>4839X</t>
  </si>
  <si>
    <t>WALLOON LAKE</t>
  </si>
  <si>
    <t>WARREN</t>
  </si>
  <si>
    <t>WASHINGTON</t>
  </si>
  <si>
    <t>4809X</t>
  </si>
  <si>
    <t>WATERFORD</t>
  </si>
  <si>
    <t>WATERS</t>
  </si>
  <si>
    <t>WATERSMEET</t>
  </si>
  <si>
    <t>WATERVLIET</t>
  </si>
  <si>
    <t>WATTON</t>
  </si>
  <si>
    <t>WAYLAND</t>
  </si>
  <si>
    <t>WEBBERVILLE</t>
  </si>
  <si>
    <t>WEIDMAN</t>
  </si>
  <si>
    <t>WELLS</t>
  </si>
  <si>
    <t>WELLSTON</t>
  </si>
  <si>
    <t>WEST BLOOMFIELD</t>
  </si>
  <si>
    <t>WEST BRANCH</t>
  </si>
  <si>
    <t>WEST OLIVE</t>
  </si>
  <si>
    <t>WESTLAND</t>
  </si>
  <si>
    <t>WESTON</t>
  </si>
  <si>
    <t>WESTPHALIA</t>
  </si>
  <si>
    <t>WETMORE</t>
  </si>
  <si>
    <t>WHEELER</t>
  </si>
  <si>
    <t>WHITE CLOUD</t>
  </si>
  <si>
    <t>WHITE LAKE</t>
  </si>
  <si>
    <t>WHITE PIGEON</t>
  </si>
  <si>
    <t>WHITE PINE</t>
  </si>
  <si>
    <t>WHITEHALL</t>
  </si>
  <si>
    <t>WHITMORE LAKE</t>
  </si>
  <si>
    <t>WHITTAKER</t>
  </si>
  <si>
    <t>WHITTEMORE</t>
  </si>
  <si>
    <t>WILLIAMSBURG</t>
  </si>
  <si>
    <t>WILLIAMSTON</t>
  </si>
  <si>
    <t>WILLIS</t>
  </si>
  <si>
    <t>WILSON</t>
  </si>
  <si>
    <t>WINN</t>
  </si>
  <si>
    <t>WIXOM</t>
  </si>
  <si>
    <t>WOLVERINE</t>
  </si>
  <si>
    <t>WOODLAND</t>
  </si>
  <si>
    <t>WYANDOTTE</t>
  </si>
  <si>
    <t>WYOMING</t>
  </si>
  <si>
    <t>YALE</t>
  </si>
  <si>
    <t>YPSILANTI</t>
  </si>
  <si>
    <t>4819X</t>
  </si>
  <si>
    <t>ZEELAND</t>
  </si>
  <si>
    <t>CTYNAME</t>
  </si>
  <si>
    <t>Oakland</t>
  </si>
  <si>
    <t>Column1</t>
  </si>
  <si>
    <t>SEMCA</t>
  </si>
  <si>
    <t>DESC / SEMCA</t>
  </si>
  <si>
    <t>Type in zip code here:</t>
  </si>
  <si>
    <t>Participant's MWA: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</si>
  <si>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</si>
  <si>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</si>
  <si>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</si>
  <si>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</si>
  <si>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</si>
  <si>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</si>
  <si>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</si>
  <si>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</si>
  <si>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Bay</t>
  </si>
  <si>
    <t>Benzie</t>
  </si>
  <si>
    <t>Berrien</t>
  </si>
  <si>
    <t>Branch</t>
  </si>
  <si>
    <t>Calhoun</t>
  </si>
  <si>
    <t>Cass</t>
  </si>
  <si>
    <t>Charlevoix</t>
  </si>
  <si>
    <t>Cheboygan</t>
  </si>
  <si>
    <t>Chippewa</t>
  </si>
  <si>
    <t>Clare</t>
  </si>
  <si>
    <t>Clinton</t>
  </si>
  <si>
    <t>Crawford</t>
  </si>
  <si>
    <t>Delta</t>
  </si>
  <si>
    <t>Dickinson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</si>
  <si>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</si>
  <si>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</si>
  <si>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</si>
  <si>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</si>
  <si>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</si>
  <si>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</si>
  <si>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</si>
  <si>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</si>
  <si>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</si>
  <si>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Huron</t>
  </si>
  <si>
    <t>Ingham</t>
  </si>
  <si>
    <t>Ionia</t>
  </si>
  <si>
    <t>Iosco</t>
  </si>
  <si>
    <t>Iron</t>
  </si>
  <si>
    <t>Isabella</t>
  </si>
  <si>
    <t>Jackson</t>
  </si>
  <si>
    <t>Kalamazoo</t>
  </si>
  <si>
    <t>Kalkaska</t>
  </si>
  <si>
    <t>Kent</t>
  </si>
  <si>
    <t>Keweenaw</t>
  </si>
  <si>
    <t>Lake</t>
  </si>
  <si>
    <t>Lapeer</t>
  </si>
  <si>
    <t>Leelanau</t>
  </si>
  <si>
    <t>Lenawee</t>
  </si>
  <si>
    <t>Livingston</t>
  </si>
  <si>
    <t>Luce</t>
  </si>
  <si>
    <t>Mackinac</t>
  </si>
  <si>
    <t>Macomb</t>
  </si>
  <si>
    <t>Manistee</t>
  </si>
  <si>
    <t>Marquette</t>
  </si>
  <si>
    <t>Mason</t>
  </si>
  <si>
    <t>Mecosta</t>
  </si>
  <si>
    <t>Menominee</t>
  </si>
  <si>
    <t>Midland</t>
  </si>
  <si>
    <t>Missaukee</t>
  </si>
  <si>
    <t>Monroe</t>
  </si>
  <si>
    <t>Montcalm</t>
  </si>
  <si>
    <t>Montmorency</t>
  </si>
  <si>
    <t>Muskegon</t>
  </si>
  <si>
    <t>Newaygo</t>
  </si>
  <si>
    <t>Oceana</t>
  </si>
  <si>
    <t>Ogemaw</t>
  </si>
  <si>
    <t>Ontonagon</t>
  </si>
  <si>
    <t>Osceola</t>
  </si>
  <si>
    <t>Oscoda</t>
  </si>
  <si>
    <t>Otsego</t>
  </si>
  <si>
    <t>Ottawa</t>
  </si>
  <si>
    <t>Presque Isle</t>
  </si>
  <si>
    <t>Roscommon</t>
  </si>
  <si>
    <t>Saginaw</t>
  </si>
  <si>
    <t>Sanilac</t>
  </si>
  <si>
    <t>Schoolcraft</t>
  </si>
  <si>
    <t>Shiawassee</t>
  </si>
  <si>
    <t>St. Clair</t>
  </si>
  <si>
    <t>Tuscola</t>
  </si>
  <si>
    <t>Van Buren</t>
  </si>
  <si>
    <t>Washtenaw</t>
  </si>
  <si>
    <t>Wayne</t>
  </si>
  <si>
    <t>Wexford</t>
  </si>
  <si>
    <t>County of zip code:</t>
  </si>
  <si>
    <t>Eligible for MiREACH?</t>
  </si>
  <si>
    <t>No</t>
  </si>
  <si>
    <t>Yes</t>
  </si>
  <si>
    <t>Eligible?</t>
  </si>
  <si>
    <t>DATA TABLES</t>
  </si>
  <si>
    <t>Health Care contact:</t>
  </si>
  <si>
    <t>Email:</t>
  </si>
  <si>
    <t>MW! Region 7B</t>
  </si>
  <si>
    <t>Great Lakes Bay Michigan Works!</t>
  </si>
  <si>
    <t>MW! Berrien, Cass, Van Buren</t>
  </si>
  <si>
    <t>GST Michigan Works!</t>
  </si>
  <si>
    <t>Michigan Works! Southwest</t>
  </si>
  <si>
    <t>Michigan Works! West Central</t>
  </si>
  <si>
    <t>Capital Area Michigan Works!</t>
  </si>
  <si>
    <t>Macomb/St. Clair Michigan Works!</t>
  </si>
  <si>
    <t>Michigan Works! Northeast Consortium</t>
  </si>
  <si>
    <t>Northwest Michigan Works!</t>
  </si>
  <si>
    <t>Oakland County Michigan Works!</t>
  </si>
  <si>
    <t>West Michigan Works!</t>
  </si>
  <si>
    <t>MW! Southeast Consortium</t>
  </si>
  <si>
    <t>Phone</t>
  </si>
  <si>
    <t>Saint Joseph</t>
  </si>
  <si>
    <t xml:space="preserve">Northwest Michigan Works! </t>
  </si>
  <si>
    <t>Date</t>
  </si>
  <si>
    <t>ENTRY LIST</t>
  </si>
  <si>
    <t>Zip Code</t>
  </si>
  <si>
    <t>Detroit Zip codes</t>
  </si>
  <si>
    <t>DESC</t>
  </si>
  <si>
    <t>Column2</t>
  </si>
  <si>
    <t>zip</t>
  </si>
  <si>
    <t>County Name</t>
  </si>
  <si>
    <t>Incoming Requests (auto-counts)</t>
  </si>
  <si>
    <t>Subrecipient Locations (auto-counts)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</si>
  <si>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</si>
  <si>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</si>
  <si>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</si>
  <si>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</si>
  <si>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</si>
  <si>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</si>
  <si>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</si>
  <si>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</si>
  <si>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</si>
  <si>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</si>
  <si>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</si>
  <si>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</si>
  <si>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TOTAL</t>
  </si>
  <si>
    <t>MUNSON</t>
  </si>
  <si>
    <t>HOXEYVILLE</t>
  </si>
  <si>
    <t>St. Clair SHORES</t>
  </si>
  <si>
    <t>616-area</t>
  </si>
  <si>
    <t>UPWard Talent Council</t>
  </si>
  <si>
    <t>Yes (2.0)</t>
  </si>
  <si>
    <t>*START OF FORMULA TO DETERMINE MWA AUTOMATICALLY*</t>
  </si>
  <si>
    <t>Wisconsin resident.</t>
  </si>
  <si>
    <t>4819 - incomplete</t>
  </si>
  <si>
    <t>Contact:</t>
  </si>
  <si>
    <t xml:space="preserve"> </t>
  </si>
  <si>
    <t>N/A</t>
  </si>
  <si>
    <t xml:space="preserve">well </t>
  </si>
  <si>
    <t>f3 vdc2</t>
  </si>
  <si>
    <t>GLBMW!</t>
  </si>
  <si>
    <t>ORG 1</t>
  </si>
  <si>
    <t>ORG 2</t>
  </si>
  <si>
    <t>MORG 2!</t>
  </si>
  <si>
    <t>ORG 3</t>
  </si>
  <si>
    <t>ORG 4</t>
  </si>
  <si>
    <t>ORG 5</t>
  </si>
  <si>
    <t>ORG 6</t>
  </si>
  <si>
    <t>ORG 6 / ORG 1</t>
  </si>
  <si>
    <t>ORG 7</t>
  </si>
  <si>
    <t>ORG 8</t>
  </si>
  <si>
    <t>ORG 9</t>
  </si>
  <si>
    <t>ORG 10</t>
  </si>
  <si>
    <t>ORG 11</t>
  </si>
  <si>
    <t>ORG 12</t>
  </si>
  <si>
    <t>ORG 13</t>
  </si>
  <si>
    <t>ORG 14</t>
  </si>
  <si>
    <t xml:space="preserve">ORG 15 </t>
  </si>
  <si>
    <t>ORG 15</t>
  </si>
  <si>
    <t>ORG</t>
  </si>
  <si>
    <t>ORGANIZATION</t>
  </si>
  <si>
    <t>ORG 16</t>
  </si>
  <si>
    <t>ORG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</si>
</sst>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</fills>
  <borders count="37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 style="medium">
        <color rgb="FFDBDBDB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DBDBDB"/>
      </left>
      <right style="medium">
        <color rgb="FFDBDBDB"/>
      </right>
      <top style="medium">
        <color rgb="FFDBDBDB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medium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129">
    <xf numFmtId="0" fontId="0" fillId="0" borderId="0" xfId="0"/>
    <xf numFmtId="0" fontId="1" fillId="0" borderId="0" xfId="1"/>
    <xf numFmtId="0" fontId="1" fillId="0" borderId="1" xfId="1" applyBorder="1"/>
    <xf numFmtId="0" fontId="1" fillId="2" borderId="1" xfId="1" applyFill="1" applyBorder="1"/>
    <xf numFmtId="0" fontId="1" fillId="4" borderId="4" xfId="1" applyFill="1" applyBorder="1" applyAlignment="1">
      <alignment horizontal="center"/>
    </xf>
    <xf numFmtId="0" fontId="1" fillId="4" borderId="6" xfId="1" applyFill="1" applyBorder="1" applyAlignment="1">
      <alignment horizontal="center"/>
    </xf>
    <xf numFmtId="0" fontId="1" fillId="7" borderId="2" xfId="1" applyFill="1" applyBorder="1" applyAlignment="1">
      <alignment horizontal="right"/>
    </xf>
    <xf numFmtId="0" fontId="1" fillId="7" borderId="3" xfId="1" applyFill="1" applyBorder="1" applyAlignment="1">
      <alignment horizontal="right"/>
    </xf>
    <xf numFmtId="0" fontId="1" fillId="7" borderId="5" xfId="1" applyFill="1" applyBorder="1"/>
    <xf numFmtId="0" fontId="1" fillId="8" borderId="0" xfId="1" applyFill="1"/>
    <xf numFmtId="0" fontId="1" fillId="0" borderId="0" xfId="1" applyAlignment="1">
      <alignment horizontal="right"/>
    </xf>
    <xf numFmtId="14" fontId="1" fillId="0" borderId="0" xfId="1" applyNumberFormat="1"/>
    <xf numFmtId="16" fontId="1" fillId="0" borderId="0" xfId="1" applyNumberFormat="1"/>
    <xf numFmtId="0" fontId="5" fillId="11" borderId="10" xfId="2" applyFill="1" applyBorder="1" applyAlignment="1">
      <alignment vertical="top" wrapText="1"/>
    </xf>
    <xf numFmtId="0" fontId="1" fillId="6" borderId="0" xfId="1" applyFill="1"/>
    <xf numFmtId="0" fontId="7" fillId="0" borderId="11" xfId="0" applyFont="1" applyBorder="1"/>
    <xf numFmtId="0" fontId="7" fillId="0" borderId="11" xfId="0" applyFont="1" applyBorder="1" applyAlignment="1">
      <alignment horizontal="center"/>
    </xf>
    <xf numFmtId="0" fontId="0" fillId="0" borderId="12" xfId="0" applyBorder="1"/>
    <xf numFmtId="0" fontId="1" fillId="3" borderId="0" xfId="1" applyFill="1"/>
    <xf numFmtId="0" fontId="1" fillId="0" borderId="13" xfId="1" applyBorder="1"/>
    <xf numFmtId="0" fontId="1" fillId="0" borderId="15" xfId="1" applyBorder="1"/>
    <xf numFmtId="0" fontId="1" fillId="12" borderId="16" xfId="1" applyFill="1" applyBorder="1" applyAlignment="1">
      <alignment horizontal="center"/>
    </xf>
    <xf numFmtId="0" fontId="5" fillId="11" borderId="19" xfId="2" applyFill="1" applyBorder="1" applyAlignment="1">
      <alignment vertical="top" wrapText="1"/>
    </xf>
    <xf numFmtId="16" fontId="1" fillId="6" borderId="0" xfId="1" applyNumberFormat="1" applyFill="1"/>
    <xf numFmtId="0" fontId="1" fillId="5" borderId="0" xfId="1" applyFill="1"/>
    <xf numFmtId="0" fontId="5" fillId="11" borderId="0" xfId="2" applyFill="1" applyBorder="1" applyAlignment="1">
      <alignment vertical="top" wrapText="1"/>
    </xf>
    <xf numFmtId="0" fontId="2" fillId="6" borderId="0" xfId="1" applyFont="1" applyFill="1" applyAlignment="1">
      <alignment horizontal="center"/>
    </xf>
    <xf numFmtId="0" fontId="0" fillId="6" borderId="0" xfId="0" applyFill="1"/>
    <xf numFmtId="16" fontId="0" fillId="0" borderId="0" xfId="0" applyNumberFormat="1"/>
    <xf numFmtId="0" fontId="0" fillId="2" borderId="1" xfId="1" applyFont="1" applyFill="1" applyBorder="1"/>
    <xf numFmtId="0" fontId="0" fillId="0" borderId="1" xfId="1" applyFont="1" applyBorder="1"/>
    <xf numFmtId="0" fontId="0" fillId="2" borderId="20" xfId="1" applyFont="1" applyFill="1" applyBorder="1"/>
    <xf numFmtId="0" fontId="0" fillId="0" borderId="20" xfId="1" applyFont="1" applyBorder="1"/>
    <xf numFmtId="0" fontId="0" fillId="8" borderId="20" xfId="1" applyFont="1" applyFill="1" applyBorder="1"/>
    <xf numFmtId="0" fontId="0" fillId="2" borderId="21" xfId="1" applyFont="1" applyFill="1" applyBorder="1"/>
    <xf numFmtId="0" fontId="0" fillId="0" borderId="21" xfId="1" applyFont="1" applyBorder="1"/>
    <xf numFmtId="0" fontId="7" fillId="0" borderId="0" xfId="0" applyFont="1"/>
    <xf numFmtId="0" fontId="1" fillId="0" borderId="3" xfId="1" applyBorder="1"/>
    <xf numFmtId="0" fontId="5" fillId="0" borderId="0" xfId="2" applyBorder="1"/>
    <xf numFmtId="0" fontId="1" fillId="0" borderId="4" xfId="1" applyBorder="1"/>
    <xf numFmtId="0" fontId="1" fillId="13" borderId="3" xfId="1" applyFill="1" applyBorder="1"/>
    <xf numFmtId="0" fontId="5" fillId="13" borderId="0" xfId="2" applyFill="1" applyBorder="1"/>
    <xf numFmtId="0" fontId="1" fillId="13" borderId="4" xfId="1" applyFill="1" applyBorder="1"/>
    <xf numFmtId="0" fontId="1" fillId="0" borderId="3" xfId="1" applyBorder="1" applyAlignment="1">
      <alignment wrapText="1"/>
    </xf>
    <xf numFmtId="0" fontId="5" fillId="6" borderId="0" xfId="2" applyFill="1" applyBorder="1"/>
    <xf numFmtId="0" fontId="1" fillId="6" borderId="3" xfId="1" applyFill="1" applyBorder="1"/>
    <xf numFmtId="0" fontId="5" fillId="6" borderId="4" xfId="2" applyFill="1" applyBorder="1"/>
    <xf numFmtId="0" fontId="3" fillId="6" borderId="0" xfId="1" applyFont="1" applyFill="1" applyAlignment="1">
      <alignment horizontal="right"/>
    </xf>
    <xf numFmtId="0" fontId="2" fillId="9" borderId="23" xfId="1" applyFont="1" applyFill="1" applyBorder="1" applyAlignment="1">
      <alignment horizontal="center"/>
    </xf>
    <xf numFmtId="0" fontId="2" fillId="9" borderId="24" xfId="1" applyFont="1" applyFill="1" applyBorder="1" applyAlignment="1">
      <alignment horizontal="center"/>
    </xf>
    <xf numFmtId="0" fontId="2" fillId="9" borderId="25" xfId="1" applyFont="1" applyFill="1" applyBorder="1" applyAlignment="1">
      <alignment horizontal="center"/>
    </xf>
    <xf numFmtId="0" fontId="9" fillId="0" borderId="0" xfId="1" applyFont="1"/>
    <xf numFmtId="0" fontId="10" fillId="5" borderId="8" xfId="1" applyFont="1" applyFill="1" applyBorder="1" applyAlignment="1">
      <alignment horizontal="right"/>
    </xf>
    <xf numFmtId="164" fontId="0" fillId="0" borderId="0" xfId="0" applyNumberFormat="1"/>
    <xf numFmtId="0" fontId="1" fillId="8" borderId="0" xfId="1" applyFill="1" applyAlignment="1">
      <alignment horizontal="center"/>
    </xf>
    <xf numFmtId="0" fontId="1" fillId="6" borderId="0" xfId="1" applyFill="1" applyAlignment="1">
      <alignment horizontal="center"/>
    </xf>
    <xf numFmtId="0" fontId="0" fillId="6" borderId="0" xfId="1" applyFont="1" applyFill="1"/>
    <xf numFmtId="0" fontId="0" fillId="6" borderId="4" xfId="0" applyFill="1" applyBorder="1"/>
    <xf numFmtId="0" fontId="1" fillId="6" borderId="28" xfId="1" applyFill="1" applyBorder="1"/>
    <xf numFmtId="0" fontId="1" fillId="15" borderId="28" xfId="1" applyFill="1" applyBorder="1"/>
    <xf numFmtId="0" fontId="1" fillId="15" borderId="12" xfId="1" applyFill="1" applyBorder="1" applyAlignment="1">
      <alignment horizontal="center"/>
    </xf>
    <xf numFmtId="0" fontId="1" fillId="15" borderId="16" xfId="1" applyFill="1" applyBorder="1" applyAlignment="1">
      <alignment horizontal="center"/>
    </xf>
    <xf numFmtId="0" fontId="1" fillId="15" borderId="29" xfId="1" applyFill="1" applyBorder="1"/>
    <xf numFmtId="0" fontId="1" fillId="15" borderId="27" xfId="1" applyFill="1" applyBorder="1" applyAlignment="1">
      <alignment horizontal="center"/>
    </xf>
    <xf numFmtId="0" fontId="1" fillId="15" borderId="18" xfId="1" applyFill="1" applyBorder="1" applyAlignment="1">
      <alignment horizontal="center"/>
    </xf>
    <xf numFmtId="0" fontId="7" fillId="6" borderId="12" xfId="1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1" fillId="12" borderId="15" xfId="1" applyFill="1" applyBorder="1" applyAlignment="1">
      <alignment horizontal="right"/>
    </xf>
    <xf numFmtId="0" fontId="7" fillId="12" borderId="17" xfId="1" applyFont="1" applyFill="1" applyBorder="1" applyAlignment="1">
      <alignment horizontal="right"/>
    </xf>
    <xf numFmtId="0" fontId="7" fillId="12" borderId="18" xfId="1" applyFont="1" applyFill="1" applyBorder="1" applyAlignment="1">
      <alignment horizontal="center"/>
    </xf>
    <xf numFmtId="0" fontId="0" fillId="8" borderId="0" xfId="0" applyFill="1"/>
    <xf numFmtId="0" fontId="1" fillId="8" borderId="0" xfId="1" applyFill="1" applyAlignment="1">
      <alignment horizontal="right"/>
    </xf>
    <xf numFmtId="0" fontId="7" fillId="8" borderId="0" xfId="0" applyFont="1" applyFill="1" applyAlignment="1">
      <alignment horizontal="center"/>
    </xf>
    <xf numFmtId="0" fontId="0" fillId="2" borderId="32" xfId="1" applyFont="1" applyFill="1" applyBorder="1"/>
    <xf numFmtId="0" fontId="0" fillId="2" borderId="33" xfId="1" applyFont="1" applyFill="1" applyBorder="1"/>
    <xf numFmtId="0" fontId="0" fillId="8" borderId="22" xfId="0" applyFill="1" applyBorder="1"/>
    <xf numFmtId="0" fontId="2" fillId="14" borderId="22" xfId="1" applyFont="1" applyFill="1" applyBorder="1" applyAlignment="1">
      <alignment horizontal="center"/>
    </xf>
    <xf numFmtId="0" fontId="2" fillId="14" borderId="22" xfId="0" applyFont="1" applyFill="1" applyBorder="1" applyAlignment="1">
      <alignment horizontal="center"/>
    </xf>
    <xf numFmtId="0" fontId="2" fillId="14" borderId="22" xfId="0" applyFont="1" applyFill="1" applyBorder="1" applyAlignment="1">
      <alignment horizontal="left" vertical="center"/>
    </xf>
    <xf numFmtId="0" fontId="2" fillId="14" borderId="22" xfId="0" applyFont="1" applyFill="1" applyBorder="1" applyAlignment="1">
      <alignment horizontal="center" vertical="center"/>
    </xf>
    <xf numFmtId="0" fontId="2" fillId="8" borderId="22" xfId="0" applyFont="1" applyFill="1" applyBorder="1" applyAlignment="1">
      <alignment horizontal="center"/>
    </xf>
    <xf numFmtId="0" fontId="0" fillId="0" borderId="34" xfId="1" applyFont="1" applyBorder="1"/>
    <xf numFmtId="0" fontId="0" fillId="0" borderId="35" xfId="1" applyFont="1" applyBorder="1"/>
    <xf numFmtId="0" fontId="0" fillId="0" borderId="22" xfId="0" applyBorder="1"/>
    <xf numFmtId="0" fontId="11" fillId="6" borderId="0" xfId="1" applyFont="1" applyFill="1" applyAlignment="1">
      <alignment horizontal="right"/>
    </xf>
    <xf numFmtId="0" fontId="1" fillId="6" borderId="0" xfId="1" applyFill="1" applyAlignment="1">
      <alignment horizontal="right"/>
    </xf>
    <xf numFmtId="0" fontId="12" fillId="6" borderId="0" xfId="1" applyFont="1" applyFill="1"/>
    <xf numFmtId="0" fontId="1" fillId="4" borderId="26" xfId="1" applyFill="1" applyBorder="1" applyAlignment="1">
      <alignment horizontal="center"/>
    </xf>
    <xf numFmtId="0" fontId="0" fillId="0" borderId="36" xfId="0" applyBorder="1" applyAlignment="1">
      <alignment horizontal="center"/>
    </xf>
    <xf numFmtId="14" fontId="0" fillId="0" borderId="0" xfId="0" applyNumberFormat="1"/>
    <xf numFmtId="17" fontId="0" fillId="0" borderId="0" xfId="0" applyNumberFormat="1"/>
    <xf numFmtId="0" fontId="1" fillId="6" borderId="5" xfId="1" applyFill="1" applyBorder="1" applyAlignment="1">
      <alignment horizontal="center"/>
    </xf>
    <xf numFmtId="0" fontId="1" fillId="6" borderId="22" xfId="1" applyFill="1" applyBorder="1" applyAlignment="1">
      <alignment horizontal="center"/>
    </xf>
    <xf numFmtId="0" fontId="4" fillId="0" borderId="9" xfId="1" applyFont="1" applyBorder="1" applyAlignment="1">
      <alignment horizontal="center"/>
    </xf>
    <xf numFmtId="0" fontId="4" fillId="0" borderId="14" xfId="1" applyFont="1" applyBorder="1" applyAlignment="1">
      <alignment horizontal="center"/>
    </xf>
    <xf numFmtId="0" fontId="7" fillId="7" borderId="8" xfId="1" applyFont="1" applyFill="1" applyBorder="1" applyAlignment="1">
      <alignment horizontal="center"/>
    </xf>
    <xf numFmtId="0" fontId="7" fillId="7" borderId="36" xfId="1" applyFont="1" applyFill="1" applyBorder="1" applyAlignment="1">
      <alignment horizontal="center"/>
    </xf>
    <xf numFmtId="0" fontId="2" fillId="10" borderId="0" xfId="1" applyFont="1" applyFill="1" applyAlignment="1">
      <alignment horizontal="center"/>
    </xf>
    <xf numFmtId="0" fontId="7" fillId="6" borderId="2" xfId="1" applyFont="1" applyFill="1" applyBorder="1" applyAlignment="1">
      <alignment horizontal="center" wrapText="1"/>
    </xf>
    <xf numFmtId="0" fontId="7" fillId="6" borderId="7" xfId="1" applyFont="1" applyFill="1" applyBorder="1" applyAlignment="1">
      <alignment horizontal="center" wrapText="1"/>
    </xf>
    <xf numFmtId="0" fontId="7" fillId="6" borderId="30" xfId="1" applyFont="1" applyFill="1" applyBorder="1" applyAlignment="1">
      <alignment horizontal="center" wrapText="1"/>
    </xf>
    <xf numFmtId="0" fontId="7" fillId="6" borderId="31" xfId="1" applyFont="1" applyFill="1" applyBorder="1" applyAlignment="1">
      <alignment horizontal="center" wrapText="1"/>
    </xf>
    <xf numFmtId="0" fontId="7" fillId="6" borderId="26" xfId="1" applyFont="1" applyFill="1" applyBorder="1" applyAlignment="1">
      <alignment horizontal="center" wrapText="1"/>
    </xf>
    <xf numFmtId="0" fontId="7" fillId="6" borderId="0" xfId="1" applyFont="1" applyFill="1" applyAlignment="1">
      <alignment horizontal="center" wrapText="1"/>
    </xf>
    <xf numFmtId="0" fontId="7" fillId="6" borderId="4" xfId="1" applyFont="1" applyFill="1" applyBorder="1" applyAlignment="1">
      <alignment horizontal="center" wrapText="1"/>
    </xf>
    <xf numFmtId="0" fontId="1" fillId="16" borderId="3" xfId="1" applyFill="1" applyBorder="1" applyAlignment="1">
      <alignment horizontal="right"/>
    </xf>
    <xf numFmtId="0" fontId="1" fillId="16" borderId="4" xfId="1" applyFill="1" applyBorder="1" applyAlignment="1">
      <alignment horizontal="center"/>
    </xf>
    <xf numFmtId="0" fontId="1" fillId="6" borderId="0" xfId="1" applyFill="1" applyBorder="1"/>
    <xf numFmtId="0" fontId="1" fillId="13" borderId="0" xfId="1" applyFill="1" applyBorder="1"/>
    <xf numFmtId="0" fontId="1" fillId="0" borderId="0" xfId="1" applyBorder="1" applyAlignment="1">
      <alignment horizontal="center"/>
    </xf>
    <xf numFmtId="0" fontId="1" fillId="13" borderId="0" xfId="1" applyFill="1" applyBorder="1" applyAlignment="1">
      <alignment horizontal="center"/>
    </xf>
    <xf numFmtId="0" fontId="9" fillId="6" borderId="0" xfId="1" applyFont="1" applyFill="1" applyBorder="1" applyAlignment="1">
      <alignment horizontal="center"/>
    </xf>
    <xf numFmtId="0" fontId="1" fillId="4" borderId="3" xfId="1" applyFill="1" applyBorder="1"/>
    <xf numFmtId="0" fontId="5" fillId="4" borderId="0" xfId="2" applyFill="1" applyBorder="1"/>
    <xf numFmtId="0" fontId="1" fillId="4" borderId="4" xfId="1" applyFill="1" applyBorder="1"/>
    <xf numFmtId="0" fontId="5" fillId="4" borderId="0" xfId="2" applyFill="1" applyBorder="1" applyAlignment="1">
      <alignment wrapText="1"/>
    </xf>
    <xf numFmtId="0" fontId="8" fillId="4" borderId="0" xfId="2" applyFont="1" applyFill="1" applyBorder="1"/>
    <xf numFmtId="0" fontId="9" fillId="4" borderId="0" xfId="1" applyFont="1" applyFill="1" applyBorder="1" applyAlignment="1">
      <alignment horizontal="center"/>
    </xf>
    <xf numFmtId="0" fontId="1" fillId="4" borderId="0" xfId="1" applyFill="1" applyBorder="1"/>
    <xf numFmtId="0" fontId="1" fillId="4" borderId="0" xfId="1" applyFill="1" applyBorder="1" applyAlignment="1">
      <alignment horizontal="center"/>
    </xf>
    <xf numFmtId="0" fontId="1" fillId="6" borderId="4" xfId="1" applyFill="1" applyBorder="1"/>
    <xf numFmtId="0" fontId="1" fillId="6" borderId="0" xfId="1" applyFill="1" applyBorder="1" applyAlignment="1">
      <alignment horizontal="center"/>
    </xf>
    <xf numFmtId="0" fontId="4" fillId="0" borderId="0" xfId="1" applyFont="1" applyBorder="1" applyAlignment="1">
      <alignment horizontal="center"/>
    </xf>
    <xf numFmtId="0" fontId="1" fillId="4" borderId="0" xfId="1" applyFill="1" applyBorder="1" applyAlignment="1">
      <alignment wrapText="1"/>
    </xf>
    <xf numFmtId="0" fontId="5" fillId="4" borderId="4" xfId="2" applyFill="1" applyBorder="1"/>
    <xf numFmtId="0" fontId="1" fillId="4" borderId="5" xfId="1" applyFill="1" applyBorder="1"/>
    <xf numFmtId="0" fontId="1" fillId="4" borderId="22" xfId="1" applyFill="1" applyBorder="1"/>
    <xf numFmtId="0" fontId="1" fillId="4" borderId="22" xfId="1" applyFill="1" applyBorder="1" applyAlignment="1">
      <alignment horizontal="center"/>
    </xf>
    <xf numFmtId="0" fontId="1" fillId="4" borderId="6" xfId="1" applyFill="1" applyBorder="1"/>
  </cellXfs>
  <cellStyles count="3">
    <cellStyle name="Hyperlink" xfId="2" builtinId="8"/>
    <cellStyle name="Normal" xfId="0" builtinId="0"/>
    <cellStyle name="Normal 2" xfId="1" xr:uid="{4DCDC933-36F1-4779-A210-CAE0BB8413F1}"/>
  </cellStyles>
  <dxfs count="5">
    <dxf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medium">
          <color rgb="FFDBDBDB"/>
        </left>
        <right style="medium">
          <color rgb="FFDBDBDB"/>
        </right>
        <top style="medium">
          <color rgb="FFDBDBDB"/>
        </top>
        <bottom style="medium">
          <color rgb="FFDBDBDB"/>
        </bottom>
        <vertical/>
        <horizontal/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Requests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'Data Entry'!$E$8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'Data Entry'!$D$9:$D$20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Entry'!$E$9:$E$20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29</c:v>
                </c:pt>
                <c:pt idx="8">
                  <c:v>180</c:v>
                </c:pt>
                <c:pt idx="9">
                  <c:v>165</c:v>
                </c:pt>
                <c:pt idx="10">
                  <c:v>40</c:v>
                </c:pt>
                <c:pt idx="11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85-4A8A-87B8-0D3C091BB810}"/>
            </c:ext>
          </c:extLst>
        </c:ser>
        <c:ser>
          <c:idx val="1"/>
          <c:order val="1"/>
          <c:tx>
            <c:strRef>
              <c:f>'Data Entry'!$F$8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'Data Entry'!$D$9:$D$20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Entry'!$F$9:$F$20</c:f>
              <c:numCache>
                <c:formatCode>General</c:formatCode>
                <c:ptCount val="12"/>
                <c:pt idx="0">
                  <c:v>73</c:v>
                </c:pt>
                <c:pt idx="1">
                  <c:v>54</c:v>
                </c:pt>
                <c:pt idx="2">
                  <c:v>18</c:v>
                </c:pt>
                <c:pt idx="3">
                  <c:v>11</c:v>
                </c:pt>
                <c:pt idx="4">
                  <c:v>74</c:v>
                </c:pt>
                <c:pt idx="5">
                  <c:v>96</c:v>
                </c:pt>
                <c:pt idx="6">
                  <c:v>131</c:v>
                </c:pt>
                <c:pt idx="7">
                  <c:v>138</c:v>
                </c:pt>
                <c:pt idx="8">
                  <c:v>78</c:v>
                </c:pt>
                <c:pt idx="9">
                  <c:v>109</c:v>
                </c:pt>
                <c:pt idx="10">
                  <c:v>114</c:v>
                </c:pt>
                <c:pt idx="1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85-4A8A-87B8-0D3C091BB810}"/>
            </c:ext>
          </c:extLst>
        </c:ser>
        <c:ser>
          <c:idx val="2"/>
          <c:order val="2"/>
          <c:tx>
            <c:strRef>
              <c:f>'Data Entry'!$G$8</c:f>
              <c:strCache>
                <c:ptCount val="1"/>
                <c:pt idx="0">
                  <c:v>2024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'Data Entry'!$D$9:$D$20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Entry'!$G$9:$G$20</c:f>
              <c:numCache>
                <c:formatCode>General</c:formatCode>
                <c:ptCount val="12"/>
                <c:pt idx="0">
                  <c:v>137</c:v>
                </c:pt>
                <c:pt idx="1">
                  <c:v>125</c:v>
                </c:pt>
                <c:pt idx="2">
                  <c:v>197</c:v>
                </c:pt>
                <c:pt idx="3">
                  <c:v>117</c:v>
                </c:pt>
                <c:pt idx="4">
                  <c:v>124</c:v>
                </c:pt>
                <c:pt idx="5">
                  <c:v>112</c:v>
                </c:pt>
                <c:pt idx="6">
                  <c:v>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85-4A8A-87B8-0D3C091BB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6765608"/>
        <c:axId val="786767408"/>
      </c:lineChart>
      <c:catAx>
        <c:axId val="786765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67408"/>
        <c:crosses val="autoZero"/>
        <c:auto val="1"/>
        <c:lblAlgn val="ctr"/>
        <c:lblOffset val="100"/>
        <c:noMultiLvlLbl val="0"/>
      </c:catAx>
      <c:valAx>
        <c:axId val="78676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65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Interest Form Requests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 Entry'!$M$32:$M$53</c:f>
              <c:numCache>
                <c:formatCode>mmm\-yy</c:formatCode>
                <c:ptCount val="22"/>
                <c:pt idx="0">
                  <c:v>44743</c:v>
                </c:pt>
                <c:pt idx="1">
                  <c:v>44774</c:v>
                </c:pt>
                <c:pt idx="2">
                  <c:v>44805</c:v>
                </c:pt>
                <c:pt idx="3">
                  <c:v>44835</c:v>
                </c:pt>
                <c:pt idx="4">
                  <c:v>44866</c:v>
                </c:pt>
                <c:pt idx="5">
                  <c:v>44896</c:v>
                </c:pt>
                <c:pt idx="6">
                  <c:v>44927</c:v>
                </c:pt>
                <c:pt idx="7">
                  <c:v>44958</c:v>
                </c:pt>
                <c:pt idx="8">
                  <c:v>44986</c:v>
                </c:pt>
                <c:pt idx="9">
                  <c:v>45017</c:v>
                </c:pt>
                <c:pt idx="10">
                  <c:v>45047</c:v>
                </c:pt>
                <c:pt idx="11">
                  <c:v>45078</c:v>
                </c:pt>
                <c:pt idx="12">
                  <c:v>45108</c:v>
                </c:pt>
                <c:pt idx="13">
                  <c:v>45139</c:v>
                </c:pt>
                <c:pt idx="14">
                  <c:v>45170</c:v>
                </c:pt>
                <c:pt idx="15">
                  <c:v>45200</c:v>
                </c:pt>
                <c:pt idx="16">
                  <c:v>45231</c:v>
                </c:pt>
                <c:pt idx="17">
                  <c:v>45261</c:v>
                </c:pt>
                <c:pt idx="18">
                  <c:v>45292</c:v>
                </c:pt>
                <c:pt idx="19">
                  <c:v>45323</c:v>
                </c:pt>
                <c:pt idx="20">
                  <c:v>45352</c:v>
                </c:pt>
                <c:pt idx="21">
                  <c:v>45383</c:v>
                </c:pt>
              </c:numCache>
            </c:numRef>
          </c:cat>
          <c:val>
            <c:numRef>
              <c:f>'Data Entry'!$N$32:$N$53</c:f>
              <c:numCache>
                <c:formatCode>General</c:formatCode>
                <c:ptCount val="22"/>
                <c:pt idx="0">
                  <c:v>4</c:v>
                </c:pt>
                <c:pt idx="1">
                  <c:v>29</c:v>
                </c:pt>
                <c:pt idx="2">
                  <c:v>180</c:v>
                </c:pt>
                <c:pt idx="3">
                  <c:v>165</c:v>
                </c:pt>
                <c:pt idx="4">
                  <c:v>40</c:v>
                </c:pt>
                <c:pt idx="5">
                  <c:v>18</c:v>
                </c:pt>
                <c:pt idx="6">
                  <c:v>73</c:v>
                </c:pt>
                <c:pt idx="7">
                  <c:v>54</c:v>
                </c:pt>
                <c:pt idx="8">
                  <c:v>18</c:v>
                </c:pt>
                <c:pt idx="9">
                  <c:v>11</c:v>
                </c:pt>
                <c:pt idx="10">
                  <c:v>74</c:v>
                </c:pt>
                <c:pt idx="11">
                  <c:v>96</c:v>
                </c:pt>
                <c:pt idx="12">
                  <c:v>131</c:v>
                </c:pt>
                <c:pt idx="13">
                  <c:v>138</c:v>
                </c:pt>
                <c:pt idx="14">
                  <c:v>78</c:v>
                </c:pt>
                <c:pt idx="15">
                  <c:v>109</c:v>
                </c:pt>
                <c:pt idx="16">
                  <c:v>114</c:v>
                </c:pt>
                <c:pt idx="17">
                  <c:v>85</c:v>
                </c:pt>
                <c:pt idx="18">
                  <c:v>137</c:v>
                </c:pt>
                <c:pt idx="19">
                  <c:v>125</c:v>
                </c:pt>
                <c:pt idx="20">
                  <c:v>197</c:v>
                </c:pt>
                <c:pt idx="21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3C-41E4-B70D-B96B02C51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121608"/>
        <c:axId val="612122328"/>
      </c:lineChart>
      <c:dateAx>
        <c:axId val="6121216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22328"/>
        <c:crosses val="autoZero"/>
        <c:auto val="1"/>
        <c:lblOffset val="100"/>
        <c:baseTimeUnit val="months"/>
      </c:dateAx>
      <c:valAx>
        <c:axId val="612122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121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title pos="t" align="ctr" overlay="0">
      <cx:tx>
        <cx:txData>
          <cx:v>Jobseeker by MWA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Jobseeker by MWA</a:t>
          </a:r>
        </a:p>
      </cx:txPr>
    </cx:title>
    <cx:plotArea>
      <cx:plotAreaRegion>
        <cx:series layoutId="clusteredColumn" uniqueId="{6DC4DD27-4764-4A34-ACCF-E29B3E70798D}">
          <cx:dataId val="0"/>
          <cx:layoutPr>
            <cx:aggregation/>
          </cx:layoutPr>
          <cx:axisId val="1"/>
        </cx:series>
        <cx:series layoutId="paretoLine" ownerIdx="0" uniqueId="{62900350-22EC-48C7-9539-5A593FE475C0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</xdr:row>
      <xdr:rowOff>0</xdr:rowOff>
    </xdr:from>
    <xdr:to>
      <xdr:col>25</xdr:col>
      <xdr:colOff>200025</xdr:colOff>
      <xdr:row>20</xdr:row>
      <xdr:rowOff>9525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D7A85B1-41C3-6DFC-8D55-6AAA93FCD6A1}"/>
            </a:ext>
          </a:extLst>
        </xdr:cNvPr>
        <xdr:cNvSpPr/>
      </xdr:nvSpPr>
      <xdr:spPr>
        <a:xfrm>
          <a:off x="4733925" y="200025"/>
          <a:ext cx="11010900" cy="4210050"/>
        </a:xfrm>
        <a:prstGeom prst="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342899</xdr:colOff>
      <xdr:row>1</xdr:row>
      <xdr:rowOff>142874</xdr:rowOff>
    </xdr:from>
    <xdr:to>
      <xdr:col>25</xdr:col>
      <xdr:colOff>38100</xdr:colOff>
      <xdr:row>19</xdr:row>
      <xdr:rowOff>47625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F0EEE832-170F-C384-AF8F-62FEC678BF0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01299" y="342899"/>
              <a:ext cx="5181601" cy="39052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314325</xdr:colOff>
      <xdr:row>1</xdr:row>
      <xdr:rowOff>147637</xdr:rowOff>
    </xdr:from>
    <xdr:to>
      <xdr:col>16</xdr:col>
      <xdr:colOff>204787</xdr:colOff>
      <xdr:row>19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792AFFA-4289-5848-DB08-CAC27D6687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90129</xdr:colOff>
      <xdr:row>24</xdr:row>
      <xdr:rowOff>163877</xdr:rowOff>
    </xdr:from>
    <xdr:to>
      <xdr:col>21</xdr:col>
      <xdr:colOff>360516</xdr:colOff>
      <xdr:row>38</xdr:row>
      <xdr:rowOff>172480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6B319A-F21B-9EFA-BD8D-4F477BA77D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1BAB1A0-AA4F-4ED2-90FD-AAAB7548AE8F}" autoFormatId="16" applyNumberFormats="0" applyBorderFormats="0" applyFontFormats="0" applyPatternFormats="0" applyAlignmentFormats="0" applyWidthHeightFormats="0">
  <queryTableRefresh nextId="6" unboundColumnsRight="2">
    <queryTableFields count="3">
      <queryTableField id="1" name="CTYNAME" tableColumnId="1"/>
      <queryTableField id="5" dataBound="0" tableColumnId="3"/>
      <queryTableField id="4" dataBound="0" tableColumnId="2"/>
    </queryTableFields>
    <queryTableDeletedFields count="2">
      <deletedField name="pop2022"/>
      <deletedField name="popDensity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7DDD2F3-5211-4DC2-A7F0-A668FB791BA9}" name="Table2_2" displayName="Table2_2" ref="A28:C111" tableType="queryTable" totalsRowShown="0">
  <autoFilter ref="A28:C111" xr:uid="{67391D1A-06CF-43CD-8AB9-BFC62BBD93EF}"/>
  <tableColumns count="3">
    <tableColumn id="1" xr3:uid="{FAB214CF-A962-42E8-931F-B3FCF3ADF6F4}" uniqueName="1" name="CTYNAME" queryTableFieldId="1" dataDxfId="4"/>
    <tableColumn id="3" xr3:uid="{30727D40-77D9-465D-891C-9EA04250D230}" uniqueName="3" name="Column2" queryTableFieldId="5" dataCellStyle="Normal 2"/>
    <tableColumn id="2" xr3:uid="{957334C4-83A1-4B78-BC60-97FF38F6877C}" uniqueName="2" name="Column1" queryTableFieldId="4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9CE5A2-3F6E-46BC-9FB6-B8D8B25B2D8A}" name="Table1" displayName="Table1" ref="E28:G1293" totalsRowShown="0" headerRowBorderDxfId="2" tableBorderDxfId="1">
  <autoFilter ref="E28:G1293" xr:uid="{509CE5A2-3F6E-46BC-9FB6-B8D8B25B2D8A}"/>
  <tableColumns count="3">
    <tableColumn id="1" xr3:uid="{D63B6C90-9DCF-471C-B17A-80F055D6B8BE}" name="City" dataCellStyle="Normal 2"/>
    <tableColumn id="2" xr3:uid="{0B41B638-F431-41A3-9552-1D4C73DDB061}" name="zip" dataDxfId="0" dataCellStyle="Hyperlink"/>
    <tableColumn id="3" xr3:uid="{F72AD190-CC17-4C36-B79C-07230813295F}" name="County Name" dataCellStyle="Normal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amecensus.com/demographics/michigan/48207/" TargetMode="External"/><Relationship Id="rId13" Type="http://schemas.openxmlformats.org/officeDocument/2006/relationships/hyperlink" Target="https://namecensus.com/demographics/michigan/48212/" TargetMode="External"/><Relationship Id="rId18" Type="http://schemas.openxmlformats.org/officeDocument/2006/relationships/hyperlink" Target="https://namecensus.com/demographics/michigan/48217/" TargetMode="External"/><Relationship Id="rId26" Type="http://schemas.openxmlformats.org/officeDocument/2006/relationships/hyperlink" Target="https://namecensus.com/demographics/michigan/48228/" TargetMode="External"/><Relationship Id="rId3" Type="http://schemas.openxmlformats.org/officeDocument/2006/relationships/hyperlink" Target="https://namecensus.com/demographics/michigan/48202/" TargetMode="External"/><Relationship Id="rId21" Type="http://schemas.openxmlformats.org/officeDocument/2006/relationships/hyperlink" Target="https://namecensus.com/demographics/michigan/48223/" TargetMode="External"/><Relationship Id="rId34" Type="http://schemas.openxmlformats.org/officeDocument/2006/relationships/hyperlink" Target="https://namecensus.com/demographics/michigan/48243/" TargetMode="External"/><Relationship Id="rId7" Type="http://schemas.openxmlformats.org/officeDocument/2006/relationships/hyperlink" Target="https://namecensus.com/demographics/michigan/48206/" TargetMode="External"/><Relationship Id="rId12" Type="http://schemas.openxmlformats.org/officeDocument/2006/relationships/hyperlink" Target="https://namecensus.com/demographics/michigan/48211/" TargetMode="External"/><Relationship Id="rId17" Type="http://schemas.openxmlformats.org/officeDocument/2006/relationships/hyperlink" Target="https://namecensus.com/demographics/michigan/48216/" TargetMode="External"/><Relationship Id="rId25" Type="http://schemas.openxmlformats.org/officeDocument/2006/relationships/hyperlink" Target="https://namecensus.com/demographics/michigan/48227/" TargetMode="External"/><Relationship Id="rId33" Type="http://schemas.openxmlformats.org/officeDocument/2006/relationships/hyperlink" Target="https://namecensus.com/demographics/michigan/48240/" TargetMode="External"/><Relationship Id="rId2" Type="http://schemas.openxmlformats.org/officeDocument/2006/relationships/hyperlink" Target="https://namecensus.com/demographics/michigan/48201/" TargetMode="External"/><Relationship Id="rId16" Type="http://schemas.openxmlformats.org/officeDocument/2006/relationships/hyperlink" Target="https://namecensus.com/demographics/michigan/48215/" TargetMode="External"/><Relationship Id="rId20" Type="http://schemas.openxmlformats.org/officeDocument/2006/relationships/hyperlink" Target="https://namecensus.com/demographics/michigan/48221/" TargetMode="External"/><Relationship Id="rId29" Type="http://schemas.openxmlformats.org/officeDocument/2006/relationships/hyperlink" Target="https://namecensus.com/demographics/michigan/48235/" TargetMode="External"/><Relationship Id="rId1" Type="http://schemas.openxmlformats.org/officeDocument/2006/relationships/hyperlink" Target="https://namecensus.com/demographics/michigan/48126/" TargetMode="External"/><Relationship Id="rId6" Type="http://schemas.openxmlformats.org/officeDocument/2006/relationships/hyperlink" Target="https://namecensus.com/demographics/michigan/48205/" TargetMode="External"/><Relationship Id="rId11" Type="http://schemas.openxmlformats.org/officeDocument/2006/relationships/hyperlink" Target="https://namecensus.com/demographics/michigan/48210/" TargetMode="External"/><Relationship Id="rId24" Type="http://schemas.openxmlformats.org/officeDocument/2006/relationships/hyperlink" Target="https://namecensus.com/demographics/michigan/48226/" TargetMode="External"/><Relationship Id="rId32" Type="http://schemas.openxmlformats.org/officeDocument/2006/relationships/hyperlink" Target="https://namecensus.com/demographics/michigan/48239/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s://namecensus.com/demographics/michigan/48204/" TargetMode="External"/><Relationship Id="rId15" Type="http://schemas.openxmlformats.org/officeDocument/2006/relationships/hyperlink" Target="https://namecensus.com/demographics/michigan/48214/" TargetMode="External"/><Relationship Id="rId23" Type="http://schemas.openxmlformats.org/officeDocument/2006/relationships/hyperlink" Target="https://namecensus.com/demographics/michigan/48225/" TargetMode="External"/><Relationship Id="rId28" Type="http://schemas.openxmlformats.org/officeDocument/2006/relationships/hyperlink" Target="https://namecensus.com/demographics/michigan/48234/" TargetMode="External"/><Relationship Id="rId36" Type="http://schemas.openxmlformats.org/officeDocument/2006/relationships/table" Target="../tables/table1.xml"/><Relationship Id="rId10" Type="http://schemas.openxmlformats.org/officeDocument/2006/relationships/hyperlink" Target="https://namecensus.com/demographics/michigan/48209/" TargetMode="External"/><Relationship Id="rId19" Type="http://schemas.openxmlformats.org/officeDocument/2006/relationships/hyperlink" Target="https://namecensus.com/demographics/michigan/48219/" TargetMode="External"/><Relationship Id="rId31" Type="http://schemas.openxmlformats.org/officeDocument/2006/relationships/hyperlink" Target="https://namecensus.com/demographics/michigan/48238/" TargetMode="External"/><Relationship Id="rId4" Type="http://schemas.openxmlformats.org/officeDocument/2006/relationships/hyperlink" Target="https://namecensus.com/demographics/michigan/48203/" TargetMode="External"/><Relationship Id="rId9" Type="http://schemas.openxmlformats.org/officeDocument/2006/relationships/hyperlink" Target="https://namecensus.com/demographics/michigan/48208/" TargetMode="External"/><Relationship Id="rId14" Type="http://schemas.openxmlformats.org/officeDocument/2006/relationships/hyperlink" Target="https://namecensus.com/demographics/michigan/48213/" TargetMode="External"/><Relationship Id="rId22" Type="http://schemas.openxmlformats.org/officeDocument/2006/relationships/hyperlink" Target="https://namecensus.com/demographics/michigan/48224/" TargetMode="External"/><Relationship Id="rId27" Type="http://schemas.openxmlformats.org/officeDocument/2006/relationships/hyperlink" Target="https://namecensus.com/demographics/michigan/48233/" TargetMode="External"/><Relationship Id="rId30" Type="http://schemas.openxmlformats.org/officeDocument/2006/relationships/hyperlink" Target="https://namecensus.com/demographics/michigan/48236/" TargetMode="External"/><Relationship Id="rId35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64458-9BFD-464F-A3BB-CAF8C541E00B}">
  <dimension ref="A1:L1448"/>
  <sheetViews>
    <sheetView tabSelected="1" zoomScaleNormal="100" workbookViewId="0">
      <selection activeCell="J8" sqref="J8"/>
    </sheetView>
  </sheetViews>
  <sheetFormatPr defaultColWidth="9.140625" defaultRowHeight="15" x14ac:dyDescent="0.25"/>
  <cols>
    <col min="1" max="1" width="33.28515625" style="1" customWidth="1"/>
    <col min="2" max="2" width="25.85546875" style="1" customWidth="1"/>
    <col min="3" max="3" width="31.7109375" style="1" customWidth="1"/>
    <col min="4" max="4" width="24.85546875" style="1" customWidth="1"/>
    <col min="5" max="5" width="17.85546875" style="1" customWidth="1"/>
    <col min="6" max="6" width="16.5703125" style="10" customWidth="1"/>
    <col min="7" max="7" width="16.7109375" style="1" customWidth="1"/>
    <col min="8" max="16384" width="9.140625" style="1"/>
  </cols>
  <sheetData>
    <row r="1" spans="1:8" ht="15.75" thickBot="1" x14ac:dyDescent="0.3"/>
    <row r="2" spans="1:8" ht="19.5" thickBot="1" x14ac:dyDescent="0.35">
      <c r="A2" s="47"/>
      <c r="B2" s="52" t="s">
        <v>1046</v>
      </c>
      <c r="C2" s="88"/>
    </row>
    <row r="3" spans="1:8" ht="15.75" thickBot="1" x14ac:dyDescent="0.3">
      <c r="A3" s="91"/>
      <c r="B3" s="92"/>
      <c r="C3" s="92"/>
    </row>
    <row r="4" spans="1:8" ht="19.5" thickBot="1" x14ac:dyDescent="0.35">
      <c r="A4" s="6"/>
      <c r="B4" s="6" t="s">
        <v>1129</v>
      </c>
      <c r="C4" s="87">
        <f>_xlfn.XLOOKUP(C2,F29:F1501,G29:G1501)</f>
        <v>0</v>
      </c>
      <c r="D4" s="95" t="s">
        <v>1185</v>
      </c>
      <c r="E4" s="96"/>
      <c r="F4" s="86"/>
      <c r="G4" s="14"/>
    </row>
    <row r="5" spans="1:8" ht="18.75" x14ac:dyDescent="0.3">
      <c r="A5" s="7"/>
      <c r="B5" s="7" t="s">
        <v>1047</v>
      </c>
      <c r="C5" s="4" t="str">
        <f>IF(C4="WAYNE",_xlfn.XLOOKUP(C2,$A$115:$A$161,$C$115:$C$161,"SEMCA"),_xlfn.XLOOKUP(C4,Table2_2[CTYNAME],Table2_2[Column1],"Not Found"))</f>
        <v>Not Found</v>
      </c>
      <c r="D5" s="45" t="e">
        <f>_xlfn.XLOOKUP(IF(C5="DESC / SEMCA",D5,C5),A9:A26,B9:B26)</f>
        <v>#N/A</v>
      </c>
      <c r="E5" s="14"/>
      <c r="F5" s="84"/>
      <c r="G5" s="14"/>
    </row>
    <row r="6" spans="1:8" ht="15.75" thickBot="1" x14ac:dyDescent="0.3">
      <c r="A6" s="8"/>
      <c r="B6" s="8" t="s">
        <v>1130</v>
      </c>
      <c r="C6" s="5" t="str">
        <f>_xlfn.XLOOKUP(C5,A9:A26,C9:C26,"Not Found")</f>
        <v>Not Found</v>
      </c>
      <c r="E6" s="14"/>
      <c r="F6" s="85"/>
      <c r="G6" s="14"/>
    </row>
    <row r="7" spans="1:8" ht="15.75" thickBot="1" x14ac:dyDescent="0.3"/>
    <row r="8" spans="1:8" x14ac:dyDescent="0.25">
      <c r="A8" s="48" t="s">
        <v>1210</v>
      </c>
      <c r="B8" s="49" t="s">
        <v>1136</v>
      </c>
      <c r="C8" s="49" t="s">
        <v>1133</v>
      </c>
      <c r="D8" s="49" t="s">
        <v>1135</v>
      </c>
      <c r="E8" s="50" t="s">
        <v>1150</v>
      </c>
      <c r="F8" s="26"/>
      <c r="G8" s="26"/>
    </row>
    <row r="9" spans="1:8" x14ac:dyDescent="0.25">
      <c r="A9" s="37" t="s">
        <v>1191</v>
      </c>
      <c r="B9" s="38"/>
      <c r="C9" s="109" t="s">
        <v>1181</v>
      </c>
      <c r="D9" s="107"/>
      <c r="E9" s="39"/>
      <c r="F9" s="1"/>
    </row>
    <row r="10" spans="1:8" x14ac:dyDescent="0.25">
      <c r="A10" s="40" t="s">
        <v>1192</v>
      </c>
      <c r="B10" s="41"/>
      <c r="C10" s="110" t="s">
        <v>1181</v>
      </c>
      <c r="D10" s="108"/>
      <c r="E10" s="42"/>
      <c r="F10" s="1"/>
    </row>
    <row r="11" spans="1:8" x14ac:dyDescent="0.25">
      <c r="A11" s="37" t="s">
        <v>1194</v>
      </c>
      <c r="B11" s="38"/>
      <c r="C11" s="109" t="s">
        <v>1181</v>
      </c>
      <c r="D11" s="107"/>
      <c r="E11" s="39"/>
      <c r="F11" s="1"/>
    </row>
    <row r="12" spans="1:8" x14ac:dyDescent="0.25">
      <c r="A12" s="112" t="s">
        <v>1195</v>
      </c>
      <c r="B12" s="113"/>
      <c r="C12" s="119"/>
      <c r="D12" s="118"/>
      <c r="E12" s="114"/>
      <c r="F12" s="1"/>
    </row>
    <row r="13" spans="1:8" x14ac:dyDescent="0.25">
      <c r="A13" s="45" t="s">
        <v>1196</v>
      </c>
      <c r="B13" s="44"/>
      <c r="C13" s="121" t="s">
        <v>1132</v>
      </c>
      <c r="D13" s="107"/>
      <c r="E13" s="120"/>
      <c r="F13" s="1"/>
      <c r="H13" s="51"/>
    </row>
    <row r="14" spans="1:8" ht="15" customHeight="1" x14ac:dyDescent="0.25">
      <c r="A14" s="112" t="s">
        <v>1197</v>
      </c>
      <c r="B14" s="115"/>
      <c r="C14" s="117" t="s">
        <v>1131</v>
      </c>
      <c r="D14" s="123"/>
      <c r="E14" s="114"/>
      <c r="F14" s="1"/>
    </row>
    <row r="15" spans="1:8" x14ac:dyDescent="0.25">
      <c r="A15" s="45" t="s">
        <v>1199</v>
      </c>
      <c r="B15" s="44"/>
      <c r="C15" s="121" t="s">
        <v>1132</v>
      </c>
      <c r="D15" s="107"/>
      <c r="E15" s="120"/>
      <c r="F15" s="1"/>
    </row>
    <row r="16" spans="1:8" x14ac:dyDescent="0.25">
      <c r="A16" s="112" t="s">
        <v>1200</v>
      </c>
      <c r="B16" s="113"/>
      <c r="C16" s="119" t="s">
        <v>1181</v>
      </c>
      <c r="D16" s="116"/>
      <c r="E16" s="114"/>
      <c r="F16" s="1"/>
    </row>
    <row r="17" spans="1:12" x14ac:dyDescent="0.25">
      <c r="A17" s="45" t="s">
        <v>1201</v>
      </c>
      <c r="B17" s="44"/>
      <c r="C17" s="121" t="s">
        <v>1181</v>
      </c>
      <c r="D17" s="107"/>
      <c r="E17" s="120"/>
      <c r="F17" s="1"/>
    </row>
    <row r="18" spans="1:12" x14ac:dyDescent="0.25">
      <c r="A18" s="112" t="s">
        <v>1202</v>
      </c>
      <c r="B18" s="113"/>
      <c r="C18" s="117" t="s">
        <v>1131</v>
      </c>
      <c r="D18" s="118"/>
      <c r="E18" s="114"/>
      <c r="F18" s="1"/>
    </row>
    <row r="19" spans="1:12" x14ac:dyDescent="0.25">
      <c r="A19" s="45" t="s">
        <v>1203</v>
      </c>
      <c r="B19" s="44"/>
      <c r="C19" s="111" t="s">
        <v>1131</v>
      </c>
      <c r="D19" s="107"/>
      <c r="E19" s="120"/>
      <c r="F19" s="1"/>
    </row>
    <row r="20" spans="1:12" x14ac:dyDescent="0.25">
      <c r="A20" s="112" t="s">
        <v>1204</v>
      </c>
      <c r="B20" s="113"/>
      <c r="C20" s="119" t="s">
        <v>1132</v>
      </c>
      <c r="D20" s="118"/>
      <c r="E20" s="114"/>
      <c r="F20" s="1"/>
    </row>
    <row r="21" spans="1:12" x14ac:dyDescent="0.25">
      <c r="A21" s="45" t="s">
        <v>1205</v>
      </c>
      <c r="B21" s="44"/>
      <c r="C21" s="121" t="s">
        <v>1181</v>
      </c>
      <c r="D21" s="107"/>
      <c r="E21" s="120"/>
      <c r="F21" s="1"/>
    </row>
    <row r="22" spans="1:12" x14ac:dyDescent="0.25">
      <c r="A22" s="112" t="s">
        <v>1206</v>
      </c>
      <c r="B22" s="113"/>
      <c r="C22" s="117" t="s">
        <v>1131</v>
      </c>
      <c r="D22" s="118"/>
      <c r="E22" s="114"/>
      <c r="F22" s="1"/>
    </row>
    <row r="23" spans="1:12" x14ac:dyDescent="0.25">
      <c r="A23" s="45" t="s">
        <v>1208</v>
      </c>
      <c r="B23" s="44"/>
      <c r="C23" s="121" t="s">
        <v>1181</v>
      </c>
      <c r="D23" s="107"/>
      <c r="E23" s="120"/>
      <c r="F23" s="1"/>
    </row>
    <row r="24" spans="1:12" x14ac:dyDescent="0.25">
      <c r="A24" s="112" t="s">
        <v>1211</v>
      </c>
      <c r="B24" s="113"/>
      <c r="C24" s="117" t="s">
        <v>1131</v>
      </c>
      <c r="D24" s="118"/>
      <c r="E24" s="124"/>
      <c r="F24" s="14"/>
    </row>
    <row r="25" spans="1:12" x14ac:dyDescent="0.25">
      <c r="A25" s="45" t="s">
        <v>1212</v>
      </c>
      <c r="B25" s="44"/>
      <c r="C25" s="111" t="s">
        <v>1131</v>
      </c>
      <c r="D25" s="107"/>
      <c r="E25" s="46"/>
      <c r="F25" s="14"/>
      <c r="G25" s="14"/>
      <c r="H25" s="14"/>
      <c r="I25" s="14"/>
      <c r="J25" s="14"/>
      <c r="K25" s="14"/>
      <c r="L25" s="14"/>
    </row>
    <row r="26" spans="1:12" ht="15.75" thickBot="1" x14ac:dyDescent="0.3">
      <c r="A26" s="125" t="s">
        <v>1045</v>
      </c>
      <c r="B26" s="126"/>
      <c r="C26" s="127" t="s">
        <v>1131</v>
      </c>
      <c r="D26" s="126"/>
      <c r="E26" s="128"/>
    </row>
    <row r="27" spans="1:12" ht="26.25" x14ac:dyDescent="0.4">
      <c r="A27" s="122" t="s">
        <v>1134</v>
      </c>
      <c r="B27" s="122"/>
      <c r="C27" s="122"/>
      <c r="D27" s="122"/>
      <c r="E27" s="122"/>
      <c r="F27" s="93"/>
      <c r="G27" s="93"/>
      <c r="H27" s="94"/>
    </row>
    <row r="28" spans="1:12" x14ac:dyDescent="0.25">
      <c r="A28" s="1" t="s">
        <v>1041</v>
      </c>
      <c r="B28" s="1" t="s">
        <v>1158</v>
      </c>
      <c r="C28" s="1" t="s">
        <v>1043</v>
      </c>
      <c r="D28" s="18"/>
      <c r="E28" s="15" t="s">
        <v>0</v>
      </c>
      <c r="F28" s="16" t="s">
        <v>1159</v>
      </c>
      <c r="G28" s="15" t="s">
        <v>1160</v>
      </c>
      <c r="H28" s="19"/>
    </row>
    <row r="29" spans="1:12" x14ac:dyDescent="0.25">
      <c r="A29" s="1" t="s">
        <v>1048</v>
      </c>
      <c r="C29" s="1" t="s">
        <v>1145</v>
      </c>
      <c r="D29" s="18"/>
      <c r="E29" s="17" t="s">
        <v>2</v>
      </c>
      <c r="F29" s="17">
        <v>49610</v>
      </c>
      <c r="G29" s="17" t="s">
        <v>3</v>
      </c>
      <c r="H29" s="19"/>
    </row>
    <row r="30" spans="1:12" x14ac:dyDescent="0.25">
      <c r="A30" s="1" t="s">
        <v>1049</v>
      </c>
      <c r="C30" s="1" t="s">
        <v>1180</v>
      </c>
      <c r="D30" s="18"/>
      <c r="E30" s="17" t="s">
        <v>4</v>
      </c>
      <c r="F30" s="17">
        <v>49301</v>
      </c>
      <c r="G30" s="17" t="s">
        <v>6</v>
      </c>
      <c r="H30" s="19"/>
    </row>
    <row r="31" spans="1:12" x14ac:dyDescent="0.25">
      <c r="A31" s="1" t="s">
        <v>1050</v>
      </c>
      <c r="C31" s="1" t="s">
        <v>1148</v>
      </c>
      <c r="D31" s="18"/>
      <c r="E31" s="17" t="s">
        <v>4</v>
      </c>
      <c r="F31" s="17">
        <v>49355</v>
      </c>
      <c r="G31" s="17" t="s">
        <v>6</v>
      </c>
      <c r="H31" s="19"/>
    </row>
    <row r="32" spans="1:12" x14ac:dyDescent="0.25">
      <c r="A32" s="1" t="s">
        <v>1051</v>
      </c>
      <c r="C32" s="1" t="s">
        <v>1145</v>
      </c>
      <c r="D32" s="18"/>
      <c r="E32" s="17" t="s">
        <v>4</v>
      </c>
      <c r="F32" s="17">
        <v>49356</v>
      </c>
      <c r="G32" s="17" t="s">
        <v>6</v>
      </c>
      <c r="H32" s="19"/>
    </row>
    <row r="33" spans="1:8" x14ac:dyDescent="0.25">
      <c r="A33" s="1" t="s">
        <v>1052</v>
      </c>
      <c r="C33" s="9" t="s">
        <v>1152</v>
      </c>
      <c r="D33" s="18"/>
      <c r="E33" s="17" t="s">
        <v>7</v>
      </c>
      <c r="F33" s="17">
        <v>49220</v>
      </c>
      <c r="G33" s="17" t="s">
        <v>8</v>
      </c>
      <c r="H33" s="19"/>
    </row>
    <row r="34" spans="1:8" x14ac:dyDescent="0.25">
      <c r="A34" s="1" t="s">
        <v>1053</v>
      </c>
      <c r="C34" s="1" t="s">
        <v>1137</v>
      </c>
      <c r="D34" s="18"/>
      <c r="E34" s="17" t="s">
        <v>10</v>
      </c>
      <c r="F34" s="17">
        <v>49221</v>
      </c>
      <c r="G34" s="17" t="s">
        <v>8</v>
      </c>
      <c r="H34" s="19"/>
    </row>
    <row r="35" spans="1:8" x14ac:dyDescent="0.25">
      <c r="A35" s="1" t="s">
        <v>1054</v>
      </c>
      <c r="C35" s="1" t="s">
        <v>1180</v>
      </c>
      <c r="D35" s="18"/>
      <c r="E35" s="17" t="s">
        <v>11</v>
      </c>
      <c r="F35" s="17">
        <v>49705</v>
      </c>
      <c r="G35" s="17" t="s">
        <v>12</v>
      </c>
      <c r="H35" s="19"/>
    </row>
    <row r="36" spans="1:8" x14ac:dyDescent="0.25">
      <c r="A36" s="1" t="s">
        <v>1055</v>
      </c>
      <c r="C36" s="1" t="s">
        <v>1148</v>
      </c>
      <c r="D36" s="18"/>
      <c r="E36" s="17" t="s">
        <v>13</v>
      </c>
      <c r="F36" s="17">
        <v>49901</v>
      </c>
      <c r="G36" s="17" t="s">
        <v>14</v>
      </c>
      <c r="H36" s="19"/>
    </row>
    <row r="37" spans="1:8" x14ac:dyDescent="0.25">
      <c r="A37" s="1" t="s">
        <v>1056</v>
      </c>
      <c r="C37" s="1" t="s">
        <v>1138</v>
      </c>
      <c r="D37" s="18"/>
      <c r="E37" s="17" t="s">
        <v>15</v>
      </c>
      <c r="F37" s="17">
        <v>48701</v>
      </c>
      <c r="G37" s="17" t="s">
        <v>16</v>
      </c>
      <c r="H37" s="19"/>
    </row>
    <row r="38" spans="1:8" x14ac:dyDescent="0.25">
      <c r="A38" s="1" t="s">
        <v>1057</v>
      </c>
      <c r="C38" s="3" t="s">
        <v>1146</v>
      </c>
      <c r="D38" s="18"/>
      <c r="E38" s="17" t="s">
        <v>17</v>
      </c>
      <c r="F38" s="17">
        <v>49706</v>
      </c>
      <c r="G38" s="17" t="s">
        <v>18</v>
      </c>
      <c r="H38" s="19"/>
    </row>
    <row r="39" spans="1:8" x14ac:dyDescent="0.25">
      <c r="A39" s="1" t="s">
        <v>1058</v>
      </c>
      <c r="C39" s="1" t="s">
        <v>1139</v>
      </c>
      <c r="D39" s="18"/>
      <c r="E39" s="17" t="s">
        <v>19</v>
      </c>
      <c r="F39" s="17">
        <v>49611</v>
      </c>
      <c r="G39" s="17" t="s">
        <v>20</v>
      </c>
      <c r="H39" s="19"/>
    </row>
    <row r="40" spans="1:8" x14ac:dyDescent="0.25">
      <c r="A40" s="1" t="s">
        <v>1059</v>
      </c>
      <c r="C40" s="1" t="s">
        <v>1141</v>
      </c>
      <c r="D40" s="18"/>
      <c r="E40" s="17" t="s">
        <v>21</v>
      </c>
      <c r="F40" s="17">
        <v>49224</v>
      </c>
      <c r="G40" s="17" t="s">
        <v>22</v>
      </c>
      <c r="H40" s="19"/>
    </row>
    <row r="41" spans="1:8" x14ac:dyDescent="0.25">
      <c r="A41" s="1" t="s">
        <v>1060</v>
      </c>
      <c r="C41" s="1" t="s">
        <v>1141</v>
      </c>
      <c r="D41" s="18"/>
      <c r="E41" s="17" t="s">
        <v>23</v>
      </c>
      <c r="F41" s="17">
        <v>49612</v>
      </c>
      <c r="G41" s="17" t="s">
        <v>20</v>
      </c>
      <c r="H41" s="19"/>
    </row>
    <row r="42" spans="1:8" x14ac:dyDescent="0.25">
      <c r="A42" s="1" t="s">
        <v>1061</v>
      </c>
      <c r="C42" s="1" t="s">
        <v>1139</v>
      </c>
      <c r="D42" s="18"/>
      <c r="E42" s="17" t="s">
        <v>24</v>
      </c>
      <c r="F42" s="17">
        <v>48610</v>
      </c>
      <c r="G42" s="17" t="s">
        <v>25</v>
      </c>
      <c r="H42" s="19"/>
    </row>
    <row r="43" spans="1:8" x14ac:dyDescent="0.25">
      <c r="A43" s="1" t="s">
        <v>1062</v>
      </c>
      <c r="C43" s="2" t="s">
        <v>1146</v>
      </c>
      <c r="D43" s="18"/>
      <c r="E43" s="17" t="s">
        <v>26</v>
      </c>
      <c r="F43" s="17">
        <v>48001</v>
      </c>
      <c r="G43" s="17" t="s">
        <v>1123</v>
      </c>
      <c r="H43" s="19"/>
    </row>
    <row r="44" spans="1:8" x14ac:dyDescent="0.25">
      <c r="A44" s="1" t="s">
        <v>1063</v>
      </c>
      <c r="C44" s="1" t="s">
        <v>1145</v>
      </c>
      <c r="D44" s="18"/>
      <c r="E44" s="17" t="s">
        <v>27</v>
      </c>
      <c r="F44" s="17">
        <v>49010</v>
      </c>
      <c r="G44" s="17" t="s">
        <v>27</v>
      </c>
      <c r="H44" s="19"/>
    </row>
    <row r="45" spans="1:8" x14ac:dyDescent="0.25">
      <c r="A45" s="1" t="s">
        <v>1064</v>
      </c>
      <c r="C45" s="1" t="s">
        <v>1180</v>
      </c>
      <c r="D45" s="18"/>
      <c r="E45" s="17" t="s">
        <v>28</v>
      </c>
      <c r="F45" s="17">
        <v>49227</v>
      </c>
      <c r="G45" s="17" t="s">
        <v>29</v>
      </c>
      <c r="H45" s="19"/>
    </row>
    <row r="46" spans="1:8" x14ac:dyDescent="0.25">
      <c r="A46" s="1" t="s">
        <v>1065</v>
      </c>
      <c r="C46" s="1" t="s">
        <v>1137</v>
      </c>
      <c r="D46" s="18"/>
      <c r="E46" s="17" t="s">
        <v>30</v>
      </c>
      <c r="F46" s="17">
        <v>48101</v>
      </c>
      <c r="G46" s="17" t="s">
        <v>31</v>
      </c>
      <c r="H46" s="19"/>
    </row>
    <row r="47" spans="1:8" x14ac:dyDescent="0.25">
      <c r="A47" s="1" t="s">
        <v>1066</v>
      </c>
      <c r="C47" s="1" t="s">
        <v>1143</v>
      </c>
      <c r="D47" s="18"/>
      <c r="E47" s="17" t="s">
        <v>32</v>
      </c>
      <c r="F47" s="17">
        <v>49401</v>
      </c>
      <c r="G47" s="17" t="s">
        <v>33</v>
      </c>
      <c r="H47" s="19"/>
    </row>
    <row r="48" spans="1:8" x14ac:dyDescent="0.25">
      <c r="A48" s="1" t="s">
        <v>1067</v>
      </c>
      <c r="C48" s="1" t="s">
        <v>1145</v>
      </c>
      <c r="D48" s="18"/>
      <c r="E48" s="17" t="s">
        <v>35</v>
      </c>
      <c r="F48" s="17">
        <v>48002</v>
      </c>
      <c r="G48" s="17" t="s">
        <v>1123</v>
      </c>
      <c r="H48" s="19"/>
    </row>
    <row r="49" spans="1:8" x14ac:dyDescent="0.25">
      <c r="A49" s="1" t="s">
        <v>1068</v>
      </c>
      <c r="C49" s="1" t="s">
        <v>1180</v>
      </c>
      <c r="D49" s="18"/>
      <c r="E49" s="17" t="s">
        <v>36</v>
      </c>
      <c r="F49" s="17">
        <v>49805</v>
      </c>
      <c r="G49" s="17" t="s">
        <v>14</v>
      </c>
      <c r="H49" s="19"/>
    </row>
    <row r="50" spans="1:8" x14ac:dyDescent="0.25">
      <c r="A50" s="1" t="s">
        <v>1069</v>
      </c>
      <c r="C50" s="1" t="s">
        <v>1180</v>
      </c>
      <c r="D50" s="18"/>
      <c r="E50" s="17" t="s">
        <v>37</v>
      </c>
      <c r="F50" s="17">
        <v>48801</v>
      </c>
      <c r="G50" s="17" t="s">
        <v>39</v>
      </c>
      <c r="H50" s="19"/>
    </row>
    <row r="51" spans="1:8" x14ac:dyDescent="0.25">
      <c r="A51" s="1" t="s">
        <v>1070</v>
      </c>
      <c r="C51" s="1" t="s">
        <v>1143</v>
      </c>
      <c r="D51" s="18"/>
      <c r="E51" s="17" t="s">
        <v>40</v>
      </c>
      <c r="F51" s="17">
        <v>48003</v>
      </c>
      <c r="G51" s="17" t="s">
        <v>41</v>
      </c>
      <c r="H51" s="19"/>
    </row>
    <row r="52" spans="1:8" x14ac:dyDescent="0.25">
      <c r="A52" s="1" t="s">
        <v>1071</v>
      </c>
      <c r="C52" s="2" t="s">
        <v>1146</v>
      </c>
      <c r="D52" s="18"/>
      <c r="E52" s="17" t="s">
        <v>42</v>
      </c>
      <c r="F52" s="17">
        <v>49707</v>
      </c>
      <c r="G52" s="17" t="s">
        <v>42</v>
      </c>
      <c r="H52" s="19"/>
    </row>
    <row r="53" spans="1:8" x14ac:dyDescent="0.25">
      <c r="A53" s="1" t="s">
        <v>1072</v>
      </c>
      <c r="C53" s="9" t="s">
        <v>1140</v>
      </c>
      <c r="D53" s="18"/>
      <c r="E53" s="17" t="s">
        <v>43</v>
      </c>
      <c r="F53" s="17">
        <v>49902</v>
      </c>
      <c r="G53" s="17" t="s">
        <v>44</v>
      </c>
      <c r="H53" s="19"/>
    </row>
    <row r="54" spans="1:8" x14ac:dyDescent="0.25">
      <c r="A54" s="1" t="s">
        <v>1073</v>
      </c>
      <c r="C54" s="1" t="s">
        <v>1137</v>
      </c>
      <c r="D54" s="18"/>
      <c r="E54" s="17" t="s">
        <v>45</v>
      </c>
      <c r="F54" s="17">
        <v>49302</v>
      </c>
      <c r="G54" s="17" t="s">
        <v>6</v>
      </c>
      <c r="H54" s="19"/>
    </row>
    <row r="55" spans="1:8" x14ac:dyDescent="0.25">
      <c r="A55" s="1" t="s">
        <v>1074</v>
      </c>
      <c r="C55" s="1" t="s">
        <v>1180</v>
      </c>
      <c r="D55" s="18"/>
      <c r="E55" s="17" t="s">
        <v>46</v>
      </c>
      <c r="F55" s="17">
        <v>49903</v>
      </c>
      <c r="G55" s="17" t="s">
        <v>44</v>
      </c>
      <c r="H55" s="19"/>
    </row>
    <row r="56" spans="1:8" x14ac:dyDescent="0.25">
      <c r="A56" s="1" t="s">
        <v>1075</v>
      </c>
      <c r="C56" s="2" t="s">
        <v>1146</v>
      </c>
      <c r="D56" s="18"/>
      <c r="E56" s="17" t="s">
        <v>49</v>
      </c>
      <c r="F56" s="17">
        <v>48004</v>
      </c>
      <c r="G56" s="17" t="s">
        <v>1123</v>
      </c>
      <c r="H56" s="19"/>
    </row>
    <row r="57" spans="1:8" x14ac:dyDescent="0.25">
      <c r="A57" s="1" t="s">
        <v>1076</v>
      </c>
      <c r="C57" s="1" t="s">
        <v>1138</v>
      </c>
      <c r="D57" s="18"/>
      <c r="E57" s="17" t="s">
        <v>51</v>
      </c>
      <c r="F57" s="17">
        <v>48103</v>
      </c>
      <c r="G57" s="17" t="s">
        <v>53</v>
      </c>
      <c r="H57" s="19"/>
    </row>
    <row r="58" spans="1:8" x14ac:dyDescent="0.25">
      <c r="A58" s="1" t="s">
        <v>1077</v>
      </c>
      <c r="C58" s="9" t="s">
        <v>1149</v>
      </c>
      <c r="D58" s="18"/>
      <c r="E58" s="17" t="s">
        <v>51</v>
      </c>
      <c r="F58" s="17">
        <v>48104</v>
      </c>
      <c r="G58" s="17" t="s">
        <v>53</v>
      </c>
      <c r="H58" s="19"/>
    </row>
    <row r="59" spans="1:8" x14ac:dyDescent="0.25">
      <c r="A59" s="1" t="s">
        <v>1078</v>
      </c>
      <c r="C59" s="1" t="s">
        <v>1180</v>
      </c>
      <c r="D59" s="18"/>
      <c r="E59" s="17" t="s">
        <v>51</v>
      </c>
      <c r="F59" s="17">
        <v>48105</v>
      </c>
      <c r="G59" s="17" t="s">
        <v>53</v>
      </c>
      <c r="H59" s="19"/>
    </row>
    <row r="60" spans="1:8" x14ac:dyDescent="0.25">
      <c r="A60" s="1" t="s">
        <v>1079</v>
      </c>
      <c r="C60" s="9" t="s">
        <v>1140</v>
      </c>
      <c r="D60" s="18"/>
      <c r="E60" s="17" t="s">
        <v>51</v>
      </c>
      <c r="F60" s="17">
        <v>48106</v>
      </c>
      <c r="G60" s="17" t="s">
        <v>53</v>
      </c>
      <c r="H60" s="19"/>
    </row>
    <row r="61" spans="1:8" x14ac:dyDescent="0.25">
      <c r="A61" s="1" t="s">
        <v>1080</v>
      </c>
      <c r="C61" s="1" t="s">
        <v>1143</v>
      </c>
      <c r="D61" s="18"/>
      <c r="E61" s="17" t="s">
        <v>51</v>
      </c>
      <c r="F61" s="17">
        <v>48107</v>
      </c>
      <c r="G61" s="17" t="s">
        <v>53</v>
      </c>
      <c r="H61" s="19"/>
    </row>
    <row r="62" spans="1:8" x14ac:dyDescent="0.25">
      <c r="A62" s="1" t="s">
        <v>1081</v>
      </c>
      <c r="C62" s="1" t="s">
        <v>1148</v>
      </c>
      <c r="D62" s="18"/>
      <c r="E62" s="17" t="s">
        <v>51</v>
      </c>
      <c r="F62" s="17">
        <v>48108</v>
      </c>
      <c r="G62" s="17" t="s">
        <v>53</v>
      </c>
      <c r="H62" s="19"/>
    </row>
    <row r="63" spans="1:8" x14ac:dyDescent="0.25">
      <c r="A63" s="1" t="s">
        <v>1082</v>
      </c>
      <c r="C63" s="1" t="s">
        <v>1137</v>
      </c>
      <c r="D63" s="18"/>
      <c r="E63" s="17" t="s">
        <v>51</v>
      </c>
      <c r="F63" s="17">
        <v>48109</v>
      </c>
      <c r="G63" s="17" t="s">
        <v>53</v>
      </c>
      <c r="H63" s="19"/>
    </row>
    <row r="64" spans="1:8" x14ac:dyDescent="0.25">
      <c r="A64" s="1" t="s">
        <v>1083</v>
      </c>
      <c r="C64" s="1" t="s">
        <v>1180</v>
      </c>
      <c r="D64" s="18"/>
      <c r="E64" s="17" t="s">
        <v>51</v>
      </c>
      <c r="F64" s="17">
        <v>48113</v>
      </c>
      <c r="G64" s="17" t="s">
        <v>53</v>
      </c>
      <c r="H64" s="19"/>
    </row>
    <row r="65" spans="1:8" x14ac:dyDescent="0.25">
      <c r="A65" s="1" t="s">
        <v>1084</v>
      </c>
      <c r="C65" s="1" t="s">
        <v>1138</v>
      </c>
      <c r="D65" s="18"/>
      <c r="E65" s="17" t="s">
        <v>55</v>
      </c>
      <c r="F65" s="17">
        <v>48401</v>
      </c>
      <c r="G65" s="17" t="s">
        <v>56</v>
      </c>
      <c r="H65" s="19"/>
    </row>
    <row r="66" spans="1:8" x14ac:dyDescent="0.25">
      <c r="A66" s="1" t="s">
        <v>1085</v>
      </c>
      <c r="C66" s="9" t="s">
        <v>1149</v>
      </c>
      <c r="D66" s="18"/>
      <c r="E66" s="17" t="s">
        <v>57</v>
      </c>
      <c r="F66" s="17">
        <v>49613</v>
      </c>
      <c r="G66" s="17" t="s">
        <v>58</v>
      </c>
      <c r="H66" s="19"/>
    </row>
    <row r="67" spans="1:8" x14ac:dyDescent="0.25">
      <c r="A67" s="1" t="s">
        <v>1086</v>
      </c>
      <c r="C67" s="1" t="s">
        <v>1141</v>
      </c>
      <c r="D67" s="18"/>
      <c r="E67" s="17" t="s">
        <v>59</v>
      </c>
      <c r="F67" s="17">
        <v>48410</v>
      </c>
      <c r="G67" s="17" t="s">
        <v>56</v>
      </c>
      <c r="H67" s="19"/>
    </row>
    <row r="68" spans="1:8" x14ac:dyDescent="0.25">
      <c r="A68" s="1" t="s">
        <v>1087</v>
      </c>
      <c r="C68" s="2" t="s">
        <v>1146</v>
      </c>
      <c r="D68" s="18"/>
      <c r="E68" s="17" t="s">
        <v>60</v>
      </c>
      <c r="F68" s="17">
        <v>48005</v>
      </c>
      <c r="G68" s="17" t="s">
        <v>61</v>
      </c>
      <c r="H68" s="19"/>
    </row>
    <row r="69" spans="1:8" x14ac:dyDescent="0.25">
      <c r="A69" s="1" t="s">
        <v>1088</v>
      </c>
      <c r="C69" s="1" t="s">
        <v>1148</v>
      </c>
      <c r="D69" s="18"/>
      <c r="E69" s="17" t="s">
        <v>62</v>
      </c>
      <c r="F69" s="17">
        <v>49819</v>
      </c>
      <c r="G69" s="17" t="s">
        <v>63</v>
      </c>
      <c r="H69" s="19"/>
    </row>
    <row r="70" spans="1:8" x14ac:dyDescent="0.25">
      <c r="A70" s="1" t="s">
        <v>1089</v>
      </c>
      <c r="C70" s="1" t="s">
        <v>1180</v>
      </c>
      <c r="D70" s="18"/>
      <c r="E70" s="17" t="s">
        <v>64</v>
      </c>
      <c r="F70" s="17">
        <v>48806</v>
      </c>
      <c r="G70" s="17" t="s">
        <v>39</v>
      </c>
      <c r="H70" s="19"/>
    </row>
    <row r="71" spans="1:8" x14ac:dyDescent="0.25">
      <c r="A71" s="1" t="s">
        <v>1090</v>
      </c>
      <c r="C71" s="1" t="s">
        <v>1142</v>
      </c>
      <c r="D71" s="18"/>
      <c r="E71" s="17" t="s">
        <v>66</v>
      </c>
      <c r="F71" s="17">
        <v>49011</v>
      </c>
      <c r="G71" s="17" t="s">
        <v>22</v>
      </c>
      <c r="H71" s="19"/>
    </row>
    <row r="72" spans="1:8" x14ac:dyDescent="0.25">
      <c r="A72" s="1" t="s">
        <v>1091</v>
      </c>
      <c r="C72" s="9" t="s">
        <v>1140</v>
      </c>
      <c r="D72" s="18"/>
      <c r="E72" s="17" t="s">
        <v>67</v>
      </c>
      <c r="F72" s="17">
        <v>49709</v>
      </c>
      <c r="G72" s="17" t="s">
        <v>68</v>
      </c>
      <c r="H72" s="19"/>
    </row>
    <row r="73" spans="1:8" x14ac:dyDescent="0.25">
      <c r="A73" s="1" t="s">
        <v>1092</v>
      </c>
      <c r="C73" s="2" t="s">
        <v>1146</v>
      </c>
      <c r="E73" s="17" t="s">
        <v>69</v>
      </c>
      <c r="F73" s="17">
        <v>49905</v>
      </c>
      <c r="G73" s="17" t="s">
        <v>70</v>
      </c>
      <c r="H73" s="19"/>
    </row>
    <row r="74" spans="1:8" x14ac:dyDescent="0.25">
      <c r="A74" s="1" t="s">
        <v>1093</v>
      </c>
      <c r="C74" s="9" t="s">
        <v>1149</v>
      </c>
      <c r="E74" s="17" t="s">
        <v>71</v>
      </c>
      <c r="F74" s="17">
        <v>48411</v>
      </c>
      <c r="G74" s="17" t="s">
        <v>1</v>
      </c>
      <c r="H74" s="19"/>
    </row>
    <row r="75" spans="1:8" x14ac:dyDescent="0.25">
      <c r="A75" s="1" t="s">
        <v>1094</v>
      </c>
      <c r="C75" s="9" t="s">
        <v>1149</v>
      </c>
      <c r="E75" s="17" t="s">
        <v>72</v>
      </c>
      <c r="F75" s="17">
        <v>48412</v>
      </c>
      <c r="G75" s="17" t="s">
        <v>41</v>
      </c>
      <c r="H75" s="19"/>
    </row>
    <row r="76" spans="1:8" x14ac:dyDescent="0.25">
      <c r="A76" s="1" t="s">
        <v>1095</v>
      </c>
      <c r="C76" s="1" t="s">
        <v>1180</v>
      </c>
      <c r="E76" s="17" t="s">
        <v>73</v>
      </c>
      <c r="F76" s="17">
        <v>48703</v>
      </c>
      <c r="G76" s="17" t="s">
        <v>25</v>
      </c>
      <c r="H76" s="19"/>
    </row>
    <row r="77" spans="1:8" x14ac:dyDescent="0.25">
      <c r="A77" s="1" t="s">
        <v>1096</v>
      </c>
      <c r="C77" s="1" t="s">
        <v>1180</v>
      </c>
      <c r="E77" s="17" t="s">
        <v>75</v>
      </c>
      <c r="F77" s="17">
        <v>49806</v>
      </c>
      <c r="G77" s="17" t="s">
        <v>24</v>
      </c>
      <c r="H77" s="19"/>
    </row>
    <row r="78" spans="1:8" x14ac:dyDescent="0.25">
      <c r="A78" s="1" t="s">
        <v>1097</v>
      </c>
      <c r="C78" s="1" t="s">
        <v>1144</v>
      </c>
      <c r="E78" s="17" t="s">
        <v>76</v>
      </c>
      <c r="F78" s="17">
        <v>48611</v>
      </c>
      <c r="G78" s="17" t="s">
        <v>77</v>
      </c>
      <c r="H78" s="19"/>
    </row>
    <row r="79" spans="1:8" x14ac:dyDescent="0.25">
      <c r="A79" s="1" t="s">
        <v>1098</v>
      </c>
      <c r="C79" s="2" t="s">
        <v>1146</v>
      </c>
      <c r="E79" s="17" t="s">
        <v>78</v>
      </c>
      <c r="F79" s="17">
        <v>48321</v>
      </c>
      <c r="G79" s="17" t="s">
        <v>9</v>
      </c>
      <c r="H79" s="19"/>
    </row>
    <row r="80" spans="1:8" x14ac:dyDescent="0.25">
      <c r="A80" s="1" t="s">
        <v>1099</v>
      </c>
      <c r="C80" s="1" t="s">
        <v>1180</v>
      </c>
      <c r="E80" s="17" t="s">
        <v>78</v>
      </c>
      <c r="F80" s="17">
        <v>48326</v>
      </c>
      <c r="G80" s="17" t="s">
        <v>9</v>
      </c>
      <c r="H80" s="19"/>
    </row>
    <row r="81" spans="1:8" x14ac:dyDescent="0.25">
      <c r="A81" s="1" t="s">
        <v>1100</v>
      </c>
      <c r="C81" s="1" t="s">
        <v>1142</v>
      </c>
      <c r="E81" s="17" t="s">
        <v>80</v>
      </c>
      <c r="F81" s="17">
        <v>49012</v>
      </c>
      <c r="G81" s="17" t="s">
        <v>81</v>
      </c>
      <c r="H81" s="19"/>
    </row>
    <row r="82" spans="1:8" x14ac:dyDescent="0.25">
      <c r="A82" s="1" t="s">
        <v>1101</v>
      </c>
      <c r="C82" s="1" t="s">
        <v>1142</v>
      </c>
      <c r="E82" s="17" t="s">
        <v>82</v>
      </c>
      <c r="F82" s="17">
        <v>48006</v>
      </c>
      <c r="G82" s="17" t="s">
        <v>1123</v>
      </c>
      <c r="H82" s="19"/>
    </row>
    <row r="83" spans="1:8" x14ac:dyDescent="0.25">
      <c r="A83" s="1" t="s">
        <v>1102</v>
      </c>
      <c r="C83" s="1" t="s">
        <v>1180</v>
      </c>
      <c r="E83" s="17" t="s">
        <v>83</v>
      </c>
      <c r="F83" s="17">
        <v>48110</v>
      </c>
      <c r="G83" s="17" t="s">
        <v>34</v>
      </c>
      <c r="H83" s="19"/>
    </row>
    <row r="84" spans="1:8" x14ac:dyDescent="0.25">
      <c r="A84" s="1" t="s">
        <v>1103</v>
      </c>
      <c r="C84" s="1" t="s">
        <v>1138</v>
      </c>
      <c r="E84" s="17" t="s">
        <v>84</v>
      </c>
      <c r="F84" s="17">
        <v>48413</v>
      </c>
      <c r="G84" s="17" t="s">
        <v>85</v>
      </c>
      <c r="H84" s="19"/>
    </row>
    <row r="85" spans="1:8" x14ac:dyDescent="0.25">
      <c r="A85" s="1" t="s">
        <v>1104</v>
      </c>
      <c r="C85" s="2" t="s">
        <v>1146</v>
      </c>
      <c r="E85" s="17" t="s">
        <v>86</v>
      </c>
      <c r="F85" s="17">
        <v>49303</v>
      </c>
      <c r="G85" s="17" t="s">
        <v>87</v>
      </c>
      <c r="H85" s="19"/>
    </row>
    <row r="86" spans="1:8" x14ac:dyDescent="0.25">
      <c r="A86" s="1" t="s">
        <v>1105</v>
      </c>
      <c r="C86" s="1" t="s">
        <v>1044</v>
      </c>
      <c r="E86" s="17" t="s">
        <v>88</v>
      </c>
      <c r="F86" s="17">
        <v>49304</v>
      </c>
      <c r="G86" s="17" t="s">
        <v>89</v>
      </c>
      <c r="H86" s="19"/>
    </row>
    <row r="87" spans="1:8" x14ac:dyDescent="0.25">
      <c r="A87" s="1" t="s">
        <v>1106</v>
      </c>
      <c r="C87" s="1" t="s">
        <v>1148</v>
      </c>
      <c r="E87" s="17" t="s">
        <v>90</v>
      </c>
      <c r="F87" s="17">
        <v>48414</v>
      </c>
      <c r="G87" s="17" t="s">
        <v>54</v>
      </c>
      <c r="H87" s="19"/>
    </row>
    <row r="88" spans="1:8" x14ac:dyDescent="0.25">
      <c r="A88" s="1" t="s">
        <v>1107</v>
      </c>
      <c r="C88" s="1" t="s">
        <v>1145</v>
      </c>
      <c r="E88" s="17" t="s">
        <v>91</v>
      </c>
      <c r="F88" s="17">
        <v>49013</v>
      </c>
      <c r="G88" s="17" t="s">
        <v>92</v>
      </c>
      <c r="H88" s="19"/>
    </row>
    <row r="89" spans="1:8" x14ac:dyDescent="0.25">
      <c r="A89" s="1" t="s">
        <v>1108</v>
      </c>
      <c r="C89" s="1" t="s">
        <v>1148</v>
      </c>
      <c r="E89" s="17" t="s">
        <v>93</v>
      </c>
      <c r="F89" s="17">
        <v>48807</v>
      </c>
      <c r="G89" s="17" t="s">
        <v>39</v>
      </c>
      <c r="H89" s="19"/>
    </row>
    <row r="90" spans="1:8" x14ac:dyDescent="0.25">
      <c r="A90" s="1" t="s">
        <v>1109</v>
      </c>
      <c r="C90" s="1" t="s">
        <v>1142</v>
      </c>
      <c r="E90" s="17" t="s">
        <v>94</v>
      </c>
      <c r="F90" s="17">
        <v>49908</v>
      </c>
      <c r="G90" s="17" t="s">
        <v>94</v>
      </c>
      <c r="H90" s="19"/>
    </row>
    <row r="91" spans="1:8" x14ac:dyDescent="0.25">
      <c r="A91" s="1" t="s">
        <v>1042</v>
      </c>
      <c r="C91" s="1" t="s">
        <v>1147</v>
      </c>
      <c r="E91" s="17" t="s">
        <v>95</v>
      </c>
      <c r="F91" s="17">
        <v>49710</v>
      </c>
      <c r="G91" s="17" t="s">
        <v>96</v>
      </c>
      <c r="H91" s="19"/>
    </row>
    <row r="92" spans="1:8" x14ac:dyDescent="0.25">
      <c r="A92" s="1" t="s">
        <v>1110</v>
      </c>
      <c r="C92" s="1" t="s">
        <v>1142</v>
      </c>
      <c r="E92" s="17" t="s">
        <v>97</v>
      </c>
      <c r="F92" s="17">
        <v>49807</v>
      </c>
      <c r="G92" s="17" t="s">
        <v>98</v>
      </c>
      <c r="H92" s="19"/>
    </row>
    <row r="93" spans="1:8" x14ac:dyDescent="0.25">
      <c r="A93" s="1" t="s">
        <v>1111</v>
      </c>
      <c r="C93" s="1" t="s">
        <v>1137</v>
      </c>
      <c r="E93" s="17" t="s">
        <v>99</v>
      </c>
      <c r="F93" s="17">
        <v>49101</v>
      </c>
      <c r="G93" s="17" t="s">
        <v>50</v>
      </c>
      <c r="H93" s="19"/>
    </row>
    <row r="94" spans="1:8" x14ac:dyDescent="0.25">
      <c r="A94" s="1" t="s">
        <v>1112</v>
      </c>
      <c r="C94" s="1" t="s">
        <v>1180</v>
      </c>
      <c r="E94" s="17" t="s">
        <v>100</v>
      </c>
      <c r="F94" s="17">
        <v>49305</v>
      </c>
      <c r="G94" s="17" t="s">
        <v>101</v>
      </c>
      <c r="H94" s="19"/>
    </row>
    <row r="95" spans="1:8" x14ac:dyDescent="0.25">
      <c r="A95" s="1" t="s">
        <v>1113</v>
      </c>
      <c r="C95" s="1" t="s">
        <v>1142</v>
      </c>
      <c r="E95" s="17" t="s">
        <v>102</v>
      </c>
      <c r="F95" s="17">
        <v>48705</v>
      </c>
      <c r="G95" s="17" t="s">
        <v>103</v>
      </c>
      <c r="H95" s="19"/>
    </row>
    <row r="96" spans="1:8" x14ac:dyDescent="0.25">
      <c r="A96" s="1" t="s">
        <v>1114</v>
      </c>
      <c r="C96" s="1" t="s">
        <v>1145</v>
      </c>
      <c r="E96" s="17" t="s">
        <v>105</v>
      </c>
      <c r="F96" s="17">
        <v>48808</v>
      </c>
      <c r="G96" s="17" t="s">
        <v>106</v>
      </c>
      <c r="H96" s="19"/>
    </row>
    <row r="97" spans="1:8" x14ac:dyDescent="0.25">
      <c r="A97" s="1" t="s">
        <v>1115</v>
      </c>
      <c r="C97" s="1" t="s">
        <v>1145</v>
      </c>
      <c r="E97" s="17" t="s">
        <v>107</v>
      </c>
      <c r="F97" s="17">
        <v>49014</v>
      </c>
      <c r="G97" s="17" t="s">
        <v>22</v>
      </c>
      <c r="H97" s="19"/>
    </row>
    <row r="98" spans="1:8" x14ac:dyDescent="0.25">
      <c r="A98" s="1" t="s">
        <v>1116</v>
      </c>
      <c r="C98" s="1" t="s">
        <v>1148</v>
      </c>
      <c r="E98" s="17" t="s">
        <v>107</v>
      </c>
      <c r="F98" s="17">
        <v>49015</v>
      </c>
      <c r="G98" s="17" t="s">
        <v>22</v>
      </c>
      <c r="H98" s="19"/>
    </row>
    <row r="99" spans="1:8" x14ac:dyDescent="0.25">
      <c r="A99" s="1" t="s">
        <v>1117</v>
      </c>
      <c r="C99" s="1" t="s">
        <v>1145</v>
      </c>
      <c r="E99" s="17" t="s">
        <v>107</v>
      </c>
      <c r="F99" s="17">
        <v>49016</v>
      </c>
      <c r="G99" s="17" t="s">
        <v>22</v>
      </c>
      <c r="H99" s="19"/>
    </row>
    <row r="100" spans="1:8" x14ac:dyDescent="0.25">
      <c r="A100" s="1" t="s">
        <v>1118</v>
      </c>
      <c r="C100" s="1" t="s">
        <v>1137</v>
      </c>
      <c r="E100" s="17" t="s">
        <v>107</v>
      </c>
      <c r="F100" s="17">
        <v>49017</v>
      </c>
      <c r="G100" s="17" t="s">
        <v>22</v>
      </c>
      <c r="H100" s="19"/>
    </row>
    <row r="101" spans="1:8" x14ac:dyDescent="0.25">
      <c r="A101" s="1" t="s">
        <v>1119</v>
      </c>
      <c r="C101" s="1" t="s">
        <v>1138</v>
      </c>
      <c r="E101" s="17" t="s">
        <v>107</v>
      </c>
      <c r="F101" s="17">
        <v>49037</v>
      </c>
      <c r="G101" s="17" t="s">
        <v>22</v>
      </c>
      <c r="H101" s="19"/>
    </row>
    <row r="102" spans="1:8" x14ac:dyDescent="0.25">
      <c r="A102" s="1" t="s">
        <v>1120</v>
      </c>
      <c r="C102" s="9" t="s">
        <v>1140</v>
      </c>
      <c r="E102" s="17" t="s">
        <v>109</v>
      </c>
      <c r="F102" s="17">
        <v>48706</v>
      </c>
      <c r="G102" s="17" t="s">
        <v>77</v>
      </c>
      <c r="H102" s="19"/>
    </row>
    <row r="103" spans="1:8" x14ac:dyDescent="0.25">
      <c r="A103" s="1" t="s">
        <v>1121</v>
      </c>
      <c r="C103" s="1" t="s">
        <v>1180</v>
      </c>
      <c r="E103" s="17" t="s">
        <v>109</v>
      </c>
      <c r="F103" s="17">
        <v>48707</v>
      </c>
      <c r="G103" s="17" t="s">
        <v>77</v>
      </c>
      <c r="H103" s="19"/>
    </row>
    <row r="104" spans="1:8" x14ac:dyDescent="0.25">
      <c r="A104" s="1" t="s">
        <v>1122</v>
      </c>
      <c r="C104" s="9" t="s">
        <v>1140</v>
      </c>
      <c r="E104" s="17" t="s">
        <v>109</v>
      </c>
      <c r="F104" s="17">
        <v>48708</v>
      </c>
      <c r="G104" s="17" t="s">
        <v>77</v>
      </c>
      <c r="H104" s="19"/>
    </row>
    <row r="105" spans="1:8" x14ac:dyDescent="0.25">
      <c r="A105" s="1" t="s">
        <v>1123</v>
      </c>
      <c r="C105" s="1" t="s">
        <v>1144</v>
      </c>
      <c r="E105" s="17" t="s">
        <v>111</v>
      </c>
      <c r="F105" s="17">
        <v>48720</v>
      </c>
      <c r="G105" s="17" t="s">
        <v>85</v>
      </c>
      <c r="H105" s="19"/>
    </row>
    <row r="106" spans="1:8" x14ac:dyDescent="0.25">
      <c r="A106" s="1" t="s">
        <v>1151</v>
      </c>
      <c r="C106" s="1" t="s">
        <v>1141</v>
      </c>
      <c r="E106" s="17" t="s">
        <v>112</v>
      </c>
      <c r="F106" s="17">
        <v>49711</v>
      </c>
      <c r="G106" s="17" t="s">
        <v>113</v>
      </c>
      <c r="H106" s="19"/>
    </row>
    <row r="107" spans="1:8" x14ac:dyDescent="0.25">
      <c r="A107" s="1" t="s">
        <v>1124</v>
      </c>
      <c r="C107" s="9" t="s">
        <v>1140</v>
      </c>
      <c r="E107" s="17" t="s">
        <v>114</v>
      </c>
      <c r="F107" s="17">
        <v>49614</v>
      </c>
      <c r="G107" s="17" t="s">
        <v>58</v>
      </c>
      <c r="H107" s="19"/>
    </row>
    <row r="108" spans="1:8" x14ac:dyDescent="0.25">
      <c r="A108" s="1" t="s">
        <v>1125</v>
      </c>
      <c r="C108" s="1" t="s">
        <v>1139</v>
      </c>
      <c r="E108" s="17" t="s">
        <v>115</v>
      </c>
      <c r="F108" s="17">
        <v>49782</v>
      </c>
      <c r="G108" s="17" t="s">
        <v>113</v>
      </c>
      <c r="H108" s="19"/>
    </row>
    <row r="109" spans="1:8" x14ac:dyDescent="0.25">
      <c r="A109" s="1" t="s">
        <v>1126</v>
      </c>
      <c r="C109" s="9" t="s">
        <v>1149</v>
      </c>
      <c r="E109" s="17" t="s">
        <v>116</v>
      </c>
      <c r="F109" s="17">
        <v>48612</v>
      </c>
      <c r="G109" s="17" t="s">
        <v>117</v>
      </c>
      <c r="H109" s="19"/>
    </row>
    <row r="110" spans="1:8" x14ac:dyDescent="0.25">
      <c r="A110" s="1" t="s">
        <v>1127</v>
      </c>
      <c r="C110" s="1" t="s">
        <v>1045</v>
      </c>
      <c r="E110" s="17" t="s">
        <v>120</v>
      </c>
      <c r="F110" s="17">
        <v>48809</v>
      </c>
      <c r="G110" s="17" t="s">
        <v>121</v>
      </c>
      <c r="H110" s="19"/>
    </row>
    <row r="111" spans="1:8" x14ac:dyDescent="0.25">
      <c r="A111" s="1" t="s">
        <v>1128</v>
      </c>
      <c r="C111" s="2" t="s">
        <v>1146</v>
      </c>
      <c r="E111" s="17" t="s">
        <v>122</v>
      </c>
      <c r="F111" s="17">
        <v>49615</v>
      </c>
      <c r="G111" s="17" t="s">
        <v>20</v>
      </c>
      <c r="H111" s="19"/>
    </row>
    <row r="112" spans="1:8" x14ac:dyDescent="0.25">
      <c r="E112" s="17" t="s">
        <v>123</v>
      </c>
      <c r="F112" s="17">
        <v>48111</v>
      </c>
      <c r="G112" s="17" t="s">
        <v>31</v>
      </c>
      <c r="H112" s="19"/>
    </row>
    <row r="113" spans="1:8" x14ac:dyDescent="0.25">
      <c r="E113" s="17" t="s">
        <v>123</v>
      </c>
      <c r="F113" s="17">
        <v>48112</v>
      </c>
      <c r="G113" s="17" t="s">
        <v>31</v>
      </c>
      <c r="H113" s="19"/>
    </row>
    <row r="114" spans="1:8" ht="15.75" thickBot="1" x14ac:dyDescent="0.3">
      <c r="A114" s="1" t="s">
        <v>1156</v>
      </c>
      <c r="E114" s="17" t="s">
        <v>125</v>
      </c>
      <c r="F114" s="17">
        <v>49021</v>
      </c>
      <c r="G114" s="17" t="s">
        <v>126</v>
      </c>
      <c r="H114" s="19"/>
    </row>
    <row r="115" spans="1:8" ht="15.75" thickBot="1" x14ac:dyDescent="0.3">
      <c r="A115" s="13">
        <v>48126</v>
      </c>
      <c r="B115" s="25"/>
      <c r="C115" s="43" t="s">
        <v>1157</v>
      </c>
      <c r="E115" s="17" t="s">
        <v>127</v>
      </c>
      <c r="F115" s="17">
        <v>49306</v>
      </c>
      <c r="G115" s="17" t="s">
        <v>6</v>
      </c>
      <c r="H115" s="19"/>
    </row>
    <row r="116" spans="1:8" ht="15.75" thickBot="1" x14ac:dyDescent="0.3">
      <c r="A116" s="13">
        <v>48201</v>
      </c>
      <c r="B116" s="25"/>
      <c r="C116" s="43" t="s">
        <v>1157</v>
      </c>
      <c r="E116" s="17" t="s">
        <v>128</v>
      </c>
      <c r="F116" s="17">
        <v>48613</v>
      </c>
      <c r="G116" s="17" t="s">
        <v>77</v>
      </c>
      <c r="H116" s="19"/>
    </row>
    <row r="117" spans="1:8" ht="15.75" thickBot="1" x14ac:dyDescent="0.3">
      <c r="A117" s="13">
        <v>48202</v>
      </c>
      <c r="B117" s="25"/>
      <c r="C117" s="43" t="s">
        <v>1157</v>
      </c>
      <c r="E117" s="17" t="s">
        <v>129</v>
      </c>
      <c r="F117" s="17">
        <v>49022</v>
      </c>
      <c r="G117" s="17" t="s">
        <v>50</v>
      </c>
      <c r="H117" s="19"/>
    </row>
    <row r="118" spans="1:8" ht="15.75" thickBot="1" x14ac:dyDescent="0.3">
      <c r="A118" s="13">
        <v>48203</v>
      </c>
      <c r="B118" s="25"/>
      <c r="C118" s="43" t="s">
        <v>1157</v>
      </c>
      <c r="E118" s="17" t="s">
        <v>129</v>
      </c>
      <c r="F118" s="17">
        <v>49023</v>
      </c>
      <c r="G118" s="17" t="s">
        <v>50</v>
      </c>
      <c r="H118" s="19"/>
    </row>
    <row r="119" spans="1:8" ht="15.75" thickBot="1" x14ac:dyDescent="0.3">
      <c r="A119" s="13">
        <v>48204</v>
      </c>
      <c r="B119" s="25"/>
      <c r="C119" s="43" t="s">
        <v>1157</v>
      </c>
      <c r="E119" s="17" t="s">
        <v>131</v>
      </c>
      <c r="F119" s="17">
        <v>49616</v>
      </c>
      <c r="G119" s="17" t="s">
        <v>132</v>
      </c>
      <c r="H119" s="19"/>
    </row>
    <row r="120" spans="1:8" ht="15.75" thickBot="1" x14ac:dyDescent="0.3">
      <c r="A120" s="13">
        <v>48205</v>
      </c>
      <c r="B120" s="25"/>
      <c r="C120" s="43" t="s">
        <v>1157</v>
      </c>
      <c r="E120" s="17" t="s">
        <v>133</v>
      </c>
      <c r="F120" s="17">
        <v>49910</v>
      </c>
      <c r="G120" s="17" t="s">
        <v>134</v>
      </c>
      <c r="H120" s="19"/>
    </row>
    <row r="121" spans="1:8" ht="15.75" thickBot="1" x14ac:dyDescent="0.3">
      <c r="A121" s="13">
        <v>48206</v>
      </c>
      <c r="B121" s="25"/>
      <c r="C121" s="43" t="s">
        <v>1157</v>
      </c>
      <c r="E121" s="17" t="s">
        <v>135</v>
      </c>
      <c r="F121" s="17">
        <v>48072</v>
      </c>
      <c r="G121" s="17" t="s">
        <v>9</v>
      </c>
      <c r="H121" s="19"/>
    </row>
    <row r="122" spans="1:8" ht="15.75" thickBot="1" x14ac:dyDescent="0.3">
      <c r="A122" s="13">
        <v>48207</v>
      </c>
      <c r="B122" s="25"/>
      <c r="C122" s="43" t="s">
        <v>1157</v>
      </c>
      <c r="E122" s="17" t="s">
        <v>136</v>
      </c>
      <c r="F122" s="17">
        <v>49102</v>
      </c>
      <c r="G122" s="17" t="s">
        <v>50</v>
      </c>
      <c r="H122" s="19"/>
    </row>
    <row r="123" spans="1:8" ht="15.75" thickBot="1" x14ac:dyDescent="0.3">
      <c r="A123" s="13">
        <v>48208</v>
      </c>
      <c r="B123" s="25"/>
      <c r="C123" s="43" t="s">
        <v>1157</v>
      </c>
      <c r="E123" s="17" t="s">
        <v>139</v>
      </c>
      <c r="F123" s="17">
        <v>49103</v>
      </c>
      <c r="G123" s="17" t="s">
        <v>50</v>
      </c>
      <c r="H123" s="19"/>
    </row>
    <row r="124" spans="1:8" ht="15.75" thickBot="1" x14ac:dyDescent="0.3">
      <c r="A124" s="13">
        <v>48209</v>
      </c>
      <c r="B124" s="25"/>
      <c r="C124" s="43" t="s">
        <v>1157</v>
      </c>
      <c r="E124" s="17" t="s">
        <v>139</v>
      </c>
      <c r="F124" s="17">
        <v>49104</v>
      </c>
      <c r="G124" s="17" t="s">
        <v>50</v>
      </c>
      <c r="H124" s="19"/>
    </row>
    <row r="125" spans="1:8" ht="15.75" thickBot="1" x14ac:dyDescent="0.3">
      <c r="A125" s="13">
        <v>48210</v>
      </c>
      <c r="B125" s="25"/>
      <c r="C125" s="43" t="s">
        <v>1157</v>
      </c>
      <c r="E125" s="17" t="s">
        <v>140</v>
      </c>
      <c r="F125" s="17">
        <v>49911</v>
      </c>
      <c r="G125" s="17" t="s">
        <v>141</v>
      </c>
      <c r="H125" s="19"/>
    </row>
    <row r="126" spans="1:8" ht="15.75" thickBot="1" x14ac:dyDescent="0.3">
      <c r="A126" s="13">
        <v>48211</v>
      </c>
      <c r="B126" s="25"/>
      <c r="C126" s="43" t="s">
        <v>1157</v>
      </c>
      <c r="E126" s="17" t="s">
        <v>142</v>
      </c>
      <c r="F126" s="17">
        <v>49617</v>
      </c>
      <c r="G126" s="17" t="s">
        <v>132</v>
      </c>
      <c r="H126" s="19"/>
    </row>
    <row r="127" spans="1:8" ht="15.75" thickBot="1" x14ac:dyDescent="0.3">
      <c r="A127" s="13">
        <v>48212</v>
      </c>
      <c r="B127" s="25"/>
      <c r="C127" s="43" t="s">
        <v>1157</v>
      </c>
      <c r="E127" s="17" t="s">
        <v>143</v>
      </c>
      <c r="F127" s="17">
        <v>49808</v>
      </c>
      <c r="G127" s="17" t="s">
        <v>63</v>
      </c>
      <c r="H127" s="19"/>
    </row>
    <row r="128" spans="1:8" ht="15.75" thickBot="1" x14ac:dyDescent="0.3">
      <c r="A128" s="13">
        <v>48213</v>
      </c>
      <c r="B128" s="25"/>
      <c r="C128" s="43" t="s">
        <v>1157</v>
      </c>
      <c r="E128" s="17" t="s">
        <v>144</v>
      </c>
      <c r="F128" s="17">
        <v>49307</v>
      </c>
      <c r="G128" s="17" t="s">
        <v>101</v>
      </c>
      <c r="H128" s="19"/>
    </row>
    <row r="129" spans="1:8" ht="15.75" thickBot="1" x14ac:dyDescent="0.3">
      <c r="A129" s="13">
        <v>48214</v>
      </c>
      <c r="B129" s="25"/>
      <c r="C129" s="43" t="s">
        <v>1157</v>
      </c>
      <c r="E129" s="17" t="s">
        <v>145</v>
      </c>
      <c r="F129" s="17">
        <v>48415</v>
      </c>
      <c r="G129" s="17" t="s">
        <v>146</v>
      </c>
      <c r="H129" s="19"/>
    </row>
    <row r="130" spans="1:8" ht="15.75" thickBot="1" x14ac:dyDescent="0.3">
      <c r="A130" s="13">
        <v>48215</v>
      </c>
      <c r="B130" s="25"/>
      <c r="C130" s="43" t="s">
        <v>1157</v>
      </c>
      <c r="E130" s="17" t="s">
        <v>147</v>
      </c>
      <c r="F130" s="17">
        <v>48009</v>
      </c>
      <c r="G130" s="17" t="s">
        <v>9</v>
      </c>
      <c r="H130" s="19"/>
    </row>
    <row r="131" spans="1:8" ht="15.75" thickBot="1" x14ac:dyDescent="0.3">
      <c r="A131" s="13">
        <v>48216</v>
      </c>
      <c r="B131" s="25"/>
      <c r="C131" s="43" t="s">
        <v>1157</v>
      </c>
      <c r="E131" s="17" t="s">
        <v>147</v>
      </c>
      <c r="F131" s="17">
        <v>48012</v>
      </c>
      <c r="G131" s="17" t="s">
        <v>9</v>
      </c>
      <c r="H131" s="19"/>
    </row>
    <row r="132" spans="1:8" ht="15.75" thickBot="1" x14ac:dyDescent="0.3">
      <c r="A132" s="13">
        <v>48217</v>
      </c>
      <c r="B132" s="25"/>
      <c r="C132" s="43" t="s">
        <v>1157</v>
      </c>
      <c r="E132" s="17" t="s">
        <v>149</v>
      </c>
      <c r="F132" s="17">
        <v>49309</v>
      </c>
      <c r="G132" s="17" t="s">
        <v>150</v>
      </c>
      <c r="H132" s="19"/>
    </row>
    <row r="133" spans="1:8" ht="15.75" thickBot="1" x14ac:dyDescent="0.3">
      <c r="A133" s="13">
        <v>48219</v>
      </c>
      <c r="B133" s="25"/>
      <c r="C133" s="43" t="s">
        <v>1157</v>
      </c>
      <c r="E133" s="17" t="s">
        <v>151</v>
      </c>
      <c r="F133" s="17">
        <v>48721</v>
      </c>
      <c r="G133" s="17" t="s">
        <v>103</v>
      </c>
      <c r="H133" s="19"/>
    </row>
    <row r="134" spans="1:8" ht="15.75" thickBot="1" x14ac:dyDescent="0.3">
      <c r="A134" s="13">
        <v>48221</v>
      </c>
      <c r="B134" s="25"/>
      <c r="C134" s="43" t="s">
        <v>1157</v>
      </c>
      <c r="E134" s="17" t="s">
        <v>152</v>
      </c>
      <c r="F134" s="17">
        <v>49310</v>
      </c>
      <c r="G134" s="17" t="s">
        <v>153</v>
      </c>
      <c r="H134" s="19"/>
    </row>
    <row r="135" spans="1:8" ht="15.75" thickBot="1" x14ac:dyDescent="0.3">
      <c r="A135" s="13">
        <v>48223</v>
      </c>
      <c r="B135" s="25"/>
      <c r="C135" s="43" t="s">
        <v>1157</v>
      </c>
      <c r="E135" s="17" t="s">
        <v>155</v>
      </c>
      <c r="F135" s="17">
        <v>49228</v>
      </c>
      <c r="G135" s="17" t="s">
        <v>8</v>
      </c>
      <c r="H135" s="19"/>
    </row>
    <row r="136" spans="1:8" ht="15.75" thickBot="1" x14ac:dyDescent="0.3">
      <c r="A136" s="13">
        <v>48224</v>
      </c>
      <c r="B136" s="25"/>
      <c r="C136" s="43" t="s">
        <v>1157</v>
      </c>
      <c r="E136" s="17" t="s">
        <v>158</v>
      </c>
      <c r="F136" s="17">
        <v>48301</v>
      </c>
      <c r="G136" s="17" t="s">
        <v>9</v>
      </c>
      <c r="H136" s="19"/>
    </row>
    <row r="137" spans="1:8" ht="15.75" thickBot="1" x14ac:dyDescent="0.3">
      <c r="A137" s="13">
        <v>48225</v>
      </c>
      <c r="B137" s="25"/>
      <c r="C137" s="43" t="s">
        <v>1157</v>
      </c>
      <c r="E137" s="17" t="s">
        <v>158</v>
      </c>
      <c r="F137" s="17">
        <v>48302</v>
      </c>
      <c r="G137" s="17" t="s">
        <v>9</v>
      </c>
      <c r="H137" s="19"/>
    </row>
    <row r="138" spans="1:8" ht="15.75" thickBot="1" x14ac:dyDescent="0.3">
      <c r="A138" s="13">
        <v>48226</v>
      </c>
      <c r="B138" s="25"/>
      <c r="C138" s="43" t="s">
        <v>1157</v>
      </c>
      <c r="E138" s="17" t="s">
        <v>158</v>
      </c>
      <c r="F138" s="17">
        <v>48303</v>
      </c>
      <c r="G138" s="17" t="s">
        <v>9</v>
      </c>
      <c r="H138" s="19"/>
    </row>
    <row r="139" spans="1:8" ht="15.75" thickBot="1" x14ac:dyDescent="0.3">
      <c r="A139" s="13">
        <v>48227</v>
      </c>
      <c r="B139" s="25"/>
      <c r="C139" s="43" t="s">
        <v>1157</v>
      </c>
      <c r="E139" s="17" t="s">
        <v>158</v>
      </c>
      <c r="F139" s="17">
        <v>48304</v>
      </c>
      <c r="G139" s="17" t="s">
        <v>9</v>
      </c>
      <c r="H139" s="19"/>
    </row>
    <row r="140" spans="1:8" ht="15.75" thickBot="1" x14ac:dyDescent="0.3">
      <c r="A140" s="13">
        <v>48228</v>
      </c>
      <c r="B140" s="25"/>
      <c r="C140" s="43" t="s">
        <v>1157</v>
      </c>
      <c r="E140" s="17" t="s">
        <v>159</v>
      </c>
      <c r="F140" s="17">
        <v>49026</v>
      </c>
      <c r="G140" s="17" t="s">
        <v>92</v>
      </c>
      <c r="H140" s="19"/>
    </row>
    <row r="141" spans="1:8" ht="15.75" thickBot="1" x14ac:dyDescent="0.3">
      <c r="A141" s="13">
        <v>48233</v>
      </c>
      <c r="B141" s="25"/>
      <c r="C141" s="43" t="s">
        <v>1157</v>
      </c>
      <c r="E141" s="17" t="s">
        <v>160</v>
      </c>
      <c r="F141" s="17">
        <v>49618</v>
      </c>
      <c r="G141" s="17" t="s">
        <v>161</v>
      </c>
      <c r="H141" s="19"/>
    </row>
    <row r="142" spans="1:8" ht="15.75" thickBot="1" x14ac:dyDescent="0.3">
      <c r="A142" s="13">
        <v>48234</v>
      </c>
      <c r="B142" s="25"/>
      <c r="C142" s="43" t="s">
        <v>1157</v>
      </c>
      <c r="E142" s="17" t="s">
        <v>162</v>
      </c>
      <c r="F142" s="17">
        <v>49712</v>
      </c>
      <c r="G142" s="17" t="s">
        <v>113</v>
      </c>
      <c r="H142" s="19"/>
    </row>
    <row r="143" spans="1:8" ht="15.75" thickBot="1" x14ac:dyDescent="0.3">
      <c r="A143" s="13">
        <v>48235</v>
      </c>
      <c r="B143" s="25"/>
      <c r="C143" s="43" t="s">
        <v>1157</v>
      </c>
      <c r="E143" s="17" t="s">
        <v>163</v>
      </c>
      <c r="F143" s="17">
        <v>49713</v>
      </c>
      <c r="G143" s="17" t="s">
        <v>113</v>
      </c>
      <c r="H143" s="19"/>
    </row>
    <row r="144" spans="1:8" ht="15.75" thickBot="1" x14ac:dyDescent="0.3">
      <c r="A144" s="13">
        <v>48236</v>
      </c>
      <c r="B144" s="25"/>
      <c r="C144" s="43" t="s">
        <v>1157</v>
      </c>
      <c r="E144" s="17" t="s">
        <v>164</v>
      </c>
      <c r="F144" s="17">
        <v>49311</v>
      </c>
      <c r="G144" s="17" t="s">
        <v>27</v>
      </c>
      <c r="H144" s="19"/>
    </row>
    <row r="145" spans="1:8" ht="15.75" thickBot="1" x14ac:dyDescent="0.3">
      <c r="A145" s="13">
        <v>48238</v>
      </c>
      <c r="B145" s="25"/>
      <c r="C145" s="43" t="s">
        <v>1157</v>
      </c>
      <c r="E145" s="17" t="s">
        <v>165</v>
      </c>
      <c r="F145" s="17">
        <v>49402</v>
      </c>
      <c r="G145" s="17" t="s">
        <v>302</v>
      </c>
      <c r="H145" s="19"/>
    </row>
    <row r="146" spans="1:8" ht="15.75" thickBot="1" x14ac:dyDescent="0.3">
      <c r="A146" s="13">
        <v>48239</v>
      </c>
      <c r="B146" s="25"/>
      <c r="C146" s="1" t="s">
        <v>1044</v>
      </c>
      <c r="E146" s="17" t="s">
        <v>166</v>
      </c>
      <c r="F146" s="17">
        <v>48614</v>
      </c>
      <c r="G146" s="17" t="s">
        <v>146</v>
      </c>
      <c r="H146" s="19"/>
    </row>
    <row r="147" spans="1:8" ht="15.75" thickBot="1" x14ac:dyDescent="0.3">
      <c r="A147" s="13">
        <v>48240</v>
      </c>
      <c r="B147" s="25"/>
      <c r="C147" s="43" t="s">
        <v>1157</v>
      </c>
      <c r="E147" s="17" t="s">
        <v>167</v>
      </c>
      <c r="F147" s="17">
        <v>48615</v>
      </c>
      <c r="G147" s="17" t="s">
        <v>39</v>
      </c>
      <c r="H147" s="19"/>
    </row>
    <row r="148" spans="1:8" ht="15.75" thickBot="1" x14ac:dyDescent="0.3">
      <c r="A148" s="13">
        <v>48243</v>
      </c>
      <c r="B148" s="25"/>
      <c r="C148" s="43" t="s">
        <v>1157</v>
      </c>
      <c r="E148" s="17" t="s">
        <v>168</v>
      </c>
      <c r="F148" s="17">
        <v>49027</v>
      </c>
      <c r="G148" s="17" t="s">
        <v>92</v>
      </c>
      <c r="H148" s="19"/>
    </row>
    <row r="149" spans="1:8" x14ac:dyDescent="0.25">
      <c r="E149" s="17" t="s">
        <v>169</v>
      </c>
      <c r="F149" s="17">
        <v>49619</v>
      </c>
      <c r="G149" s="17" t="s">
        <v>58</v>
      </c>
      <c r="H149" s="19"/>
    </row>
    <row r="150" spans="1:8" x14ac:dyDescent="0.25">
      <c r="E150" s="17" t="s">
        <v>170</v>
      </c>
      <c r="F150" s="17">
        <v>48722</v>
      </c>
      <c r="G150" s="17" t="s">
        <v>146</v>
      </c>
      <c r="H150" s="19"/>
    </row>
    <row r="151" spans="1:8" x14ac:dyDescent="0.25">
      <c r="E151" s="17" t="s">
        <v>171</v>
      </c>
      <c r="F151" s="17">
        <v>48115</v>
      </c>
      <c r="G151" s="17" t="s">
        <v>53</v>
      </c>
      <c r="H151" s="19"/>
    </row>
    <row r="152" spans="1:8" x14ac:dyDescent="0.25">
      <c r="E152" s="17" t="s">
        <v>172</v>
      </c>
      <c r="F152" s="17">
        <v>49106</v>
      </c>
      <c r="G152" s="17" t="s">
        <v>50</v>
      </c>
      <c r="H152" s="19"/>
    </row>
    <row r="153" spans="1:8" x14ac:dyDescent="0.25">
      <c r="E153" s="17" t="s">
        <v>173</v>
      </c>
      <c r="F153" s="17">
        <v>48114</v>
      </c>
      <c r="G153" s="17" t="s">
        <v>174</v>
      </c>
      <c r="H153" s="19"/>
    </row>
    <row r="154" spans="1:8" x14ac:dyDescent="0.25">
      <c r="E154" s="17" t="s">
        <v>173</v>
      </c>
      <c r="F154" s="17">
        <v>48116</v>
      </c>
      <c r="G154" s="17" t="s">
        <v>174</v>
      </c>
      <c r="H154" s="19"/>
    </row>
    <row r="155" spans="1:8" x14ac:dyDescent="0.25">
      <c r="E155" s="17" t="s">
        <v>175</v>
      </c>
      <c r="F155" s="17">
        <v>49715</v>
      </c>
      <c r="G155" s="17" t="s">
        <v>96</v>
      </c>
      <c r="H155" s="19"/>
    </row>
    <row r="156" spans="1:8" x14ac:dyDescent="0.25">
      <c r="E156" s="17" t="s">
        <v>177</v>
      </c>
      <c r="F156" s="17">
        <v>49229</v>
      </c>
      <c r="G156" s="17" t="s">
        <v>8</v>
      </c>
      <c r="H156" s="19"/>
    </row>
    <row r="157" spans="1:8" x14ac:dyDescent="0.25">
      <c r="E157" s="17" t="s">
        <v>178</v>
      </c>
      <c r="F157" s="17">
        <v>49312</v>
      </c>
      <c r="G157" s="17" t="s">
        <v>150</v>
      </c>
      <c r="H157" s="19"/>
    </row>
    <row r="158" spans="1:8" x14ac:dyDescent="0.25">
      <c r="E158" s="17" t="s">
        <v>179</v>
      </c>
      <c r="F158" s="17">
        <v>49028</v>
      </c>
      <c r="G158" s="17" t="s">
        <v>165</v>
      </c>
      <c r="H158" s="19"/>
    </row>
    <row r="159" spans="1:8" x14ac:dyDescent="0.25">
      <c r="E159" s="17" t="s">
        <v>180</v>
      </c>
      <c r="F159" s="17">
        <v>49230</v>
      </c>
      <c r="G159" s="17" t="s">
        <v>181</v>
      </c>
      <c r="H159" s="19"/>
    </row>
    <row r="160" spans="1:8" x14ac:dyDescent="0.25">
      <c r="E160" s="17" t="s">
        <v>182</v>
      </c>
      <c r="F160" s="17">
        <v>48416</v>
      </c>
      <c r="G160" s="17" t="s">
        <v>56</v>
      </c>
      <c r="H160" s="19"/>
    </row>
    <row r="161" spans="5:8" x14ac:dyDescent="0.25">
      <c r="E161" s="17" t="s">
        <v>183</v>
      </c>
      <c r="F161" s="17">
        <v>49912</v>
      </c>
      <c r="G161" s="17" t="s">
        <v>134</v>
      </c>
      <c r="H161" s="19"/>
    </row>
    <row r="162" spans="5:8" x14ac:dyDescent="0.25">
      <c r="E162" s="17" t="s">
        <v>185</v>
      </c>
      <c r="F162" s="17">
        <v>49716</v>
      </c>
      <c r="G162" s="17" t="s">
        <v>18</v>
      </c>
      <c r="H162" s="19"/>
    </row>
    <row r="163" spans="5:8" x14ac:dyDescent="0.25">
      <c r="E163" s="17" t="s">
        <v>186</v>
      </c>
      <c r="F163" s="17">
        <v>49107</v>
      </c>
      <c r="G163" s="17" t="s">
        <v>50</v>
      </c>
      <c r="H163" s="19"/>
    </row>
    <row r="164" spans="5:8" x14ac:dyDescent="0.25">
      <c r="E164" s="17" t="s">
        <v>187</v>
      </c>
      <c r="F164" s="17">
        <v>49620</v>
      </c>
      <c r="G164" s="17" t="s">
        <v>161</v>
      </c>
      <c r="H164" s="19"/>
    </row>
    <row r="165" spans="5:8" x14ac:dyDescent="0.25">
      <c r="E165" s="17" t="s">
        <v>189</v>
      </c>
      <c r="F165" s="17">
        <v>49029</v>
      </c>
      <c r="G165" s="17" t="s">
        <v>22</v>
      </c>
      <c r="H165" s="19"/>
    </row>
    <row r="166" spans="5:8" x14ac:dyDescent="0.25">
      <c r="E166" s="17" t="s">
        <v>190</v>
      </c>
      <c r="F166" s="17">
        <v>49314</v>
      </c>
      <c r="G166" s="17" t="s">
        <v>27</v>
      </c>
      <c r="H166" s="19"/>
    </row>
    <row r="167" spans="5:8" x14ac:dyDescent="0.25">
      <c r="E167" s="17" t="s">
        <v>191</v>
      </c>
      <c r="F167" s="17">
        <v>49030</v>
      </c>
      <c r="G167" s="17" t="s">
        <v>192</v>
      </c>
      <c r="H167" s="19"/>
    </row>
    <row r="168" spans="5:8" x14ac:dyDescent="0.25">
      <c r="E168" s="17" t="s">
        <v>193</v>
      </c>
      <c r="F168" s="17">
        <v>48417</v>
      </c>
      <c r="G168" s="17" t="s">
        <v>146</v>
      </c>
      <c r="H168" s="19"/>
    </row>
    <row r="169" spans="5:8" x14ac:dyDescent="0.25">
      <c r="E169" s="17" t="s">
        <v>194</v>
      </c>
      <c r="F169" s="17">
        <v>49717</v>
      </c>
      <c r="G169" s="17" t="s">
        <v>12</v>
      </c>
      <c r="H169" s="19"/>
    </row>
    <row r="170" spans="5:8" x14ac:dyDescent="0.25">
      <c r="E170" s="17" t="s">
        <v>195</v>
      </c>
      <c r="F170" s="17">
        <v>48509</v>
      </c>
      <c r="G170" s="17" t="s">
        <v>1</v>
      </c>
      <c r="H170" s="19"/>
    </row>
    <row r="171" spans="5:8" x14ac:dyDescent="0.25">
      <c r="E171" s="17" t="s">
        <v>195</v>
      </c>
      <c r="F171" s="17">
        <v>48519</v>
      </c>
      <c r="G171" s="17" t="s">
        <v>1</v>
      </c>
      <c r="H171" s="19"/>
    </row>
    <row r="172" spans="5:8" x14ac:dyDescent="0.25">
      <c r="E172" s="17" t="s">
        <v>195</v>
      </c>
      <c r="F172" s="17">
        <v>48529</v>
      </c>
      <c r="G172" s="17" t="s">
        <v>1</v>
      </c>
      <c r="H172" s="19"/>
    </row>
    <row r="173" spans="5:8" x14ac:dyDescent="0.25">
      <c r="E173" s="17" t="s">
        <v>198</v>
      </c>
      <c r="F173" s="17">
        <v>48418</v>
      </c>
      <c r="G173" s="17" t="s">
        <v>54</v>
      </c>
      <c r="H173" s="19"/>
    </row>
    <row r="174" spans="5:8" x14ac:dyDescent="0.25">
      <c r="E174" s="17" t="s">
        <v>199</v>
      </c>
      <c r="F174" s="17">
        <v>49315</v>
      </c>
      <c r="G174" s="17" t="s">
        <v>6</v>
      </c>
      <c r="H174" s="19"/>
    </row>
    <row r="175" spans="5:8" x14ac:dyDescent="0.25">
      <c r="E175" s="17" t="s">
        <v>200</v>
      </c>
      <c r="F175" s="17">
        <v>49601</v>
      </c>
      <c r="G175" s="17" t="s">
        <v>161</v>
      </c>
      <c r="H175" s="19"/>
    </row>
    <row r="176" spans="5:8" x14ac:dyDescent="0.25">
      <c r="E176" s="17" t="s">
        <v>202</v>
      </c>
      <c r="F176" s="17">
        <v>49316</v>
      </c>
      <c r="G176" s="17" t="s">
        <v>6</v>
      </c>
      <c r="H176" s="19"/>
    </row>
    <row r="177" spans="5:8" x14ac:dyDescent="0.25">
      <c r="E177" s="17" t="s">
        <v>203</v>
      </c>
      <c r="F177" s="17">
        <v>49913</v>
      </c>
      <c r="G177" s="17" t="s">
        <v>70</v>
      </c>
      <c r="H177" s="19"/>
    </row>
    <row r="178" spans="5:8" x14ac:dyDescent="0.25">
      <c r="E178" s="17" t="s">
        <v>204</v>
      </c>
      <c r="F178" s="17">
        <v>49232</v>
      </c>
      <c r="G178" s="17" t="s">
        <v>29</v>
      </c>
      <c r="H178" s="19"/>
    </row>
    <row r="179" spans="5:8" x14ac:dyDescent="0.25">
      <c r="E179" s="17" t="s">
        <v>206</v>
      </c>
      <c r="F179" s="17">
        <v>49317</v>
      </c>
      <c r="G179" s="17" t="s">
        <v>6</v>
      </c>
      <c r="H179" s="19"/>
    </row>
    <row r="180" spans="5:8" x14ac:dyDescent="0.25">
      <c r="E180" s="17" t="s">
        <v>207</v>
      </c>
      <c r="F180" s="17">
        <v>48187</v>
      </c>
      <c r="G180" s="17" t="s">
        <v>31</v>
      </c>
      <c r="H180" s="19"/>
    </row>
    <row r="181" spans="5:8" x14ac:dyDescent="0.25">
      <c r="E181" s="17" t="s">
        <v>207</v>
      </c>
      <c r="F181" s="17">
        <v>48188</v>
      </c>
      <c r="G181" s="17" t="s">
        <v>31</v>
      </c>
      <c r="H181" s="19"/>
    </row>
    <row r="182" spans="5:8" x14ac:dyDescent="0.25">
      <c r="E182" s="17" t="s">
        <v>209</v>
      </c>
      <c r="F182" s="17">
        <v>48014</v>
      </c>
      <c r="G182" s="17" t="s">
        <v>1123</v>
      </c>
      <c r="H182" s="19"/>
    </row>
    <row r="183" spans="5:8" x14ac:dyDescent="0.25">
      <c r="E183" s="17" t="s">
        <v>210</v>
      </c>
      <c r="F183" s="17">
        <v>48117</v>
      </c>
      <c r="G183" s="17" t="s">
        <v>34</v>
      </c>
      <c r="H183" s="19"/>
    </row>
    <row r="184" spans="5:8" x14ac:dyDescent="0.25">
      <c r="E184" s="17" t="s">
        <v>211</v>
      </c>
      <c r="F184" s="17">
        <v>49812</v>
      </c>
      <c r="G184" s="17" t="s">
        <v>212</v>
      </c>
      <c r="H184" s="19"/>
    </row>
    <row r="185" spans="5:8" x14ac:dyDescent="0.25">
      <c r="E185" s="17" t="s">
        <v>213</v>
      </c>
      <c r="F185" s="17">
        <v>48723</v>
      </c>
      <c r="G185" s="17" t="s">
        <v>16</v>
      </c>
      <c r="H185" s="19"/>
    </row>
    <row r="186" spans="5:8" x14ac:dyDescent="0.25">
      <c r="E186" s="17" t="s">
        <v>214</v>
      </c>
      <c r="F186" s="17">
        <v>49718</v>
      </c>
      <c r="G186" s="17" t="s">
        <v>18</v>
      </c>
      <c r="H186" s="19"/>
    </row>
    <row r="187" spans="5:8" x14ac:dyDescent="0.25">
      <c r="E187" s="17" t="s">
        <v>215</v>
      </c>
      <c r="F187" s="17">
        <v>48724</v>
      </c>
      <c r="G187" s="17" t="s">
        <v>146</v>
      </c>
      <c r="H187" s="19"/>
    </row>
    <row r="188" spans="5:8" x14ac:dyDescent="0.25">
      <c r="E188" s="17" t="s">
        <v>216</v>
      </c>
      <c r="F188" s="17">
        <v>48811</v>
      </c>
      <c r="G188" s="17" t="s">
        <v>217</v>
      </c>
      <c r="H188" s="19"/>
    </row>
    <row r="189" spans="5:8" x14ac:dyDescent="0.25">
      <c r="E189" s="17" t="s">
        <v>218</v>
      </c>
      <c r="F189" s="17">
        <v>48419</v>
      </c>
      <c r="G189" s="17" t="s">
        <v>56</v>
      </c>
      <c r="H189" s="19"/>
    </row>
    <row r="190" spans="5:8" x14ac:dyDescent="0.25">
      <c r="E190" s="17" t="s">
        <v>219</v>
      </c>
      <c r="F190" s="17">
        <v>48064</v>
      </c>
      <c r="G190" s="17" t="s">
        <v>1123</v>
      </c>
      <c r="H190" s="19"/>
    </row>
    <row r="191" spans="5:8" x14ac:dyDescent="0.25">
      <c r="E191" s="17" t="s">
        <v>220</v>
      </c>
      <c r="F191" s="17">
        <v>48725</v>
      </c>
      <c r="G191" s="17" t="s">
        <v>85</v>
      </c>
      <c r="H191" s="19"/>
    </row>
    <row r="192" spans="5:8" x14ac:dyDescent="0.25">
      <c r="E192" s="17" t="s">
        <v>221</v>
      </c>
      <c r="F192" s="17">
        <v>49318</v>
      </c>
      <c r="G192" s="17" t="s">
        <v>87</v>
      </c>
      <c r="H192" s="19"/>
    </row>
    <row r="193" spans="5:8" x14ac:dyDescent="0.25">
      <c r="E193" s="17" t="s">
        <v>222</v>
      </c>
      <c r="F193" s="17">
        <v>49915</v>
      </c>
      <c r="G193" s="17" t="s">
        <v>44</v>
      </c>
      <c r="H193" s="19"/>
    </row>
    <row r="194" spans="5:8" x14ac:dyDescent="0.25">
      <c r="E194" s="17" t="s">
        <v>223</v>
      </c>
      <c r="F194" s="17">
        <v>48726</v>
      </c>
      <c r="G194" s="17" t="s">
        <v>16</v>
      </c>
      <c r="H194" s="19"/>
    </row>
    <row r="195" spans="5:8" x14ac:dyDescent="0.25">
      <c r="E195" s="17" t="s">
        <v>224</v>
      </c>
      <c r="F195" s="17">
        <v>49031</v>
      </c>
      <c r="G195" s="17" t="s">
        <v>225</v>
      </c>
      <c r="H195" s="19"/>
    </row>
    <row r="196" spans="5:8" x14ac:dyDescent="0.25">
      <c r="E196" s="17" t="s">
        <v>226</v>
      </c>
      <c r="F196" s="17">
        <v>49621</v>
      </c>
      <c r="G196" s="17" t="s">
        <v>227</v>
      </c>
      <c r="H196" s="19"/>
    </row>
    <row r="197" spans="5:8" x14ac:dyDescent="0.25">
      <c r="E197" s="17" t="s">
        <v>228</v>
      </c>
      <c r="F197" s="17">
        <v>48812</v>
      </c>
      <c r="G197" s="17" t="s">
        <v>217</v>
      </c>
      <c r="H197" s="19"/>
    </row>
    <row r="198" spans="5:8" x14ac:dyDescent="0.25">
      <c r="E198" s="17" t="s">
        <v>230</v>
      </c>
      <c r="F198" s="17">
        <v>49319</v>
      </c>
      <c r="G198" s="17" t="s">
        <v>6</v>
      </c>
      <c r="H198" s="19"/>
    </row>
    <row r="199" spans="5:8" x14ac:dyDescent="0.25">
      <c r="E199" s="17" t="s">
        <v>231</v>
      </c>
      <c r="F199" s="17">
        <v>49719</v>
      </c>
      <c r="G199" s="17" t="s">
        <v>232</v>
      </c>
      <c r="H199" s="19"/>
    </row>
    <row r="200" spans="5:8" x14ac:dyDescent="0.25">
      <c r="E200" s="17" t="s">
        <v>233</v>
      </c>
      <c r="F200" s="17">
        <v>49233</v>
      </c>
      <c r="G200" s="17" t="s">
        <v>8</v>
      </c>
      <c r="H200" s="19"/>
    </row>
    <row r="201" spans="5:8" x14ac:dyDescent="0.25">
      <c r="E201" s="17" t="s">
        <v>234</v>
      </c>
      <c r="F201" s="17">
        <v>48015</v>
      </c>
      <c r="G201" s="17" t="s">
        <v>61</v>
      </c>
      <c r="H201" s="19"/>
    </row>
    <row r="202" spans="5:8" x14ac:dyDescent="0.25">
      <c r="E202" s="17" t="s">
        <v>235</v>
      </c>
      <c r="F202" s="17">
        <v>49622</v>
      </c>
      <c r="G202" s="17" t="s">
        <v>20</v>
      </c>
      <c r="H202" s="19"/>
    </row>
    <row r="203" spans="5:8" x14ac:dyDescent="0.25">
      <c r="E203" s="17" t="s">
        <v>236</v>
      </c>
      <c r="F203" s="17">
        <v>49032</v>
      </c>
      <c r="G203" s="17" t="s">
        <v>192</v>
      </c>
      <c r="H203" s="19"/>
    </row>
    <row r="204" spans="5:8" x14ac:dyDescent="0.25">
      <c r="E204" s="17" t="s">
        <v>237</v>
      </c>
      <c r="F204" s="17">
        <v>49033</v>
      </c>
      <c r="G204" s="17" t="s">
        <v>22</v>
      </c>
      <c r="H204" s="19"/>
    </row>
    <row r="205" spans="5:8" x14ac:dyDescent="0.25">
      <c r="E205" s="17" t="s">
        <v>238</v>
      </c>
      <c r="F205" s="17">
        <v>49814</v>
      </c>
      <c r="G205" s="17" t="s">
        <v>63</v>
      </c>
      <c r="H205" s="19"/>
    </row>
    <row r="206" spans="5:8" x14ac:dyDescent="0.25">
      <c r="E206" s="17" t="s">
        <v>239</v>
      </c>
      <c r="F206" s="17">
        <v>49815</v>
      </c>
      <c r="G206" s="17" t="s">
        <v>240</v>
      </c>
      <c r="H206" s="19"/>
    </row>
    <row r="207" spans="5:8" x14ac:dyDescent="0.25">
      <c r="E207" s="17" t="s">
        <v>113</v>
      </c>
      <c r="F207" s="17">
        <v>49720</v>
      </c>
      <c r="G207" s="17" t="s">
        <v>113</v>
      </c>
      <c r="H207" s="19"/>
    </row>
    <row r="208" spans="5:8" x14ac:dyDescent="0.25">
      <c r="E208" s="17" t="s">
        <v>241</v>
      </c>
      <c r="F208" s="17">
        <v>48813</v>
      </c>
      <c r="G208" s="17" t="s">
        <v>126</v>
      </c>
      <c r="H208" s="19"/>
    </row>
    <row r="209" spans="5:8" x14ac:dyDescent="0.25">
      <c r="E209" s="17" t="s">
        <v>242</v>
      </c>
      <c r="F209" s="17">
        <v>49623</v>
      </c>
      <c r="G209" s="17" t="s">
        <v>89</v>
      </c>
      <c r="H209" s="19"/>
    </row>
    <row r="210" spans="5:8" x14ac:dyDescent="0.25">
      <c r="E210" s="17" t="s">
        <v>243</v>
      </c>
      <c r="F210" s="17">
        <v>49916</v>
      </c>
      <c r="G210" s="17" t="s">
        <v>70</v>
      </c>
      <c r="H210" s="19"/>
    </row>
    <row r="211" spans="5:8" x14ac:dyDescent="0.25">
      <c r="E211" s="17" t="s">
        <v>244</v>
      </c>
      <c r="F211" s="17">
        <v>49816</v>
      </c>
      <c r="G211" s="17" t="s">
        <v>24</v>
      </c>
      <c r="H211" s="19"/>
    </row>
    <row r="212" spans="5:8" x14ac:dyDescent="0.25">
      <c r="E212" s="17" t="s">
        <v>12</v>
      </c>
      <c r="F212" s="17">
        <v>49721</v>
      </c>
      <c r="G212" s="17" t="s">
        <v>12</v>
      </c>
      <c r="H212" s="19"/>
    </row>
    <row r="213" spans="5:8" x14ac:dyDescent="0.25">
      <c r="E213" s="17" t="s">
        <v>245</v>
      </c>
      <c r="F213" s="17">
        <v>48118</v>
      </c>
      <c r="G213" s="17" t="s">
        <v>53</v>
      </c>
      <c r="H213" s="19"/>
    </row>
    <row r="214" spans="5:8" x14ac:dyDescent="0.25">
      <c r="E214" s="17" t="s">
        <v>246</v>
      </c>
      <c r="F214" s="17">
        <v>48616</v>
      </c>
      <c r="G214" s="17" t="s">
        <v>146</v>
      </c>
      <c r="H214" s="19"/>
    </row>
    <row r="215" spans="5:8" x14ac:dyDescent="0.25">
      <c r="E215" s="17" t="s">
        <v>247</v>
      </c>
      <c r="F215" s="17">
        <v>49320</v>
      </c>
      <c r="G215" s="17" t="s">
        <v>101</v>
      </c>
      <c r="H215" s="19"/>
    </row>
    <row r="216" spans="5:8" x14ac:dyDescent="0.25">
      <c r="E216" s="17" t="s">
        <v>249</v>
      </c>
      <c r="F216" s="17">
        <v>48617</v>
      </c>
      <c r="G216" s="17" t="s">
        <v>249</v>
      </c>
      <c r="H216" s="19"/>
    </row>
    <row r="217" spans="5:8" x14ac:dyDescent="0.25">
      <c r="E217" s="17" t="s">
        <v>250</v>
      </c>
      <c r="F217" s="17">
        <v>49234</v>
      </c>
      <c r="G217" s="17" t="s">
        <v>181</v>
      </c>
      <c r="H217" s="19"/>
    </row>
    <row r="218" spans="5:8" x14ac:dyDescent="0.25">
      <c r="E218" s="17" t="s">
        <v>251</v>
      </c>
      <c r="F218" s="17">
        <v>48346</v>
      </c>
      <c r="G218" s="17" t="s">
        <v>9</v>
      </c>
      <c r="H218" s="19"/>
    </row>
    <row r="219" spans="5:8" x14ac:dyDescent="0.25">
      <c r="E219" s="17" t="s">
        <v>251</v>
      </c>
      <c r="F219" s="17">
        <v>48347</v>
      </c>
      <c r="G219" s="17" t="s">
        <v>9</v>
      </c>
      <c r="H219" s="19"/>
    </row>
    <row r="220" spans="5:8" x14ac:dyDescent="0.25">
      <c r="E220" s="17" t="s">
        <v>251</v>
      </c>
      <c r="F220" s="17">
        <v>48348</v>
      </c>
      <c r="G220" s="17" t="s">
        <v>9</v>
      </c>
      <c r="H220" s="19"/>
    </row>
    <row r="221" spans="5:8" x14ac:dyDescent="0.25">
      <c r="E221" s="17" t="s">
        <v>253</v>
      </c>
      <c r="F221" s="17">
        <v>48815</v>
      </c>
      <c r="G221" s="17" t="s">
        <v>121</v>
      </c>
      <c r="H221" s="19"/>
    </row>
    <row r="222" spans="5:8" x14ac:dyDescent="0.25">
      <c r="E222" s="17" t="s">
        <v>254</v>
      </c>
      <c r="F222" s="17">
        <v>48017</v>
      </c>
      <c r="G222" s="17" t="s">
        <v>9</v>
      </c>
      <c r="H222" s="19"/>
    </row>
    <row r="223" spans="5:8" x14ac:dyDescent="0.25">
      <c r="E223" s="17" t="s">
        <v>256</v>
      </c>
      <c r="F223" s="17">
        <v>49235</v>
      </c>
      <c r="G223" s="17" t="s">
        <v>8</v>
      </c>
      <c r="H223" s="19"/>
    </row>
    <row r="224" spans="5:8" x14ac:dyDescent="0.25">
      <c r="E224" s="17" t="s">
        <v>257</v>
      </c>
      <c r="F224" s="17">
        <v>48727</v>
      </c>
      <c r="G224" s="17" t="s">
        <v>41</v>
      </c>
      <c r="H224" s="19"/>
    </row>
    <row r="225" spans="5:8" x14ac:dyDescent="0.25">
      <c r="E225" s="17" t="s">
        <v>258</v>
      </c>
      <c r="F225" s="17">
        <v>49034</v>
      </c>
      <c r="G225" s="17" t="s">
        <v>81</v>
      </c>
      <c r="H225" s="19"/>
    </row>
    <row r="226" spans="5:8" x14ac:dyDescent="0.25">
      <c r="E226" s="17" t="s">
        <v>106</v>
      </c>
      <c r="F226" s="17">
        <v>49236</v>
      </c>
      <c r="G226" s="17" t="s">
        <v>8</v>
      </c>
      <c r="H226" s="19"/>
    </row>
    <row r="227" spans="5:8" x14ac:dyDescent="0.25">
      <c r="E227" s="17" t="s">
        <v>259</v>
      </c>
      <c r="F227" s="17">
        <v>48035</v>
      </c>
      <c r="G227" s="17" t="s">
        <v>61</v>
      </c>
      <c r="H227" s="19"/>
    </row>
    <row r="228" spans="5:8" x14ac:dyDescent="0.25">
      <c r="E228" s="17" t="s">
        <v>259</v>
      </c>
      <c r="F228" s="17">
        <v>48036</v>
      </c>
      <c r="G228" s="17" t="s">
        <v>61</v>
      </c>
      <c r="H228" s="19"/>
    </row>
    <row r="229" spans="5:8" x14ac:dyDescent="0.25">
      <c r="E229" s="17" t="s">
        <v>259</v>
      </c>
      <c r="F229" s="17">
        <v>48038</v>
      </c>
      <c r="G229" s="17" t="s">
        <v>61</v>
      </c>
      <c r="H229" s="19"/>
    </row>
    <row r="230" spans="5:8" x14ac:dyDescent="0.25">
      <c r="E230" s="17" t="s">
        <v>261</v>
      </c>
      <c r="F230" s="17">
        <v>48420</v>
      </c>
      <c r="G230" s="17" t="s">
        <v>1</v>
      </c>
      <c r="H230" s="19"/>
    </row>
    <row r="231" spans="5:8" x14ac:dyDescent="0.25">
      <c r="E231" s="17" t="s">
        <v>262</v>
      </c>
      <c r="F231" s="17">
        <v>49035</v>
      </c>
      <c r="G231" s="17" t="s">
        <v>263</v>
      </c>
      <c r="H231" s="19"/>
    </row>
    <row r="232" spans="5:8" x14ac:dyDescent="0.25">
      <c r="E232" s="17" t="s">
        <v>264</v>
      </c>
      <c r="F232" s="17">
        <v>48816</v>
      </c>
      <c r="G232" s="17" t="s">
        <v>174</v>
      </c>
      <c r="H232" s="19"/>
    </row>
    <row r="233" spans="5:8" x14ac:dyDescent="0.25">
      <c r="E233" s="17" t="s">
        <v>265</v>
      </c>
      <c r="F233" s="17">
        <v>49036</v>
      </c>
      <c r="G233" s="17" t="s">
        <v>165</v>
      </c>
      <c r="H233" s="19"/>
    </row>
    <row r="234" spans="5:8" x14ac:dyDescent="0.25">
      <c r="E234" s="17" t="s">
        <v>266</v>
      </c>
      <c r="F234" s="17">
        <v>48618</v>
      </c>
      <c r="G234" s="17" t="s">
        <v>267</v>
      </c>
      <c r="H234" s="19"/>
    </row>
    <row r="235" spans="5:8" x14ac:dyDescent="0.25">
      <c r="E235" s="17" t="s">
        <v>268</v>
      </c>
      <c r="F235" s="17">
        <v>49038</v>
      </c>
      <c r="G235" s="17" t="s">
        <v>50</v>
      </c>
      <c r="H235" s="19"/>
    </row>
    <row r="236" spans="5:8" x14ac:dyDescent="0.25">
      <c r="E236" s="17" t="s">
        <v>269</v>
      </c>
      <c r="F236" s="17">
        <v>49040</v>
      </c>
      <c r="G236" s="17" t="s">
        <v>192</v>
      </c>
      <c r="H236" s="19"/>
    </row>
    <row r="237" spans="5:8" x14ac:dyDescent="0.25">
      <c r="E237" s="17" t="s">
        <v>270</v>
      </c>
      <c r="F237" s="17">
        <v>48421</v>
      </c>
      <c r="G237" s="17" t="s">
        <v>41</v>
      </c>
      <c r="H237" s="19"/>
    </row>
    <row r="238" spans="5:8" x14ac:dyDescent="0.25">
      <c r="E238" s="17" t="s">
        <v>271</v>
      </c>
      <c r="F238" s="17">
        <v>48063</v>
      </c>
      <c r="G238" s="17" t="s">
        <v>1123</v>
      </c>
      <c r="H238" s="19"/>
    </row>
    <row r="239" spans="5:8" x14ac:dyDescent="0.25">
      <c r="E239" s="17" t="s">
        <v>274</v>
      </c>
      <c r="F239" s="17">
        <v>48619</v>
      </c>
      <c r="G239" s="17" t="s">
        <v>275</v>
      </c>
      <c r="H239" s="19"/>
    </row>
    <row r="240" spans="5:8" x14ac:dyDescent="0.25">
      <c r="E240" s="17" t="s">
        <v>276</v>
      </c>
      <c r="F240" s="17">
        <v>48382</v>
      </c>
      <c r="G240" s="17" t="s">
        <v>9</v>
      </c>
      <c r="H240" s="19"/>
    </row>
    <row r="241" spans="5:8" x14ac:dyDescent="0.25">
      <c r="E241" s="17" t="s">
        <v>277</v>
      </c>
      <c r="F241" s="17">
        <v>49041</v>
      </c>
      <c r="G241" s="17" t="s">
        <v>81</v>
      </c>
      <c r="H241" s="19"/>
    </row>
    <row r="242" spans="5:8" x14ac:dyDescent="0.25">
      <c r="E242" s="17" t="s">
        <v>278</v>
      </c>
      <c r="F242" s="17">
        <v>49321</v>
      </c>
      <c r="G242" s="17" t="s">
        <v>6</v>
      </c>
      <c r="H242" s="19"/>
    </row>
    <row r="243" spans="5:8" x14ac:dyDescent="0.25">
      <c r="E243" s="17" t="s">
        <v>279</v>
      </c>
      <c r="F243" s="17">
        <v>49237</v>
      </c>
      <c r="G243" s="17" t="s">
        <v>181</v>
      </c>
      <c r="H243" s="19"/>
    </row>
    <row r="244" spans="5:8" x14ac:dyDescent="0.25">
      <c r="E244" s="17" t="s">
        <v>280</v>
      </c>
      <c r="F244" s="17">
        <v>49403</v>
      </c>
      <c r="G244" s="17" t="s">
        <v>33</v>
      </c>
      <c r="H244" s="19"/>
    </row>
    <row r="245" spans="5:8" x14ac:dyDescent="0.25">
      <c r="E245" s="17" t="s">
        <v>281</v>
      </c>
      <c r="F245" s="17">
        <v>49042</v>
      </c>
      <c r="G245" s="17" t="s">
        <v>192</v>
      </c>
      <c r="H245" s="19"/>
    </row>
    <row r="246" spans="5:8" x14ac:dyDescent="0.25">
      <c r="E246" s="17" t="s">
        <v>284</v>
      </c>
      <c r="F246" s="17">
        <v>49722</v>
      </c>
      <c r="G246" s="17" t="s">
        <v>18</v>
      </c>
      <c r="H246" s="19"/>
    </row>
    <row r="247" spans="5:8" x14ac:dyDescent="0.25">
      <c r="E247" s="17" t="s">
        <v>285</v>
      </c>
      <c r="F247" s="17">
        <v>49817</v>
      </c>
      <c r="G247" s="17" t="s">
        <v>154</v>
      </c>
      <c r="H247" s="19"/>
    </row>
    <row r="248" spans="5:8" x14ac:dyDescent="0.25">
      <c r="E248" s="17" t="s">
        <v>286</v>
      </c>
      <c r="F248" s="17">
        <v>49404</v>
      </c>
      <c r="G248" s="17" t="s">
        <v>33</v>
      </c>
      <c r="H248" s="19"/>
    </row>
    <row r="249" spans="5:8" x14ac:dyDescent="0.25">
      <c r="E249" s="17" t="s">
        <v>287</v>
      </c>
      <c r="F249" s="17">
        <v>49625</v>
      </c>
      <c r="G249" s="17" t="s">
        <v>58</v>
      </c>
      <c r="H249" s="19"/>
    </row>
    <row r="250" spans="5:8" x14ac:dyDescent="0.25">
      <c r="E250" s="17" t="s">
        <v>288</v>
      </c>
      <c r="F250" s="17">
        <v>49917</v>
      </c>
      <c r="G250" s="17" t="s">
        <v>70</v>
      </c>
      <c r="H250" s="19"/>
    </row>
    <row r="251" spans="5:8" x14ac:dyDescent="0.25">
      <c r="E251" s="17" t="s">
        <v>289</v>
      </c>
      <c r="F251" s="17">
        <v>49918</v>
      </c>
      <c r="G251" s="17" t="s">
        <v>14</v>
      </c>
      <c r="H251" s="19"/>
    </row>
    <row r="252" spans="5:8" x14ac:dyDescent="0.25">
      <c r="E252" s="17" t="s">
        <v>290</v>
      </c>
      <c r="F252" s="17">
        <v>49322</v>
      </c>
      <c r="G252" s="17" t="s">
        <v>217</v>
      </c>
      <c r="H252" s="19"/>
    </row>
    <row r="253" spans="5:8" x14ac:dyDescent="0.25">
      <c r="E253" s="17" t="s">
        <v>291</v>
      </c>
      <c r="F253" s="17">
        <v>49818</v>
      </c>
      <c r="G253" s="17" t="s">
        <v>98</v>
      </c>
      <c r="H253" s="19"/>
    </row>
    <row r="254" spans="5:8" x14ac:dyDescent="0.25">
      <c r="E254" s="17" t="s">
        <v>292</v>
      </c>
      <c r="F254" s="17">
        <v>48817</v>
      </c>
      <c r="G254" s="17" t="s">
        <v>54</v>
      </c>
      <c r="H254" s="19"/>
    </row>
    <row r="255" spans="5:8" x14ac:dyDescent="0.25">
      <c r="E255" s="17" t="s">
        <v>293</v>
      </c>
      <c r="F255" s="17">
        <v>49043</v>
      </c>
      <c r="G255" s="17" t="s">
        <v>92</v>
      </c>
      <c r="H255" s="19"/>
    </row>
    <row r="256" spans="5:8" x14ac:dyDescent="0.25">
      <c r="E256" s="17" t="s">
        <v>294</v>
      </c>
      <c r="F256" s="17">
        <v>49919</v>
      </c>
      <c r="G256" s="17" t="s">
        <v>94</v>
      </c>
      <c r="H256" s="19"/>
    </row>
    <row r="257" spans="5:8" x14ac:dyDescent="0.25">
      <c r="E257" s="17" t="s">
        <v>295</v>
      </c>
      <c r="F257" s="17">
        <v>49723</v>
      </c>
      <c r="G257" s="17" t="s">
        <v>18</v>
      </c>
      <c r="H257" s="19"/>
    </row>
    <row r="258" spans="5:8" x14ac:dyDescent="0.25">
      <c r="E258" s="17" t="s">
        <v>296</v>
      </c>
      <c r="F258" s="17">
        <v>48422</v>
      </c>
      <c r="G258" s="17" t="s">
        <v>56</v>
      </c>
      <c r="H258" s="19"/>
    </row>
    <row r="259" spans="5:8" x14ac:dyDescent="0.25">
      <c r="E259" s="17" t="s">
        <v>297</v>
      </c>
      <c r="F259" s="17">
        <v>48818</v>
      </c>
      <c r="G259" s="17" t="s">
        <v>217</v>
      </c>
      <c r="H259" s="19"/>
    </row>
    <row r="260" spans="5:8" x14ac:dyDescent="0.25">
      <c r="E260" s="17" t="s">
        <v>298</v>
      </c>
      <c r="F260" s="17">
        <v>49920</v>
      </c>
      <c r="G260" s="17" t="s">
        <v>44</v>
      </c>
      <c r="H260" s="19"/>
    </row>
    <row r="261" spans="5:8" x14ac:dyDescent="0.25">
      <c r="E261" s="17" t="s">
        <v>299</v>
      </c>
      <c r="F261" s="17">
        <v>48728</v>
      </c>
      <c r="G261" s="17" t="s">
        <v>103</v>
      </c>
      <c r="H261" s="19"/>
    </row>
    <row r="262" spans="5:8" x14ac:dyDescent="0.25">
      <c r="E262" s="17" t="s">
        <v>300</v>
      </c>
      <c r="F262" s="17">
        <v>49820</v>
      </c>
      <c r="G262" s="17" t="s">
        <v>232</v>
      </c>
      <c r="H262" s="19"/>
    </row>
    <row r="263" spans="5:8" x14ac:dyDescent="0.25">
      <c r="E263" s="17" t="s">
        <v>301</v>
      </c>
      <c r="F263" s="17">
        <v>49405</v>
      </c>
      <c r="G263" s="17" t="s">
        <v>302</v>
      </c>
      <c r="H263" s="19"/>
    </row>
    <row r="264" spans="5:8" x14ac:dyDescent="0.25">
      <c r="E264" s="17" t="s">
        <v>305</v>
      </c>
      <c r="F264" s="17">
        <v>49724</v>
      </c>
      <c r="G264" s="17" t="s">
        <v>96</v>
      </c>
      <c r="H264" s="19"/>
    </row>
    <row r="265" spans="5:8" x14ac:dyDescent="0.25">
      <c r="E265" s="17" t="s">
        <v>306</v>
      </c>
      <c r="F265" s="17">
        <v>49821</v>
      </c>
      <c r="G265" s="17" t="s">
        <v>212</v>
      </c>
      <c r="H265" s="19"/>
    </row>
    <row r="266" spans="5:8" x14ac:dyDescent="0.25">
      <c r="E266" s="17" t="s">
        <v>307</v>
      </c>
      <c r="F266" s="17">
        <v>48819</v>
      </c>
      <c r="G266" s="17" t="s">
        <v>283</v>
      </c>
      <c r="H266" s="19"/>
    </row>
    <row r="267" spans="5:8" x14ac:dyDescent="0.25">
      <c r="E267" s="17" t="s">
        <v>308</v>
      </c>
      <c r="F267" s="17">
        <v>48350</v>
      </c>
      <c r="G267" s="17" t="s">
        <v>9</v>
      </c>
      <c r="H267" s="19"/>
    </row>
    <row r="268" spans="5:8" x14ac:dyDescent="0.25">
      <c r="E268" s="17" t="s">
        <v>309</v>
      </c>
      <c r="F268" s="17">
        <v>48423</v>
      </c>
      <c r="G268" s="17" t="s">
        <v>1</v>
      </c>
      <c r="H268" s="19"/>
    </row>
    <row r="269" spans="5:8" x14ac:dyDescent="0.25">
      <c r="E269" s="17" t="s">
        <v>310</v>
      </c>
      <c r="F269" s="17">
        <v>49725</v>
      </c>
      <c r="G269" s="17" t="s">
        <v>96</v>
      </c>
      <c r="H269" s="19"/>
    </row>
    <row r="270" spans="5:8" x14ac:dyDescent="0.25">
      <c r="E270" s="17" t="s">
        <v>311</v>
      </c>
      <c r="F270" s="17">
        <v>48120</v>
      </c>
      <c r="G270" s="17" t="s">
        <v>31</v>
      </c>
      <c r="H270" s="19"/>
    </row>
    <row r="271" spans="5:8" x14ac:dyDescent="0.25">
      <c r="E271" s="17" t="s">
        <v>311</v>
      </c>
      <c r="F271" s="17">
        <v>48121</v>
      </c>
      <c r="G271" s="17" t="s">
        <v>31</v>
      </c>
      <c r="H271" s="19"/>
    </row>
    <row r="272" spans="5:8" x14ac:dyDescent="0.25">
      <c r="E272" s="17" t="s">
        <v>311</v>
      </c>
      <c r="F272" s="17">
        <v>48123</v>
      </c>
      <c r="G272" s="17" t="s">
        <v>31</v>
      </c>
      <c r="H272" s="19"/>
    </row>
    <row r="273" spans="5:8" x14ac:dyDescent="0.25">
      <c r="E273" s="17" t="s">
        <v>311</v>
      </c>
      <c r="F273" s="17">
        <v>48124</v>
      </c>
      <c r="G273" s="17" t="s">
        <v>31</v>
      </c>
      <c r="H273" s="19"/>
    </row>
    <row r="274" spans="5:8" x14ac:dyDescent="0.25">
      <c r="E274" s="17" t="s">
        <v>311</v>
      </c>
      <c r="F274" s="17">
        <v>48126</v>
      </c>
      <c r="G274" s="17" t="s">
        <v>31</v>
      </c>
      <c r="H274" s="19"/>
    </row>
    <row r="275" spans="5:8" x14ac:dyDescent="0.25">
      <c r="E275" s="17" t="s">
        <v>311</v>
      </c>
      <c r="F275" s="17">
        <v>48128</v>
      </c>
      <c r="G275" s="17" t="s">
        <v>31</v>
      </c>
      <c r="H275" s="19"/>
    </row>
    <row r="276" spans="5:8" x14ac:dyDescent="0.25">
      <c r="E276" s="17" t="s">
        <v>313</v>
      </c>
      <c r="F276" s="17">
        <v>48125</v>
      </c>
      <c r="G276" s="17" t="s">
        <v>31</v>
      </c>
      <c r="H276" s="19"/>
    </row>
    <row r="277" spans="5:8" x14ac:dyDescent="0.25">
      <c r="E277" s="17" t="s">
        <v>313</v>
      </c>
      <c r="F277" s="17">
        <v>48127</v>
      </c>
      <c r="G277" s="17" t="s">
        <v>31</v>
      </c>
      <c r="H277" s="19"/>
    </row>
    <row r="278" spans="5:8" x14ac:dyDescent="0.25">
      <c r="E278" s="17" t="s">
        <v>314</v>
      </c>
      <c r="F278" s="17">
        <v>49045</v>
      </c>
      <c r="G278" s="17" t="s">
        <v>92</v>
      </c>
      <c r="H278" s="19"/>
    </row>
    <row r="279" spans="5:8" x14ac:dyDescent="0.25">
      <c r="E279" s="17" t="s">
        <v>315</v>
      </c>
      <c r="F279" s="17">
        <v>48426</v>
      </c>
      <c r="G279" s="17" t="s">
        <v>56</v>
      </c>
      <c r="H279" s="19"/>
    </row>
    <row r="280" spans="5:8" x14ac:dyDescent="0.25">
      <c r="E280" s="17" t="s">
        <v>316</v>
      </c>
      <c r="F280" s="17">
        <v>48427</v>
      </c>
      <c r="G280" s="17" t="s">
        <v>56</v>
      </c>
      <c r="H280" s="19"/>
    </row>
    <row r="281" spans="5:8" x14ac:dyDescent="0.25">
      <c r="E281" s="17" t="s">
        <v>317</v>
      </c>
      <c r="F281" s="17">
        <v>49238</v>
      </c>
      <c r="G281" s="17" t="s">
        <v>8</v>
      </c>
      <c r="H281" s="19"/>
    </row>
    <row r="282" spans="5:8" x14ac:dyDescent="0.25">
      <c r="E282" s="17" t="s">
        <v>319</v>
      </c>
      <c r="F282" s="17">
        <v>48729</v>
      </c>
      <c r="G282" s="17" t="s">
        <v>16</v>
      </c>
      <c r="H282" s="19"/>
    </row>
    <row r="283" spans="5:8" x14ac:dyDescent="0.25">
      <c r="E283" s="17" t="s">
        <v>320</v>
      </c>
      <c r="F283" s="17">
        <v>49046</v>
      </c>
      <c r="G283" s="17" t="s">
        <v>263</v>
      </c>
      <c r="H283" s="19"/>
    </row>
    <row r="284" spans="5:8" x14ac:dyDescent="0.25">
      <c r="E284" s="17" t="s">
        <v>322</v>
      </c>
      <c r="F284" s="17">
        <v>48201</v>
      </c>
      <c r="G284" s="17" t="s">
        <v>31</v>
      </c>
      <c r="H284" s="19"/>
    </row>
    <row r="285" spans="5:8" x14ac:dyDescent="0.25">
      <c r="E285" s="17" t="s">
        <v>322</v>
      </c>
      <c r="F285" s="17">
        <v>48202</v>
      </c>
      <c r="G285" s="17" t="s">
        <v>31</v>
      </c>
      <c r="H285" s="19"/>
    </row>
    <row r="286" spans="5:8" x14ac:dyDescent="0.25">
      <c r="E286" s="17" t="s">
        <v>322</v>
      </c>
      <c r="F286" s="17">
        <v>48204</v>
      </c>
      <c r="G286" s="17" t="s">
        <v>31</v>
      </c>
      <c r="H286" s="19"/>
    </row>
    <row r="287" spans="5:8" x14ac:dyDescent="0.25">
      <c r="E287" s="17" t="s">
        <v>322</v>
      </c>
      <c r="F287" s="17">
        <v>48205</v>
      </c>
      <c r="G287" s="17" t="s">
        <v>31</v>
      </c>
      <c r="H287" s="19"/>
    </row>
    <row r="288" spans="5:8" x14ac:dyDescent="0.25">
      <c r="E288" s="17" t="s">
        <v>322</v>
      </c>
      <c r="F288" s="17">
        <v>48206</v>
      </c>
      <c r="G288" s="17" t="s">
        <v>31</v>
      </c>
      <c r="H288" s="19"/>
    </row>
    <row r="289" spans="5:8" x14ac:dyDescent="0.25">
      <c r="E289" s="17" t="s">
        <v>322</v>
      </c>
      <c r="F289" s="17">
        <v>48207</v>
      </c>
      <c r="G289" s="17" t="s">
        <v>31</v>
      </c>
      <c r="H289" s="19"/>
    </row>
    <row r="290" spans="5:8" x14ac:dyDescent="0.25">
      <c r="E290" s="17" t="s">
        <v>322</v>
      </c>
      <c r="F290" s="17">
        <v>48208</v>
      </c>
      <c r="G290" s="17" t="s">
        <v>31</v>
      </c>
      <c r="H290" s="19"/>
    </row>
    <row r="291" spans="5:8" x14ac:dyDescent="0.25">
      <c r="E291" s="17" t="s">
        <v>322</v>
      </c>
      <c r="F291" s="17">
        <v>48209</v>
      </c>
      <c r="G291" s="17" t="s">
        <v>31</v>
      </c>
      <c r="H291" s="19"/>
    </row>
    <row r="292" spans="5:8" x14ac:dyDescent="0.25">
      <c r="E292" s="17" t="s">
        <v>322</v>
      </c>
      <c r="F292" s="17">
        <v>48210</v>
      </c>
      <c r="G292" s="17" t="s">
        <v>31</v>
      </c>
      <c r="H292" s="19"/>
    </row>
    <row r="293" spans="5:8" x14ac:dyDescent="0.25">
      <c r="E293" s="17" t="s">
        <v>322</v>
      </c>
      <c r="F293" s="17">
        <v>48211</v>
      </c>
      <c r="G293" s="17" t="s">
        <v>31</v>
      </c>
      <c r="H293" s="19"/>
    </row>
    <row r="294" spans="5:8" x14ac:dyDescent="0.25">
      <c r="E294" s="17" t="s">
        <v>322</v>
      </c>
      <c r="F294" s="17">
        <v>48213</v>
      </c>
      <c r="G294" s="17" t="s">
        <v>31</v>
      </c>
      <c r="H294" s="19"/>
    </row>
    <row r="295" spans="5:8" x14ac:dyDescent="0.25">
      <c r="E295" s="17" t="s">
        <v>322</v>
      </c>
      <c r="F295" s="17">
        <v>48214</v>
      </c>
      <c r="G295" s="17" t="s">
        <v>31</v>
      </c>
      <c r="H295" s="19"/>
    </row>
    <row r="296" spans="5:8" x14ac:dyDescent="0.25">
      <c r="E296" s="17" t="s">
        <v>322</v>
      </c>
      <c r="F296" s="17">
        <v>48215</v>
      </c>
      <c r="G296" s="17" t="s">
        <v>31</v>
      </c>
      <c r="H296" s="19"/>
    </row>
    <row r="297" spans="5:8" x14ac:dyDescent="0.25">
      <c r="E297" s="17" t="s">
        <v>322</v>
      </c>
      <c r="F297" s="17">
        <v>48216</v>
      </c>
      <c r="G297" s="17" t="s">
        <v>31</v>
      </c>
      <c r="H297" s="19"/>
    </row>
    <row r="298" spans="5:8" x14ac:dyDescent="0.25">
      <c r="E298" s="17" t="s">
        <v>322</v>
      </c>
      <c r="F298" s="17">
        <v>48217</v>
      </c>
      <c r="G298" s="17" t="s">
        <v>31</v>
      </c>
      <c r="H298" s="19"/>
    </row>
    <row r="299" spans="5:8" x14ac:dyDescent="0.25">
      <c r="E299" s="17" t="s">
        <v>322</v>
      </c>
      <c r="F299" s="17">
        <v>48219</v>
      </c>
      <c r="G299" s="17" t="s">
        <v>31</v>
      </c>
      <c r="H299" s="19"/>
    </row>
    <row r="300" spans="5:8" x14ac:dyDescent="0.25">
      <c r="E300" s="17" t="s">
        <v>322</v>
      </c>
      <c r="F300" s="17">
        <v>48221</v>
      </c>
      <c r="G300" s="17" t="s">
        <v>31</v>
      </c>
      <c r="H300" s="19"/>
    </row>
    <row r="301" spans="5:8" x14ac:dyDescent="0.25">
      <c r="E301" s="17" t="s">
        <v>322</v>
      </c>
      <c r="F301" s="17">
        <v>48222</v>
      </c>
      <c r="G301" s="17" t="s">
        <v>31</v>
      </c>
      <c r="H301" s="19"/>
    </row>
    <row r="302" spans="5:8" x14ac:dyDescent="0.25">
      <c r="E302" s="17" t="s">
        <v>322</v>
      </c>
      <c r="F302" s="17">
        <v>48223</v>
      </c>
      <c r="G302" s="17" t="s">
        <v>31</v>
      </c>
      <c r="H302" s="19"/>
    </row>
    <row r="303" spans="5:8" x14ac:dyDescent="0.25">
      <c r="E303" s="17" t="s">
        <v>322</v>
      </c>
      <c r="F303" s="17">
        <v>48224</v>
      </c>
      <c r="G303" s="17" t="s">
        <v>31</v>
      </c>
      <c r="H303" s="19"/>
    </row>
    <row r="304" spans="5:8" x14ac:dyDescent="0.25">
      <c r="E304" s="17" t="s">
        <v>322</v>
      </c>
      <c r="F304" s="17">
        <v>48226</v>
      </c>
      <c r="G304" s="17" t="s">
        <v>31</v>
      </c>
      <c r="H304" s="19"/>
    </row>
    <row r="305" spans="5:8" x14ac:dyDescent="0.25">
      <c r="E305" s="17" t="s">
        <v>322</v>
      </c>
      <c r="F305" s="17">
        <v>48227</v>
      </c>
      <c r="G305" s="17" t="s">
        <v>31</v>
      </c>
      <c r="H305" s="19"/>
    </row>
    <row r="306" spans="5:8" x14ac:dyDescent="0.25">
      <c r="E306" s="17" t="s">
        <v>322</v>
      </c>
      <c r="F306" s="17">
        <v>48228</v>
      </c>
      <c r="G306" s="17" t="s">
        <v>31</v>
      </c>
      <c r="H306" s="19"/>
    </row>
    <row r="307" spans="5:8" x14ac:dyDescent="0.25">
      <c r="E307" s="17" t="s">
        <v>322</v>
      </c>
      <c r="F307" s="17">
        <v>48231</v>
      </c>
      <c r="G307" s="17" t="s">
        <v>31</v>
      </c>
      <c r="H307" s="19"/>
    </row>
    <row r="308" spans="5:8" x14ac:dyDescent="0.25">
      <c r="E308" s="17" t="s">
        <v>322</v>
      </c>
      <c r="F308" s="17">
        <v>48232</v>
      </c>
      <c r="G308" s="17" t="s">
        <v>31</v>
      </c>
      <c r="H308" s="19"/>
    </row>
    <row r="309" spans="5:8" x14ac:dyDescent="0.25">
      <c r="E309" s="17" t="s">
        <v>322</v>
      </c>
      <c r="F309" s="17">
        <v>48233</v>
      </c>
      <c r="G309" s="17" t="s">
        <v>31</v>
      </c>
      <c r="H309" s="19"/>
    </row>
    <row r="310" spans="5:8" x14ac:dyDescent="0.25">
      <c r="E310" s="17" t="s">
        <v>322</v>
      </c>
      <c r="F310" s="17">
        <v>48234</v>
      </c>
      <c r="G310" s="17" t="s">
        <v>31</v>
      </c>
      <c r="H310" s="19"/>
    </row>
    <row r="311" spans="5:8" x14ac:dyDescent="0.25">
      <c r="E311" s="17" t="s">
        <v>322</v>
      </c>
      <c r="F311" s="17">
        <v>48235</v>
      </c>
      <c r="G311" s="17" t="s">
        <v>31</v>
      </c>
      <c r="H311" s="19"/>
    </row>
    <row r="312" spans="5:8" x14ac:dyDescent="0.25">
      <c r="E312" s="17" t="s">
        <v>322</v>
      </c>
      <c r="F312" s="17">
        <v>48238</v>
      </c>
      <c r="G312" s="17" t="s">
        <v>31</v>
      </c>
      <c r="H312" s="19"/>
    </row>
    <row r="313" spans="5:8" x14ac:dyDescent="0.25">
      <c r="E313" s="17" t="s">
        <v>322</v>
      </c>
      <c r="F313" s="17">
        <v>48242</v>
      </c>
      <c r="G313" s="17" t="s">
        <v>31</v>
      </c>
      <c r="H313" s="19"/>
    </row>
    <row r="314" spans="5:8" x14ac:dyDescent="0.25">
      <c r="E314" s="17" t="s">
        <v>322</v>
      </c>
      <c r="F314" s="17">
        <v>48243</v>
      </c>
      <c r="G314" s="17" t="s">
        <v>31</v>
      </c>
      <c r="H314" s="19"/>
    </row>
    <row r="315" spans="5:8" x14ac:dyDescent="0.25">
      <c r="E315" s="17" t="s">
        <v>322</v>
      </c>
      <c r="F315" s="17">
        <v>48244</v>
      </c>
      <c r="G315" s="17" t="s">
        <v>31</v>
      </c>
      <c r="H315" s="19"/>
    </row>
    <row r="316" spans="5:8" x14ac:dyDescent="0.25">
      <c r="E316" s="17" t="s">
        <v>322</v>
      </c>
      <c r="F316" s="17">
        <v>48255</v>
      </c>
      <c r="G316" s="17" t="s">
        <v>31</v>
      </c>
      <c r="H316" s="19"/>
    </row>
    <row r="317" spans="5:8" x14ac:dyDescent="0.25">
      <c r="E317" s="17" t="s">
        <v>322</v>
      </c>
      <c r="F317" s="17">
        <v>48264</v>
      </c>
      <c r="G317" s="17" t="s">
        <v>31</v>
      </c>
      <c r="H317" s="19"/>
    </row>
    <row r="318" spans="5:8" x14ac:dyDescent="0.25">
      <c r="E318" s="17" t="s">
        <v>322</v>
      </c>
      <c r="F318" s="17">
        <v>48265</v>
      </c>
      <c r="G318" s="17" t="s">
        <v>31</v>
      </c>
      <c r="H318" s="19"/>
    </row>
    <row r="319" spans="5:8" x14ac:dyDescent="0.25">
      <c r="E319" s="17" t="s">
        <v>322</v>
      </c>
      <c r="F319" s="17">
        <v>48267</v>
      </c>
      <c r="G319" s="17" t="s">
        <v>31</v>
      </c>
      <c r="H319" s="19"/>
    </row>
    <row r="320" spans="5:8" x14ac:dyDescent="0.25">
      <c r="E320" s="17" t="s">
        <v>322</v>
      </c>
      <c r="F320" s="17">
        <v>48268</v>
      </c>
      <c r="G320" s="17" t="s">
        <v>31</v>
      </c>
      <c r="H320" s="19"/>
    </row>
    <row r="321" spans="5:8" x14ac:dyDescent="0.25">
      <c r="E321" s="17" t="s">
        <v>322</v>
      </c>
      <c r="F321" s="17">
        <v>48275</v>
      </c>
      <c r="G321" s="17" t="s">
        <v>31</v>
      </c>
      <c r="H321" s="19"/>
    </row>
    <row r="322" spans="5:8" x14ac:dyDescent="0.25">
      <c r="E322" s="17" t="s">
        <v>322</v>
      </c>
      <c r="F322" s="17">
        <v>48277</v>
      </c>
      <c r="G322" s="17" t="s">
        <v>31</v>
      </c>
      <c r="H322" s="19"/>
    </row>
    <row r="323" spans="5:8" x14ac:dyDescent="0.25">
      <c r="E323" s="17" t="s">
        <v>322</v>
      </c>
      <c r="F323" s="17">
        <v>48288</v>
      </c>
      <c r="G323" s="17" t="s">
        <v>31</v>
      </c>
      <c r="H323" s="19"/>
    </row>
    <row r="324" spans="5:8" x14ac:dyDescent="0.25">
      <c r="E324" s="17" t="s">
        <v>326</v>
      </c>
      <c r="F324" s="17">
        <v>48820</v>
      </c>
      <c r="G324" s="17" t="s">
        <v>106</v>
      </c>
      <c r="H324" s="19"/>
    </row>
    <row r="325" spans="5:8" x14ac:dyDescent="0.25">
      <c r="E325" s="17" t="s">
        <v>327</v>
      </c>
      <c r="F325" s="17">
        <v>48130</v>
      </c>
      <c r="G325" s="17" t="s">
        <v>53</v>
      </c>
      <c r="H325" s="19"/>
    </row>
    <row r="326" spans="5:8" x14ac:dyDescent="0.25">
      <c r="E326" s="17" t="s">
        <v>328</v>
      </c>
      <c r="F326" s="17">
        <v>48821</v>
      </c>
      <c r="G326" s="17" t="s">
        <v>126</v>
      </c>
      <c r="H326" s="19"/>
    </row>
    <row r="327" spans="5:8" x14ac:dyDescent="0.25">
      <c r="E327" s="17" t="s">
        <v>329</v>
      </c>
      <c r="F327" s="17">
        <v>49921</v>
      </c>
      <c r="G327" s="17" t="s">
        <v>70</v>
      </c>
      <c r="H327" s="19"/>
    </row>
    <row r="328" spans="5:8" x14ac:dyDescent="0.25">
      <c r="E328" s="17" t="s">
        <v>330</v>
      </c>
      <c r="F328" s="17">
        <v>49922</v>
      </c>
      <c r="G328" s="17" t="s">
        <v>70</v>
      </c>
      <c r="H328" s="19"/>
    </row>
    <row r="329" spans="5:8" x14ac:dyDescent="0.25">
      <c r="E329" s="17" t="s">
        <v>331</v>
      </c>
      <c r="F329" s="17">
        <v>49323</v>
      </c>
      <c r="G329" s="17" t="s">
        <v>27</v>
      </c>
      <c r="H329" s="19"/>
    </row>
    <row r="330" spans="5:8" x14ac:dyDescent="0.25">
      <c r="E330" s="17" t="s">
        <v>332</v>
      </c>
      <c r="F330" s="17">
        <v>49406</v>
      </c>
      <c r="G330" s="17" t="s">
        <v>27</v>
      </c>
      <c r="H330" s="19"/>
    </row>
    <row r="331" spans="5:8" x14ac:dyDescent="0.25">
      <c r="E331" s="17" t="s">
        <v>333</v>
      </c>
      <c r="F331" s="17">
        <v>49047</v>
      </c>
      <c r="G331" s="17" t="s">
        <v>225</v>
      </c>
      <c r="H331" s="19"/>
    </row>
    <row r="332" spans="5:8" x14ac:dyDescent="0.25">
      <c r="E332" s="17" t="s">
        <v>334</v>
      </c>
      <c r="F332" s="17">
        <v>49050</v>
      </c>
      <c r="G332" s="17" t="s">
        <v>263</v>
      </c>
      <c r="H332" s="19"/>
    </row>
    <row r="333" spans="5:8" x14ac:dyDescent="0.25">
      <c r="E333" s="17" t="s">
        <v>335</v>
      </c>
      <c r="F333" s="17">
        <v>48330</v>
      </c>
      <c r="G333" s="17" t="s">
        <v>9</v>
      </c>
      <c r="H333" s="19"/>
    </row>
    <row r="334" spans="5:8" x14ac:dyDescent="0.25">
      <c r="E334" s="17" t="s">
        <v>336</v>
      </c>
      <c r="F334" s="17">
        <v>49726</v>
      </c>
      <c r="G334" s="17" t="s">
        <v>96</v>
      </c>
      <c r="H334" s="19"/>
    </row>
    <row r="335" spans="5:8" x14ac:dyDescent="0.25">
      <c r="E335" s="17" t="s">
        <v>337</v>
      </c>
      <c r="F335" s="17">
        <v>48428</v>
      </c>
      <c r="G335" s="17" t="s">
        <v>41</v>
      </c>
      <c r="H335" s="19"/>
    </row>
    <row r="336" spans="5:8" x14ac:dyDescent="0.25">
      <c r="E336" s="17" t="s">
        <v>338</v>
      </c>
      <c r="F336" s="17">
        <v>48131</v>
      </c>
      <c r="G336" s="17" t="s">
        <v>34</v>
      </c>
      <c r="H336" s="19"/>
    </row>
    <row r="337" spans="5:8" x14ac:dyDescent="0.25">
      <c r="E337" s="17" t="s">
        <v>339</v>
      </c>
      <c r="F337" s="17">
        <v>48429</v>
      </c>
      <c r="G337" s="17" t="s">
        <v>54</v>
      </c>
      <c r="H337" s="19"/>
    </row>
    <row r="338" spans="5:8" x14ac:dyDescent="0.25">
      <c r="E338" s="17" t="s">
        <v>340</v>
      </c>
      <c r="F338" s="17">
        <v>48822</v>
      </c>
      <c r="G338" s="17" t="s">
        <v>106</v>
      </c>
      <c r="H338" s="19"/>
    </row>
    <row r="339" spans="5:8" x14ac:dyDescent="0.25">
      <c r="E339" s="17" t="s">
        <v>342</v>
      </c>
      <c r="F339" s="17">
        <v>48054</v>
      </c>
      <c r="G339" s="17" t="s">
        <v>1123</v>
      </c>
      <c r="H339" s="19"/>
    </row>
    <row r="340" spans="5:8" x14ac:dyDescent="0.25">
      <c r="E340" s="17" t="s">
        <v>343</v>
      </c>
      <c r="F340" s="17">
        <v>49727</v>
      </c>
      <c r="G340" s="17" t="s">
        <v>113</v>
      </c>
      <c r="H340" s="19"/>
    </row>
    <row r="341" spans="5:8" x14ac:dyDescent="0.25">
      <c r="E341" s="17" t="s">
        <v>344</v>
      </c>
      <c r="F341" s="17">
        <v>48823</v>
      </c>
      <c r="G341" s="17" t="s">
        <v>283</v>
      </c>
      <c r="H341" s="19"/>
    </row>
    <row r="342" spans="5:8" x14ac:dyDescent="0.25">
      <c r="E342" s="17" t="s">
        <v>344</v>
      </c>
      <c r="F342" s="17">
        <v>48824</v>
      </c>
      <c r="G342" s="17" t="s">
        <v>283</v>
      </c>
      <c r="H342" s="19"/>
    </row>
    <row r="343" spans="5:8" x14ac:dyDescent="0.25">
      <c r="E343" s="17" t="s">
        <v>344</v>
      </c>
      <c r="F343" s="17">
        <v>48826</v>
      </c>
      <c r="G343" s="17" t="s">
        <v>283</v>
      </c>
      <c r="H343" s="19"/>
    </row>
    <row r="344" spans="5:8" x14ac:dyDescent="0.25">
      <c r="E344" s="17" t="s">
        <v>346</v>
      </c>
      <c r="F344" s="17">
        <v>49051</v>
      </c>
      <c r="G344" s="17" t="s">
        <v>22</v>
      </c>
      <c r="H344" s="19"/>
    </row>
    <row r="345" spans="5:8" x14ac:dyDescent="0.25">
      <c r="E345" s="17" t="s">
        <v>347</v>
      </c>
      <c r="F345" s="17">
        <v>48730</v>
      </c>
      <c r="G345" s="17" t="s">
        <v>74</v>
      </c>
      <c r="H345" s="19"/>
    </row>
    <row r="346" spans="5:8" x14ac:dyDescent="0.25">
      <c r="E346" s="17" t="s">
        <v>348</v>
      </c>
      <c r="F346" s="17">
        <v>49626</v>
      </c>
      <c r="G346" s="17" t="s">
        <v>58</v>
      </c>
      <c r="H346" s="19"/>
    </row>
    <row r="347" spans="5:8" x14ac:dyDescent="0.25">
      <c r="E347" s="17" t="s">
        <v>349</v>
      </c>
      <c r="F347" s="17">
        <v>48021</v>
      </c>
      <c r="G347" s="17" t="s">
        <v>61</v>
      </c>
      <c r="H347" s="19"/>
    </row>
    <row r="348" spans="5:8" x14ac:dyDescent="0.25">
      <c r="E348" s="17" t="s">
        <v>350</v>
      </c>
      <c r="F348" s="17">
        <v>49627</v>
      </c>
      <c r="G348" s="17" t="s">
        <v>20</v>
      </c>
      <c r="H348" s="19"/>
    </row>
    <row r="349" spans="5:8" x14ac:dyDescent="0.25">
      <c r="E349" s="17" t="s">
        <v>351</v>
      </c>
      <c r="F349" s="17">
        <v>48827</v>
      </c>
      <c r="G349" s="17" t="s">
        <v>126</v>
      </c>
      <c r="H349" s="19"/>
    </row>
    <row r="350" spans="5:8" x14ac:dyDescent="0.25">
      <c r="E350" s="17" t="s">
        <v>352</v>
      </c>
      <c r="F350" s="17">
        <v>49111</v>
      </c>
      <c r="G350" s="17" t="s">
        <v>50</v>
      </c>
      <c r="H350" s="19"/>
    </row>
    <row r="351" spans="5:8" x14ac:dyDescent="0.25">
      <c r="E351" s="17" t="s">
        <v>353</v>
      </c>
      <c r="F351" s="17">
        <v>49825</v>
      </c>
      <c r="G351" s="17" t="s">
        <v>24</v>
      </c>
      <c r="H351" s="19"/>
    </row>
    <row r="352" spans="5:8" x14ac:dyDescent="0.25">
      <c r="E352" s="17" t="s">
        <v>354</v>
      </c>
      <c r="F352" s="17">
        <v>49728</v>
      </c>
      <c r="G352" s="17" t="s">
        <v>96</v>
      </c>
      <c r="H352" s="19"/>
    </row>
    <row r="353" spans="5:8" x14ac:dyDescent="0.25">
      <c r="E353" s="17" t="s">
        <v>355</v>
      </c>
      <c r="F353" s="17">
        <v>48229</v>
      </c>
      <c r="G353" s="17" t="s">
        <v>31</v>
      </c>
      <c r="H353" s="19"/>
    </row>
    <row r="354" spans="5:8" x14ac:dyDescent="0.25">
      <c r="E354" s="17" t="s">
        <v>356</v>
      </c>
      <c r="F354" s="17">
        <v>48620</v>
      </c>
      <c r="G354" s="17" t="s">
        <v>267</v>
      </c>
      <c r="H354" s="19"/>
    </row>
    <row r="355" spans="5:8" x14ac:dyDescent="0.25">
      <c r="E355" s="17" t="s">
        <v>357</v>
      </c>
      <c r="F355" s="17">
        <v>48829</v>
      </c>
      <c r="G355" s="17" t="s">
        <v>217</v>
      </c>
      <c r="H355" s="19"/>
    </row>
    <row r="356" spans="5:8" x14ac:dyDescent="0.25">
      <c r="E356" s="17" t="s">
        <v>359</v>
      </c>
      <c r="F356" s="17">
        <v>49112</v>
      </c>
      <c r="G356" s="17" t="s">
        <v>225</v>
      </c>
      <c r="H356" s="19"/>
    </row>
    <row r="357" spans="5:8" x14ac:dyDescent="0.25">
      <c r="E357" s="17" t="s">
        <v>360</v>
      </c>
      <c r="F357" s="17">
        <v>49628</v>
      </c>
      <c r="G357" s="17" t="s">
        <v>132</v>
      </c>
      <c r="H357" s="19"/>
    </row>
    <row r="358" spans="5:8" x14ac:dyDescent="0.25">
      <c r="E358" s="17" t="s">
        <v>361</v>
      </c>
      <c r="F358" s="17">
        <v>49629</v>
      </c>
      <c r="G358" s="17" t="s">
        <v>20</v>
      </c>
      <c r="H358" s="19"/>
    </row>
    <row r="359" spans="5:8" x14ac:dyDescent="0.25">
      <c r="E359" s="17" t="s">
        <v>362</v>
      </c>
      <c r="F359" s="17">
        <v>48731</v>
      </c>
      <c r="G359" s="17" t="s">
        <v>85</v>
      </c>
      <c r="H359" s="19"/>
    </row>
    <row r="360" spans="5:8" x14ac:dyDescent="0.25">
      <c r="E360" s="17" t="s">
        <v>363</v>
      </c>
      <c r="F360" s="17">
        <v>49729</v>
      </c>
      <c r="G360" s="17" t="s">
        <v>20</v>
      </c>
      <c r="H360" s="19"/>
    </row>
    <row r="361" spans="5:8" x14ac:dyDescent="0.25">
      <c r="E361" s="17" t="s">
        <v>364</v>
      </c>
      <c r="F361" s="17">
        <v>48830</v>
      </c>
      <c r="G361" s="17" t="s">
        <v>39</v>
      </c>
      <c r="H361" s="19"/>
    </row>
    <row r="362" spans="5:8" x14ac:dyDescent="0.25">
      <c r="E362" s="17" t="s">
        <v>365</v>
      </c>
      <c r="F362" s="17">
        <v>49730</v>
      </c>
      <c r="G362" s="17" t="s">
        <v>366</v>
      </c>
      <c r="H362" s="19"/>
    </row>
    <row r="363" spans="5:8" x14ac:dyDescent="0.25">
      <c r="E363" s="17" t="s">
        <v>367</v>
      </c>
      <c r="F363" s="17">
        <v>48831</v>
      </c>
      <c r="G363" s="17" t="s">
        <v>106</v>
      </c>
      <c r="H363" s="19"/>
    </row>
    <row r="364" spans="5:8" x14ac:dyDescent="0.25">
      <c r="E364" s="17" t="s">
        <v>368</v>
      </c>
      <c r="F364" s="17">
        <v>48832</v>
      </c>
      <c r="G364" s="17" t="s">
        <v>39</v>
      </c>
      <c r="H364" s="19"/>
    </row>
    <row r="365" spans="5:8" x14ac:dyDescent="0.25">
      <c r="E365" s="17" t="s">
        <v>369</v>
      </c>
      <c r="F365" s="17">
        <v>48022</v>
      </c>
      <c r="G365" s="17" t="s">
        <v>1123</v>
      </c>
      <c r="H365" s="19"/>
    </row>
    <row r="366" spans="5:8" x14ac:dyDescent="0.25">
      <c r="E366" s="17" t="s">
        <v>370</v>
      </c>
      <c r="F366" s="17">
        <v>49630</v>
      </c>
      <c r="G366" s="17" t="s">
        <v>227</v>
      </c>
      <c r="H366" s="19"/>
    </row>
    <row r="367" spans="5:8" x14ac:dyDescent="0.25">
      <c r="E367" s="17" t="s">
        <v>371</v>
      </c>
      <c r="F367" s="17">
        <v>49827</v>
      </c>
      <c r="G367" s="17" t="s">
        <v>232</v>
      </c>
      <c r="H367" s="19"/>
    </row>
    <row r="368" spans="5:8" x14ac:dyDescent="0.25">
      <c r="E368" s="17" t="s">
        <v>372</v>
      </c>
      <c r="F368" s="17">
        <v>48133</v>
      </c>
      <c r="G368" s="17" t="s">
        <v>34</v>
      </c>
      <c r="H368" s="19"/>
    </row>
    <row r="369" spans="5:8" x14ac:dyDescent="0.25">
      <c r="E369" s="17" t="s">
        <v>373</v>
      </c>
      <c r="F369" s="17">
        <v>49829</v>
      </c>
      <c r="G369" s="17" t="s">
        <v>98</v>
      </c>
      <c r="H369" s="19"/>
    </row>
    <row r="370" spans="5:8" x14ac:dyDescent="0.25">
      <c r="E370" s="17" t="s">
        <v>374</v>
      </c>
      <c r="F370" s="17">
        <v>48732</v>
      </c>
      <c r="G370" s="17" t="s">
        <v>77</v>
      </c>
      <c r="H370" s="19"/>
    </row>
    <row r="371" spans="5:8" x14ac:dyDescent="0.25">
      <c r="E371" s="17" t="s">
        <v>376</v>
      </c>
      <c r="F371" s="17">
        <v>48833</v>
      </c>
      <c r="G371" s="17" t="s">
        <v>106</v>
      </c>
      <c r="H371" s="19"/>
    </row>
    <row r="372" spans="5:8" x14ac:dyDescent="0.25">
      <c r="E372" s="17" t="s">
        <v>377</v>
      </c>
      <c r="F372" s="17">
        <v>49631</v>
      </c>
      <c r="G372" s="17" t="s">
        <v>378</v>
      </c>
      <c r="H372" s="19"/>
    </row>
    <row r="373" spans="5:8" x14ac:dyDescent="0.25">
      <c r="E373" s="17" t="s">
        <v>379</v>
      </c>
      <c r="F373" s="17">
        <v>49925</v>
      </c>
      <c r="G373" s="17" t="s">
        <v>134</v>
      </c>
      <c r="H373" s="19"/>
    </row>
    <row r="374" spans="5:8" x14ac:dyDescent="0.25">
      <c r="E374" s="17" t="s">
        <v>380</v>
      </c>
      <c r="F374" s="17">
        <v>48023</v>
      </c>
      <c r="G374" s="17" t="s">
        <v>1123</v>
      </c>
      <c r="H374" s="19"/>
    </row>
    <row r="375" spans="5:8" x14ac:dyDescent="0.25">
      <c r="E375" s="17" t="s">
        <v>381</v>
      </c>
      <c r="F375" s="17">
        <v>48733</v>
      </c>
      <c r="G375" s="17" t="s">
        <v>16</v>
      </c>
      <c r="H375" s="19"/>
    </row>
    <row r="376" spans="5:8" x14ac:dyDescent="0.25">
      <c r="E376" s="17" t="s">
        <v>382</v>
      </c>
      <c r="F376" s="17">
        <v>48621</v>
      </c>
      <c r="G376" s="17" t="s">
        <v>275</v>
      </c>
      <c r="H376" s="19"/>
    </row>
    <row r="377" spans="5:8" x14ac:dyDescent="0.25">
      <c r="E377" s="17" t="s">
        <v>383</v>
      </c>
      <c r="F377" s="17">
        <v>49632</v>
      </c>
      <c r="G377" s="17" t="s">
        <v>384</v>
      </c>
      <c r="H377" s="19"/>
    </row>
    <row r="378" spans="5:8" x14ac:dyDescent="0.25">
      <c r="E378" s="17" t="s">
        <v>385</v>
      </c>
      <c r="F378" s="17">
        <v>48331</v>
      </c>
      <c r="G378" s="17" t="s">
        <v>9</v>
      </c>
      <c r="H378" s="19"/>
    </row>
    <row r="379" spans="5:8" x14ac:dyDescent="0.25">
      <c r="E379" s="17" t="s">
        <v>385</v>
      </c>
      <c r="F379" s="17">
        <v>48332</v>
      </c>
      <c r="G379" s="17" t="s">
        <v>9</v>
      </c>
      <c r="H379" s="19"/>
    </row>
    <row r="380" spans="5:8" x14ac:dyDescent="0.25">
      <c r="E380" s="17" t="s">
        <v>385</v>
      </c>
      <c r="F380" s="17">
        <v>48333</v>
      </c>
      <c r="G380" s="17" t="s">
        <v>9</v>
      </c>
      <c r="H380" s="19"/>
    </row>
    <row r="381" spans="5:8" x14ac:dyDescent="0.25">
      <c r="E381" s="17" t="s">
        <v>385</v>
      </c>
      <c r="F381" s="17">
        <v>48334</v>
      </c>
      <c r="G381" s="17" t="s">
        <v>9</v>
      </c>
      <c r="H381" s="19"/>
    </row>
    <row r="382" spans="5:8" x14ac:dyDescent="0.25">
      <c r="E382" s="17" t="s">
        <v>385</v>
      </c>
      <c r="F382" s="17">
        <v>48335</v>
      </c>
      <c r="G382" s="17" t="s">
        <v>9</v>
      </c>
      <c r="H382" s="19"/>
    </row>
    <row r="383" spans="5:8" x14ac:dyDescent="0.25">
      <c r="E383" s="17" t="s">
        <v>385</v>
      </c>
      <c r="F383" s="17">
        <v>48336</v>
      </c>
      <c r="G383" s="17" t="s">
        <v>9</v>
      </c>
      <c r="H383" s="19"/>
    </row>
    <row r="384" spans="5:8" x14ac:dyDescent="0.25">
      <c r="E384" s="17" t="s">
        <v>387</v>
      </c>
      <c r="F384" s="17">
        <v>48622</v>
      </c>
      <c r="G384" s="17" t="s">
        <v>249</v>
      </c>
      <c r="H384" s="19"/>
    </row>
    <row r="385" spans="5:8" x14ac:dyDescent="0.25">
      <c r="E385" s="17" t="s">
        <v>388</v>
      </c>
      <c r="F385" s="17">
        <v>49831</v>
      </c>
      <c r="G385" s="17" t="s">
        <v>240</v>
      </c>
      <c r="H385" s="19"/>
    </row>
    <row r="386" spans="5:8" x14ac:dyDescent="0.25">
      <c r="E386" s="17" t="s">
        <v>389</v>
      </c>
      <c r="F386" s="17">
        <v>49408</v>
      </c>
      <c r="G386" s="17" t="s">
        <v>27</v>
      </c>
      <c r="H386" s="19"/>
    </row>
    <row r="387" spans="5:8" x14ac:dyDescent="0.25">
      <c r="E387" s="17" t="s">
        <v>390</v>
      </c>
      <c r="F387" s="17">
        <v>48430</v>
      </c>
      <c r="G387" s="17" t="s">
        <v>1</v>
      </c>
      <c r="H387" s="19"/>
    </row>
    <row r="388" spans="5:8" x14ac:dyDescent="0.25">
      <c r="E388" s="17" t="s">
        <v>391</v>
      </c>
      <c r="F388" s="17">
        <v>48834</v>
      </c>
      <c r="G388" s="17" t="s">
        <v>217</v>
      </c>
      <c r="H388" s="19"/>
    </row>
    <row r="389" spans="5:8" x14ac:dyDescent="0.25">
      <c r="E389" s="17" t="s">
        <v>392</v>
      </c>
      <c r="F389" s="17">
        <v>48220</v>
      </c>
      <c r="G389" s="17" t="s">
        <v>9</v>
      </c>
      <c r="H389" s="19"/>
    </row>
    <row r="390" spans="5:8" x14ac:dyDescent="0.25">
      <c r="E390" s="17" t="s">
        <v>393</v>
      </c>
      <c r="F390" s="17">
        <v>49409</v>
      </c>
      <c r="G390" s="17" t="s">
        <v>33</v>
      </c>
      <c r="H390" s="19"/>
    </row>
    <row r="391" spans="5:8" x14ac:dyDescent="0.25">
      <c r="E391" s="17" t="s">
        <v>394</v>
      </c>
      <c r="F391" s="17">
        <v>49633</v>
      </c>
      <c r="G391" s="17" t="s">
        <v>559</v>
      </c>
      <c r="H391" s="19"/>
    </row>
    <row r="392" spans="5:8" x14ac:dyDescent="0.25">
      <c r="E392" s="17" t="s">
        <v>395</v>
      </c>
      <c r="F392" s="17">
        <v>49634</v>
      </c>
      <c r="G392" s="17" t="s">
        <v>58</v>
      </c>
      <c r="H392" s="19"/>
    </row>
    <row r="393" spans="5:8" x14ac:dyDescent="0.25">
      <c r="E393" s="17" t="s">
        <v>396</v>
      </c>
      <c r="F393" s="17">
        <v>48432</v>
      </c>
      <c r="G393" s="17" t="s">
        <v>85</v>
      </c>
      <c r="H393" s="19"/>
    </row>
    <row r="394" spans="5:8" x14ac:dyDescent="0.25">
      <c r="E394" s="17" t="s">
        <v>401</v>
      </c>
      <c r="F394" s="17">
        <v>48134</v>
      </c>
      <c r="G394" s="17" t="s">
        <v>31</v>
      </c>
      <c r="H394" s="19"/>
    </row>
    <row r="395" spans="5:8" x14ac:dyDescent="0.25">
      <c r="E395" s="17" t="s">
        <v>402</v>
      </c>
      <c r="F395" s="17">
        <v>48501</v>
      </c>
      <c r="G395" s="17" t="s">
        <v>1</v>
      </c>
      <c r="H395" s="19"/>
    </row>
    <row r="396" spans="5:8" x14ac:dyDescent="0.25">
      <c r="E396" s="17" t="s">
        <v>402</v>
      </c>
      <c r="F396" s="17">
        <v>48502</v>
      </c>
      <c r="G396" s="17" t="s">
        <v>1</v>
      </c>
      <c r="H396" s="19"/>
    </row>
    <row r="397" spans="5:8" x14ac:dyDescent="0.25">
      <c r="E397" s="17" t="s">
        <v>402</v>
      </c>
      <c r="F397" s="17">
        <v>48503</v>
      </c>
      <c r="G397" s="17" t="s">
        <v>1</v>
      </c>
      <c r="H397" s="19"/>
    </row>
    <row r="398" spans="5:8" x14ac:dyDescent="0.25">
      <c r="E398" s="17" t="s">
        <v>402</v>
      </c>
      <c r="F398" s="17">
        <v>48504</v>
      </c>
      <c r="G398" s="17" t="s">
        <v>1</v>
      </c>
      <c r="H398" s="19"/>
    </row>
    <row r="399" spans="5:8" x14ac:dyDescent="0.25">
      <c r="E399" s="17" t="s">
        <v>402</v>
      </c>
      <c r="F399" s="17">
        <v>48505</v>
      </c>
      <c r="G399" s="17" t="s">
        <v>1</v>
      </c>
      <c r="H399" s="19"/>
    </row>
    <row r="400" spans="5:8" x14ac:dyDescent="0.25">
      <c r="E400" s="17" t="s">
        <v>402</v>
      </c>
      <c r="F400" s="17">
        <v>48506</v>
      </c>
      <c r="G400" s="17" t="s">
        <v>1</v>
      </c>
      <c r="H400" s="19"/>
    </row>
    <row r="401" spans="5:7" x14ac:dyDescent="0.25">
      <c r="E401" s="17" t="s">
        <v>402</v>
      </c>
      <c r="F401" s="17">
        <v>48507</v>
      </c>
      <c r="G401" s="17" t="s">
        <v>1</v>
      </c>
    </row>
    <row r="402" spans="5:7" x14ac:dyDescent="0.25">
      <c r="E402" s="17" t="s">
        <v>402</v>
      </c>
      <c r="F402" s="17">
        <v>48531</v>
      </c>
      <c r="G402" s="17" t="s">
        <v>1</v>
      </c>
    </row>
    <row r="403" spans="5:7" x14ac:dyDescent="0.25">
      <c r="E403" s="17" t="s">
        <v>402</v>
      </c>
      <c r="F403" s="17">
        <v>48532</v>
      </c>
      <c r="G403" s="17" t="s">
        <v>1</v>
      </c>
    </row>
    <row r="404" spans="5:7" x14ac:dyDescent="0.25">
      <c r="E404" s="17" t="s">
        <v>402</v>
      </c>
      <c r="F404" s="17">
        <v>48551</v>
      </c>
      <c r="G404" s="17" t="s">
        <v>1</v>
      </c>
    </row>
    <row r="405" spans="5:7" x14ac:dyDescent="0.25">
      <c r="E405" s="17" t="s">
        <v>402</v>
      </c>
      <c r="F405" s="17">
        <v>48552</v>
      </c>
      <c r="G405" s="17" t="s">
        <v>1</v>
      </c>
    </row>
    <row r="406" spans="5:7" x14ac:dyDescent="0.25">
      <c r="E406" s="17" t="s">
        <v>402</v>
      </c>
      <c r="F406" s="17">
        <v>48553</v>
      </c>
      <c r="G406" s="17" t="s">
        <v>1</v>
      </c>
    </row>
    <row r="407" spans="5:7" x14ac:dyDescent="0.25">
      <c r="E407" s="17" t="s">
        <v>402</v>
      </c>
      <c r="F407" s="17">
        <v>48554</v>
      </c>
      <c r="G407" s="17" t="s">
        <v>1</v>
      </c>
    </row>
    <row r="408" spans="5:7" x14ac:dyDescent="0.25">
      <c r="E408" s="17" t="s">
        <v>402</v>
      </c>
      <c r="F408" s="17">
        <v>48556</v>
      </c>
      <c r="G408" s="17" t="s">
        <v>1</v>
      </c>
    </row>
    <row r="409" spans="5:7" x14ac:dyDescent="0.25">
      <c r="E409" s="17" t="s">
        <v>404</v>
      </c>
      <c r="F409" s="17">
        <v>48433</v>
      </c>
      <c r="G409" s="17" t="s">
        <v>1</v>
      </c>
    </row>
    <row r="410" spans="5:7" x14ac:dyDescent="0.25">
      <c r="E410" s="17" t="s">
        <v>405</v>
      </c>
      <c r="F410" s="17">
        <v>48434</v>
      </c>
      <c r="G410" s="17" t="s">
        <v>56</v>
      </c>
    </row>
    <row r="411" spans="5:7" x14ac:dyDescent="0.25">
      <c r="E411" s="17" t="s">
        <v>406</v>
      </c>
      <c r="F411" s="17">
        <v>48059</v>
      </c>
      <c r="G411" s="17" t="s">
        <v>1123</v>
      </c>
    </row>
    <row r="412" spans="5:7" x14ac:dyDescent="0.25">
      <c r="E412" s="17" t="s">
        <v>407</v>
      </c>
      <c r="F412" s="17">
        <v>49834</v>
      </c>
      <c r="G412" s="17" t="s">
        <v>240</v>
      </c>
    </row>
    <row r="413" spans="5:7" x14ac:dyDescent="0.25">
      <c r="E413" s="17" t="s">
        <v>408</v>
      </c>
      <c r="F413" s="17">
        <v>48435</v>
      </c>
      <c r="G413" s="17" t="s">
        <v>16</v>
      </c>
    </row>
    <row r="414" spans="5:7" x14ac:dyDescent="0.25">
      <c r="E414" s="17" t="s">
        <v>409</v>
      </c>
      <c r="F414" s="17">
        <v>49410</v>
      </c>
      <c r="G414" s="17" t="s">
        <v>302</v>
      </c>
    </row>
    <row r="415" spans="5:7" x14ac:dyDescent="0.25">
      <c r="E415" s="17" t="s">
        <v>410</v>
      </c>
      <c r="F415" s="17">
        <v>48835</v>
      </c>
      <c r="G415" s="17" t="s">
        <v>106</v>
      </c>
    </row>
    <row r="416" spans="5:7" x14ac:dyDescent="0.25">
      <c r="E416" s="17" t="s">
        <v>411</v>
      </c>
      <c r="F416" s="17">
        <v>48836</v>
      </c>
      <c r="G416" s="17" t="s">
        <v>174</v>
      </c>
    </row>
    <row r="417" spans="5:7" x14ac:dyDescent="0.25">
      <c r="E417" s="17" t="s">
        <v>412</v>
      </c>
      <c r="F417" s="17">
        <v>48734</v>
      </c>
      <c r="G417" s="17" t="s">
        <v>146</v>
      </c>
    </row>
    <row r="418" spans="5:7" x14ac:dyDescent="0.25">
      <c r="E418" s="17" t="s">
        <v>412</v>
      </c>
      <c r="F418" s="17">
        <v>48787</v>
      </c>
      <c r="G418" s="17" t="s">
        <v>146</v>
      </c>
    </row>
    <row r="419" spans="5:7" x14ac:dyDescent="0.25">
      <c r="E419" s="17" t="s">
        <v>414</v>
      </c>
      <c r="F419" s="17">
        <v>49635</v>
      </c>
      <c r="G419" s="17" t="s">
        <v>132</v>
      </c>
    </row>
    <row r="420" spans="5:7" x14ac:dyDescent="0.25">
      <c r="E420" s="17" t="s">
        <v>415</v>
      </c>
      <c r="F420" s="17">
        <v>48025</v>
      </c>
      <c r="G420" s="17" t="s">
        <v>9</v>
      </c>
    </row>
    <row r="421" spans="5:7" x14ac:dyDescent="0.25">
      <c r="E421" s="17" t="s">
        <v>416</v>
      </c>
      <c r="F421" s="17">
        <v>48026</v>
      </c>
      <c r="G421" s="17" t="s">
        <v>61</v>
      </c>
    </row>
    <row r="422" spans="5:7" x14ac:dyDescent="0.25">
      <c r="E422" s="17" t="s">
        <v>417</v>
      </c>
      <c r="F422" s="17">
        <v>49733</v>
      </c>
      <c r="G422" s="17" t="s">
        <v>205</v>
      </c>
    </row>
    <row r="423" spans="5:7" x14ac:dyDescent="0.25">
      <c r="E423" s="17" t="s">
        <v>418</v>
      </c>
      <c r="F423" s="17">
        <v>49411</v>
      </c>
      <c r="G423" s="17" t="s">
        <v>302</v>
      </c>
    </row>
    <row r="424" spans="5:7" x14ac:dyDescent="0.25">
      <c r="E424" s="17" t="s">
        <v>419</v>
      </c>
      <c r="F424" s="17">
        <v>48623</v>
      </c>
      <c r="G424" s="17" t="s">
        <v>146</v>
      </c>
    </row>
    <row r="425" spans="5:7" x14ac:dyDescent="0.25">
      <c r="E425" s="17" t="s">
        <v>420</v>
      </c>
      <c r="F425" s="17">
        <v>49325</v>
      </c>
      <c r="G425" s="17" t="s">
        <v>263</v>
      </c>
    </row>
    <row r="426" spans="5:7" x14ac:dyDescent="0.25">
      <c r="E426" s="17" t="s">
        <v>421</v>
      </c>
      <c r="F426" s="17">
        <v>49412</v>
      </c>
      <c r="G426" s="17" t="s">
        <v>150</v>
      </c>
    </row>
    <row r="427" spans="5:7" x14ac:dyDescent="0.25">
      <c r="E427" s="17" t="s">
        <v>421</v>
      </c>
      <c r="F427" s="17">
        <v>49413</v>
      </c>
      <c r="G427" s="17" t="s">
        <v>150</v>
      </c>
    </row>
    <row r="428" spans="5:7" x14ac:dyDescent="0.25">
      <c r="E428" s="17" t="s">
        <v>423</v>
      </c>
      <c r="F428" s="17">
        <v>49239</v>
      </c>
      <c r="G428" s="17" t="s">
        <v>29</v>
      </c>
    </row>
    <row r="429" spans="5:7" x14ac:dyDescent="0.25">
      <c r="E429" s="17" t="s">
        <v>424</v>
      </c>
      <c r="F429" s="17">
        <v>49415</v>
      </c>
      <c r="G429" s="17" t="s">
        <v>87</v>
      </c>
    </row>
    <row r="430" spans="5:7" x14ac:dyDescent="0.25">
      <c r="E430" s="17" t="s">
        <v>425</v>
      </c>
      <c r="F430" s="17">
        <v>49052</v>
      </c>
      <c r="G430" s="17" t="s">
        <v>81</v>
      </c>
    </row>
    <row r="431" spans="5:7" x14ac:dyDescent="0.25">
      <c r="E431" s="17" t="s">
        <v>426</v>
      </c>
      <c r="F431" s="17">
        <v>49927</v>
      </c>
      <c r="G431" s="17" t="s">
        <v>44</v>
      </c>
    </row>
    <row r="432" spans="5:7" x14ac:dyDescent="0.25">
      <c r="E432" s="17" t="s">
        <v>427</v>
      </c>
      <c r="F432" s="17">
        <v>48735</v>
      </c>
      <c r="G432" s="17" t="s">
        <v>16</v>
      </c>
    </row>
    <row r="433" spans="5:7" x14ac:dyDescent="0.25">
      <c r="E433" s="17" t="s">
        <v>428</v>
      </c>
      <c r="F433" s="17">
        <v>48436</v>
      </c>
      <c r="G433" s="17" t="s">
        <v>1</v>
      </c>
    </row>
    <row r="434" spans="5:7" x14ac:dyDescent="0.25">
      <c r="E434" s="17" t="s">
        <v>429</v>
      </c>
      <c r="F434" s="17">
        <v>49053</v>
      </c>
      <c r="G434" s="17" t="s">
        <v>81</v>
      </c>
    </row>
    <row r="435" spans="5:7" x14ac:dyDescent="0.25">
      <c r="E435" s="17" t="s">
        <v>430</v>
      </c>
      <c r="F435" s="17">
        <v>49113</v>
      </c>
      <c r="G435" s="17" t="s">
        <v>50</v>
      </c>
    </row>
    <row r="436" spans="5:7" x14ac:dyDescent="0.25">
      <c r="E436" s="17" t="s">
        <v>431</v>
      </c>
      <c r="F436" s="17">
        <v>49835</v>
      </c>
      <c r="G436" s="17" t="s">
        <v>98</v>
      </c>
    </row>
    <row r="437" spans="5:7" x14ac:dyDescent="0.25">
      <c r="E437" s="17" t="s">
        <v>432</v>
      </c>
      <c r="F437" s="17">
        <v>48135</v>
      </c>
      <c r="G437" s="17" t="s">
        <v>31</v>
      </c>
    </row>
    <row r="438" spans="5:7" x14ac:dyDescent="0.25">
      <c r="E438" s="17" t="s">
        <v>432</v>
      </c>
      <c r="F438" s="17">
        <v>48136</v>
      </c>
      <c r="G438" s="17" t="s">
        <v>31</v>
      </c>
    </row>
    <row r="439" spans="5:7" x14ac:dyDescent="0.25">
      <c r="E439" s="17" t="s">
        <v>434</v>
      </c>
      <c r="F439" s="17">
        <v>49734</v>
      </c>
      <c r="G439" s="17" t="s">
        <v>366</v>
      </c>
    </row>
    <row r="440" spans="5:7" x14ac:dyDescent="0.25">
      <c r="E440" s="17" t="s">
        <v>434</v>
      </c>
      <c r="F440" s="17">
        <v>49735</v>
      </c>
      <c r="G440" s="17" t="s">
        <v>366</v>
      </c>
    </row>
    <row r="441" spans="5:7" x14ac:dyDescent="0.25">
      <c r="E441" s="17" t="s">
        <v>1</v>
      </c>
      <c r="F441" s="17">
        <v>48437</v>
      </c>
      <c r="G441" s="17" t="s">
        <v>1</v>
      </c>
    </row>
    <row r="442" spans="5:7" x14ac:dyDescent="0.25">
      <c r="E442" s="17" t="s">
        <v>435</v>
      </c>
      <c r="F442" s="17">
        <v>49836</v>
      </c>
      <c r="G442" s="17" t="s">
        <v>154</v>
      </c>
    </row>
    <row r="443" spans="5:7" x14ac:dyDescent="0.25">
      <c r="E443" s="17" t="s">
        <v>437</v>
      </c>
      <c r="F443" s="17">
        <v>49837</v>
      </c>
      <c r="G443" s="17" t="s">
        <v>98</v>
      </c>
    </row>
    <row r="444" spans="5:7" x14ac:dyDescent="0.25">
      <c r="E444" s="17" t="s">
        <v>117</v>
      </c>
      <c r="F444" s="17">
        <v>48624</v>
      </c>
      <c r="G444" s="17" t="s">
        <v>117</v>
      </c>
    </row>
    <row r="445" spans="5:7" x14ac:dyDescent="0.25">
      <c r="E445" s="17" t="s">
        <v>438</v>
      </c>
      <c r="F445" s="17">
        <v>49636</v>
      </c>
      <c r="G445" s="17" t="s">
        <v>227</v>
      </c>
    </row>
    <row r="446" spans="5:7" x14ac:dyDescent="0.25">
      <c r="E446" s="17" t="s">
        <v>439</v>
      </c>
      <c r="F446" s="17">
        <v>49416</v>
      </c>
      <c r="G446" s="17" t="s">
        <v>27</v>
      </c>
    </row>
    <row r="447" spans="5:7" x14ac:dyDescent="0.25">
      <c r="E447" s="17" t="s">
        <v>440</v>
      </c>
      <c r="F447" s="17">
        <v>48737</v>
      </c>
      <c r="G447" s="17" t="s">
        <v>103</v>
      </c>
    </row>
    <row r="448" spans="5:7" x14ac:dyDescent="0.25">
      <c r="E448" s="17" t="s">
        <v>443</v>
      </c>
      <c r="F448" s="17">
        <v>49055</v>
      </c>
      <c r="G448" s="17" t="s">
        <v>92</v>
      </c>
    </row>
    <row r="449" spans="5:7" x14ac:dyDescent="0.25">
      <c r="E449" s="17" t="s">
        <v>444</v>
      </c>
      <c r="F449" s="17">
        <v>49736</v>
      </c>
      <c r="G449" s="17" t="s">
        <v>96</v>
      </c>
    </row>
    <row r="450" spans="5:7" x14ac:dyDescent="0.25">
      <c r="E450" s="17" t="s">
        <v>445</v>
      </c>
      <c r="F450" s="17">
        <v>49737</v>
      </c>
      <c r="G450" s="17" t="s">
        <v>18</v>
      </c>
    </row>
    <row r="451" spans="5:7" x14ac:dyDescent="0.25">
      <c r="E451" s="17" t="s">
        <v>446</v>
      </c>
      <c r="F451" s="17">
        <v>48027</v>
      </c>
      <c r="G451" s="17" t="s">
        <v>1123</v>
      </c>
    </row>
    <row r="452" spans="5:7" x14ac:dyDescent="0.25">
      <c r="E452" s="17" t="s">
        <v>447</v>
      </c>
      <c r="F452" s="17">
        <v>48438</v>
      </c>
      <c r="G452" s="17" t="s">
        <v>1</v>
      </c>
    </row>
    <row r="453" spans="5:7" x14ac:dyDescent="0.25">
      <c r="E453" s="17" t="s">
        <v>448</v>
      </c>
      <c r="F453" s="17">
        <v>49838</v>
      </c>
      <c r="G453" s="17" t="s">
        <v>232</v>
      </c>
    </row>
    <row r="454" spans="5:7" x14ac:dyDescent="0.25">
      <c r="E454" s="17" t="s">
        <v>449</v>
      </c>
      <c r="F454" s="17">
        <v>49326</v>
      </c>
      <c r="G454" s="17" t="s">
        <v>6</v>
      </c>
    </row>
    <row r="455" spans="5:7" x14ac:dyDescent="0.25">
      <c r="E455" s="17" t="s">
        <v>450</v>
      </c>
      <c r="F455" s="17">
        <v>48439</v>
      </c>
      <c r="G455" s="17" t="s">
        <v>1</v>
      </c>
    </row>
    <row r="456" spans="5:7" x14ac:dyDescent="0.25">
      <c r="E456" s="17" t="s">
        <v>450</v>
      </c>
      <c r="F456" s="17">
        <v>48480</v>
      </c>
      <c r="G456" s="17" t="s">
        <v>1</v>
      </c>
    </row>
    <row r="457" spans="5:7" x14ac:dyDescent="0.25">
      <c r="E457" s="17" t="s">
        <v>451</v>
      </c>
      <c r="F457" s="17">
        <v>49417</v>
      </c>
      <c r="G457" s="17" t="s">
        <v>33</v>
      </c>
    </row>
    <row r="458" spans="5:7" x14ac:dyDescent="0.25">
      <c r="E458" s="17" t="s">
        <v>452</v>
      </c>
      <c r="F458" s="17">
        <v>49056</v>
      </c>
      <c r="G458" s="17" t="s">
        <v>92</v>
      </c>
    </row>
    <row r="459" spans="5:7" x14ac:dyDescent="0.25">
      <c r="E459" s="17" t="s">
        <v>453</v>
      </c>
      <c r="F459" s="17">
        <v>48837</v>
      </c>
      <c r="G459" s="17" t="s">
        <v>126</v>
      </c>
    </row>
    <row r="460" spans="5:7" x14ac:dyDescent="0.25">
      <c r="E460" s="17" t="s">
        <v>454</v>
      </c>
      <c r="F460" s="17">
        <v>49839</v>
      </c>
      <c r="G460" s="17" t="s">
        <v>24</v>
      </c>
    </row>
    <row r="461" spans="5:7" x14ac:dyDescent="0.25">
      <c r="E461" s="17" t="s">
        <v>455</v>
      </c>
      <c r="F461" s="17">
        <v>49501</v>
      </c>
      <c r="G461" s="17" t="s">
        <v>6</v>
      </c>
    </row>
    <row r="462" spans="5:7" x14ac:dyDescent="0.25">
      <c r="E462" s="17" t="s">
        <v>455</v>
      </c>
      <c r="F462" s="17">
        <v>49502</v>
      </c>
      <c r="G462" s="17" t="s">
        <v>6</v>
      </c>
    </row>
    <row r="463" spans="5:7" x14ac:dyDescent="0.25">
      <c r="E463" s="17" t="s">
        <v>455</v>
      </c>
      <c r="F463" s="17">
        <v>49503</v>
      </c>
      <c r="G463" s="17" t="s">
        <v>6</v>
      </c>
    </row>
    <row r="464" spans="5:7" x14ac:dyDescent="0.25">
      <c r="E464" s="17" t="s">
        <v>455</v>
      </c>
      <c r="F464" s="17">
        <v>49504</v>
      </c>
      <c r="G464" s="17" t="s">
        <v>6</v>
      </c>
    </row>
    <row r="465" spans="5:7" x14ac:dyDescent="0.25">
      <c r="E465" s="17" t="s">
        <v>455</v>
      </c>
      <c r="F465" s="17">
        <v>49505</v>
      </c>
      <c r="G465" s="17" t="s">
        <v>6</v>
      </c>
    </row>
    <row r="466" spans="5:7" x14ac:dyDescent="0.25">
      <c r="E466" s="17" t="s">
        <v>455</v>
      </c>
      <c r="F466" s="17">
        <v>49506</v>
      </c>
      <c r="G466" s="17" t="s">
        <v>6</v>
      </c>
    </row>
    <row r="467" spans="5:7" x14ac:dyDescent="0.25">
      <c r="E467" s="17" t="s">
        <v>455</v>
      </c>
      <c r="F467" s="17">
        <v>49507</v>
      </c>
      <c r="G467" s="17" t="s">
        <v>6</v>
      </c>
    </row>
    <row r="468" spans="5:7" x14ac:dyDescent="0.25">
      <c r="E468" s="17" t="s">
        <v>455</v>
      </c>
      <c r="F468" s="17">
        <v>49508</v>
      </c>
      <c r="G468" s="17" t="s">
        <v>6</v>
      </c>
    </row>
    <row r="469" spans="5:7" x14ac:dyDescent="0.25">
      <c r="E469" s="17" t="s">
        <v>455</v>
      </c>
      <c r="F469" s="17">
        <v>49510</v>
      </c>
      <c r="G469" s="17" t="s">
        <v>6</v>
      </c>
    </row>
    <row r="470" spans="5:7" x14ac:dyDescent="0.25">
      <c r="E470" s="17" t="s">
        <v>455</v>
      </c>
      <c r="F470" s="17">
        <v>49512</v>
      </c>
      <c r="G470" s="17" t="s">
        <v>6</v>
      </c>
    </row>
    <row r="471" spans="5:7" x14ac:dyDescent="0.25">
      <c r="E471" s="17" t="s">
        <v>455</v>
      </c>
      <c r="F471" s="17">
        <v>49514</v>
      </c>
      <c r="G471" s="17" t="s">
        <v>6</v>
      </c>
    </row>
    <row r="472" spans="5:7" x14ac:dyDescent="0.25">
      <c r="E472" s="17" t="s">
        <v>455</v>
      </c>
      <c r="F472" s="17">
        <v>49515</v>
      </c>
      <c r="G472" s="17" t="s">
        <v>6</v>
      </c>
    </row>
    <row r="473" spans="5:7" x14ac:dyDescent="0.25">
      <c r="E473" s="17" t="s">
        <v>455</v>
      </c>
      <c r="F473" s="17">
        <v>49516</v>
      </c>
      <c r="G473" s="17" t="s">
        <v>6</v>
      </c>
    </row>
    <row r="474" spans="5:7" x14ac:dyDescent="0.25">
      <c r="E474" s="17" t="s">
        <v>455</v>
      </c>
      <c r="F474" s="17">
        <v>49518</v>
      </c>
      <c r="G474" s="17" t="s">
        <v>6</v>
      </c>
    </row>
    <row r="475" spans="5:7" x14ac:dyDescent="0.25">
      <c r="E475" s="17" t="s">
        <v>455</v>
      </c>
      <c r="F475" s="17">
        <v>49523</v>
      </c>
      <c r="G475" s="17" t="s">
        <v>6</v>
      </c>
    </row>
    <row r="476" spans="5:7" x14ac:dyDescent="0.25">
      <c r="E476" s="17" t="s">
        <v>455</v>
      </c>
      <c r="F476" s="17">
        <v>49525</v>
      </c>
      <c r="G476" s="17" t="s">
        <v>6</v>
      </c>
    </row>
    <row r="477" spans="5:7" x14ac:dyDescent="0.25">
      <c r="E477" s="17" t="s">
        <v>455</v>
      </c>
      <c r="F477" s="17">
        <v>49528</v>
      </c>
      <c r="G477" s="17" t="s">
        <v>6</v>
      </c>
    </row>
    <row r="478" spans="5:7" x14ac:dyDescent="0.25">
      <c r="E478" s="17" t="s">
        <v>455</v>
      </c>
      <c r="F478" s="17">
        <v>49530</v>
      </c>
      <c r="G478" s="17" t="s">
        <v>6</v>
      </c>
    </row>
    <row r="479" spans="5:7" x14ac:dyDescent="0.25">
      <c r="E479" s="17" t="s">
        <v>455</v>
      </c>
      <c r="F479" s="17">
        <v>49534</v>
      </c>
      <c r="G479" s="17" t="s">
        <v>6</v>
      </c>
    </row>
    <row r="480" spans="5:7" x14ac:dyDescent="0.25">
      <c r="E480" s="17" t="s">
        <v>455</v>
      </c>
      <c r="F480" s="17">
        <v>49544</v>
      </c>
      <c r="G480" s="17" t="s">
        <v>6</v>
      </c>
    </row>
    <row r="481" spans="5:7" x14ac:dyDescent="0.25">
      <c r="E481" s="17" t="s">
        <v>455</v>
      </c>
      <c r="F481" s="17">
        <v>49546</v>
      </c>
      <c r="G481" s="17" t="s">
        <v>6</v>
      </c>
    </row>
    <row r="482" spans="5:7" x14ac:dyDescent="0.25">
      <c r="E482" s="17" t="s">
        <v>455</v>
      </c>
      <c r="F482" s="17">
        <v>49548</v>
      </c>
      <c r="G482" s="17" t="s">
        <v>6</v>
      </c>
    </row>
    <row r="483" spans="5:7" x14ac:dyDescent="0.25">
      <c r="E483" s="17" t="s">
        <v>455</v>
      </c>
      <c r="F483" s="17">
        <v>49560</v>
      </c>
      <c r="G483" s="17" t="s">
        <v>6</v>
      </c>
    </row>
    <row r="484" spans="5:7" x14ac:dyDescent="0.25">
      <c r="E484" s="17" t="s">
        <v>455</v>
      </c>
      <c r="F484" s="17">
        <v>49588</v>
      </c>
      <c r="G484" s="17" t="s">
        <v>6</v>
      </c>
    </row>
    <row r="485" spans="5:7" x14ac:dyDescent="0.25">
      <c r="E485" s="17" t="s">
        <v>456</v>
      </c>
      <c r="F485" s="17">
        <v>49418</v>
      </c>
      <c r="G485" s="17" t="s">
        <v>6</v>
      </c>
    </row>
    <row r="486" spans="5:7" x14ac:dyDescent="0.25">
      <c r="E486" s="17" t="s">
        <v>456</v>
      </c>
      <c r="F486" s="17">
        <v>49468</v>
      </c>
      <c r="G486" s="17" t="s">
        <v>6</v>
      </c>
    </row>
    <row r="487" spans="5:7" x14ac:dyDescent="0.25">
      <c r="E487" s="17" t="s">
        <v>458</v>
      </c>
      <c r="F487" s="17">
        <v>49327</v>
      </c>
      <c r="G487" s="17" t="s">
        <v>150</v>
      </c>
    </row>
    <row r="488" spans="5:7" x14ac:dyDescent="0.25">
      <c r="E488" s="17" t="s">
        <v>459</v>
      </c>
      <c r="F488" s="17">
        <v>49240</v>
      </c>
      <c r="G488" s="17" t="s">
        <v>181</v>
      </c>
    </row>
    <row r="489" spans="5:7" x14ac:dyDescent="0.25">
      <c r="E489" s="17" t="s">
        <v>460</v>
      </c>
      <c r="F489" s="17">
        <v>49637</v>
      </c>
      <c r="G489" s="17" t="s">
        <v>3</v>
      </c>
    </row>
    <row r="490" spans="5:7" x14ac:dyDescent="0.25">
      <c r="E490" s="17" t="s">
        <v>461</v>
      </c>
      <c r="F490" s="17">
        <v>49738</v>
      </c>
      <c r="G490" s="17" t="s">
        <v>205</v>
      </c>
    </row>
    <row r="491" spans="5:7" x14ac:dyDescent="0.25">
      <c r="E491" s="17" t="s">
        <v>461</v>
      </c>
      <c r="F491" s="17">
        <v>49739</v>
      </c>
      <c r="G491" s="17" t="s">
        <v>205</v>
      </c>
    </row>
    <row r="492" spans="5:7" x14ac:dyDescent="0.25">
      <c r="E492" s="17" t="s">
        <v>463</v>
      </c>
      <c r="F492" s="17">
        <v>48738</v>
      </c>
      <c r="G492" s="17" t="s">
        <v>103</v>
      </c>
    </row>
    <row r="493" spans="5:7" x14ac:dyDescent="0.25">
      <c r="E493" s="17" t="s">
        <v>464</v>
      </c>
      <c r="F493" s="17">
        <v>49929</v>
      </c>
      <c r="G493" s="17" t="s">
        <v>134</v>
      </c>
    </row>
    <row r="494" spans="5:7" x14ac:dyDescent="0.25">
      <c r="E494" s="17" t="s">
        <v>465</v>
      </c>
      <c r="F494" s="17">
        <v>48838</v>
      </c>
      <c r="G494" s="17" t="s">
        <v>217</v>
      </c>
    </row>
    <row r="495" spans="5:7" x14ac:dyDescent="0.25">
      <c r="E495" s="17" t="s">
        <v>466</v>
      </c>
      <c r="F495" s="17">
        <v>48137</v>
      </c>
      <c r="G495" s="17" t="s">
        <v>174</v>
      </c>
    </row>
    <row r="496" spans="5:7" x14ac:dyDescent="0.25">
      <c r="E496" s="17" t="s">
        <v>467</v>
      </c>
      <c r="F496" s="17">
        <v>48138</v>
      </c>
      <c r="G496" s="17" t="s">
        <v>31</v>
      </c>
    </row>
    <row r="497" spans="5:7" x14ac:dyDescent="0.25">
      <c r="E497" s="17" t="s">
        <v>468</v>
      </c>
      <c r="F497" s="17">
        <v>48230</v>
      </c>
      <c r="G497" s="17" t="s">
        <v>31</v>
      </c>
    </row>
    <row r="498" spans="5:7" x14ac:dyDescent="0.25">
      <c r="E498" s="17" t="s">
        <v>468</v>
      </c>
      <c r="F498" s="17">
        <v>48236</v>
      </c>
      <c r="G498" s="17" t="s">
        <v>31</v>
      </c>
    </row>
    <row r="499" spans="5:7" x14ac:dyDescent="0.25">
      <c r="E499" s="17" t="s">
        <v>469</v>
      </c>
      <c r="F499" s="17">
        <v>49840</v>
      </c>
      <c r="G499" s="17" t="s">
        <v>154</v>
      </c>
    </row>
    <row r="500" spans="5:7" x14ac:dyDescent="0.25">
      <c r="E500" s="17" t="s">
        <v>470</v>
      </c>
      <c r="F500" s="17">
        <v>49841</v>
      </c>
      <c r="G500" s="17" t="s">
        <v>63</v>
      </c>
    </row>
    <row r="501" spans="5:7" x14ac:dyDescent="0.25">
      <c r="E501" s="17" t="s">
        <v>471</v>
      </c>
      <c r="F501" s="17">
        <v>48440</v>
      </c>
      <c r="G501" s="17" t="s">
        <v>41</v>
      </c>
    </row>
    <row r="502" spans="5:7" x14ac:dyDescent="0.25">
      <c r="E502" s="17" t="s">
        <v>472</v>
      </c>
      <c r="F502" s="17">
        <v>48739</v>
      </c>
      <c r="G502" s="17" t="s">
        <v>74</v>
      </c>
    </row>
    <row r="503" spans="5:7" x14ac:dyDescent="0.25">
      <c r="E503" s="17" t="s">
        <v>473</v>
      </c>
      <c r="F503" s="17">
        <v>48139</v>
      </c>
      <c r="G503" s="17" t="s">
        <v>174</v>
      </c>
    </row>
    <row r="504" spans="5:7" x14ac:dyDescent="0.25">
      <c r="E504" s="17" t="s">
        <v>474</v>
      </c>
      <c r="F504" s="17">
        <v>49419</v>
      </c>
      <c r="G504" s="17" t="s">
        <v>27</v>
      </c>
    </row>
    <row r="505" spans="5:7" x14ac:dyDescent="0.25">
      <c r="E505" s="17" t="s">
        <v>475</v>
      </c>
      <c r="F505" s="17">
        <v>48212</v>
      </c>
      <c r="G505" s="17" t="s">
        <v>31</v>
      </c>
    </row>
    <row r="506" spans="5:7" x14ac:dyDescent="0.25">
      <c r="E506" s="17" t="s">
        <v>477</v>
      </c>
      <c r="F506" s="17">
        <v>49930</v>
      </c>
      <c r="G506" s="17" t="s">
        <v>70</v>
      </c>
    </row>
    <row r="507" spans="5:7" x14ac:dyDescent="0.25">
      <c r="E507" s="17" t="s">
        <v>478</v>
      </c>
      <c r="F507" s="17">
        <v>49241</v>
      </c>
      <c r="G507" s="17" t="s">
        <v>181</v>
      </c>
    </row>
    <row r="508" spans="5:7" x14ac:dyDescent="0.25">
      <c r="E508" s="17" t="s">
        <v>479</v>
      </c>
      <c r="F508" s="17">
        <v>49115</v>
      </c>
      <c r="G508" s="17" t="s">
        <v>50</v>
      </c>
    </row>
    <row r="509" spans="5:7" x14ac:dyDescent="0.25">
      <c r="E509" s="17" t="s">
        <v>480</v>
      </c>
      <c r="F509" s="17">
        <v>48441</v>
      </c>
      <c r="G509" s="17" t="s">
        <v>85</v>
      </c>
    </row>
    <row r="510" spans="5:7" x14ac:dyDescent="0.25">
      <c r="E510" s="17" t="s">
        <v>481</v>
      </c>
      <c r="F510" s="17">
        <v>49740</v>
      </c>
      <c r="G510" s="17" t="s">
        <v>18</v>
      </c>
    </row>
    <row r="511" spans="5:7" x14ac:dyDescent="0.25">
      <c r="E511" s="17" t="s">
        <v>482</v>
      </c>
      <c r="F511" s="17">
        <v>48225</v>
      </c>
      <c r="G511" s="17" t="s">
        <v>31</v>
      </c>
    </row>
    <row r="512" spans="5:7" x14ac:dyDescent="0.25">
      <c r="E512" s="17" t="s">
        <v>483</v>
      </c>
      <c r="F512" s="17">
        <v>49638</v>
      </c>
      <c r="G512" s="17" t="s">
        <v>161</v>
      </c>
    </row>
    <row r="513" spans="5:7" x14ac:dyDescent="0.25">
      <c r="E513" s="17" t="s">
        <v>485</v>
      </c>
      <c r="F513" s="17">
        <v>48625</v>
      </c>
      <c r="G513" s="17" t="s">
        <v>249</v>
      </c>
    </row>
    <row r="514" spans="5:7" x14ac:dyDescent="0.25">
      <c r="E514" s="17" t="s">
        <v>486</v>
      </c>
      <c r="F514" s="17">
        <v>48045</v>
      </c>
      <c r="G514" s="17" t="s">
        <v>61</v>
      </c>
    </row>
    <row r="515" spans="5:7" x14ac:dyDescent="0.25">
      <c r="E515" s="17" t="s">
        <v>487</v>
      </c>
      <c r="F515" s="17">
        <v>48740</v>
      </c>
      <c r="G515" s="17" t="s">
        <v>103</v>
      </c>
    </row>
    <row r="516" spans="5:7" x14ac:dyDescent="0.25">
      <c r="E516" s="17" t="s">
        <v>488</v>
      </c>
      <c r="F516" s="17">
        <v>48028</v>
      </c>
      <c r="G516" s="17" t="s">
        <v>1123</v>
      </c>
    </row>
    <row r="517" spans="5:7" x14ac:dyDescent="0.25">
      <c r="E517" s="17" t="s">
        <v>489</v>
      </c>
      <c r="F517" s="17">
        <v>49420</v>
      </c>
      <c r="G517" s="17" t="s">
        <v>104</v>
      </c>
    </row>
    <row r="518" spans="5:7" x14ac:dyDescent="0.25">
      <c r="E518" s="17" t="s">
        <v>490</v>
      </c>
      <c r="F518" s="17">
        <v>49057</v>
      </c>
      <c r="G518" s="17" t="s">
        <v>92</v>
      </c>
    </row>
    <row r="519" spans="5:7" x14ac:dyDescent="0.25">
      <c r="E519" s="17" t="s">
        <v>491</v>
      </c>
      <c r="F519" s="17">
        <v>48353</v>
      </c>
      <c r="G519" s="17" t="s">
        <v>174</v>
      </c>
    </row>
    <row r="520" spans="5:7" x14ac:dyDescent="0.25">
      <c r="E520" s="17" t="s">
        <v>492</v>
      </c>
      <c r="F520" s="17">
        <v>48840</v>
      </c>
      <c r="G520" s="17" t="s">
        <v>283</v>
      </c>
    </row>
    <row r="521" spans="5:7" x14ac:dyDescent="0.25">
      <c r="E521" s="17" t="s">
        <v>493</v>
      </c>
      <c r="F521" s="17">
        <v>49058</v>
      </c>
      <c r="G521" s="17" t="s">
        <v>263</v>
      </c>
    </row>
    <row r="522" spans="5:7" x14ac:dyDescent="0.25">
      <c r="E522" s="17" t="s">
        <v>494</v>
      </c>
      <c r="F522" s="17">
        <v>49743</v>
      </c>
      <c r="G522" s="17" t="s">
        <v>495</v>
      </c>
    </row>
    <row r="523" spans="5:7" x14ac:dyDescent="0.25">
      <c r="E523" s="17" t="s">
        <v>496</v>
      </c>
      <c r="F523" s="17">
        <v>48030</v>
      </c>
      <c r="G523" s="17" t="s">
        <v>9</v>
      </c>
    </row>
    <row r="524" spans="5:7" x14ac:dyDescent="0.25">
      <c r="E524" s="17" t="s">
        <v>497</v>
      </c>
      <c r="F524" s="17">
        <v>48626</v>
      </c>
      <c r="G524" s="17" t="s">
        <v>146</v>
      </c>
    </row>
    <row r="525" spans="5:7" x14ac:dyDescent="0.25">
      <c r="E525" s="17" t="s">
        <v>498</v>
      </c>
      <c r="F525" s="17">
        <v>48841</v>
      </c>
      <c r="G525" s="17" t="s">
        <v>54</v>
      </c>
    </row>
    <row r="526" spans="5:7" x14ac:dyDescent="0.25">
      <c r="E526" s="17" t="s">
        <v>499</v>
      </c>
      <c r="F526" s="17">
        <v>49847</v>
      </c>
      <c r="G526" s="17" t="s">
        <v>212</v>
      </c>
    </row>
    <row r="527" spans="5:7" x14ac:dyDescent="0.25">
      <c r="E527" s="17" t="s">
        <v>500</v>
      </c>
      <c r="F527" s="17">
        <v>49744</v>
      </c>
      <c r="G527" s="17" t="s">
        <v>42</v>
      </c>
    </row>
    <row r="528" spans="5:7" x14ac:dyDescent="0.25">
      <c r="E528" s="17" t="s">
        <v>501</v>
      </c>
      <c r="F528" s="17">
        <v>49639</v>
      </c>
      <c r="G528" s="17" t="s">
        <v>378</v>
      </c>
    </row>
    <row r="529" spans="5:7" x14ac:dyDescent="0.25">
      <c r="E529" s="17" t="s">
        <v>502</v>
      </c>
      <c r="F529" s="17">
        <v>49421</v>
      </c>
      <c r="G529" s="17" t="s">
        <v>104</v>
      </c>
    </row>
    <row r="530" spans="5:7" x14ac:dyDescent="0.25">
      <c r="E530" s="17" t="s">
        <v>503</v>
      </c>
      <c r="F530" s="17">
        <v>49745</v>
      </c>
      <c r="G530" s="17" t="s">
        <v>232</v>
      </c>
    </row>
    <row r="531" spans="5:7" x14ac:dyDescent="0.25">
      <c r="E531" s="17" t="s">
        <v>506</v>
      </c>
      <c r="F531" s="17">
        <v>49060</v>
      </c>
      <c r="G531" s="17" t="s">
        <v>263</v>
      </c>
    </row>
    <row r="532" spans="5:7" x14ac:dyDescent="0.25">
      <c r="E532" s="17" t="s">
        <v>507</v>
      </c>
      <c r="F532" s="17">
        <v>48627</v>
      </c>
      <c r="G532" s="17" t="s">
        <v>504</v>
      </c>
    </row>
    <row r="533" spans="5:7" x14ac:dyDescent="0.25">
      <c r="E533" s="17" t="s">
        <v>508</v>
      </c>
      <c r="F533" s="17">
        <v>48356</v>
      </c>
      <c r="G533" s="17" t="s">
        <v>9</v>
      </c>
    </row>
    <row r="534" spans="5:7" x14ac:dyDescent="0.25">
      <c r="E534" s="17" t="s">
        <v>508</v>
      </c>
      <c r="F534" s="17">
        <v>48357</v>
      </c>
      <c r="G534" s="17" t="s">
        <v>9</v>
      </c>
    </row>
    <row r="535" spans="5:7" x14ac:dyDescent="0.25">
      <c r="E535" s="17" t="s">
        <v>510</v>
      </c>
      <c r="F535" s="17">
        <v>48203</v>
      </c>
      <c r="G535" s="17" t="s">
        <v>31</v>
      </c>
    </row>
    <row r="536" spans="5:7" x14ac:dyDescent="0.25">
      <c r="E536" s="17" t="s">
        <v>511</v>
      </c>
      <c r="F536" s="17">
        <v>49746</v>
      </c>
      <c r="G536" s="17" t="s">
        <v>68</v>
      </c>
    </row>
    <row r="537" spans="5:7" x14ac:dyDescent="0.25">
      <c r="E537" s="17" t="s">
        <v>29</v>
      </c>
      <c r="F537" s="17">
        <v>49242</v>
      </c>
      <c r="G537" s="17" t="s">
        <v>29</v>
      </c>
    </row>
    <row r="538" spans="5:7" x14ac:dyDescent="0.25">
      <c r="E538" s="17" t="s">
        <v>512</v>
      </c>
      <c r="F538" s="17">
        <v>49422</v>
      </c>
      <c r="G538" s="17" t="s">
        <v>33</v>
      </c>
    </row>
    <row r="539" spans="5:7" x14ac:dyDescent="0.25">
      <c r="E539" s="17" t="s">
        <v>512</v>
      </c>
      <c r="F539" s="17">
        <v>49423</v>
      </c>
      <c r="G539" s="17" t="s">
        <v>33</v>
      </c>
    </row>
    <row r="540" spans="5:7" x14ac:dyDescent="0.25">
      <c r="E540" s="17" t="s">
        <v>512</v>
      </c>
      <c r="F540" s="17">
        <v>49424</v>
      </c>
      <c r="G540" s="17" t="s">
        <v>33</v>
      </c>
    </row>
    <row r="541" spans="5:7" x14ac:dyDescent="0.25">
      <c r="E541" s="17" t="s">
        <v>514</v>
      </c>
      <c r="F541" s="17">
        <v>48442</v>
      </c>
      <c r="G541" s="17" t="s">
        <v>9</v>
      </c>
    </row>
    <row r="542" spans="5:7" x14ac:dyDescent="0.25">
      <c r="E542" s="17" t="s">
        <v>515</v>
      </c>
      <c r="F542" s="17">
        <v>48842</v>
      </c>
      <c r="G542" s="17" t="s">
        <v>283</v>
      </c>
    </row>
    <row r="543" spans="5:7" x14ac:dyDescent="0.25">
      <c r="E543" s="17" t="s">
        <v>516</v>
      </c>
      <c r="F543" s="17">
        <v>49425</v>
      </c>
      <c r="G543" s="17" t="s">
        <v>87</v>
      </c>
    </row>
    <row r="544" spans="5:7" x14ac:dyDescent="0.25">
      <c r="E544" s="17" t="s">
        <v>517</v>
      </c>
      <c r="F544" s="17">
        <v>49245</v>
      </c>
      <c r="G544" s="17" t="s">
        <v>22</v>
      </c>
    </row>
    <row r="545" spans="5:7" x14ac:dyDescent="0.25">
      <c r="E545" s="17" t="s">
        <v>518</v>
      </c>
      <c r="F545" s="17">
        <v>49640</v>
      </c>
      <c r="G545" s="17" t="s">
        <v>132</v>
      </c>
    </row>
    <row r="546" spans="5:7" x14ac:dyDescent="0.25">
      <c r="E546" s="17" t="s">
        <v>519</v>
      </c>
      <c r="F546" s="17">
        <v>48628</v>
      </c>
      <c r="G546" s="17" t="s">
        <v>267</v>
      </c>
    </row>
    <row r="547" spans="5:7" x14ac:dyDescent="0.25">
      <c r="E547" s="17" t="s">
        <v>520</v>
      </c>
      <c r="F547" s="17">
        <v>49328</v>
      </c>
      <c r="G547" s="17" t="s">
        <v>27</v>
      </c>
    </row>
    <row r="548" spans="5:7" x14ac:dyDescent="0.25">
      <c r="E548" s="17" t="s">
        <v>521</v>
      </c>
      <c r="F548" s="17">
        <v>49246</v>
      </c>
      <c r="G548" s="17" t="s">
        <v>181</v>
      </c>
    </row>
    <row r="549" spans="5:7" x14ac:dyDescent="0.25">
      <c r="E549" s="17" t="s">
        <v>70</v>
      </c>
      <c r="F549" s="17">
        <v>49931</v>
      </c>
      <c r="G549" s="17" t="s">
        <v>70</v>
      </c>
    </row>
    <row r="550" spans="5:7" x14ac:dyDescent="0.25">
      <c r="E550" s="17" t="s">
        <v>522</v>
      </c>
      <c r="F550" s="17">
        <v>48629</v>
      </c>
      <c r="G550" s="17" t="s">
        <v>504</v>
      </c>
    </row>
    <row r="551" spans="5:7" x14ac:dyDescent="0.25">
      <c r="E551" s="17" t="s">
        <v>523</v>
      </c>
      <c r="F551" s="17">
        <v>48630</v>
      </c>
      <c r="G551" s="17" t="s">
        <v>504</v>
      </c>
    </row>
    <row r="552" spans="5:7" x14ac:dyDescent="0.25">
      <c r="E552" s="17" t="s">
        <v>524</v>
      </c>
      <c r="F552" s="17">
        <v>49329</v>
      </c>
      <c r="G552" s="17" t="s">
        <v>217</v>
      </c>
    </row>
    <row r="553" spans="5:7" x14ac:dyDescent="0.25">
      <c r="E553" s="17" t="s">
        <v>525</v>
      </c>
      <c r="F553" s="17">
        <v>48843</v>
      </c>
      <c r="G553" s="17" t="s">
        <v>174</v>
      </c>
    </row>
    <row r="554" spans="5:7" x14ac:dyDescent="0.25">
      <c r="E554" s="17" t="s">
        <v>525</v>
      </c>
      <c r="F554" s="17">
        <v>48844</v>
      </c>
      <c r="G554" s="17" t="s">
        <v>174</v>
      </c>
    </row>
    <row r="555" spans="5:7" x14ac:dyDescent="0.25">
      <c r="E555" s="17" t="s">
        <v>525</v>
      </c>
      <c r="F555" s="17">
        <v>48855</v>
      </c>
      <c r="G555" s="17" t="s">
        <v>174</v>
      </c>
    </row>
    <row r="556" spans="5:7" x14ac:dyDescent="0.25">
      <c r="E556" s="17" t="s">
        <v>527</v>
      </c>
      <c r="F556" s="17">
        <v>49747</v>
      </c>
      <c r="G556" s="17" t="s">
        <v>42</v>
      </c>
    </row>
    <row r="557" spans="5:7" x14ac:dyDescent="0.25">
      <c r="E557" s="17" t="s">
        <v>528</v>
      </c>
      <c r="F557" s="17">
        <v>48845</v>
      </c>
      <c r="G557" s="17" t="s">
        <v>121</v>
      </c>
    </row>
    <row r="558" spans="5:7" x14ac:dyDescent="0.25">
      <c r="E558" s="17" t="s">
        <v>529</v>
      </c>
      <c r="F558" s="17">
        <v>49934</v>
      </c>
      <c r="G558" s="17" t="s">
        <v>70</v>
      </c>
    </row>
    <row r="559" spans="5:7" x14ac:dyDescent="0.25">
      <c r="E559" s="17" t="s">
        <v>530</v>
      </c>
      <c r="F559" s="17">
        <v>49247</v>
      </c>
      <c r="G559" s="17" t="s">
        <v>8</v>
      </c>
    </row>
    <row r="560" spans="5:7" x14ac:dyDescent="0.25">
      <c r="E560" s="17" t="s">
        <v>531</v>
      </c>
      <c r="F560" s="17">
        <v>49426</v>
      </c>
      <c r="G560" s="17" t="s">
        <v>33</v>
      </c>
    </row>
    <row r="561" spans="5:7" x14ac:dyDescent="0.25">
      <c r="E561" s="17" t="s">
        <v>532</v>
      </c>
      <c r="F561" s="17">
        <v>49748</v>
      </c>
      <c r="G561" s="17" t="s">
        <v>96</v>
      </c>
    </row>
    <row r="562" spans="5:7" x14ac:dyDescent="0.25">
      <c r="E562" s="17" t="s">
        <v>533</v>
      </c>
      <c r="F562" s="17">
        <v>48070</v>
      </c>
      <c r="G562" s="17" t="s">
        <v>9</v>
      </c>
    </row>
    <row r="563" spans="5:7" x14ac:dyDescent="0.25">
      <c r="E563" s="17" t="s">
        <v>534</v>
      </c>
      <c r="F563" s="17">
        <v>48140</v>
      </c>
      <c r="G563" s="17" t="s">
        <v>34</v>
      </c>
    </row>
    <row r="564" spans="5:7" x14ac:dyDescent="0.25">
      <c r="E564" s="17" t="s">
        <v>535</v>
      </c>
      <c r="F564" s="17">
        <v>49642</v>
      </c>
      <c r="G564" s="17" t="s">
        <v>89</v>
      </c>
    </row>
    <row r="565" spans="5:7" x14ac:dyDescent="0.25">
      <c r="E565" s="17" t="s">
        <v>536</v>
      </c>
      <c r="F565" s="17">
        <v>48444</v>
      </c>
      <c r="G565" s="17" t="s">
        <v>41</v>
      </c>
    </row>
    <row r="566" spans="5:7" x14ac:dyDescent="0.25">
      <c r="E566" s="17" t="s">
        <v>537</v>
      </c>
      <c r="F566" s="17">
        <v>49749</v>
      </c>
      <c r="G566" s="17" t="s">
        <v>12</v>
      </c>
    </row>
    <row r="567" spans="5:7" x14ac:dyDescent="0.25">
      <c r="E567" s="17" t="s">
        <v>538</v>
      </c>
      <c r="F567" s="17">
        <v>49848</v>
      </c>
      <c r="G567" s="17" t="s">
        <v>212</v>
      </c>
    </row>
    <row r="568" spans="5:7" x14ac:dyDescent="0.25">
      <c r="E568" s="17" t="s">
        <v>539</v>
      </c>
      <c r="F568" s="17">
        <v>48141</v>
      </c>
      <c r="G568" s="17" t="s">
        <v>31</v>
      </c>
    </row>
    <row r="569" spans="5:7" x14ac:dyDescent="0.25">
      <c r="E569" s="17" t="s">
        <v>540</v>
      </c>
      <c r="F569" s="17">
        <v>49643</v>
      </c>
      <c r="G569" s="17" t="s">
        <v>3</v>
      </c>
    </row>
    <row r="570" spans="5:7" x14ac:dyDescent="0.25">
      <c r="E570" s="17" t="s">
        <v>121</v>
      </c>
      <c r="F570" s="17">
        <v>48846</v>
      </c>
      <c r="G570" s="17" t="s">
        <v>121</v>
      </c>
    </row>
    <row r="571" spans="5:7" x14ac:dyDescent="0.25">
      <c r="E571" s="17" t="s">
        <v>541</v>
      </c>
      <c r="F571" s="17">
        <v>49801</v>
      </c>
      <c r="G571" s="17" t="s">
        <v>240</v>
      </c>
    </row>
    <row r="572" spans="5:7" x14ac:dyDescent="0.25">
      <c r="E572" s="17" t="s">
        <v>543</v>
      </c>
      <c r="F572" s="17">
        <v>49935</v>
      </c>
      <c r="G572" s="17" t="s">
        <v>44</v>
      </c>
    </row>
    <row r="573" spans="5:7" x14ac:dyDescent="0.25">
      <c r="E573" s="17" t="s">
        <v>544</v>
      </c>
      <c r="F573" s="17">
        <v>49644</v>
      </c>
      <c r="G573" s="17" t="s">
        <v>89</v>
      </c>
    </row>
    <row r="574" spans="5:7" x14ac:dyDescent="0.25">
      <c r="E574" s="17" t="s">
        <v>545</v>
      </c>
      <c r="F574" s="17">
        <v>49938</v>
      </c>
      <c r="G574" s="17" t="s">
        <v>141</v>
      </c>
    </row>
    <row r="575" spans="5:7" x14ac:dyDescent="0.25">
      <c r="E575" s="17" t="s">
        <v>546</v>
      </c>
      <c r="F575" s="17">
        <v>49849</v>
      </c>
      <c r="G575" s="17" t="s">
        <v>63</v>
      </c>
    </row>
    <row r="576" spans="5:7" x14ac:dyDescent="0.25">
      <c r="E576" s="17" t="s">
        <v>547</v>
      </c>
      <c r="F576" s="17">
        <v>48847</v>
      </c>
      <c r="G576" s="17" t="s">
        <v>39</v>
      </c>
    </row>
    <row r="577" spans="5:7" x14ac:dyDescent="0.25">
      <c r="E577" s="17" t="s">
        <v>181</v>
      </c>
      <c r="F577" s="17">
        <v>49201</v>
      </c>
      <c r="G577" s="17" t="s">
        <v>181</v>
      </c>
    </row>
    <row r="578" spans="5:7" x14ac:dyDescent="0.25">
      <c r="E578" s="17" t="s">
        <v>181</v>
      </c>
      <c r="F578" s="17">
        <v>49202</v>
      </c>
      <c r="G578" s="17" t="s">
        <v>181</v>
      </c>
    </row>
    <row r="579" spans="5:7" x14ac:dyDescent="0.25">
      <c r="E579" s="17" t="s">
        <v>181</v>
      </c>
      <c r="F579" s="17">
        <v>49203</v>
      </c>
      <c r="G579" s="17" t="s">
        <v>181</v>
      </c>
    </row>
    <row r="580" spans="5:7" x14ac:dyDescent="0.25">
      <c r="E580" s="17" t="s">
        <v>181</v>
      </c>
      <c r="F580" s="17">
        <v>49204</v>
      </c>
      <c r="G580" s="17" t="s">
        <v>181</v>
      </c>
    </row>
    <row r="581" spans="5:7" x14ac:dyDescent="0.25">
      <c r="E581" s="17" t="s">
        <v>549</v>
      </c>
      <c r="F581" s="17">
        <v>49427</v>
      </c>
      <c r="G581" s="17" t="s">
        <v>33</v>
      </c>
    </row>
    <row r="582" spans="5:7" x14ac:dyDescent="0.25">
      <c r="E582" s="17" t="s">
        <v>550</v>
      </c>
      <c r="F582" s="17">
        <v>49248</v>
      </c>
      <c r="G582" s="17" t="s">
        <v>8</v>
      </c>
    </row>
    <row r="583" spans="5:7" x14ac:dyDescent="0.25">
      <c r="E583" s="17" t="s">
        <v>551</v>
      </c>
      <c r="F583" s="17">
        <v>48032</v>
      </c>
      <c r="G583" s="17" t="s">
        <v>1123</v>
      </c>
    </row>
    <row r="584" spans="5:7" x14ac:dyDescent="0.25">
      <c r="E584" s="17" t="s">
        <v>552</v>
      </c>
      <c r="F584" s="17">
        <v>49428</v>
      </c>
      <c r="G584" s="17" t="s">
        <v>33</v>
      </c>
    </row>
    <row r="585" spans="5:7" x14ac:dyDescent="0.25">
      <c r="E585" s="17" t="s">
        <v>552</v>
      </c>
      <c r="F585" s="17">
        <v>49429</v>
      </c>
      <c r="G585" s="17" t="s">
        <v>33</v>
      </c>
    </row>
    <row r="586" spans="5:7" x14ac:dyDescent="0.25">
      <c r="E586" s="17" t="s">
        <v>553</v>
      </c>
      <c r="F586" s="17">
        <v>49249</v>
      </c>
      <c r="G586" s="17" t="s">
        <v>29</v>
      </c>
    </row>
    <row r="587" spans="5:7" x14ac:dyDescent="0.25">
      <c r="E587" s="17" t="s">
        <v>554</v>
      </c>
      <c r="F587" s="17">
        <v>49751</v>
      </c>
      <c r="G587" s="17" t="s">
        <v>366</v>
      </c>
    </row>
    <row r="588" spans="5:7" x14ac:dyDescent="0.25">
      <c r="E588" s="17" t="s">
        <v>555</v>
      </c>
      <c r="F588" s="17">
        <v>49061</v>
      </c>
      <c r="G588" s="17" t="s">
        <v>225</v>
      </c>
    </row>
    <row r="589" spans="5:7" x14ac:dyDescent="0.25">
      <c r="E589" s="17" t="s">
        <v>556</v>
      </c>
      <c r="F589" s="17">
        <v>49250</v>
      </c>
      <c r="G589" s="17" t="s">
        <v>29</v>
      </c>
    </row>
    <row r="590" spans="5:7" x14ac:dyDescent="0.25">
      <c r="E590" s="17" t="s">
        <v>81</v>
      </c>
      <c r="F590" s="17">
        <v>49001</v>
      </c>
      <c r="G590" s="17" t="s">
        <v>81</v>
      </c>
    </row>
    <row r="591" spans="5:7" x14ac:dyDescent="0.25">
      <c r="E591" s="17" t="s">
        <v>81</v>
      </c>
      <c r="F591" s="17">
        <v>49003</v>
      </c>
      <c r="G591" s="17" t="s">
        <v>81</v>
      </c>
    </row>
    <row r="592" spans="5:7" x14ac:dyDescent="0.25">
      <c r="E592" s="17" t="s">
        <v>81</v>
      </c>
      <c r="F592" s="17">
        <v>49004</v>
      </c>
      <c r="G592" s="17" t="s">
        <v>81</v>
      </c>
    </row>
    <row r="593" spans="5:7" x14ac:dyDescent="0.25">
      <c r="E593" s="17" t="s">
        <v>81</v>
      </c>
      <c r="F593" s="17">
        <v>49005</v>
      </c>
      <c r="G593" s="17" t="s">
        <v>81</v>
      </c>
    </row>
    <row r="594" spans="5:7" x14ac:dyDescent="0.25">
      <c r="E594" s="17" t="s">
        <v>81</v>
      </c>
      <c r="F594" s="17">
        <v>49006</v>
      </c>
      <c r="G594" s="17" t="s">
        <v>81</v>
      </c>
    </row>
    <row r="595" spans="5:7" x14ac:dyDescent="0.25">
      <c r="E595" s="17" t="s">
        <v>81</v>
      </c>
      <c r="F595" s="17">
        <v>49007</v>
      </c>
      <c r="G595" s="17" t="s">
        <v>81</v>
      </c>
    </row>
    <row r="596" spans="5:7" x14ac:dyDescent="0.25">
      <c r="E596" s="17" t="s">
        <v>81</v>
      </c>
      <c r="F596" s="17">
        <v>49008</v>
      </c>
      <c r="G596" s="17" t="s">
        <v>81</v>
      </c>
    </row>
    <row r="597" spans="5:7" x14ac:dyDescent="0.25">
      <c r="E597" s="17" t="s">
        <v>81</v>
      </c>
      <c r="F597" s="17">
        <v>49009</v>
      </c>
      <c r="G597" s="17" t="s">
        <v>81</v>
      </c>
    </row>
    <row r="598" spans="5:7" x14ac:dyDescent="0.25">
      <c r="E598" s="17" t="s">
        <v>81</v>
      </c>
      <c r="F598" s="17">
        <v>49019</v>
      </c>
      <c r="G598" s="17" t="s">
        <v>81</v>
      </c>
    </row>
    <row r="599" spans="5:7" x14ac:dyDescent="0.25">
      <c r="E599" s="17" t="s">
        <v>81</v>
      </c>
      <c r="F599" s="17">
        <v>49048</v>
      </c>
      <c r="G599" s="17" t="s">
        <v>81</v>
      </c>
    </row>
    <row r="600" spans="5:7" x14ac:dyDescent="0.25">
      <c r="E600" s="17" t="s">
        <v>558</v>
      </c>
      <c r="F600" s="17">
        <v>49645</v>
      </c>
      <c r="G600" s="17" t="s">
        <v>58</v>
      </c>
    </row>
    <row r="601" spans="5:7" x14ac:dyDescent="0.25">
      <c r="E601" s="17" t="s">
        <v>559</v>
      </c>
      <c r="F601" s="17">
        <v>49646</v>
      </c>
      <c r="G601" s="17" t="s">
        <v>559</v>
      </c>
    </row>
    <row r="602" spans="5:7" x14ac:dyDescent="0.25">
      <c r="E602" s="17" t="s">
        <v>560</v>
      </c>
      <c r="F602" s="17">
        <v>48631</v>
      </c>
      <c r="G602" s="17" t="s">
        <v>77</v>
      </c>
    </row>
    <row r="603" spans="5:7" x14ac:dyDescent="0.25">
      <c r="E603" s="17" t="s">
        <v>561</v>
      </c>
      <c r="F603" s="17">
        <v>48320</v>
      </c>
      <c r="G603" s="17" t="s">
        <v>9</v>
      </c>
    </row>
    <row r="604" spans="5:7" x14ac:dyDescent="0.25">
      <c r="E604" s="17" t="s">
        <v>563</v>
      </c>
      <c r="F604" s="17">
        <v>49062</v>
      </c>
      <c r="G604" s="17" t="s">
        <v>92</v>
      </c>
    </row>
    <row r="605" spans="5:7" x14ac:dyDescent="0.25">
      <c r="E605" s="17" t="s">
        <v>564</v>
      </c>
      <c r="F605" s="17">
        <v>49330</v>
      </c>
      <c r="G605" s="17" t="s">
        <v>6</v>
      </c>
    </row>
    <row r="606" spans="5:7" x14ac:dyDescent="0.25">
      <c r="E606" s="17" t="s">
        <v>566</v>
      </c>
      <c r="F606" s="17">
        <v>49648</v>
      </c>
      <c r="G606" s="17" t="s">
        <v>20</v>
      </c>
    </row>
    <row r="607" spans="5:7" x14ac:dyDescent="0.25">
      <c r="E607" s="17" t="s">
        <v>567</v>
      </c>
      <c r="F607" s="17">
        <v>49784</v>
      </c>
      <c r="G607" s="17" t="s">
        <v>96</v>
      </c>
    </row>
    <row r="608" spans="5:7" x14ac:dyDescent="0.25">
      <c r="E608" s="17" t="s">
        <v>567</v>
      </c>
      <c r="F608" s="17">
        <v>49788</v>
      </c>
      <c r="G608" s="17" t="s">
        <v>96</v>
      </c>
    </row>
    <row r="609" spans="5:7" x14ac:dyDescent="0.25">
      <c r="E609" s="17" t="s">
        <v>569</v>
      </c>
      <c r="F609" s="17">
        <v>48445</v>
      </c>
      <c r="G609" s="17" t="s">
        <v>85</v>
      </c>
    </row>
    <row r="610" spans="5:7" x14ac:dyDescent="0.25">
      <c r="E610" s="17" t="s">
        <v>570</v>
      </c>
      <c r="F610" s="17">
        <v>49802</v>
      </c>
      <c r="G610" s="17" t="s">
        <v>240</v>
      </c>
    </row>
    <row r="611" spans="5:7" x14ac:dyDescent="0.25">
      <c r="E611" s="17" t="s">
        <v>571</v>
      </c>
      <c r="F611" s="17">
        <v>49649</v>
      </c>
      <c r="G611" s="17" t="s">
        <v>3</v>
      </c>
    </row>
    <row r="612" spans="5:7" x14ac:dyDescent="0.25">
      <c r="E612" s="17" t="s">
        <v>572</v>
      </c>
      <c r="F612" s="17">
        <v>48741</v>
      </c>
      <c r="G612" s="17" t="s">
        <v>16</v>
      </c>
    </row>
    <row r="613" spans="5:7" x14ac:dyDescent="0.25">
      <c r="E613" s="17" t="s">
        <v>573</v>
      </c>
      <c r="F613" s="17">
        <v>49752</v>
      </c>
      <c r="G613" s="17" t="s">
        <v>96</v>
      </c>
    </row>
    <row r="614" spans="5:7" x14ac:dyDescent="0.25">
      <c r="E614" s="17" t="s">
        <v>574</v>
      </c>
      <c r="F614" s="17">
        <v>48145</v>
      </c>
      <c r="G614" s="17" t="s">
        <v>34</v>
      </c>
    </row>
    <row r="615" spans="5:7" x14ac:dyDescent="0.25">
      <c r="E615" s="17" t="s">
        <v>575</v>
      </c>
      <c r="F615" s="17">
        <v>49753</v>
      </c>
      <c r="G615" s="17" t="s">
        <v>42</v>
      </c>
    </row>
    <row r="616" spans="5:7" x14ac:dyDescent="0.25">
      <c r="E616" s="17" t="s">
        <v>577</v>
      </c>
      <c r="F616" s="17">
        <v>48848</v>
      </c>
      <c r="G616" s="17" t="s">
        <v>54</v>
      </c>
    </row>
    <row r="617" spans="5:7" x14ac:dyDescent="0.25">
      <c r="E617" s="17" t="s">
        <v>89</v>
      </c>
      <c r="F617" s="17">
        <v>48632</v>
      </c>
      <c r="G617" s="17" t="s">
        <v>249</v>
      </c>
    </row>
    <row r="618" spans="5:7" x14ac:dyDescent="0.25">
      <c r="E618" s="17" t="s">
        <v>578</v>
      </c>
      <c r="F618" s="17">
        <v>49650</v>
      </c>
      <c r="G618" s="17" t="s">
        <v>132</v>
      </c>
    </row>
    <row r="619" spans="5:7" x14ac:dyDescent="0.25">
      <c r="E619" s="17" t="s">
        <v>579</v>
      </c>
      <c r="F619" s="17">
        <v>49651</v>
      </c>
      <c r="G619" s="17" t="s">
        <v>384</v>
      </c>
    </row>
    <row r="620" spans="5:7" x14ac:dyDescent="0.25">
      <c r="E620" s="17" t="s">
        <v>580</v>
      </c>
      <c r="F620" s="17">
        <v>48633</v>
      </c>
      <c r="G620" s="17" t="s">
        <v>249</v>
      </c>
    </row>
    <row r="621" spans="5:7" x14ac:dyDescent="0.25">
      <c r="E621" s="17" t="s">
        <v>581</v>
      </c>
      <c r="F621" s="17">
        <v>49653</v>
      </c>
      <c r="G621" s="17" t="s">
        <v>227</v>
      </c>
    </row>
    <row r="622" spans="5:7" x14ac:dyDescent="0.25">
      <c r="E622" s="17" t="s">
        <v>582</v>
      </c>
      <c r="F622" s="17">
        <v>49945</v>
      </c>
      <c r="G622" s="17" t="s">
        <v>70</v>
      </c>
    </row>
    <row r="623" spans="5:7" x14ac:dyDescent="0.25">
      <c r="E623" s="17" t="s">
        <v>583</v>
      </c>
      <c r="F623" s="17">
        <v>48849</v>
      </c>
      <c r="G623" s="17" t="s">
        <v>121</v>
      </c>
    </row>
    <row r="624" spans="5:7" x14ac:dyDescent="0.25">
      <c r="E624" s="17" t="s">
        <v>584</v>
      </c>
      <c r="F624" s="17">
        <v>48359</v>
      </c>
      <c r="G624" s="17" t="s">
        <v>9</v>
      </c>
    </row>
    <row r="625" spans="5:7" x14ac:dyDescent="0.25">
      <c r="E625" s="17" t="s">
        <v>584</v>
      </c>
      <c r="F625" s="17">
        <v>48360</v>
      </c>
      <c r="G625" s="17" t="s">
        <v>9</v>
      </c>
    </row>
    <row r="626" spans="5:7" x14ac:dyDescent="0.25">
      <c r="E626" s="17" t="s">
        <v>584</v>
      </c>
      <c r="F626" s="17">
        <v>48361</v>
      </c>
      <c r="G626" s="17" t="s">
        <v>9</v>
      </c>
    </row>
    <row r="627" spans="5:7" x14ac:dyDescent="0.25">
      <c r="E627" s="17" t="s">
        <v>584</v>
      </c>
      <c r="F627" s="17">
        <v>48362</v>
      </c>
      <c r="G627" s="17" t="s">
        <v>9</v>
      </c>
    </row>
    <row r="628" spans="5:7" x14ac:dyDescent="0.25">
      <c r="E628" s="17" t="s">
        <v>586</v>
      </c>
      <c r="F628" s="17">
        <v>48143</v>
      </c>
      <c r="G628" s="17" t="s">
        <v>174</v>
      </c>
    </row>
    <row r="629" spans="5:7" x14ac:dyDescent="0.25">
      <c r="E629" s="17" t="s">
        <v>587</v>
      </c>
      <c r="F629" s="17">
        <v>49116</v>
      </c>
      <c r="G629" s="17" t="s">
        <v>50</v>
      </c>
    </row>
    <row r="630" spans="5:7" x14ac:dyDescent="0.25">
      <c r="E630" s="17" t="s">
        <v>588</v>
      </c>
      <c r="F630" s="17">
        <v>48850</v>
      </c>
      <c r="G630" s="17" t="s">
        <v>217</v>
      </c>
    </row>
    <row r="631" spans="5:7" x14ac:dyDescent="0.25">
      <c r="E631" s="17" t="s">
        <v>589</v>
      </c>
      <c r="F631" s="17">
        <v>48366</v>
      </c>
      <c r="G631" s="17" t="s">
        <v>9</v>
      </c>
    </row>
    <row r="632" spans="5:7" x14ac:dyDescent="0.25">
      <c r="E632" s="17" t="s">
        <v>590</v>
      </c>
      <c r="F632" s="17">
        <v>48144</v>
      </c>
      <c r="G632" s="17" t="s">
        <v>34</v>
      </c>
    </row>
    <row r="633" spans="5:7" x14ac:dyDescent="0.25">
      <c r="E633" s="17" t="s">
        <v>591</v>
      </c>
      <c r="F633" s="17">
        <v>49430</v>
      </c>
      <c r="G633" s="17" t="s">
        <v>33</v>
      </c>
    </row>
    <row r="634" spans="5:7" x14ac:dyDescent="0.25">
      <c r="E634" s="17" t="s">
        <v>592</v>
      </c>
      <c r="F634" s="17">
        <v>49946</v>
      </c>
      <c r="G634" s="17" t="s">
        <v>94</v>
      </c>
    </row>
    <row r="635" spans="5:7" x14ac:dyDescent="0.25">
      <c r="E635" s="17" t="s">
        <v>593</v>
      </c>
      <c r="F635" s="17">
        <v>48906</v>
      </c>
      <c r="G635" s="17" t="s">
        <v>106</v>
      </c>
    </row>
    <row r="636" spans="5:7" x14ac:dyDescent="0.25">
      <c r="E636" s="17" t="s">
        <v>593</v>
      </c>
      <c r="F636" s="17">
        <v>48908</v>
      </c>
      <c r="G636" s="17" t="s">
        <v>126</v>
      </c>
    </row>
    <row r="637" spans="5:7" x14ac:dyDescent="0.25">
      <c r="E637" s="17" t="s">
        <v>593</v>
      </c>
      <c r="F637" s="17">
        <v>48917</v>
      </c>
      <c r="G637" s="17" t="s">
        <v>126</v>
      </c>
    </row>
    <row r="638" spans="5:7" x14ac:dyDescent="0.25">
      <c r="E638" s="17" t="s">
        <v>593</v>
      </c>
      <c r="F638" s="17">
        <v>48901</v>
      </c>
      <c r="G638" s="17" t="s">
        <v>283</v>
      </c>
    </row>
    <row r="639" spans="5:7" x14ac:dyDescent="0.25">
      <c r="E639" s="17" t="s">
        <v>593</v>
      </c>
      <c r="F639" s="17">
        <v>48909</v>
      </c>
      <c r="G639" s="17" t="s">
        <v>283</v>
      </c>
    </row>
    <row r="640" spans="5:7" x14ac:dyDescent="0.25">
      <c r="E640" s="17" t="s">
        <v>593</v>
      </c>
      <c r="F640" s="17">
        <v>48910</v>
      </c>
      <c r="G640" s="17" t="s">
        <v>283</v>
      </c>
    </row>
    <row r="641" spans="5:7" x14ac:dyDescent="0.25">
      <c r="E641" s="17" t="s">
        <v>593</v>
      </c>
      <c r="F641" s="17">
        <v>48911</v>
      </c>
      <c r="G641" s="17" t="s">
        <v>283</v>
      </c>
    </row>
    <row r="642" spans="5:7" x14ac:dyDescent="0.25">
      <c r="E642" s="17" t="s">
        <v>593</v>
      </c>
      <c r="F642" s="17">
        <v>48912</v>
      </c>
      <c r="G642" s="17" t="s">
        <v>283</v>
      </c>
    </row>
    <row r="643" spans="5:7" x14ac:dyDescent="0.25">
      <c r="E643" s="17" t="s">
        <v>593</v>
      </c>
      <c r="F643" s="17">
        <v>48913</v>
      </c>
      <c r="G643" s="17" t="s">
        <v>283</v>
      </c>
    </row>
    <row r="644" spans="5:7" x14ac:dyDescent="0.25">
      <c r="E644" s="17" t="s">
        <v>593</v>
      </c>
      <c r="F644" s="17">
        <v>48915</v>
      </c>
      <c r="G644" s="17" t="s">
        <v>283</v>
      </c>
    </row>
    <row r="645" spans="5:7" x14ac:dyDescent="0.25">
      <c r="E645" s="17" t="s">
        <v>593</v>
      </c>
      <c r="F645" s="17">
        <v>48916</v>
      </c>
      <c r="G645" s="17" t="s">
        <v>283</v>
      </c>
    </row>
    <row r="646" spans="5:7" x14ac:dyDescent="0.25">
      <c r="E646" s="17" t="s">
        <v>593</v>
      </c>
      <c r="F646" s="17">
        <v>48918</v>
      </c>
      <c r="G646" s="17" t="s">
        <v>283</v>
      </c>
    </row>
    <row r="647" spans="5:7" x14ac:dyDescent="0.25">
      <c r="E647" s="17" t="s">
        <v>593</v>
      </c>
      <c r="F647" s="17">
        <v>48933</v>
      </c>
      <c r="G647" s="17" t="s">
        <v>283</v>
      </c>
    </row>
    <row r="648" spans="5:7" x14ac:dyDescent="0.25">
      <c r="E648" s="17" t="s">
        <v>593</v>
      </c>
      <c r="F648" s="17">
        <v>48951</v>
      </c>
      <c r="G648" s="17" t="s">
        <v>283</v>
      </c>
    </row>
    <row r="649" spans="5:7" x14ac:dyDescent="0.25">
      <c r="E649" s="17" t="s">
        <v>41</v>
      </c>
      <c r="F649" s="17">
        <v>48446</v>
      </c>
      <c r="G649" s="17" t="s">
        <v>41</v>
      </c>
    </row>
    <row r="650" spans="5:7" x14ac:dyDescent="0.25">
      <c r="E650" s="17" t="s">
        <v>597</v>
      </c>
      <c r="F650" s="17">
        <v>49064</v>
      </c>
      <c r="G650" s="17" t="s">
        <v>92</v>
      </c>
    </row>
    <row r="651" spans="5:7" x14ac:dyDescent="0.25">
      <c r="E651" s="17" t="s">
        <v>598</v>
      </c>
      <c r="F651" s="17">
        <v>49065</v>
      </c>
      <c r="G651" s="17" t="s">
        <v>92</v>
      </c>
    </row>
    <row r="652" spans="5:7" x14ac:dyDescent="0.25">
      <c r="E652" s="17" t="s">
        <v>599</v>
      </c>
      <c r="F652" s="17">
        <v>49654</v>
      </c>
      <c r="G652" s="17" t="s">
        <v>227</v>
      </c>
    </row>
    <row r="653" spans="5:7" x14ac:dyDescent="0.25">
      <c r="E653" s="17" t="s">
        <v>600</v>
      </c>
      <c r="F653" s="17">
        <v>48449</v>
      </c>
      <c r="G653" s="17" t="s">
        <v>1</v>
      </c>
    </row>
    <row r="654" spans="5:7" x14ac:dyDescent="0.25">
      <c r="E654" s="17" t="s">
        <v>601</v>
      </c>
      <c r="F654" s="17">
        <v>48367</v>
      </c>
      <c r="G654" s="17" t="s">
        <v>9</v>
      </c>
    </row>
    <row r="655" spans="5:7" x14ac:dyDescent="0.25">
      <c r="E655" s="17" t="s">
        <v>602</v>
      </c>
      <c r="F655" s="17">
        <v>49066</v>
      </c>
      <c r="G655" s="17" t="s">
        <v>192</v>
      </c>
    </row>
    <row r="656" spans="5:7" x14ac:dyDescent="0.25">
      <c r="E656" s="17" t="s">
        <v>603</v>
      </c>
      <c r="F656" s="17">
        <v>49655</v>
      </c>
      <c r="G656" s="17" t="s">
        <v>378</v>
      </c>
    </row>
    <row r="657" spans="5:7" x14ac:dyDescent="0.25">
      <c r="E657" s="17" t="s">
        <v>604</v>
      </c>
      <c r="F657" s="17">
        <v>49251</v>
      </c>
      <c r="G657" s="17" t="s">
        <v>283</v>
      </c>
    </row>
    <row r="658" spans="5:7" x14ac:dyDescent="0.25">
      <c r="E658" s="17" t="s">
        <v>605</v>
      </c>
      <c r="F658" s="17">
        <v>49755</v>
      </c>
      <c r="G658" s="17" t="s">
        <v>18</v>
      </c>
    </row>
    <row r="659" spans="5:7" x14ac:dyDescent="0.25">
      <c r="E659" s="17" t="s">
        <v>606</v>
      </c>
      <c r="F659" s="17">
        <v>49756</v>
      </c>
      <c r="G659" s="17" t="s">
        <v>68</v>
      </c>
    </row>
    <row r="660" spans="5:7" x14ac:dyDescent="0.25">
      <c r="E660" s="17" t="s">
        <v>607</v>
      </c>
      <c r="F660" s="17">
        <v>48450</v>
      </c>
      <c r="G660" s="17" t="s">
        <v>56</v>
      </c>
    </row>
    <row r="661" spans="5:7" x14ac:dyDescent="0.25">
      <c r="E661" s="17" t="s">
        <v>608</v>
      </c>
      <c r="F661" s="17">
        <v>48742</v>
      </c>
      <c r="G661" s="17" t="s">
        <v>103</v>
      </c>
    </row>
    <row r="662" spans="5:7" x14ac:dyDescent="0.25">
      <c r="E662" s="17" t="s">
        <v>609</v>
      </c>
      <c r="F662" s="17">
        <v>48146</v>
      </c>
      <c r="G662" s="17" t="s">
        <v>31</v>
      </c>
    </row>
    <row r="663" spans="5:7" x14ac:dyDescent="0.25">
      <c r="E663" s="17" t="s">
        <v>610</v>
      </c>
      <c r="F663" s="17">
        <v>48451</v>
      </c>
      <c r="G663" s="17" t="s">
        <v>1</v>
      </c>
    </row>
    <row r="664" spans="5:7" x14ac:dyDescent="0.25">
      <c r="E664" s="17" t="s">
        <v>611</v>
      </c>
      <c r="F664" s="17">
        <v>48634</v>
      </c>
      <c r="G664" s="17" t="s">
        <v>77</v>
      </c>
    </row>
    <row r="665" spans="5:7" x14ac:dyDescent="0.25">
      <c r="E665" s="17" t="s">
        <v>612</v>
      </c>
      <c r="F665" s="17">
        <v>49252</v>
      </c>
      <c r="G665" s="17" t="s">
        <v>29</v>
      </c>
    </row>
    <row r="666" spans="5:7" x14ac:dyDescent="0.25">
      <c r="E666" s="17" t="s">
        <v>613</v>
      </c>
      <c r="F666" s="17">
        <v>49833</v>
      </c>
      <c r="G666" s="17" t="s">
        <v>63</v>
      </c>
    </row>
    <row r="667" spans="5:7" x14ac:dyDescent="0.25">
      <c r="E667" s="17" t="s">
        <v>614</v>
      </c>
      <c r="F667" s="17">
        <v>48150</v>
      </c>
      <c r="G667" s="17" t="s">
        <v>31</v>
      </c>
    </row>
    <row r="668" spans="5:7" x14ac:dyDescent="0.25">
      <c r="E668" s="17" t="s">
        <v>614</v>
      </c>
      <c r="F668" s="17">
        <v>48151</v>
      </c>
      <c r="G668" s="17" t="s">
        <v>31</v>
      </c>
    </row>
    <row r="669" spans="5:7" x14ac:dyDescent="0.25">
      <c r="E669" s="17" t="s">
        <v>614</v>
      </c>
      <c r="F669" s="17">
        <v>48152</v>
      </c>
      <c r="G669" s="17" t="s">
        <v>31</v>
      </c>
    </row>
    <row r="670" spans="5:7" x14ac:dyDescent="0.25">
      <c r="E670" s="17" t="s">
        <v>614</v>
      </c>
      <c r="F670" s="17">
        <v>48153</v>
      </c>
      <c r="G670" s="17" t="s">
        <v>31</v>
      </c>
    </row>
    <row r="671" spans="5:7" x14ac:dyDescent="0.25">
      <c r="E671" s="17" t="s">
        <v>614</v>
      </c>
      <c r="F671" s="17">
        <v>48154</v>
      </c>
      <c r="G671" s="17" t="s">
        <v>31</v>
      </c>
    </row>
    <row r="672" spans="5:7" x14ac:dyDescent="0.25">
      <c r="E672" s="17" t="s">
        <v>616</v>
      </c>
      <c r="F672" s="17">
        <v>48743</v>
      </c>
      <c r="G672" s="17" t="s">
        <v>74</v>
      </c>
    </row>
    <row r="673" spans="5:7" x14ac:dyDescent="0.25">
      <c r="E673" s="17" t="s">
        <v>617</v>
      </c>
      <c r="F673" s="17">
        <v>49852</v>
      </c>
      <c r="G673" s="17" t="s">
        <v>240</v>
      </c>
    </row>
    <row r="674" spans="5:7" x14ac:dyDescent="0.25">
      <c r="E674" s="17" t="s">
        <v>618</v>
      </c>
      <c r="F674" s="17">
        <v>49331</v>
      </c>
      <c r="G674" s="17" t="s">
        <v>6</v>
      </c>
    </row>
    <row r="675" spans="5:7" x14ac:dyDescent="0.25">
      <c r="E675" s="17" t="s">
        <v>619</v>
      </c>
      <c r="F675" s="17">
        <v>49431</v>
      </c>
      <c r="G675" s="17" t="s">
        <v>302</v>
      </c>
    </row>
    <row r="676" spans="5:7" x14ac:dyDescent="0.25">
      <c r="E676" s="17" t="s">
        <v>620</v>
      </c>
      <c r="F676" s="17">
        <v>48157</v>
      </c>
      <c r="G676" s="17" t="s">
        <v>34</v>
      </c>
    </row>
    <row r="677" spans="5:7" x14ac:dyDescent="0.25">
      <c r="E677" s="17" t="s">
        <v>621</v>
      </c>
      <c r="F677" s="17">
        <v>48635</v>
      </c>
      <c r="G677" s="17" t="s">
        <v>622</v>
      </c>
    </row>
    <row r="678" spans="5:7" x14ac:dyDescent="0.25">
      <c r="E678" s="17" t="s">
        <v>623</v>
      </c>
      <c r="F678" s="17">
        <v>49656</v>
      </c>
      <c r="G678" s="17" t="s">
        <v>89</v>
      </c>
    </row>
    <row r="679" spans="5:7" x14ac:dyDescent="0.25">
      <c r="E679" s="17" t="s">
        <v>624</v>
      </c>
      <c r="F679" s="17">
        <v>48636</v>
      </c>
      <c r="G679" s="17" t="s">
        <v>275</v>
      </c>
    </row>
    <row r="680" spans="5:7" x14ac:dyDescent="0.25">
      <c r="E680" s="17" t="s">
        <v>625</v>
      </c>
      <c r="F680" s="17">
        <v>48851</v>
      </c>
      <c r="G680" s="17" t="s">
        <v>121</v>
      </c>
    </row>
    <row r="681" spans="5:7" x14ac:dyDescent="0.25">
      <c r="E681" s="17" t="s">
        <v>626</v>
      </c>
      <c r="F681" s="17">
        <v>49434</v>
      </c>
      <c r="G681" s="17" t="s">
        <v>33</v>
      </c>
    </row>
    <row r="682" spans="5:7" x14ac:dyDescent="0.25">
      <c r="E682" s="17" t="s">
        <v>627</v>
      </c>
      <c r="F682" s="17">
        <v>49757</v>
      </c>
      <c r="G682" s="17" t="s">
        <v>232</v>
      </c>
    </row>
    <row r="683" spans="5:7" x14ac:dyDescent="0.25">
      <c r="E683" s="17" t="s">
        <v>628</v>
      </c>
      <c r="F683" s="17">
        <v>49701</v>
      </c>
      <c r="G683" s="17" t="s">
        <v>12</v>
      </c>
    </row>
    <row r="684" spans="5:7" x14ac:dyDescent="0.25">
      <c r="E684" s="17" t="s">
        <v>61</v>
      </c>
      <c r="F684" s="17">
        <v>48042</v>
      </c>
      <c r="G684" s="17" t="s">
        <v>61</v>
      </c>
    </row>
    <row r="685" spans="5:7" x14ac:dyDescent="0.25">
      <c r="E685" s="17" t="s">
        <v>61</v>
      </c>
      <c r="F685" s="17">
        <v>48044</v>
      </c>
      <c r="G685" s="17" t="s">
        <v>61</v>
      </c>
    </row>
    <row r="686" spans="5:7" x14ac:dyDescent="0.25">
      <c r="E686" s="17" t="s">
        <v>630</v>
      </c>
      <c r="F686" s="17">
        <v>48071</v>
      </c>
      <c r="G686" s="17" t="s">
        <v>9</v>
      </c>
    </row>
    <row r="687" spans="5:7" x14ac:dyDescent="0.25">
      <c r="E687" s="17" t="s">
        <v>631</v>
      </c>
      <c r="F687" s="17">
        <v>49659</v>
      </c>
      <c r="G687" s="17" t="s">
        <v>20</v>
      </c>
    </row>
    <row r="688" spans="5:7" x14ac:dyDescent="0.25">
      <c r="E688" s="17" t="s">
        <v>632</v>
      </c>
      <c r="F688" s="17">
        <v>48158</v>
      </c>
      <c r="G688" s="17" t="s">
        <v>53</v>
      </c>
    </row>
    <row r="689" spans="5:7" x14ac:dyDescent="0.25">
      <c r="E689" s="17" t="s">
        <v>58</v>
      </c>
      <c r="F689" s="17">
        <v>49660</v>
      </c>
      <c r="G689" s="17" t="s">
        <v>58</v>
      </c>
    </row>
    <row r="690" spans="5:7" x14ac:dyDescent="0.25">
      <c r="E690" s="17" t="s">
        <v>633</v>
      </c>
      <c r="F690" s="17">
        <v>49854</v>
      </c>
      <c r="G690" s="17" t="s">
        <v>154</v>
      </c>
    </row>
    <row r="691" spans="5:7" x14ac:dyDescent="0.25">
      <c r="E691" s="17" t="s">
        <v>634</v>
      </c>
      <c r="F691" s="17">
        <v>49253</v>
      </c>
      <c r="G691" s="17" t="s">
        <v>8</v>
      </c>
    </row>
    <row r="692" spans="5:7" x14ac:dyDescent="0.25">
      <c r="E692" s="17" t="s">
        <v>635</v>
      </c>
      <c r="F692" s="17">
        <v>49663</v>
      </c>
      <c r="G692" s="17" t="s">
        <v>161</v>
      </c>
    </row>
    <row r="693" spans="5:7" x14ac:dyDescent="0.25">
      <c r="E693" s="17" t="s">
        <v>636</v>
      </c>
      <c r="F693" s="17">
        <v>49664</v>
      </c>
      <c r="G693" s="17" t="s">
        <v>227</v>
      </c>
    </row>
    <row r="694" spans="5:7" x14ac:dyDescent="0.25">
      <c r="E694" s="17" t="s">
        <v>637</v>
      </c>
      <c r="F694" s="17">
        <v>48853</v>
      </c>
      <c r="G694" s="17" t="s">
        <v>106</v>
      </c>
    </row>
    <row r="695" spans="5:7" x14ac:dyDescent="0.25">
      <c r="E695" s="17" t="s">
        <v>638</v>
      </c>
      <c r="F695" s="17">
        <v>49067</v>
      </c>
      <c r="G695" s="17" t="s">
        <v>225</v>
      </c>
    </row>
    <row r="696" spans="5:7" x14ac:dyDescent="0.25">
      <c r="E696" s="17" t="s">
        <v>639</v>
      </c>
      <c r="F696" s="17">
        <v>49947</v>
      </c>
      <c r="G696" s="17" t="s">
        <v>141</v>
      </c>
    </row>
    <row r="697" spans="5:7" x14ac:dyDescent="0.25">
      <c r="E697" s="17" t="s">
        <v>640</v>
      </c>
      <c r="F697" s="17">
        <v>48039</v>
      </c>
      <c r="G697" s="17" t="s">
        <v>1123</v>
      </c>
    </row>
    <row r="698" spans="5:7" x14ac:dyDescent="0.25">
      <c r="E698" s="17" t="s">
        <v>641</v>
      </c>
      <c r="F698" s="17">
        <v>49665</v>
      </c>
      <c r="G698" s="17" t="s">
        <v>378</v>
      </c>
    </row>
    <row r="699" spans="5:7" x14ac:dyDescent="0.25">
      <c r="E699" s="17" t="s">
        <v>642</v>
      </c>
      <c r="F699" s="17">
        <v>48453</v>
      </c>
      <c r="G699" s="17" t="s">
        <v>56</v>
      </c>
    </row>
    <row r="700" spans="5:7" x14ac:dyDescent="0.25">
      <c r="E700" s="17" t="s">
        <v>643</v>
      </c>
      <c r="F700" s="17">
        <v>49435</v>
      </c>
      <c r="G700" s="17" t="s">
        <v>33</v>
      </c>
    </row>
    <row r="701" spans="5:7" x14ac:dyDescent="0.25">
      <c r="E701" s="17" t="s">
        <v>63</v>
      </c>
      <c r="F701" s="17">
        <v>49855</v>
      </c>
      <c r="G701" s="17" t="s">
        <v>63</v>
      </c>
    </row>
    <row r="702" spans="5:7" x14ac:dyDescent="0.25">
      <c r="E702" s="17" t="s">
        <v>644</v>
      </c>
      <c r="F702" s="17">
        <v>49068</v>
      </c>
      <c r="G702" s="17" t="s">
        <v>22</v>
      </c>
    </row>
    <row r="703" spans="5:7" x14ac:dyDescent="0.25">
      <c r="E703" s="17" t="s">
        <v>646</v>
      </c>
      <c r="F703" s="17">
        <v>49070</v>
      </c>
      <c r="G703" s="17" t="s">
        <v>27</v>
      </c>
    </row>
    <row r="704" spans="5:7" x14ac:dyDescent="0.25">
      <c r="E704" s="17" t="s">
        <v>647</v>
      </c>
      <c r="F704" s="17">
        <v>48040</v>
      </c>
      <c r="G704" s="17" t="s">
        <v>1123</v>
      </c>
    </row>
    <row r="705" spans="5:7" x14ac:dyDescent="0.25">
      <c r="E705" s="17" t="s">
        <v>302</v>
      </c>
      <c r="F705" s="17">
        <v>48854</v>
      </c>
      <c r="G705" s="17" t="s">
        <v>283</v>
      </c>
    </row>
    <row r="706" spans="5:7" x14ac:dyDescent="0.25">
      <c r="E706" s="17" t="s">
        <v>648</v>
      </c>
      <c r="F706" s="17">
        <v>49948</v>
      </c>
      <c r="G706" s="17" t="s">
        <v>134</v>
      </c>
    </row>
    <row r="707" spans="5:7" x14ac:dyDescent="0.25">
      <c r="E707" s="17" t="s">
        <v>649</v>
      </c>
      <c r="F707" s="17">
        <v>49071</v>
      </c>
      <c r="G707" s="17" t="s">
        <v>92</v>
      </c>
    </row>
    <row r="708" spans="5:7" x14ac:dyDescent="0.25">
      <c r="E708" s="17" t="s">
        <v>650</v>
      </c>
      <c r="F708" s="17">
        <v>48159</v>
      </c>
      <c r="G708" s="17" t="s">
        <v>34</v>
      </c>
    </row>
    <row r="709" spans="5:7" x14ac:dyDescent="0.25">
      <c r="E709" s="17" t="s">
        <v>651</v>
      </c>
      <c r="F709" s="17">
        <v>49666</v>
      </c>
      <c r="G709" s="17" t="s">
        <v>3</v>
      </c>
    </row>
    <row r="710" spans="5:7" x14ac:dyDescent="0.25">
      <c r="E710" s="17" t="s">
        <v>652</v>
      </c>
      <c r="F710" s="17">
        <v>48744</v>
      </c>
      <c r="G710" s="17" t="s">
        <v>16</v>
      </c>
    </row>
    <row r="711" spans="5:7" x14ac:dyDescent="0.25">
      <c r="E711" s="17" t="s">
        <v>653</v>
      </c>
      <c r="F711" s="17">
        <v>49657</v>
      </c>
      <c r="G711" s="17" t="s">
        <v>384</v>
      </c>
    </row>
    <row r="712" spans="5:7" x14ac:dyDescent="0.25">
      <c r="E712" s="17" t="s">
        <v>654</v>
      </c>
      <c r="F712" s="17">
        <v>49853</v>
      </c>
      <c r="G712" s="17" t="s">
        <v>655</v>
      </c>
    </row>
    <row r="713" spans="5:7" x14ac:dyDescent="0.25">
      <c r="E713" s="17" t="s">
        <v>656</v>
      </c>
      <c r="F713" s="17">
        <v>48852</v>
      </c>
      <c r="G713" s="17" t="s">
        <v>217</v>
      </c>
    </row>
    <row r="714" spans="5:7" x14ac:dyDescent="0.25">
      <c r="E714" s="17" t="s">
        <v>657</v>
      </c>
      <c r="F714" s="17">
        <v>49436</v>
      </c>
      <c r="G714" s="17" t="s">
        <v>104</v>
      </c>
    </row>
    <row r="715" spans="5:7" x14ac:dyDescent="0.25">
      <c r="E715" s="17" t="s">
        <v>101</v>
      </c>
      <c r="F715" s="17">
        <v>49332</v>
      </c>
      <c r="G715" s="17" t="s">
        <v>101</v>
      </c>
    </row>
    <row r="716" spans="5:7" x14ac:dyDescent="0.25">
      <c r="E716" s="17" t="s">
        <v>658</v>
      </c>
      <c r="F716" s="17">
        <v>48454</v>
      </c>
      <c r="G716" s="17" t="s">
        <v>56</v>
      </c>
    </row>
    <row r="717" spans="5:7" x14ac:dyDescent="0.25">
      <c r="E717" s="17" t="s">
        <v>659</v>
      </c>
      <c r="F717" s="17">
        <v>48122</v>
      </c>
      <c r="G717" s="17" t="s">
        <v>31</v>
      </c>
    </row>
    <row r="718" spans="5:7" x14ac:dyDescent="0.25">
      <c r="E718" s="17" t="s">
        <v>660</v>
      </c>
      <c r="F718" s="17">
        <v>48041</v>
      </c>
      <c r="G718" s="17" t="s">
        <v>1123</v>
      </c>
    </row>
    <row r="719" spans="5:7" x14ac:dyDescent="0.25">
      <c r="E719" s="17" t="s">
        <v>661</v>
      </c>
      <c r="F719" s="17">
        <v>49072</v>
      </c>
      <c r="G719" s="17" t="s">
        <v>192</v>
      </c>
    </row>
    <row r="720" spans="5:7" x14ac:dyDescent="0.25">
      <c r="E720" s="17" t="s">
        <v>212</v>
      </c>
      <c r="F720" s="17">
        <v>49858</v>
      </c>
      <c r="G720" s="17" t="s">
        <v>212</v>
      </c>
    </row>
    <row r="721" spans="5:7" x14ac:dyDescent="0.25">
      <c r="E721" s="17" t="s">
        <v>662</v>
      </c>
      <c r="F721" s="17">
        <v>48637</v>
      </c>
      <c r="G721" s="17" t="s">
        <v>146</v>
      </c>
    </row>
    <row r="722" spans="5:7" x14ac:dyDescent="0.25">
      <c r="E722" s="17" t="s">
        <v>663</v>
      </c>
      <c r="F722" s="17">
        <v>49667</v>
      </c>
      <c r="G722" s="17" t="s">
        <v>384</v>
      </c>
    </row>
    <row r="723" spans="5:7" x14ac:dyDescent="0.25">
      <c r="E723" s="17" t="s">
        <v>664</v>
      </c>
      <c r="F723" s="17">
        <v>49668</v>
      </c>
      <c r="G723" s="17" t="s">
        <v>161</v>
      </c>
    </row>
    <row r="724" spans="5:7" x14ac:dyDescent="0.25">
      <c r="E724" s="17" t="s">
        <v>665</v>
      </c>
      <c r="F724" s="17">
        <v>48455</v>
      </c>
      <c r="G724" s="17" t="s">
        <v>41</v>
      </c>
    </row>
    <row r="725" spans="5:7" x14ac:dyDescent="0.25">
      <c r="E725" s="17" t="s">
        <v>668</v>
      </c>
      <c r="F725" s="17">
        <v>49861</v>
      </c>
      <c r="G725" s="17" t="s">
        <v>63</v>
      </c>
    </row>
    <row r="726" spans="5:7" x14ac:dyDescent="0.25">
      <c r="E726" s="17" t="s">
        <v>672</v>
      </c>
      <c r="F726" s="17">
        <v>49254</v>
      </c>
      <c r="G726" s="17" t="s">
        <v>181</v>
      </c>
    </row>
    <row r="727" spans="5:7" x14ac:dyDescent="0.25">
      <c r="E727" s="17" t="s">
        <v>674</v>
      </c>
      <c r="F727" s="17">
        <v>48856</v>
      </c>
      <c r="G727" s="17" t="s">
        <v>39</v>
      </c>
    </row>
    <row r="728" spans="5:7" x14ac:dyDescent="0.25">
      <c r="E728" s="17" t="s">
        <v>675</v>
      </c>
      <c r="F728" s="17">
        <v>49333</v>
      </c>
      <c r="G728" s="17" t="s">
        <v>263</v>
      </c>
    </row>
    <row r="729" spans="5:7" x14ac:dyDescent="0.25">
      <c r="E729" s="17" t="s">
        <v>267</v>
      </c>
      <c r="F729" s="17">
        <v>48640</v>
      </c>
      <c r="G729" s="17" t="s">
        <v>267</v>
      </c>
    </row>
    <row r="730" spans="5:7" x14ac:dyDescent="0.25">
      <c r="E730" s="17" t="s">
        <v>267</v>
      </c>
      <c r="F730" s="17">
        <v>48641</v>
      </c>
      <c r="G730" s="17" t="s">
        <v>267</v>
      </c>
    </row>
    <row r="731" spans="5:7" x14ac:dyDescent="0.25">
      <c r="E731" s="17" t="s">
        <v>267</v>
      </c>
      <c r="F731" s="17">
        <v>48642</v>
      </c>
      <c r="G731" s="17" t="s">
        <v>267</v>
      </c>
    </row>
    <row r="732" spans="5:7" x14ac:dyDescent="0.25">
      <c r="E732" s="17" t="s">
        <v>267</v>
      </c>
      <c r="F732" s="17">
        <v>48667</v>
      </c>
      <c r="G732" s="17" t="s">
        <v>267</v>
      </c>
    </row>
    <row r="733" spans="5:7" x14ac:dyDescent="0.25">
      <c r="E733" s="17" t="s">
        <v>267</v>
      </c>
      <c r="F733" s="17">
        <v>48670</v>
      </c>
      <c r="G733" s="17" t="s">
        <v>267</v>
      </c>
    </row>
    <row r="734" spans="5:7" x14ac:dyDescent="0.25">
      <c r="E734" s="17" t="s">
        <v>267</v>
      </c>
      <c r="F734" s="17">
        <v>48674</v>
      </c>
      <c r="G734" s="17" t="s">
        <v>267</v>
      </c>
    </row>
    <row r="735" spans="5:7" x14ac:dyDescent="0.25">
      <c r="E735" s="17" t="s">
        <v>267</v>
      </c>
      <c r="F735" s="17">
        <v>48686</v>
      </c>
      <c r="G735" s="17" t="s">
        <v>267</v>
      </c>
    </row>
    <row r="736" spans="5:7" x14ac:dyDescent="0.25">
      <c r="E736" s="17" t="s">
        <v>677</v>
      </c>
      <c r="F736" s="17">
        <v>48745</v>
      </c>
      <c r="G736" s="17" t="s">
        <v>103</v>
      </c>
    </row>
    <row r="737" spans="5:7" x14ac:dyDescent="0.25">
      <c r="E737" s="17" t="s">
        <v>678</v>
      </c>
      <c r="F737" s="17">
        <v>48160</v>
      </c>
      <c r="G737" s="17" t="s">
        <v>34</v>
      </c>
    </row>
    <row r="738" spans="5:7" x14ac:dyDescent="0.25">
      <c r="E738" s="17" t="s">
        <v>679</v>
      </c>
      <c r="F738" s="17">
        <v>48380</v>
      </c>
      <c r="G738" s="17" t="s">
        <v>9</v>
      </c>
    </row>
    <row r="739" spans="5:7" x14ac:dyDescent="0.25">
      <c r="E739" s="17" t="s">
        <v>679</v>
      </c>
      <c r="F739" s="17">
        <v>48381</v>
      </c>
      <c r="G739" s="17" t="s">
        <v>9</v>
      </c>
    </row>
    <row r="740" spans="5:7" x14ac:dyDescent="0.25">
      <c r="E740" s="17" t="s">
        <v>682</v>
      </c>
      <c r="F740" s="17">
        <v>49759</v>
      </c>
      <c r="G740" s="17" t="s">
        <v>495</v>
      </c>
    </row>
    <row r="741" spans="5:7" x14ac:dyDescent="0.25">
      <c r="E741" s="17" t="s">
        <v>683</v>
      </c>
      <c r="F741" s="17">
        <v>48746</v>
      </c>
      <c r="G741" s="17" t="s">
        <v>16</v>
      </c>
    </row>
    <row r="742" spans="5:7" x14ac:dyDescent="0.25">
      <c r="E742" s="17" t="s">
        <v>684</v>
      </c>
      <c r="F742" s="17">
        <v>48456</v>
      </c>
      <c r="G742" s="17" t="s">
        <v>56</v>
      </c>
    </row>
    <row r="743" spans="5:7" x14ac:dyDescent="0.25">
      <c r="E743" s="17" t="s">
        <v>685</v>
      </c>
      <c r="F743" s="17">
        <v>48647</v>
      </c>
      <c r="G743" s="17" t="s">
        <v>275</v>
      </c>
    </row>
    <row r="744" spans="5:7" x14ac:dyDescent="0.25">
      <c r="E744" s="17" t="s">
        <v>686</v>
      </c>
      <c r="F744" s="17">
        <v>49950</v>
      </c>
      <c r="G744" s="17" t="s">
        <v>14</v>
      </c>
    </row>
    <row r="745" spans="5:7" x14ac:dyDescent="0.25">
      <c r="E745" s="17" t="s">
        <v>687</v>
      </c>
      <c r="F745" s="17">
        <v>49335</v>
      </c>
      <c r="G745" s="17" t="s">
        <v>27</v>
      </c>
    </row>
    <row r="746" spans="5:7" x14ac:dyDescent="0.25">
      <c r="E746" s="17" t="s">
        <v>34</v>
      </c>
      <c r="F746" s="17">
        <v>48161</v>
      </c>
      <c r="G746" s="17" t="s">
        <v>34</v>
      </c>
    </row>
    <row r="747" spans="5:7" x14ac:dyDescent="0.25">
      <c r="E747" s="17" t="s">
        <v>34</v>
      </c>
      <c r="F747" s="17">
        <v>48162</v>
      </c>
      <c r="G747" s="17" t="s">
        <v>34</v>
      </c>
    </row>
    <row r="748" spans="5:7" x14ac:dyDescent="0.25">
      <c r="E748" s="17" t="s">
        <v>688</v>
      </c>
      <c r="F748" s="17">
        <v>49437</v>
      </c>
      <c r="G748" s="17" t="s">
        <v>87</v>
      </c>
    </row>
    <row r="749" spans="5:7" x14ac:dyDescent="0.25">
      <c r="E749" s="17" t="s">
        <v>689</v>
      </c>
      <c r="F749" s="17">
        <v>49255</v>
      </c>
      <c r="G749" s="17" t="s">
        <v>165</v>
      </c>
    </row>
    <row r="750" spans="5:7" x14ac:dyDescent="0.25">
      <c r="E750" s="17" t="s">
        <v>690</v>
      </c>
      <c r="F750" s="17">
        <v>48457</v>
      </c>
      <c r="G750" s="17" t="s">
        <v>1</v>
      </c>
    </row>
    <row r="751" spans="5:7" x14ac:dyDescent="0.25">
      <c r="E751" s="17" t="s">
        <v>691</v>
      </c>
      <c r="F751" s="17">
        <v>49760</v>
      </c>
      <c r="G751" s="17" t="s">
        <v>232</v>
      </c>
    </row>
    <row r="752" spans="5:7" x14ac:dyDescent="0.25">
      <c r="E752" s="17" t="s">
        <v>692</v>
      </c>
      <c r="F752" s="17">
        <v>49256</v>
      </c>
      <c r="G752" s="17" t="s">
        <v>8</v>
      </c>
    </row>
    <row r="753" spans="5:7" x14ac:dyDescent="0.25">
      <c r="E753" s="17" t="s">
        <v>693</v>
      </c>
      <c r="F753" s="17">
        <v>49336</v>
      </c>
      <c r="G753" s="17" t="s">
        <v>101</v>
      </c>
    </row>
    <row r="754" spans="5:7" x14ac:dyDescent="0.25">
      <c r="E754" s="17" t="s">
        <v>694</v>
      </c>
      <c r="F754" s="17">
        <v>48857</v>
      </c>
      <c r="G754" s="17" t="s">
        <v>54</v>
      </c>
    </row>
    <row r="755" spans="5:7" x14ac:dyDescent="0.25">
      <c r="E755" s="17" t="s">
        <v>695</v>
      </c>
      <c r="F755" s="17">
        <v>49257</v>
      </c>
      <c r="G755" s="17" t="s">
        <v>29</v>
      </c>
    </row>
    <row r="756" spans="5:7" x14ac:dyDescent="0.25">
      <c r="E756" s="17" t="s">
        <v>696</v>
      </c>
      <c r="F756" s="17">
        <v>49258</v>
      </c>
      <c r="G756" s="17" t="s">
        <v>29</v>
      </c>
    </row>
    <row r="757" spans="5:7" x14ac:dyDescent="0.25">
      <c r="E757" s="17" t="s">
        <v>698</v>
      </c>
      <c r="F757" s="17">
        <v>48043</v>
      </c>
      <c r="G757" s="17" t="s">
        <v>61</v>
      </c>
    </row>
    <row r="758" spans="5:7" x14ac:dyDescent="0.25">
      <c r="E758" s="17" t="s">
        <v>698</v>
      </c>
      <c r="F758" s="17">
        <v>48046</v>
      </c>
      <c r="G758" s="17" t="s">
        <v>61</v>
      </c>
    </row>
    <row r="759" spans="5:7" x14ac:dyDescent="0.25">
      <c r="E759" s="17" t="s">
        <v>699</v>
      </c>
      <c r="F759" s="17">
        <v>48458</v>
      </c>
      <c r="G759" s="17" t="s">
        <v>1</v>
      </c>
    </row>
    <row r="760" spans="5:7" x14ac:dyDescent="0.25">
      <c r="E760" s="17" t="s">
        <v>700</v>
      </c>
      <c r="F760" s="17">
        <v>48804</v>
      </c>
      <c r="G760" s="17" t="s">
        <v>153</v>
      </c>
    </row>
    <row r="761" spans="5:7" x14ac:dyDescent="0.25">
      <c r="E761" s="17" t="s">
        <v>700</v>
      </c>
      <c r="F761" s="17">
        <v>48858</v>
      </c>
      <c r="G761" s="17" t="s">
        <v>153</v>
      </c>
    </row>
    <row r="762" spans="5:7" x14ac:dyDescent="0.25">
      <c r="E762" s="17" t="s">
        <v>700</v>
      </c>
      <c r="F762" s="17">
        <v>48859</v>
      </c>
      <c r="G762" s="17" t="s">
        <v>153</v>
      </c>
    </row>
    <row r="763" spans="5:7" x14ac:dyDescent="0.25">
      <c r="E763" s="17" t="s">
        <v>702</v>
      </c>
      <c r="F763" s="17">
        <v>48860</v>
      </c>
      <c r="G763" s="17" t="s">
        <v>121</v>
      </c>
    </row>
    <row r="764" spans="5:7" x14ac:dyDescent="0.25">
      <c r="E764" s="17" t="s">
        <v>703</v>
      </c>
      <c r="F764" s="17">
        <v>49761</v>
      </c>
      <c r="G764" s="17" t="s">
        <v>12</v>
      </c>
    </row>
    <row r="765" spans="5:7" x14ac:dyDescent="0.25">
      <c r="E765" s="17" t="s">
        <v>704</v>
      </c>
      <c r="F765" s="17">
        <v>48861</v>
      </c>
      <c r="G765" s="17" t="s">
        <v>126</v>
      </c>
    </row>
    <row r="766" spans="5:7" x14ac:dyDescent="0.25">
      <c r="E766" s="17" t="s">
        <v>705</v>
      </c>
      <c r="F766" s="17">
        <v>48747</v>
      </c>
      <c r="G766" s="17" t="s">
        <v>77</v>
      </c>
    </row>
    <row r="767" spans="5:7" x14ac:dyDescent="0.25">
      <c r="E767" s="17" t="s">
        <v>706</v>
      </c>
      <c r="F767" s="17">
        <v>49862</v>
      </c>
      <c r="G767" s="17" t="s">
        <v>24</v>
      </c>
    </row>
    <row r="768" spans="5:7" x14ac:dyDescent="0.25">
      <c r="E768" s="17" t="s">
        <v>707</v>
      </c>
      <c r="F768" s="17">
        <v>49259</v>
      </c>
      <c r="G768" s="17" t="s">
        <v>181</v>
      </c>
    </row>
    <row r="769" spans="5:7" x14ac:dyDescent="0.25">
      <c r="E769" s="17" t="s">
        <v>87</v>
      </c>
      <c r="F769" s="17">
        <v>49440</v>
      </c>
      <c r="G769" s="17" t="s">
        <v>87</v>
      </c>
    </row>
    <row r="770" spans="5:7" x14ac:dyDescent="0.25">
      <c r="E770" s="17" t="s">
        <v>87</v>
      </c>
      <c r="F770" s="17">
        <v>49441</v>
      </c>
      <c r="G770" s="17" t="s">
        <v>87</v>
      </c>
    </row>
    <row r="771" spans="5:7" x14ac:dyDescent="0.25">
      <c r="E771" s="17" t="s">
        <v>87</v>
      </c>
      <c r="F771" s="17">
        <v>49442</v>
      </c>
      <c r="G771" s="17" t="s">
        <v>87</v>
      </c>
    </row>
    <row r="772" spans="5:7" x14ac:dyDescent="0.25">
      <c r="E772" s="17" t="s">
        <v>87</v>
      </c>
      <c r="F772" s="17">
        <v>49443</v>
      </c>
      <c r="G772" s="17" t="s">
        <v>87</v>
      </c>
    </row>
    <row r="773" spans="5:7" x14ac:dyDescent="0.25">
      <c r="E773" s="17" t="s">
        <v>87</v>
      </c>
      <c r="F773" s="17">
        <v>49444</v>
      </c>
      <c r="G773" s="17" t="s">
        <v>87</v>
      </c>
    </row>
    <row r="774" spans="5:7" x14ac:dyDescent="0.25">
      <c r="E774" s="17" t="s">
        <v>87</v>
      </c>
      <c r="F774" s="17">
        <v>49445</v>
      </c>
      <c r="G774" s="17" t="s">
        <v>87</v>
      </c>
    </row>
    <row r="775" spans="5:7" x14ac:dyDescent="0.25">
      <c r="E775" s="17" t="s">
        <v>709</v>
      </c>
      <c r="F775" s="17">
        <v>49863</v>
      </c>
      <c r="G775" s="17" t="s">
        <v>212</v>
      </c>
    </row>
    <row r="776" spans="5:7" x14ac:dyDescent="0.25">
      <c r="E776" s="17" t="s">
        <v>710</v>
      </c>
      <c r="F776" s="17">
        <v>49864</v>
      </c>
      <c r="G776" s="17" t="s">
        <v>98</v>
      </c>
    </row>
    <row r="777" spans="5:7" x14ac:dyDescent="0.25">
      <c r="E777" s="17" t="s">
        <v>711</v>
      </c>
      <c r="F777" s="17">
        <v>49261</v>
      </c>
      <c r="G777" s="17" t="s">
        <v>181</v>
      </c>
    </row>
    <row r="778" spans="5:7" x14ac:dyDescent="0.25">
      <c r="E778" s="17" t="s">
        <v>712</v>
      </c>
      <c r="F778" s="17">
        <v>49073</v>
      </c>
      <c r="G778" s="17" t="s">
        <v>263</v>
      </c>
    </row>
    <row r="779" spans="5:7" x14ac:dyDescent="0.25">
      <c r="E779" s="17" t="s">
        <v>715</v>
      </c>
      <c r="F779" s="17">
        <v>48748</v>
      </c>
      <c r="G779" s="17" t="s">
        <v>74</v>
      </c>
    </row>
    <row r="780" spans="5:7" x14ac:dyDescent="0.25">
      <c r="E780" s="17" t="s">
        <v>716</v>
      </c>
      <c r="F780" s="17">
        <v>49762</v>
      </c>
      <c r="G780" s="17" t="s">
        <v>232</v>
      </c>
    </row>
    <row r="781" spans="5:7" x14ac:dyDescent="0.25">
      <c r="E781" s="17" t="s">
        <v>717</v>
      </c>
      <c r="F781" s="17">
        <v>49074</v>
      </c>
      <c r="G781" s="17" t="s">
        <v>81</v>
      </c>
    </row>
    <row r="782" spans="5:7" x14ac:dyDescent="0.25">
      <c r="E782" s="17" t="s">
        <v>718</v>
      </c>
      <c r="F782" s="17">
        <v>49866</v>
      </c>
      <c r="G782" s="17" t="s">
        <v>63</v>
      </c>
    </row>
    <row r="783" spans="5:7" x14ac:dyDescent="0.25">
      <c r="E783" s="17" t="s">
        <v>719</v>
      </c>
      <c r="F783" s="17">
        <v>48047</v>
      </c>
      <c r="G783" s="17" t="s">
        <v>61</v>
      </c>
    </row>
    <row r="784" spans="5:7" x14ac:dyDescent="0.25">
      <c r="E784" s="17" t="s">
        <v>719</v>
      </c>
      <c r="F784" s="17">
        <v>48051</v>
      </c>
      <c r="G784" s="17" t="s">
        <v>61</v>
      </c>
    </row>
    <row r="785" spans="5:7" x14ac:dyDescent="0.25">
      <c r="E785" s="17" t="s">
        <v>720</v>
      </c>
      <c r="F785" s="17">
        <v>48164</v>
      </c>
      <c r="G785" s="17" t="s">
        <v>31</v>
      </c>
    </row>
    <row r="786" spans="5:7" x14ac:dyDescent="0.25">
      <c r="E786" s="17" t="s">
        <v>721</v>
      </c>
      <c r="F786" s="17">
        <v>49117</v>
      </c>
      <c r="G786" s="17" t="s">
        <v>50</v>
      </c>
    </row>
    <row r="787" spans="5:7" x14ac:dyDescent="0.25">
      <c r="E787" s="17" t="s">
        <v>722</v>
      </c>
      <c r="F787" s="17">
        <v>49446</v>
      </c>
      <c r="G787" s="17" t="s">
        <v>104</v>
      </c>
    </row>
    <row r="788" spans="5:7" x14ac:dyDescent="0.25">
      <c r="E788" s="17" t="s">
        <v>723</v>
      </c>
      <c r="F788" s="17">
        <v>48048</v>
      </c>
      <c r="G788" s="17" t="s">
        <v>61</v>
      </c>
    </row>
    <row r="789" spans="5:7" x14ac:dyDescent="0.25">
      <c r="E789" s="17" t="s">
        <v>723</v>
      </c>
      <c r="F789" s="17">
        <v>48050</v>
      </c>
      <c r="G789" s="17" t="s">
        <v>61</v>
      </c>
    </row>
    <row r="790" spans="5:7" x14ac:dyDescent="0.25">
      <c r="E790" s="17" t="s">
        <v>724</v>
      </c>
      <c r="F790" s="17">
        <v>48165</v>
      </c>
      <c r="G790" s="17" t="s">
        <v>9</v>
      </c>
    </row>
    <row r="791" spans="5:7" x14ac:dyDescent="0.25">
      <c r="E791" s="17" t="s">
        <v>725</v>
      </c>
      <c r="F791" s="17">
        <v>48460</v>
      </c>
      <c r="G791" s="17" t="s">
        <v>54</v>
      </c>
    </row>
    <row r="792" spans="5:7" x14ac:dyDescent="0.25">
      <c r="E792" s="17" t="s">
        <v>726</v>
      </c>
      <c r="F792" s="17">
        <v>49119</v>
      </c>
      <c r="G792" s="17" t="s">
        <v>50</v>
      </c>
    </row>
    <row r="793" spans="5:7" x14ac:dyDescent="0.25">
      <c r="E793" s="17" t="s">
        <v>150</v>
      </c>
      <c r="F793" s="17">
        <v>49337</v>
      </c>
      <c r="G793" s="17" t="s">
        <v>150</v>
      </c>
    </row>
    <row r="794" spans="5:7" x14ac:dyDescent="0.25">
      <c r="E794" s="17" t="s">
        <v>727</v>
      </c>
      <c r="F794" s="17">
        <v>49868</v>
      </c>
      <c r="G794" s="17" t="s">
        <v>655</v>
      </c>
    </row>
    <row r="795" spans="5:7" x14ac:dyDescent="0.25">
      <c r="E795" s="17" t="s">
        <v>728</v>
      </c>
      <c r="F795" s="17">
        <v>48166</v>
      </c>
      <c r="G795" s="17" t="s">
        <v>34</v>
      </c>
    </row>
    <row r="796" spans="5:7" x14ac:dyDescent="0.25">
      <c r="E796" s="17" t="s">
        <v>729</v>
      </c>
      <c r="F796" s="17">
        <v>49120</v>
      </c>
      <c r="G796" s="17" t="s">
        <v>50</v>
      </c>
    </row>
    <row r="797" spans="5:7" x14ac:dyDescent="0.25">
      <c r="E797" s="17" t="s">
        <v>732</v>
      </c>
      <c r="F797" s="17">
        <v>49262</v>
      </c>
      <c r="G797" s="17" t="s">
        <v>29</v>
      </c>
    </row>
    <row r="798" spans="5:7" x14ac:dyDescent="0.25">
      <c r="E798" s="17" t="s">
        <v>733</v>
      </c>
      <c r="F798" s="17">
        <v>48461</v>
      </c>
      <c r="G798" s="17" t="s">
        <v>41</v>
      </c>
    </row>
    <row r="799" spans="5:7" x14ac:dyDescent="0.25">
      <c r="E799" s="17" t="s">
        <v>735</v>
      </c>
      <c r="F799" s="17">
        <v>48049</v>
      </c>
      <c r="G799" s="17" t="s">
        <v>1123</v>
      </c>
    </row>
    <row r="800" spans="5:7" x14ac:dyDescent="0.25">
      <c r="E800" s="17" t="s">
        <v>737</v>
      </c>
      <c r="F800" s="17">
        <v>49670</v>
      </c>
      <c r="G800" s="17" t="s">
        <v>227</v>
      </c>
    </row>
    <row r="801" spans="5:7" x14ac:dyDescent="0.25">
      <c r="E801" s="17" t="s">
        <v>738</v>
      </c>
      <c r="F801" s="17">
        <v>48167</v>
      </c>
      <c r="G801" s="17" t="s">
        <v>31</v>
      </c>
    </row>
    <row r="802" spans="5:7" x14ac:dyDescent="0.25">
      <c r="E802" s="17" t="s">
        <v>738</v>
      </c>
      <c r="F802" s="17">
        <v>48168</v>
      </c>
      <c r="G802" s="17" t="s">
        <v>31</v>
      </c>
    </row>
    <row r="803" spans="5:7" x14ac:dyDescent="0.25">
      <c r="E803" s="17" t="s">
        <v>740</v>
      </c>
      <c r="F803" s="17">
        <v>49870</v>
      </c>
      <c r="G803" s="17" t="s">
        <v>240</v>
      </c>
    </row>
    <row r="804" spans="5:7" x14ac:dyDescent="0.25">
      <c r="E804" s="17" t="s">
        <v>741</v>
      </c>
      <c r="F804" s="17">
        <v>49075</v>
      </c>
      <c r="G804" s="17" t="s">
        <v>192</v>
      </c>
    </row>
    <row r="805" spans="5:7" x14ac:dyDescent="0.25">
      <c r="E805" s="17" t="s">
        <v>742</v>
      </c>
      <c r="F805" s="17">
        <v>48374</v>
      </c>
      <c r="G805" s="17" t="s">
        <v>9</v>
      </c>
    </row>
    <row r="806" spans="5:7" x14ac:dyDescent="0.25">
      <c r="E806" s="17" t="s">
        <v>742</v>
      </c>
      <c r="F806" s="17">
        <v>48375</v>
      </c>
      <c r="G806" s="17" t="s">
        <v>9</v>
      </c>
    </row>
    <row r="807" spans="5:7" x14ac:dyDescent="0.25">
      <c r="E807" s="17" t="s">
        <v>742</v>
      </c>
      <c r="F807" s="17">
        <v>48376</v>
      </c>
      <c r="G807" s="17" t="s">
        <v>9</v>
      </c>
    </row>
    <row r="808" spans="5:7" x14ac:dyDescent="0.25">
      <c r="E808" s="17" t="s">
        <v>742</v>
      </c>
      <c r="F808" s="17">
        <v>48377</v>
      </c>
      <c r="G808" s="17" t="s">
        <v>9</v>
      </c>
    </row>
    <row r="809" spans="5:7" x14ac:dyDescent="0.25">
      <c r="E809" s="17" t="s">
        <v>744</v>
      </c>
      <c r="F809" s="17">
        <v>49448</v>
      </c>
      <c r="G809" s="17" t="s">
        <v>33</v>
      </c>
    </row>
    <row r="810" spans="5:7" x14ac:dyDescent="0.25">
      <c r="E810" s="17" t="s">
        <v>745</v>
      </c>
      <c r="F810" s="17">
        <v>48237</v>
      </c>
      <c r="G810" s="17" t="s">
        <v>9</v>
      </c>
    </row>
    <row r="811" spans="5:7" x14ac:dyDescent="0.25">
      <c r="E811" s="17" t="s">
        <v>9</v>
      </c>
      <c r="F811" s="17">
        <v>48363</v>
      </c>
      <c r="G811" s="17" t="s">
        <v>9</v>
      </c>
    </row>
    <row r="812" spans="5:7" x14ac:dyDescent="0.25">
      <c r="E812" s="17" t="s">
        <v>746</v>
      </c>
      <c r="F812" s="17">
        <v>48649</v>
      </c>
      <c r="G812" s="17" t="s">
        <v>146</v>
      </c>
    </row>
    <row r="813" spans="5:7" x14ac:dyDescent="0.25">
      <c r="E813" s="17" t="s">
        <v>747</v>
      </c>
      <c r="F813" s="17">
        <v>49764</v>
      </c>
      <c r="G813" s="17" t="s">
        <v>18</v>
      </c>
    </row>
    <row r="814" spans="5:7" x14ac:dyDescent="0.25">
      <c r="E814" s="17" t="s">
        <v>748</v>
      </c>
      <c r="F814" s="17">
        <v>48805</v>
      </c>
      <c r="G814" s="17" t="s">
        <v>283</v>
      </c>
    </row>
    <row r="815" spans="5:7" x14ac:dyDescent="0.25">
      <c r="E815" s="17" t="s">
        <v>748</v>
      </c>
      <c r="F815" s="17">
        <v>48864</v>
      </c>
      <c r="G815" s="17" t="s">
        <v>283</v>
      </c>
    </row>
    <row r="816" spans="5:7" x14ac:dyDescent="0.25">
      <c r="E816" s="17" t="s">
        <v>749</v>
      </c>
      <c r="F816" s="17">
        <v>49673</v>
      </c>
      <c r="G816" s="17" t="s">
        <v>3</v>
      </c>
    </row>
    <row r="817" spans="5:7" x14ac:dyDescent="0.25">
      <c r="E817" s="17" t="s">
        <v>751</v>
      </c>
      <c r="F817" s="17">
        <v>49076</v>
      </c>
      <c r="G817" s="17" t="s">
        <v>126</v>
      </c>
    </row>
    <row r="818" spans="5:7" x14ac:dyDescent="0.25">
      <c r="E818" s="17" t="s">
        <v>752</v>
      </c>
      <c r="F818" s="17">
        <v>49674</v>
      </c>
      <c r="G818" s="17" t="s">
        <v>227</v>
      </c>
    </row>
    <row r="819" spans="5:7" x14ac:dyDescent="0.25">
      <c r="E819" s="17" t="s">
        <v>753</v>
      </c>
      <c r="F819" s="17">
        <v>48749</v>
      </c>
      <c r="G819" s="17" t="s">
        <v>25</v>
      </c>
    </row>
    <row r="820" spans="5:7" x14ac:dyDescent="0.25">
      <c r="E820" s="17" t="s">
        <v>754</v>
      </c>
      <c r="F820" s="17">
        <v>49765</v>
      </c>
      <c r="G820" s="17" t="s">
        <v>495</v>
      </c>
    </row>
    <row r="821" spans="5:7" x14ac:dyDescent="0.25">
      <c r="E821" s="17" t="s">
        <v>755</v>
      </c>
      <c r="F821" s="17">
        <v>49675</v>
      </c>
      <c r="G821" s="17" t="s">
        <v>58</v>
      </c>
    </row>
    <row r="822" spans="5:7" x14ac:dyDescent="0.25">
      <c r="E822" s="17" t="s">
        <v>756</v>
      </c>
      <c r="F822" s="17">
        <v>49264</v>
      </c>
      <c r="G822" s="17" t="s">
        <v>283</v>
      </c>
    </row>
    <row r="823" spans="5:7" x14ac:dyDescent="0.25">
      <c r="E823" s="17" t="s">
        <v>757</v>
      </c>
      <c r="F823" s="17">
        <v>49265</v>
      </c>
      <c r="G823" s="17" t="s">
        <v>8</v>
      </c>
    </row>
    <row r="824" spans="5:7" x14ac:dyDescent="0.25">
      <c r="E824" s="17" t="s">
        <v>134</v>
      </c>
      <c r="F824" s="17">
        <v>49953</v>
      </c>
      <c r="G824" s="17" t="s">
        <v>134</v>
      </c>
    </row>
    <row r="825" spans="5:7" x14ac:dyDescent="0.25">
      <c r="E825" s="17" t="s">
        <v>760</v>
      </c>
      <c r="F825" s="17">
        <v>48865</v>
      </c>
      <c r="G825" s="17" t="s">
        <v>121</v>
      </c>
    </row>
    <row r="826" spans="5:7" x14ac:dyDescent="0.25">
      <c r="E826" s="17" t="s">
        <v>761</v>
      </c>
      <c r="F826" s="17">
        <v>48462</v>
      </c>
      <c r="G826" s="17" t="s">
        <v>9</v>
      </c>
    </row>
    <row r="827" spans="5:7" x14ac:dyDescent="0.25">
      <c r="E827" s="17" t="s">
        <v>275</v>
      </c>
      <c r="F827" s="17">
        <v>48750</v>
      </c>
      <c r="G827" s="17" t="s">
        <v>74</v>
      </c>
    </row>
    <row r="828" spans="5:7" x14ac:dyDescent="0.25">
      <c r="E828" s="17" t="s">
        <v>763</v>
      </c>
      <c r="F828" s="17">
        <v>49077</v>
      </c>
      <c r="G828" s="17" t="s">
        <v>81</v>
      </c>
    </row>
    <row r="829" spans="5:7" x14ac:dyDescent="0.25">
      <c r="E829" s="17" t="s">
        <v>764</v>
      </c>
      <c r="F829" s="17">
        <v>49266</v>
      </c>
      <c r="G829" s="17" t="s">
        <v>29</v>
      </c>
    </row>
    <row r="830" spans="5:7" x14ac:dyDescent="0.25">
      <c r="E830" s="17" t="s">
        <v>765</v>
      </c>
      <c r="F830" s="17">
        <v>49766</v>
      </c>
      <c r="G830" s="17" t="s">
        <v>42</v>
      </c>
    </row>
    <row r="831" spans="5:7" x14ac:dyDescent="0.25">
      <c r="E831" s="17" t="s">
        <v>766</v>
      </c>
      <c r="F831" s="17">
        <v>48463</v>
      </c>
      <c r="G831" s="17" t="s">
        <v>1</v>
      </c>
    </row>
    <row r="832" spans="5:7" x14ac:dyDescent="0.25">
      <c r="E832" s="17" t="s">
        <v>366</v>
      </c>
      <c r="F832" s="17">
        <v>49078</v>
      </c>
      <c r="G832" s="17" t="s">
        <v>27</v>
      </c>
    </row>
    <row r="833" spans="5:7" x14ac:dyDescent="0.25">
      <c r="E833" s="17" t="s">
        <v>767</v>
      </c>
      <c r="F833" s="17">
        <v>49267</v>
      </c>
      <c r="G833" s="17" t="s">
        <v>34</v>
      </c>
    </row>
    <row r="834" spans="5:7" x14ac:dyDescent="0.25">
      <c r="E834" s="17" t="s">
        <v>768</v>
      </c>
      <c r="F834" s="17">
        <v>48464</v>
      </c>
      <c r="G834" s="17" t="s">
        <v>41</v>
      </c>
    </row>
    <row r="835" spans="5:7" x14ac:dyDescent="0.25">
      <c r="E835" s="17" t="s">
        <v>769</v>
      </c>
      <c r="F835" s="17">
        <v>48866</v>
      </c>
      <c r="G835" s="17" t="s">
        <v>106</v>
      </c>
    </row>
    <row r="836" spans="5:7" x14ac:dyDescent="0.25">
      <c r="E836" s="17" t="s">
        <v>770</v>
      </c>
      <c r="F836" s="17">
        <v>48754</v>
      </c>
      <c r="G836" s="17" t="s">
        <v>85</v>
      </c>
    </row>
    <row r="837" spans="5:7" x14ac:dyDescent="0.25">
      <c r="E837" s="17" t="s">
        <v>771</v>
      </c>
      <c r="F837" s="17">
        <v>48867</v>
      </c>
      <c r="G837" s="17" t="s">
        <v>54</v>
      </c>
    </row>
    <row r="838" spans="5:7" x14ac:dyDescent="0.25">
      <c r="E838" s="17" t="s">
        <v>772</v>
      </c>
      <c r="F838" s="17">
        <v>48370</v>
      </c>
      <c r="G838" s="17" t="s">
        <v>9</v>
      </c>
    </row>
    <row r="839" spans="5:7" x14ac:dyDescent="0.25">
      <c r="E839" s="17" t="s">
        <v>772</v>
      </c>
      <c r="F839" s="17">
        <v>48371</v>
      </c>
      <c r="G839" s="17" t="s">
        <v>9</v>
      </c>
    </row>
    <row r="840" spans="5:7" x14ac:dyDescent="0.25">
      <c r="E840" s="17" t="s">
        <v>773</v>
      </c>
      <c r="F840" s="17">
        <v>49955</v>
      </c>
      <c r="G840" s="17" t="s">
        <v>70</v>
      </c>
    </row>
    <row r="841" spans="5:7" x14ac:dyDescent="0.25">
      <c r="E841" s="17" t="s">
        <v>774</v>
      </c>
      <c r="F841" s="17">
        <v>49871</v>
      </c>
      <c r="G841" s="17" t="s">
        <v>63</v>
      </c>
    </row>
    <row r="842" spans="5:7" x14ac:dyDescent="0.25">
      <c r="E842" s="17" t="s">
        <v>775</v>
      </c>
      <c r="F842" s="17">
        <v>48465</v>
      </c>
      <c r="G842" s="17" t="s">
        <v>56</v>
      </c>
    </row>
    <row r="843" spans="5:7" x14ac:dyDescent="0.25">
      <c r="E843" s="17" t="s">
        <v>776</v>
      </c>
      <c r="F843" s="17">
        <v>49268</v>
      </c>
      <c r="G843" s="17" t="s">
        <v>8</v>
      </c>
    </row>
    <row r="844" spans="5:7" x14ac:dyDescent="0.25">
      <c r="E844" s="17" t="s">
        <v>777</v>
      </c>
      <c r="F844" s="17">
        <v>48870</v>
      </c>
      <c r="G844" s="17" t="s">
        <v>121</v>
      </c>
    </row>
    <row r="845" spans="5:7" x14ac:dyDescent="0.25">
      <c r="E845" s="17" t="s">
        <v>778</v>
      </c>
      <c r="F845" s="17">
        <v>49768</v>
      </c>
      <c r="G845" s="17" t="s">
        <v>96</v>
      </c>
    </row>
    <row r="846" spans="5:7" x14ac:dyDescent="0.25">
      <c r="E846" s="17" t="s">
        <v>779</v>
      </c>
      <c r="F846" s="17">
        <v>49338</v>
      </c>
      <c r="G846" s="17" t="s">
        <v>101</v>
      </c>
    </row>
    <row r="847" spans="5:7" x14ac:dyDescent="0.25">
      <c r="E847" s="17" t="s">
        <v>780</v>
      </c>
      <c r="F847" s="17">
        <v>49269</v>
      </c>
      <c r="G847" s="17" t="s">
        <v>181</v>
      </c>
    </row>
    <row r="848" spans="5:7" x14ac:dyDescent="0.25">
      <c r="E848" s="17" t="s">
        <v>781</v>
      </c>
      <c r="F848" s="17">
        <v>49079</v>
      </c>
      <c r="G848" s="17" t="s">
        <v>92</v>
      </c>
    </row>
    <row r="849" spans="5:7" x14ac:dyDescent="0.25">
      <c r="E849" s="17" t="s">
        <v>782</v>
      </c>
      <c r="F849" s="17">
        <v>48466</v>
      </c>
      <c r="G849" s="17" t="s">
        <v>56</v>
      </c>
    </row>
    <row r="850" spans="5:7" x14ac:dyDescent="0.25">
      <c r="E850" s="17" t="s">
        <v>783</v>
      </c>
      <c r="F850" s="17">
        <v>49958</v>
      </c>
      <c r="G850" s="17" t="s">
        <v>70</v>
      </c>
    </row>
    <row r="851" spans="5:7" x14ac:dyDescent="0.25">
      <c r="E851" s="17" t="s">
        <v>784</v>
      </c>
      <c r="F851" s="17">
        <v>49769</v>
      </c>
      <c r="G851" s="17" t="s">
        <v>18</v>
      </c>
    </row>
    <row r="852" spans="5:7" x14ac:dyDescent="0.25">
      <c r="E852" s="17" t="s">
        <v>785</v>
      </c>
      <c r="F852" s="17">
        <v>49449</v>
      </c>
      <c r="G852" s="17" t="s">
        <v>104</v>
      </c>
    </row>
    <row r="853" spans="5:7" x14ac:dyDescent="0.25">
      <c r="E853" s="17" t="s">
        <v>786</v>
      </c>
      <c r="F853" s="17">
        <v>49872</v>
      </c>
      <c r="G853" s="17" t="s">
        <v>98</v>
      </c>
    </row>
    <row r="854" spans="5:7" x14ac:dyDescent="0.25">
      <c r="E854" s="17" t="s">
        <v>787</v>
      </c>
      <c r="F854" s="17">
        <v>48871</v>
      </c>
      <c r="G854" s="17" t="s">
        <v>39</v>
      </c>
    </row>
    <row r="855" spans="5:7" x14ac:dyDescent="0.25">
      <c r="E855" s="17" t="s">
        <v>788</v>
      </c>
      <c r="F855" s="17">
        <v>49873</v>
      </c>
      <c r="G855" s="17" t="s">
        <v>212</v>
      </c>
    </row>
    <row r="856" spans="5:7" x14ac:dyDescent="0.25">
      <c r="E856" s="17" t="s">
        <v>789</v>
      </c>
      <c r="F856" s="17">
        <v>48872</v>
      </c>
      <c r="G856" s="17" t="s">
        <v>54</v>
      </c>
    </row>
    <row r="857" spans="5:7" x14ac:dyDescent="0.25">
      <c r="E857" s="17" t="s">
        <v>790</v>
      </c>
      <c r="F857" s="17">
        <v>49270</v>
      </c>
      <c r="G857" s="17" t="s">
        <v>34</v>
      </c>
    </row>
    <row r="858" spans="5:7" x14ac:dyDescent="0.25">
      <c r="E858" s="17" t="s">
        <v>791</v>
      </c>
      <c r="F858" s="17">
        <v>49770</v>
      </c>
      <c r="G858" s="17" t="s">
        <v>18</v>
      </c>
    </row>
    <row r="859" spans="5:7" x14ac:dyDescent="0.25">
      <c r="E859" s="17" t="s">
        <v>792</v>
      </c>
      <c r="F859" s="17">
        <v>48873</v>
      </c>
      <c r="G859" s="17" t="s">
        <v>121</v>
      </c>
    </row>
    <row r="860" spans="5:7" x14ac:dyDescent="0.25">
      <c r="E860" s="17" t="s">
        <v>793</v>
      </c>
      <c r="F860" s="17">
        <v>49774</v>
      </c>
      <c r="G860" s="17" t="s">
        <v>96</v>
      </c>
    </row>
    <row r="861" spans="5:7" x14ac:dyDescent="0.25">
      <c r="E861" s="17" t="s">
        <v>794</v>
      </c>
      <c r="F861" s="17">
        <v>49339</v>
      </c>
      <c r="G861" s="17" t="s">
        <v>217</v>
      </c>
    </row>
    <row r="862" spans="5:7" x14ac:dyDescent="0.25">
      <c r="E862" s="17" t="s">
        <v>795</v>
      </c>
      <c r="F862" s="17">
        <v>48755</v>
      </c>
      <c r="G862" s="17" t="s">
        <v>85</v>
      </c>
    </row>
    <row r="863" spans="5:7" x14ac:dyDescent="0.25">
      <c r="E863" s="17" t="s">
        <v>796</v>
      </c>
      <c r="F863" s="17">
        <v>48169</v>
      </c>
      <c r="G863" s="17" t="s">
        <v>174</v>
      </c>
    </row>
    <row r="864" spans="5:7" x14ac:dyDescent="0.25">
      <c r="E864" s="17" t="s">
        <v>797</v>
      </c>
      <c r="F864" s="17">
        <v>48650</v>
      </c>
      <c r="G864" s="17" t="s">
        <v>77</v>
      </c>
    </row>
    <row r="865" spans="5:7" x14ac:dyDescent="0.25">
      <c r="E865" s="17" t="s">
        <v>798</v>
      </c>
      <c r="F865" s="17">
        <v>49271</v>
      </c>
      <c r="G865" s="17" t="s">
        <v>29</v>
      </c>
    </row>
    <row r="866" spans="5:7" x14ac:dyDescent="0.25">
      <c r="E866" s="17" t="s">
        <v>799</v>
      </c>
      <c r="F866" s="17">
        <v>49080</v>
      </c>
      <c r="G866" s="17" t="s">
        <v>27</v>
      </c>
    </row>
    <row r="867" spans="5:7" x14ac:dyDescent="0.25">
      <c r="E867" s="17" t="s">
        <v>800</v>
      </c>
      <c r="F867" s="17">
        <v>49272</v>
      </c>
      <c r="G867" s="17" t="s">
        <v>181</v>
      </c>
    </row>
    <row r="868" spans="5:7" x14ac:dyDescent="0.25">
      <c r="E868" s="17" t="s">
        <v>801</v>
      </c>
      <c r="F868" s="17">
        <v>48069</v>
      </c>
      <c r="G868" s="17" t="s">
        <v>9</v>
      </c>
    </row>
    <row r="869" spans="5:7" x14ac:dyDescent="0.25">
      <c r="E869" s="17" t="s">
        <v>802</v>
      </c>
      <c r="F869" s="17">
        <v>48170</v>
      </c>
      <c r="G869" s="17" t="s">
        <v>31</v>
      </c>
    </row>
    <row r="870" spans="5:7" x14ac:dyDescent="0.25">
      <c r="E870" s="17" t="s">
        <v>803</v>
      </c>
      <c r="F870" s="17">
        <v>49775</v>
      </c>
      <c r="G870" s="17" t="s">
        <v>232</v>
      </c>
    </row>
    <row r="871" spans="5:7" x14ac:dyDescent="0.25">
      <c r="E871" s="17" t="s">
        <v>804</v>
      </c>
      <c r="F871" s="17">
        <v>48874</v>
      </c>
      <c r="G871" s="17" t="s">
        <v>39</v>
      </c>
    </row>
    <row r="872" spans="5:7" x14ac:dyDescent="0.25">
      <c r="E872" s="17" t="s">
        <v>805</v>
      </c>
      <c r="F872" s="17">
        <v>48340</v>
      </c>
      <c r="G872" s="17" t="s">
        <v>9</v>
      </c>
    </row>
    <row r="873" spans="5:7" x14ac:dyDescent="0.25">
      <c r="E873" s="17" t="s">
        <v>805</v>
      </c>
      <c r="F873" s="17">
        <v>48341</v>
      </c>
      <c r="G873" s="17" t="s">
        <v>9</v>
      </c>
    </row>
    <row r="874" spans="5:7" x14ac:dyDescent="0.25">
      <c r="E874" s="17" t="s">
        <v>805</v>
      </c>
      <c r="F874" s="17">
        <v>48342</v>
      </c>
      <c r="G874" s="17" t="s">
        <v>9</v>
      </c>
    </row>
    <row r="875" spans="5:7" x14ac:dyDescent="0.25">
      <c r="E875" s="17" t="s">
        <v>805</v>
      </c>
      <c r="F875" s="17">
        <v>48343</v>
      </c>
      <c r="G875" s="17" t="s">
        <v>9</v>
      </c>
    </row>
    <row r="876" spans="5:7" x14ac:dyDescent="0.25">
      <c r="E876" s="17" t="s">
        <v>806</v>
      </c>
      <c r="F876" s="17">
        <v>48467</v>
      </c>
      <c r="G876" s="17" t="s">
        <v>85</v>
      </c>
    </row>
    <row r="877" spans="5:7" x14ac:dyDescent="0.25">
      <c r="E877" s="17" t="s">
        <v>807</v>
      </c>
      <c r="F877" s="17">
        <v>48468</v>
      </c>
      <c r="G877" s="17" t="s">
        <v>85</v>
      </c>
    </row>
    <row r="878" spans="5:7" x14ac:dyDescent="0.25">
      <c r="E878" s="17" t="s">
        <v>808</v>
      </c>
      <c r="F878" s="17">
        <v>48060</v>
      </c>
      <c r="G878" s="17" t="s">
        <v>1123</v>
      </c>
    </row>
    <row r="879" spans="5:7" x14ac:dyDescent="0.25">
      <c r="E879" s="17" t="s">
        <v>808</v>
      </c>
      <c r="F879" s="17">
        <v>48061</v>
      </c>
      <c r="G879" s="17" t="s">
        <v>1123</v>
      </c>
    </row>
    <row r="880" spans="5:7" x14ac:dyDescent="0.25">
      <c r="E880" s="17" t="s">
        <v>810</v>
      </c>
      <c r="F880" s="17">
        <v>48469</v>
      </c>
      <c r="G880" s="17" t="s">
        <v>56</v>
      </c>
    </row>
    <row r="881" spans="5:7" x14ac:dyDescent="0.25">
      <c r="E881" s="17" t="s">
        <v>811</v>
      </c>
      <c r="F881" s="17">
        <v>49002</v>
      </c>
      <c r="G881" s="17" t="s">
        <v>81</v>
      </c>
    </row>
    <row r="882" spans="5:7" x14ac:dyDescent="0.25">
      <c r="E882" s="17" t="s">
        <v>811</v>
      </c>
      <c r="F882" s="17">
        <v>49024</v>
      </c>
      <c r="G882" s="17" t="s">
        <v>81</v>
      </c>
    </row>
    <row r="883" spans="5:7" x14ac:dyDescent="0.25">
      <c r="E883" s="17" t="s">
        <v>811</v>
      </c>
      <c r="F883" s="17">
        <v>49081</v>
      </c>
      <c r="G883" s="17" t="s">
        <v>81</v>
      </c>
    </row>
    <row r="884" spans="5:7" x14ac:dyDescent="0.25">
      <c r="E884" s="17" t="s">
        <v>813</v>
      </c>
      <c r="F884" s="17">
        <v>48875</v>
      </c>
      <c r="G884" s="17" t="s">
        <v>121</v>
      </c>
    </row>
    <row r="885" spans="5:7" x14ac:dyDescent="0.25">
      <c r="E885" s="17" t="s">
        <v>814</v>
      </c>
      <c r="F885" s="17">
        <v>49776</v>
      </c>
      <c r="G885" s="17" t="s">
        <v>495</v>
      </c>
    </row>
    <row r="886" spans="5:7" x14ac:dyDescent="0.25">
      <c r="E886" s="17" t="s">
        <v>815</v>
      </c>
      <c r="F886" s="17">
        <v>48876</v>
      </c>
      <c r="G886" s="17" t="s">
        <v>126</v>
      </c>
    </row>
    <row r="887" spans="5:7" x14ac:dyDescent="0.25">
      <c r="E887" s="17" t="s">
        <v>816</v>
      </c>
      <c r="F887" s="17">
        <v>49874</v>
      </c>
      <c r="G887" s="17" t="s">
        <v>212</v>
      </c>
    </row>
    <row r="888" spans="5:7" x14ac:dyDescent="0.25">
      <c r="E888" s="17" t="s">
        <v>818</v>
      </c>
      <c r="F888" s="17">
        <v>48756</v>
      </c>
      <c r="G888" s="17" t="s">
        <v>622</v>
      </c>
    </row>
    <row r="889" spans="5:7" x14ac:dyDescent="0.25">
      <c r="E889" s="17" t="s">
        <v>495</v>
      </c>
      <c r="F889" s="17">
        <v>49777</v>
      </c>
      <c r="G889" s="17" t="s">
        <v>495</v>
      </c>
    </row>
    <row r="890" spans="5:7" x14ac:dyDescent="0.25">
      <c r="E890" s="17" t="s">
        <v>819</v>
      </c>
      <c r="F890" s="17">
        <v>48651</v>
      </c>
      <c r="G890" s="17" t="s">
        <v>504</v>
      </c>
    </row>
    <row r="891" spans="5:7" x14ac:dyDescent="0.25">
      <c r="E891" s="17" t="s">
        <v>820</v>
      </c>
      <c r="F891" s="17">
        <v>49450</v>
      </c>
      <c r="G891" s="17" t="s">
        <v>27</v>
      </c>
    </row>
    <row r="892" spans="5:7" x14ac:dyDescent="0.25">
      <c r="E892" s="17" t="s">
        <v>821</v>
      </c>
      <c r="F892" s="17">
        <v>49082</v>
      </c>
      <c r="G892" s="17" t="s">
        <v>165</v>
      </c>
    </row>
    <row r="893" spans="5:7" x14ac:dyDescent="0.25">
      <c r="E893" s="17" t="s">
        <v>822</v>
      </c>
      <c r="F893" s="17">
        <v>49876</v>
      </c>
      <c r="G893" s="17" t="s">
        <v>240</v>
      </c>
    </row>
    <row r="894" spans="5:7" x14ac:dyDescent="0.25">
      <c r="E894" s="17" t="s">
        <v>824</v>
      </c>
      <c r="F894" s="17">
        <v>49877</v>
      </c>
      <c r="G894" s="17" t="s">
        <v>240</v>
      </c>
    </row>
    <row r="895" spans="5:7" x14ac:dyDescent="0.25">
      <c r="E895" s="17" t="s">
        <v>825</v>
      </c>
      <c r="F895" s="17">
        <v>49959</v>
      </c>
      <c r="G895" s="17" t="s">
        <v>141</v>
      </c>
    </row>
    <row r="896" spans="5:7" x14ac:dyDescent="0.25">
      <c r="E896" s="17" t="s">
        <v>826</v>
      </c>
      <c r="F896" s="17">
        <v>49676</v>
      </c>
      <c r="G896" s="17" t="s">
        <v>559</v>
      </c>
    </row>
    <row r="897" spans="5:7" x14ac:dyDescent="0.25">
      <c r="E897" s="17" t="s">
        <v>827</v>
      </c>
      <c r="F897" s="17">
        <v>49878</v>
      </c>
      <c r="G897" s="17" t="s">
        <v>98</v>
      </c>
    </row>
    <row r="898" spans="5:7" x14ac:dyDescent="0.25">
      <c r="E898" s="17" t="s">
        <v>828</v>
      </c>
      <c r="F898" s="17">
        <v>49451</v>
      </c>
      <c r="G898" s="17" t="s">
        <v>87</v>
      </c>
    </row>
    <row r="899" spans="5:7" x14ac:dyDescent="0.25">
      <c r="E899" s="17" t="s">
        <v>829</v>
      </c>
      <c r="F899" s="17">
        <v>48096</v>
      </c>
      <c r="G899" s="17" t="s">
        <v>61</v>
      </c>
    </row>
    <row r="900" spans="5:7" x14ac:dyDescent="0.25">
      <c r="E900" s="17" t="s">
        <v>830</v>
      </c>
      <c r="F900" s="17">
        <v>49274</v>
      </c>
      <c r="G900" s="17" t="s">
        <v>29</v>
      </c>
    </row>
    <row r="901" spans="5:7" x14ac:dyDescent="0.25">
      <c r="E901" s="17" t="s">
        <v>831</v>
      </c>
      <c r="F901" s="17">
        <v>48239</v>
      </c>
      <c r="G901" s="17" t="s">
        <v>31</v>
      </c>
    </row>
    <row r="902" spans="5:7" x14ac:dyDescent="0.25">
      <c r="E902" s="17" t="s">
        <v>831</v>
      </c>
      <c r="F902" s="17">
        <v>48240</v>
      </c>
      <c r="G902" s="17" t="s">
        <v>31</v>
      </c>
    </row>
    <row r="903" spans="5:7" x14ac:dyDescent="0.25">
      <c r="E903" s="17" t="s">
        <v>832</v>
      </c>
      <c r="F903" s="17">
        <v>49677</v>
      </c>
      <c r="G903" s="17" t="s">
        <v>378</v>
      </c>
    </row>
    <row r="904" spans="5:7" x14ac:dyDescent="0.25">
      <c r="E904" s="17" t="s">
        <v>833</v>
      </c>
      <c r="F904" s="17">
        <v>48757</v>
      </c>
      <c r="G904" s="17" t="s">
        <v>16</v>
      </c>
    </row>
    <row r="905" spans="5:7" x14ac:dyDescent="0.25">
      <c r="E905" s="17" t="s">
        <v>834</v>
      </c>
      <c r="F905" s="17">
        <v>49340</v>
      </c>
      <c r="G905" s="17" t="s">
        <v>101</v>
      </c>
    </row>
    <row r="906" spans="5:7" x14ac:dyDescent="0.25">
      <c r="E906" s="17" t="s">
        <v>835</v>
      </c>
      <c r="F906" s="17">
        <v>49879</v>
      </c>
      <c r="G906" s="17" t="s">
        <v>63</v>
      </c>
    </row>
    <row r="907" spans="5:7" x14ac:dyDescent="0.25">
      <c r="E907" s="17" t="s">
        <v>836</v>
      </c>
      <c r="F907" s="17">
        <v>48652</v>
      </c>
      <c r="G907" s="17" t="s">
        <v>117</v>
      </c>
    </row>
    <row r="908" spans="5:7" x14ac:dyDescent="0.25">
      <c r="E908" s="17" t="s">
        <v>837</v>
      </c>
      <c r="F908" s="17">
        <v>49083</v>
      </c>
      <c r="G908" s="17" t="s">
        <v>81</v>
      </c>
    </row>
    <row r="909" spans="5:7" x14ac:dyDescent="0.25">
      <c r="E909" s="17" t="s">
        <v>838</v>
      </c>
      <c r="F909" s="17">
        <v>48062</v>
      </c>
      <c r="G909" s="17" t="s">
        <v>61</v>
      </c>
    </row>
    <row r="910" spans="5:7" x14ac:dyDescent="0.25">
      <c r="E910" s="17" t="s">
        <v>839</v>
      </c>
      <c r="F910" s="17">
        <v>48758</v>
      </c>
      <c r="G910" s="17" t="s">
        <v>16</v>
      </c>
    </row>
    <row r="911" spans="5:7" x14ac:dyDescent="0.25">
      <c r="E911" s="17" t="s">
        <v>841</v>
      </c>
      <c r="F911" s="17">
        <v>49276</v>
      </c>
      <c r="G911" s="17" t="s">
        <v>8</v>
      </c>
    </row>
    <row r="912" spans="5:7" x14ac:dyDescent="0.25">
      <c r="E912" s="17" t="s">
        <v>842</v>
      </c>
      <c r="F912" s="17">
        <v>48218</v>
      </c>
      <c r="G912" s="17" t="s">
        <v>31</v>
      </c>
    </row>
    <row r="913" spans="5:7" x14ac:dyDescent="0.25">
      <c r="E913" s="17" t="s">
        <v>843</v>
      </c>
      <c r="F913" s="17">
        <v>48877</v>
      </c>
      <c r="G913" s="17" t="s">
        <v>39</v>
      </c>
    </row>
    <row r="914" spans="5:7" x14ac:dyDescent="0.25">
      <c r="E914" s="17" t="s">
        <v>844</v>
      </c>
      <c r="F914" s="17">
        <v>49084</v>
      </c>
      <c r="G914" s="17" t="s">
        <v>50</v>
      </c>
    </row>
    <row r="915" spans="5:7" x14ac:dyDescent="0.25">
      <c r="E915" s="17" t="s">
        <v>845</v>
      </c>
      <c r="F915" s="17">
        <v>48193</v>
      </c>
      <c r="G915" s="17" t="s">
        <v>31</v>
      </c>
    </row>
    <row r="916" spans="5:7" x14ac:dyDescent="0.25">
      <c r="E916" s="17" t="s">
        <v>846</v>
      </c>
      <c r="F916" s="17">
        <v>49277</v>
      </c>
      <c r="G916" s="17" t="s">
        <v>181</v>
      </c>
    </row>
    <row r="917" spans="5:7" x14ac:dyDescent="0.25">
      <c r="E917" s="17" t="s">
        <v>847</v>
      </c>
      <c r="F917" s="17">
        <v>48306</v>
      </c>
      <c r="G917" s="17" t="s">
        <v>9</v>
      </c>
    </row>
    <row r="918" spans="5:7" x14ac:dyDescent="0.25">
      <c r="E918" s="17" t="s">
        <v>847</v>
      </c>
      <c r="F918" s="17">
        <v>48307</v>
      </c>
      <c r="G918" s="17" t="s">
        <v>9</v>
      </c>
    </row>
    <row r="919" spans="5:7" x14ac:dyDescent="0.25">
      <c r="E919" s="17" t="s">
        <v>847</v>
      </c>
      <c r="F919" s="17">
        <v>48308</v>
      </c>
      <c r="G919" s="17" t="s">
        <v>9</v>
      </c>
    </row>
    <row r="920" spans="5:7" x14ac:dyDescent="0.25">
      <c r="E920" s="17" t="s">
        <v>847</v>
      </c>
      <c r="F920" s="17">
        <v>48309</v>
      </c>
      <c r="G920" s="17" t="s">
        <v>9</v>
      </c>
    </row>
    <row r="921" spans="5:7" x14ac:dyDescent="0.25">
      <c r="E921" s="17" t="s">
        <v>848</v>
      </c>
      <c r="F921" s="17">
        <v>49880</v>
      </c>
      <c r="G921" s="17" t="s">
        <v>98</v>
      </c>
    </row>
    <row r="922" spans="5:7" x14ac:dyDescent="0.25">
      <c r="E922" s="17" t="s">
        <v>849</v>
      </c>
      <c r="F922" s="17">
        <v>49341</v>
      </c>
      <c r="G922" s="17" t="s">
        <v>6</v>
      </c>
    </row>
    <row r="923" spans="5:7" x14ac:dyDescent="0.25">
      <c r="E923" s="17" t="s">
        <v>849</v>
      </c>
      <c r="F923" s="17">
        <v>49351</v>
      </c>
      <c r="G923" s="17" t="s">
        <v>6</v>
      </c>
    </row>
    <row r="924" spans="5:7" x14ac:dyDescent="0.25">
      <c r="E924" s="17" t="s">
        <v>850</v>
      </c>
      <c r="F924" s="17">
        <v>49960</v>
      </c>
      <c r="G924" s="17" t="s">
        <v>134</v>
      </c>
    </row>
    <row r="925" spans="5:7" x14ac:dyDescent="0.25">
      <c r="E925" s="17" t="s">
        <v>851</v>
      </c>
      <c r="F925" s="17">
        <v>48173</v>
      </c>
      <c r="G925" s="17" t="s">
        <v>31</v>
      </c>
    </row>
    <row r="926" spans="5:7" x14ac:dyDescent="0.25">
      <c r="E926" s="17" t="s">
        <v>852</v>
      </c>
      <c r="F926" s="17">
        <v>49342</v>
      </c>
      <c r="G926" s="17" t="s">
        <v>101</v>
      </c>
    </row>
    <row r="927" spans="5:7" x14ac:dyDescent="0.25">
      <c r="E927" s="17" t="s">
        <v>853</v>
      </c>
      <c r="F927" s="17">
        <v>49779</v>
      </c>
      <c r="G927" s="17" t="s">
        <v>495</v>
      </c>
    </row>
    <row r="928" spans="5:7" x14ac:dyDescent="0.25">
      <c r="E928" s="17" t="s">
        <v>855</v>
      </c>
      <c r="F928" s="17">
        <v>48065</v>
      </c>
      <c r="G928" s="17" t="s">
        <v>61</v>
      </c>
    </row>
    <row r="929" spans="5:7" x14ac:dyDescent="0.25">
      <c r="E929" s="17" t="s">
        <v>856</v>
      </c>
      <c r="F929" s="17">
        <v>48174</v>
      </c>
      <c r="G929" s="17" t="s">
        <v>31</v>
      </c>
    </row>
    <row r="930" spans="5:7" x14ac:dyDescent="0.25">
      <c r="E930" s="17" t="s">
        <v>504</v>
      </c>
      <c r="F930" s="17">
        <v>48653</v>
      </c>
      <c r="G930" s="17" t="s">
        <v>504</v>
      </c>
    </row>
    <row r="931" spans="5:7" x14ac:dyDescent="0.25">
      <c r="E931" s="17" t="s">
        <v>857</v>
      </c>
      <c r="F931" s="17">
        <v>48654</v>
      </c>
      <c r="G931" s="17" t="s">
        <v>622</v>
      </c>
    </row>
    <row r="932" spans="5:7" x14ac:dyDescent="0.25">
      <c r="E932" s="17" t="s">
        <v>858</v>
      </c>
      <c r="F932" s="17">
        <v>48878</v>
      </c>
      <c r="G932" s="17" t="s">
        <v>153</v>
      </c>
    </row>
    <row r="933" spans="5:7" x14ac:dyDescent="0.25">
      <c r="E933" s="17" t="s">
        <v>859</v>
      </c>
      <c r="F933" s="17">
        <v>48066</v>
      </c>
      <c r="G933" s="17" t="s">
        <v>61</v>
      </c>
    </row>
    <row r="934" spans="5:7" x14ac:dyDescent="0.25">
      <c r="E934" s="17" t="s">
        <v>860</v>
      </c>
      <c r="F934" s="17">
        <v>49452</v>
      </c>
      <c r="G934" s="17" t="s">
        <v>104</v>
      </c>
    </row>
    <row r="935" spans="5:7" x14ac:dyDescent="0.25">
      <c r="E935" s="17" t="s">
        <v>861</v>
      </c>
      <c r="F935" s="17">
        <v>48067</v>
      </c>
      <c r="G935" s="17" t="s">
        <v>9</v>
      </c>
    </row>
    <row r="936" spans="5:7" x14ac:dyDescent="0.25">
      <c r="E936" s="17" t="s">
        <v>861</v>
      </c>
      <c r="F936" s="17">
        <v>48068</v>
      </c>
      <c r="G936" s="17" t="s">
        <v>9</v>
      </c>
    </row>
    <row r="937" spans="5:7" x14ac:dyDescent="0.25">
      <c r="E937" s="17" t="s">
        <v>861</v>
      </c>
      <c r="F937" s="17">
        <v>48073</v>
      </c>
      <c r="G937" s="17" t="s">
        <v>9</v>
      </c>
    </row>
    <row r="938" spans="5:7" x14ac:dyDescent="0.25">
      <c r="E938" s="17" t="s">
        <v>862</v>
      </c>
      <c r="F938" s="17">
        <v>49780</v>
      </c>
      <c r="G938" s="17" t="s">
        <v>96</v>
      </c>
    </row>
    <row r="939" spans="5:7" x14ac:dyDescent="0.25">
      <c r="E939" s="17" t="s">
        <v>863</v>
      </c>
      <c r="F939" s="17">
        <v>49826</v>
      </c>
      <c r="G939" s="17" t="s">
        <v>24</v>
      </c>
    </row>
    <row r="940" spans="5:7" x14ac:dyDescent="0.25">
      <c r="E940" s="17" t="s">
        <v>864</v>
      </c>
      <c r="F940" s="17">
        <v>48470</v>
      </c>
      <c r="G940" s="17" t="s">
        <v>85</v>
      </c>
    </row>
    <row r="941" spans="5:7" x14ac:dyDescent="0.25">
      <c r="E941" s="17" t="s">
        <v>146</v>
      </c>
      <c r="F941" s="17">
        <v>48601</v>
      </c>
      <c r="G941" s="17" t="s">
        <v>146</v>
      </c>
    </row>
    <row r="942" spans="5:7" x14ac:dyDescent="0.25">
      <c r="E942" s="17" t="s">
        <v>146</v>
      </c>
      <c r="F942" s="17">
        <v>48602</v>
      </c>
      <c r="G942" s="17" t="s">
        <v>146</v>
      </c>
    </row>
    <row r="943" spans="5:7" x14ac:dyDescent="0.25">
      <c r="E943" s="17" t="s">
        <v>146</v>
      </c>
      <c r="F943" s="17">
        <v>48603</v>
      </c>
      <c r="G943" s="17" t="s">
        <v>146</v>
      </c>
    </row>
    <row r="944" spans="5:7" x14ac:dyDescent="0.25">
      <c r="E944" s="17" t="s">
        <v>146</v>
      </c>
      <c r="F944" s="17">
        <v>48604</v>
      </c>
      <c r="G944" s="17" t="s">
        <v>146</v>
      </c>
    </row>
    <row r="945" spans="5:7" x14ac:dyDescent="0.25">
      <c r="E945" s="17" t="s">
        <v>146</v>
      </c>
      <c r="F945" s="17">
        <v>48605</v>
      </c>
      <c r="G945" s="17" t="s">
        <v>146</v>
      </c>
    </row>
    <row r="946" spans="5:7" x14ac:dyDescent="0.25">
      <c r="E946" s="17" t="s">
        <v>146</v>
      </c>
      <c r="F946" s="17">
        <v>48606</v>
      </c>
      <c r="G946" s="17" t="s">
        <v>146</v>
      </c>
    </row>
    <row r="947" spans="5:7" x14ac:dyDescent="0.25">
      <c r="E947" s="17" t="s">
        <v>146</v>
      </c>
      <c r="F947" s="17">
        <v>48607</v>
      </c>
      <c r="G947" s="17" t="s">
        <v>146</v>
      </c>
    </row>
    <row r="948" spans="5:7" x14ac:dyDescent="0.25">
      <c r="E948" s="17" t="s">
        <v>146</v>
      </c>
      <c r="F948" s="17">
        <v>48608</v>
      </c>
      <c r="G948" s="17" t="s">
        <v>146</v>
      </c>
    </row>
    <row r="949" spans="5:7" x14ac:dyDescent="0.25">
      <c r="E949" s="17" t="s">
        <v>146</v>
      </c>
      <c r="F949" s="17">
        <v>48609</v>
      </c>
      <c r="G949" s="17" t="s">
        <v>146</v>
      </c>
    </row>
    <row r="950" spans="5:7" x14ac:dyDescent="0.25">
      <c r="E950" s="17" t="s">
        <v>146</v>
      </c>
      <c r="F950" s="17">
        <v>48638</v>
      </c>
      <c r="G950" s="17" t="s">
        <v>146</v>
      </c>
    </row>
    <row r="951" spans="5:7" x14ac:dyDescent="0.25">
      <c r="E951" s="17" t="s">
        <v>865</v>
      </c>
      <c r="F951" s="17">
        <v>49881</v>
      </c>
      <c r="G951" s="17" t="s">
        <v>240</v>
      </c>
    </row>
    <row r="952" spans="5:7" x14ac:dyDescent="0.25">
      <c r="E952" s="17" t="s">
        <v>866</v>
      </c>
      <c r="F952" s="17">
        <v>48655</v>
      </c>
      <c r="G952" s="17" t="s">
        <v>146</v>
      </c>
    </row>
    <row r="953" spans="5:7" x14ac:dyDescent="0.25">
      <c r="E953" s="17" t="s">
        <v>1123</v>
      </c>
      <c r="F953" s="17">
        <v>48079</v>
      </c>
      <c r="G953" s="17" t="s">
        <v>1123</v>
      </c>
    </row>
    <row r="954" spans="5:7" x14ac:dyDescent="0.25">
      <c r="E954" s="17" t="s">
        <v>1178</v>
      </c>
      <c r="F954" s="17">
        <v>48080</v>
      </c>
      <c r="G954" s="17" t="s">
        <v>61</v>
      </c>
    </row>
    <row r="955" spans="5:7" x14ac:dyDescent="0.25">
      <c r="E955" s="17" t="s">
        <v>1178</v>
      </c>
      <c r="F955" s="17">
        <v>48081</v>
      </c>
      <c r="G955" s="17" t="s">
        <v>61</v>
      </c>
    </row>
    <row r="956" spans="5:7" x14ac:dyDescent="0.25">
      <c r="E956" s="17" t="s">
        <v>1178</v>
      </c>
      <c r="F956" s="17">
        <v>48082</v>
      </c>
      <c r="G956" s="17" t="s">
        <v>61</v>
      </c>
    </row>
    <row r="957" spans="5:7" x14ac:dyDescent="0.25">
      <c r="E957" s="17" t="s">
        <v>868</v>
      </c>
      <c r="F957" s="17">
        <v>48656</v>
      </c>
      <c r="G957" s="17" t="s">
        <v>504</v>
      </c>
    </row>
    <row r="958" spans="5:7" x14ac:dyDescent="0.25">
      <c r="E958" s="17" t="s">
        <v>869</v>
      </c>
      <c r="F958" s="17">
        <v>49781</v>
      </c>
      <c r="G958" s="17" t="s">
        <v>232</v>
      </c>
    </row>
    <row r="959" spans="5:7" x14ac:dyDescent="0.25">
      <c r="E959" s="17" t="s">
        <v>870</v>
      </c>
      <c r="F959" s="17">
        <v>48879</v>
      </c>
      <c r="G959" s="17" t="s">
        <v>106</v>
      </c>
    </row>
    <row r="960" spans="5:7" x14ac:dyDescent="0.25">
      <c r="E960" s="17" t="s">
        <v>192</v>
      </c>
      <c r="F960" s="17">
        <v>49085</v>
      </c>
      <c r="G960" s="17" t="s">
        <v>50</v>
      </c>
    </row>
    <row r="961" spans="5:7" x14ac:dyDescent="0.25">
      <c r="E961" s="17" t="s">
        <v>871</v>
      </c>
      <c r="F961" s="17">
        <v>48880</v>
      </c>
      <c r="G961" s="17" t="s">
        <v>39</v>
      </c>
    </row>
    <row r="962" spans="5:7" x14ac:dyDescent="0.25">
      <c r="E962" s="17" t="s">
        <v>872</v>
      </c>
      <c r="F962" s="17">
        <v>48175</v>
      </c>
      <c r="G962" s="17" t="s">
        <v>53</v>
      </c>
    </row>
    <row r="963" spans="5:7" x14ac:dyDescent="0.25">
      <c r="E963" s="17" t="s">
        <v>873</v>
      </c>
      <c r="F963" s="17">
        <v>48176</v>
      </c>
      <c r="G963" s="17" t="s">
        <v>53</v>
      </c>
    </row>
    <row r="964" spans="5:7" x14ac:dyDescent="0.25">
      <c r="E964" s="17" t="s">
        <v>874</v>
      </c>
      <c r="F964" s="17">
        <v>48177</v>
      </c>
      <c r="G964" s="17" t="s">
        <v>34</v>
      </c>
    </row>
    <row r="965" spans="5:7" x14ac:dyDescent="0.25">
      <c r="E965" s="17" t="s">
        <v>875</v>
      </c>
      <c r="F965" s="17">
        <v>49279</v>
      </c>
      <c r="G965" s="17" t="s">
        <v>8</v>
      </c>
    </row>
    <row r="966" spans="5:7" x14ac:dyDescent="0.25">
      <c r="E966" s="17" t="s">
        <v>876</v>
      </c>
      <c r="F966" s="17">
        <v>49343</v>
      </c>
      <c r="G966" s="17" t="s">
        <v>6</v>
      </c>
    </row>
    <row r="967" spans="5:7" x14ac:dyDescent="0.25">
      <c r="E967" s="17" t="s">
        <v>877</v>
      </c>
      <c r="F967" s="17">
        <v>48471</v>
      </c>
      <c r="G967" s="17" t="s">
        <v>56</v>
      </c>
    </row>
    <row r="968" spans="5:7" x14ac:dyDescent="0.25">
      <c r="E968" s="17" t="s">
        <v>878</v>
      </c>
      <c r="F968" s="17">
        <v>48657</v>
      </c>
      <c r="G968" s="17" t="s">
        <v>267</v>
      </c>
    </row>
    <row r="969" spans="5:7" x14ac:dyDescent="0.25">
      <c r="E969" s="17" t="s">
        <v>879</v>
      </c>
      <c r="F969" s="17">
        <v>48881</v>
      </c>
      <c r="G969" s="17" t="s">
        <v>121</v>
      </c>
    </row>
    <row r="970" spans="5:7" x14ac:dyDescent="0.25">
      <c r="E970" s="17" t="s">
        <v>880</v>
      </c>
      <c r="F970" s="17">
        <v>49453</v>
      </c>
      <c r="G970" s="17" t="s">
        <v>27</v>
      </c>
    </row>
    <row r="971" spans="5:7" x14ac:dyDescent="0.25">
      <c r="E971" s="17" t="s">
        <v>881</v>
      </c>
      <c r="F971" s="17">
        <v>49783</v>
      </c>
      <c r="G971" s="17" t="s">
        <v>96</v>
      </c>
    </row>
    <row r="972" spans="5:7" x14ac:dyDescent="0.25">
      <c r="E972" s="17" t="s">
        <v>882</v>
      </c>
      <c r="F972" s="17">
        <v>49125</v>
      </c>
      <c r="G972" s="17" t="s">
        <v>50</v>
      </c>
    </row>
    <row r="973" spans="5:7" x14ac:dyDescent="0.25">
      <c r="E973" s="17" t="s">
        <v>154</v>
      </c>
      <c r="F973" s="17">
        <v>49087</v>
      </c>
      <c r="G973" s="17" t="s">
        <v>81</v>
      </c>
    </row>
    <row r="974" spans="5:7" x14ac:dyDescent="0.25">
      <c r="E974" s="17" t="s">
        <v>883</v>
      </c>
      <c r="F974" s="17">
        <v>49088</v>
      </c>
      <c r="G974" s="17" t="s">
        <v>81</v>
      </c>
    </row>
    <row r="975" spans="5:7" x14ac:dyDescent="0.25">
      <c r="E975" s="17" t="s">
        <v>884</v>
      </c>
      <c r="F975" s="17">
        <v>49454</v>
      </c>
      <c r="G975" s="17" t="s">
        <v>302</v>
      </c>
    </row>
    <row r="976" spans="5:7" x14ac:dyDescent="0.25">
      <c r="E976" s="17" t="s">
        <v>885</v>
      </c>
      <c r="F976" s="17">
        <v>49679</v>
      </c>
      <c r="G976" s="17" t="s">
        <v>378</v>
      </c>
    </row>
    <row r="977" spans="5:7" x14ac:dyDescent="0.25">
      <c r="E977" s="17" t="s">
        <v>886</v>
      </c>
      <c r="F977" s="17">
        <v>48759</v>
      </c>
      <c r="G977" s="17" t="s">
        <v>85</v>
      </c>
    </row>
    <row r="978" spans="5:7" x14ac:dyDescent="0.25">
      <c r="E978" s="17" t="s">
        <v>888</v>
      </c>
      <c r="F978" s="17">
        <v>49883</v>
      </c>
      <c r="G978" s="17" t="s">
        <v>154</v>
      </c>
    </row>
    <row r="979" spans="5:7" x14ac:dyDescent="0.25">
      <c r="E979" s="17" t="s">
        <v>889</v>
      </c>
      <c r="F979" s="17">
        <v>48882</v>
      </c>
      <c r="G979" s="17" t="s">
        <v>54</v>
      </c>
    </row>
    <row r="980" spans="5:7" x14ac:dyDescent="0.25">
      <c r="E980" s="17" t="s">
        <v>890</v>
      </c>
      <c r="F980" s="17">
        <v>49455</v>
      </c>
      <c r="G980" s="17" t="s">
        <v>104</v>
      </c>
    </row>
    <row r="981" spans="5:7" x14ac:dyDescent="0.25">
      <c r="E981" s="17" t="s">
        <v>893</v>
      </c>
      <c r="F981" s="17">
        <v>49344</v>
      </c>
      <c r="G981" s="17" t="s">
        <v>27</v>
      </c>
    </row>
    <row r="982" spans="5:7" x14ac:dyDescent="0.25">
      <c r="E982" s="17" t="s">
        <v>894</v>
      </c>
      <c r="F982" s="17">
        <v>48883</v>
      </c>
      <c r="G982" s="17" t="s">
        <v>153</v>
      </c>
    </row>
    <row r="983" spans="5:7" x14ac:dyDescent="0.25">
      <c r="E983" s="17" t="s">
        <v>895</v>
      </c>
      <c r="F983" s="17">
        <v>48884</v>
      </c>
      <c r="G983" s="17" t="s">
        <v>217</v>
      </c>
    </row>
    <row r="984" spans="5:7" x14ac:dyDescent="0.25">
      <c r="E984" s="17" t="s">
        <v>896</v>
      </c>
      <c r="F984" s="17">
        <v>49089</v>
      </c>
      <c r="G984" s="17" t="s">
        <v>165</v>
      </c>
    </row>
    <row r="985" spans="5:7" x14ac:dyDescent="0.25">
      <c r="E985" s="17" t="s">
        <v>897</v>
      </c>
      <c r="F985" s="17">
        <v>49884</v>
      </c>
      <c r="G985" s="17" t="s">
        <v>24</v>
      </c>
    </row>
    <row r="986" spans="5:7" x14ac:dyDescent="0.25">
      <c r="E986" s="17" t="s">
        <v>899</v>
      </c>
      <c r="F986" s="17">
        <v>48885</v>
      </c>
      <c r="G986" s="17" t="s">
        <v>217</v>
      </c>
    </row>
    <row r="987" spans="5:7" x14ac:dyDescent="0.25">
      <c r="E987" s="17" t="s">
        <v>900</v>
      </c>
      <c r="F987" s="17">
        <v>48760</v>
      </c>
      <c r="G987" s="17" t="s">
        <v>41</v>
      </c>
    </row>
    <row r="988" spans="5:7" x14ac:dyDescent="0.25">
      <c r="E988" s="17" t="s">
        <v>902</v>
      </c>
      <c r="F988" s="17">
        <v>48886</v>
      </c>
      <c r="G988" s="17" t="s">
        <v>217</v>
      </c>
    </row>
    <row r="989" spans="5:7" x14ac:dyDescent="0.25">
      <c r="E989" s="17" t="s">
        <v>903</v>
      </c>
      <c r="F989" s="17">
        <v>49885</v>
      </c>
      <c r="G989" s="17" t="s">
        <v>63</v>
      </c>
    </row>
    <row r="990" spans="5:7" x14ac:dyDescent="0.25">
      <c r="E990" s="17" t="s">
        <v>904</v>
      </c>
      <c r="F990" s="17">
        <v>49962</v>
      </c>
      <c r="G990" s="17" t="s">
        <v>94</v>
      </c>
    </row>
    <row r="991" spans="5:7" x14ac:dyDescent="0.25">
      <c r="E991" s="17" t="s">
        <v>905</v>
      </c>
      <c r="F991" s="17">
        <v>48074</v>
      </c>
      <c r="G991" s="17" t="s">
        <v>1123</v>
      </c>
    </row>
    <row r="992" spans="5:7" x14ac:dyDescent="0.25">
      <c r="E992" s="17" t="s">
        <v>906</v>
      </c>
      <c r="F992" s="17">
        <v>48887</v>
      </c>
      <c r="G992" s="17" t="s">
        <v>121</v>
      </c>
    </row>
    <row r="993" spans="5:7" x14ac:dyDescent="0.25">
      <c r="E993" s="17" t="s">
        <v>907</v>
      </c>
      <c r="F993" s="17">
        <v>48472</v>
      </c>
      <c r="G993" s="17" t="s">
        <v>56</v>
      </c>
    </row>
    <row r="994" spans="5:7" x14ac:dyDescent="0.25">
      <c r="E994" s="17" t="s">
        <v>908</v>
      </c>
      <c r="F994" s="17">
        <v>49126</v>
      </c>
      <c r="G994" s="17" t="s">
        <v>50</v>
      </c>
    </row>
    <row r="995" spans="5:7" x14ac:dyDescent="0.25">
      <c r="E995" s="17" t="s">
        <v>909</v>
      </c>
      <c r="F995" s="17">
        <v>49281</v>
      </c>
      <c r="G995" s="17" t="s">
        <v>29</v>
      </c>
    </row>
    <row r="996" spans="5:7" x14ac:dyDescent="0.25">
      <c r="E996" s="17" t="s">
        <v>910</v>
      </c>
      <c r="F996" s="17">
        <v>49282</v>
      </c>
      <c r="G996" s="17" t="s">
        <v>29</v>
      </c>
    </row>
    <row r="997" spans="5:7" x14ac:dyDescent="0.25">
      <c r="E997" s="17" t="s">
        <v>911</v>
      </c>
      <c r="F997" s="17">
        <v>49680</v>
      </c>
      <c r="G997" s="17" t="s">
        <v>559</v>
      </c>
    </row>
    <row r="998" spans="5:7" x14ac:dyDescent="0.25">
      <c r="E998" s="17" t="s">
        <v>912</v>
      </c>
      <c r="F998" s="17">
        <v>48761</v>
      </c>
      <c r="G998" s="17" t="s">
        <v>622</v>
      </c>
    </row>
    <row r="999" spans="5:7" x14ac:dyDescent="0.25">
      <c r="E999" s="17" t="s">
        <v>913</v>
      </c>
      <c r="F999" s="17">
        <v>49090</v>
      </c>
      <c r="G999" s="17" t="s">
        <v>92</v>
      </c>
    </row>
    <row r="1000" spans="5:7" x14ac:dyDescent="0.25">
      <c r="E1000" s="17" t="s">
        <v>914</v>
      </c>
      <c r="F1000" s="17">
        <v>48178</v>
      </c>
      <c r="G1000" s="17" t="s">
        <v>9</v>
      </c>
    </row>
    <row r="1001" spans="5:7" x14ac:dyDescent="0.25">
      <c r="E1001" s="17" t="s">
        <v>915</v>
      </c>
      <c r="F1001" s="17">
        <v>49963</v>
      </c>
      <c r="G1001" s="17" t="s">
        <v>70</v>
      </c>
    </row>
    <row r="1002" spans="5:7" x14ac:dyDescent="0.25">
      <c r="E1002" s="17" t="s">
        <v>916</v>
      </c>
      <c r="F1002" s="17">
        <v>48179</v>
      </c>
      <c r="G1002" s="17" t="s">
        <v>34</v>
      </c>
    </row>
    <row r="1003" spans="5:7" x14ac:dyDescent="0.25">
      <c r="E1003" s="17" t="s">
        <v>917</v>
      </c>
      <c r="F1003" s="17">
        <v>48033</v>
      </c>
      <c r="G1003" s="17" t="s">
        <v>9</v>
      </c>
    </row>
    <row r="1004" spans="5:7" x14ac:dyDescent="0.25">
      <c r="E1004" s="17" t="s">
        <v>917</v>
      </c>
      <c r="F1004" s="17">
        <v>48034</v>
      </c>
      <c r="G1004" s="17" t="s">
        <v>9</v>
      </c>
    </row>
    <row r="1005" spans="5:7" x14ac:dyDescent="0.25">
      <c r="E1005" s="17" t="s">
        <v>917</v>
      </c>
      <c r="F1005" s="17">
        <v>48037</v>
      </c>
      <c r="G1005" s="17" t="s">
        <v>9</v>
      </c>
    </row>
    <row r="1006" spans="5:7" x14ac:dyDescent="0.25">
      <c r="E1006" s="17" t="s">
        <v>917</v>
      </c>
      <c r="F1006" s="17">
        <v>48075</v>
      </c>
      <c r="G1006" s="17" t="s">
        <v>9</v>
      </c>
    </row>
    <row r="1007" spans="5:7" x14ac:dyDescent="0.25">
      <c r="E1007" s="17" t="s">
        <v>917</v>
      </c>
      <c r="F1007" s="17">
        <v>48076</v>
      </c>
      <c r="G1007" s="17" t="s">
        <v>9</v>
      </c>
    </row>
    <row r="1008" spans="5:7" x14ac:dyDescent="0.25">
      <c r="E1008" s="17" t="s">
        <v>917</v>
      </c>
      <c r="F1008" s="17">
        <v>48086</v>
      </c>
      <c r="G1008" s="17" t="s">
        <v>9</v>
      </c>
    </row>
    <row r="1009" spans="5:7" x14ac:dyDescent="0.25">
      <c r="E1009" s="17" t="s">
        <v>918</v>
      </c>
      <c r="F1009" s="17">
        <v>48195</v>
      </c>
      <c r="G1009" s="17" t="s">
        <v>31</v>
      </c>
    </row>
    <row r="1010" spans="5:7" x14ac:dyDescent="0.25">
      <c r="E1010" s="17" t="s">
        <v>919</v>
      </c>
      <c r="F1010" s="17">
        <v>49886</v>
      </c>
      <c r="G1010" s="17" t="s">
        <v>212</v>
      </c>
    </row>
    <row r="1011" spans="5:7" x14ac:dyDescent="0.25">
      <c r="E1011" s="17" t="s">
        <v>920</v>
      </c>
      <c r="F1011" s="17">
        <v>49345</v>
      </c>
      <c r="G1011" s="17" t="s">
        <v>6</v>
      </c>
    </row>
    <row r="1012" spans="5:7" x14ac:dyDescent="0.25">
      <c r="E1012" s="17" t="s">
        <v>921</v>
      </c>
      <c r="F1012" s="17">
        <v>49283</v>
      </c>
      <c r="G1012" s="17" t="s">
        <v>181</v>
      </c>
    </row>
    <row r="1013" spans="5:7" x14ac:dyDescent="0.25">
      <c r="E1013" s="17" t="s">
        <v>922</v>
      </c>
      <c r="F1013" s="17">
        <v>49456</v>
      </c>
      <c r="G1013" s="17" t="s">
        <v>33</v>
      </c>
    </row>
    <row r="1014" spans="5:7" x14ac:dyDescent="0.25">
      <c r="E1014" s="17" t="s">
        <v>923</v>
      </c>
      <c r="F1014" s="17">
        <v>49284</v>
      </c>
      <c r="G1014" s="17" t="s">
        <v>181</v>
      </c>
    </row>
    <row r="1015" spans="5:7" x14ac:dyDescent="0.25">
      <c r="E1015" s="17" t="s">
        <v>924</v>
      </c>
      <c r="F1015" s="17">
        <v>48762</v>
      </c>
      <c r="G1015" s="17" t="s">
        <v>103</v>
      </c>
    </row>
    <row r="1016" spans="5:7" x14ac:dyDescent="0.25">
      <c r="E1016" s="17" t="s">
        <v>926</v>
      </c>
      <c r="F1016" s="17">
        <v>49964</v>
      </c>
      <c r="G1016" s="17" t="s">
        <v>44</v>
      </c>
    </row>
    <row r="1017" spans="5:7" x14ac:dyDescent="0.25">
      <c r="E1017" s="17" t="s">
        <v>927</v>
      </c>
      <c r="F1017" s="17">
        <v>48658</v>
      </c>
      <c r="G1017" s="17" t="s">
        <v>25</v>
      </c>
    </row>
    <row r="1018" spans="5:7" x14ac:dyDescent="0.25">
      <c r="E1018" s="17" t="s">
        <v>928</v>
      </c>
      <c r="F1018" s="17">
        <v>48888</v>
      </c>
      <c r="G1018" s="17" t="s">
        <v>217</v>
      </c>
    </row>
    <row r="1019" spans="5:7" x14ac:dyDescent="0.25">
      <c r="E1019" s="17" t="s">
        <v>929</v>
      </c>
      <c r="F1019" s="17">
        <v>49346</v>
      </c>
      <c r="G1019" s="17" t="s">
        <v>101</v>
      </c>
    </row>
    <row r="1020" spans="5:7" x14ac:dyDescent="0.25">
      <c r="E1020" s="17" t="s">
        <v>932</v>
      </c>
      <c r="F1020" s="17">
        <v>49887</v>
      </c>
      <c r="G1020" s="17" t="s">
        <v>212</v>
      </c>
    </row>
    <row r="1021" spans="5:7" x14ac:dyDescent="0.25">
      <c r="E1021" s="17" t="s">
        <v>933</v>
      </c>
      <c r="F1021" s="17">
        <v>48659</v>
      </c>
      <c r="G1021" s="17" t="s">
        <v>25</v>
      </c>
    </row>
    <row r="1022" spans="5:7" x14ac:dyDescent="0.25">
      <c r="E1022" s="17" t="s">
        <v>934</v>
      </c>
      <c r="F1022" s="17">
        <v>48310</v>
      </c>
      <c r="G1022" s="17" t="s">
        <v>61</v>
      </c>
    </row>
    <row r="1023" spans="5:7" x14ac:dyDescent="0.25">
      <c r="E1023" s="17" t="s">
        <v>934</v>
      </c>
      <c r="F1023" s="17">
        <v>48311</v>
      </c>
      <c r="G1023" s="17" t="s">
        <v>61</v>
      </c>
    </row>
    <row r="1024" spans="5:7" x14ac:dyDescent="0.25">
      <c r="E1024" s="17" t="s">
        <v>934</v>
      </c>
      <c r="F1024" s="17">
        <v>48312</v>
      </c>
      <c r="G1024" s="17" t="s">
        <v>61</v>
      </c>
    </row>
    <row r="1025" spans="5:7" x14ac:dyDescent="0.25">
      <c r="E1025" s="17" t="s">
        <v>934</v>
      </c>
      <c r="F1025" s="17">
        <v>48313</v>
      </c>
      <c r="G1025" s="17" t="s">
        <v>61</v>
      </c>
    </row>
    <row r="1026" spans="5:7" x14ac:dyDescent="0.25">
      <c r="E1026" s="17" t="s">
        <v>934</v>
      </c>
      <c r="F1026" s="17">
        <v>48314</v>
      </c>
      <c r="G1026" s="17" t="s">
        <v>61</v>
      </c>
    </row>
    <row r="1027" spans="5:7" x14ac:dyDescent="0.25">
      <c r="E1027" s="17" t="s">
        <v>935</v>
      </c>
      <c r="F1027" s="17">
        <v>49127</v>
      </c>
      <c r="G1027" s="17" t="s">
        <v>50</v>
      </c>
    </row>
    <row r="1028" spans="5:7" x14ac:dyDescent="0.25">
      <c r="E1028" s="17" t="s">
        <v>936</v>
      </c>
      <c r="F1028" s="17">
        <v>49285</v>
      </c>
      <c r="G1028" s="17" t="s">
        <v>283</v>
      </c>
    </row>
    <row r="1029" spans="5:7" x14ac:dyDescent="0.25">
      <c r="E1029" s="17" t="s">
        <v>937</v>
      </c>
      <c r="F1029" s="17">
        <v>49091</v>
      </c>
      <c r="G1029" s="17" t="s">
        <v>192</v>
      </c>
    </row>
    <row r="1030" spans="5:7" x14ac:dyDescent="0.25">
      <c r="E1030" s="17" t="s">
        <v>938</v>
      </c>
      <c r="F1030" s="17">
        <v>48889</v>
      </c>
      <c r="G1030" s="17" t="s">
        <v>39</v>
      </c>
    </row>
    <row r="1031" spans="5:7" x14ac:dyDescent="0.25">
      <c r="E1031" s="17" t="s">
        <v>939</v>
      </c>
      <c r="F1031" s="17">
        <v>48890</v>
      </c>
      <c r="G1031" s="17" t="s">
        <v>126</v>
      </c>
    </row>
    <row r="1032" spans="5:7" x14ac:dyDescent="0.25">
      <c r="E1032" s="17" t="s">
        <v>942</v>
      </c>
      <c r="F1032" s="17">
        <v>49682</v>
      </c>
      <c r="G1032" s="17" t="s">
        <v>227</v>
      </c>
    </row>
    <row r="1033" spans="5:7" x14ac:dyDescent="0.25">
      <c r="E1033" s="17" t="s">
        <v>943</v>
      </c>
      <c r="F1033" s="17">
        <v>48473</v>
      </c>
      <c r="G1033" s="17" t="s">
        <v>1</v>
      </c>
    </row>
    <row r="1034" spans="5:7" x14ac:dyDescent="0.25">
      <c r="E1034" s="17" t="s">
        <v>944</v>
      </c>
      <c r="F1034" s="17">
        <v>48763</v>
      </c>
      <c r="G1034" s="17" t="s">
        <v>74</v>
      </c>
    </row>
    <row r="1035" spans="5:7" x14ac:dyDescent="0.25">
      <c r="E1035" s="17" t="s">
        <v>944</v>
      </c>
      <c r="F1035" s="17">
        <v>48764</v>
      </c>
      <c r="G1035" s="17" t="s">
        <v>74</v>
      </c>
    </row>
    <row r="1036" spans="5:7" x14ac:dyDescent="0.25">
      <c r="E1036" s="17" t="s">
        <v>946</v>
      </c>
      <c r="F1036" s="17">
        <v>48180</v>
      </c>
      <c r="G1036" s="17" t="s">
        <v>31</v>
      </c>
    </row>
    <row r="1037" spans="5:7" x14ac:dyDescent="0.25">
      <c r="E1037" s="17" t="s">
        <v>947</v>
      </c>
      <c r="F1037" s="17">
        <v>49286</v>
      </c>
      <c r="G1037" s="17" t="s">
        <v>8</v>
      </c>
    </row>
    <row r="1038" spans="5:7" x14ac:dyDescent="0.25">
      <c r="E1038" s="17" t="s">
        <v>948</v>
      </c>
      <c r="F1038" s="17">
        <v>49092</v>
      </c>
      <c r="G1038" s="17" t="s">
        <v>22</v>
      </c>
    </row>
    <row r="1039" spans="5:7" x14ac:dyDescent="0.25">
      <c r="E1039" s="17" t="s">
        <v>949</v>
      </c>
      <c r="F1039" s="17">
        <v>48182</v>
      </c>
      <c r="G1039" s="17" t="s">
        <v>34</v>
      </c>
    </row>
    <row r="1040" spans="5:7" x14ac:dyDescent="0.25">
      <c r="E1040" s="17" t="s">
        <v>950</v>
      </c>
      <c r="F1040" s="17">
        <v>49683</v>
      </c>
      <c r="G1040" s="17" t="s">
        <v>132</v>
      </c>
    </row>
    <row r="1041" spans="5:7" x14ac:dyDescent="0.25">
      <c r="E1041" s="17" t="s">
        <v>951</v>
      </c>
      <c r="F1041" s="17">
        <v>49128</v>
      </c>
      <c r="G1041" s="17" t="s">
        <v>50</v>
      </c>
    </row>
    <row r="1042" spans="5:7" x14ac:dyDescent="0.25">
      <c r="E1042" s="17" t="s">
        <v>952</v>
      </c>
      <c r="F1042" s="17">
        <v>49093</v>
      </c>
      <c r="G1042" s="17" t="s">
        <v>192</v>
      </c>
    </row>
    <row r="1043" spans="5:7" x14ac:dyDescent="0.25">
      <c r="E1043" s="17" t="s">
        <v>953</v>
      </c>
      <c r="F1043" s="17">
        <v>49287</v>
      </c>
      <c r="G1043" s="17" t="s">
        <v>8</v>
      </c>
    </row>
    <row r="1044" spans="5:7" x14ac:dyDescent="0.25">
      <c r="E1044" s="17" t="s">
        <v>954</v>
      </c>
      <c r="F1044" s="17">
        <v>49965</v>
      </c>
      <c r="G1044" s="17" t="s">
        <v>70</v>
      </c>
    </row>
    <row r="1045" spans="5:7" x14ac:dyDescent="0.25">
      <c r="E1045" s="17" t="s">
        <v>955</v>
      </c>
      <c r="F1045" s="17">
        <v>49791</v>
      </c>
      <c r="G1045" s="17" t="s">
        <v>12</v>
      </c>
    </row>
    <row r="1046" spans="5:7" x14ac:dyDescent="0.25">
      <c r="E1046" s="17" t="s">
        <v>957</v>
      </c>
      <c r="F1046" s="17">
        <v>49792</v>
      </c>
      <c r="G1046" s="17" t="s">
        <v>12</v>
      </c>
    </row>
    <row r="1047" spans="5:7" x14ac:dyDescent="0.25">
      <c r="E1047" s="17" t="s">
        <v>959</v>
      </c>
      <c r="F1047" s="17">
        <v>49684</v>
      </c>
      <c r="G1047" s="17" t="s">
        <v>3</v>
      </c>
    </row>
    <row r="1048" spans="5:7" x14ac:dyDescent="0.25">
      <c r="E1048" s="17" t="s">
        <v>959</v>
      </c>
      <c r="F1048" s="17">
        <v>49685</v>
      </c>
      <c r="G1048" s="17" t="s">
        <v>3</v>
      </c>
    </row>
    <row r="1049" spans="5:7" x14ac:dyDescent="0.25">
      <c r="E1049" s="17" t="s">
        <v>959</v>
      </c>
      <c r="F1049" s="17">
        <v>49686</v>
      </c>
      <c r="G1049" s="17" t="s">
        <v>3</v>
      </c>
    </row>
    <row r="1050" spans="5:7" x14ac:dyDescent="0.25">
      <c r="E1050" s="17" t="s">
        <v>959</v>
      </c>
      <c r="F1050" s="17">
        <v>49696</v>
      </c>
      <c r="G1050" s="17" t="s">
        <v>3</v>
      </c>
    </row>
    <row r="1051" spans="5:7" x14ac:dyDescent="0.25">
      <c r="E1051" s="17" t="s">
        <v>961</v>
      </c>
      <c r="F1051" s="17">
        <v>49891</v>
      </c>
      <c r="G1051" s="17" t="s">
        <v>24</v>
      </c>
    </row>
    <row r="1052" spans="5:7" x14ac:dyDescent="0.25">
      <c r="E1052" s="17" t="s">
        <v>962</v>
      </c>
      <c r="F1052" s="17">
        <v>48183</v>
      </c>
      <c r="G1052" s="17" t="s">
        <v>31</v>
      </c>
    </row>
    <row r="1053" spans="5:7" x14ac:dyDescent="0.25">
      <c r="E1053" s="17" t="s">
        <v>963</v>
      </c>
      <c r="F1053" s="17">
        <v>49967</v>
      </c>
      <c r="G1053" s="17" t="s">
        <v>134</v>
      </c>
    </row>
    <row r="1054" spans="5:7" x14ac:dyDescent="0.25">
      <c r="E1054" s="17" t="s">
        <v>964</v>
      </c>
      <c r="F1054" s="17">
        <v>49793</v>
      </c>
      <c r="G1054" s="17" t="s">
        <v>96</v>
      </c>
    </row>
    <row r="1055" spans="5:7" x14ac:dyDescent="0.25">
      <c r="E1055" s="17" t="s">
        <v>965</v>
      </c>
      <c r="F1055" s="17">
        <v>48007</v>
      </c>
      <c r="G1055" s="17" t="s">
        <v>9</v>
      </c>
    </row>
    <row r="1056" spans="5:7" x14ac:dyDescent="0.25">
      <c r="E1056" s="17" t="s">
        <v>965</v>
      </c>
      <c r="F1056" s="17">
        <v>48083</v>
      </c>
      <c r="G1056" s="17" t="s">
        <v>9</v>
      </c>
    </row>
    <row r="1057" spans="5:7" x14ac:dyDescent="0.25">
      <c r="E1057" s="17" t="s">
        <v>965</v>
      </c>
      <c r="F1057" s="17">
        <v>48084</v>
      </c>
      <c r="G1057" s="17" t="s">
        <v>9</v>
      </c>
    </row>
    <row r="1058" spans="5:7" x14ac:dyDescent="0.25">
      <c r="E1058" s="17" t="s">
        <v>965</v>
      </c>
      <c r="F1058" s="17">
        <v>48085</v>
      </c>
      <c r="G1058" s="17" t="s">
        <v>9</v>
      </c>
    </row>
    <row r="1059" spans="5:7" x14ac:dyDescent="0.25">
      <c r="E1059" s="17" t="s">
        <v>965</v>
      </c>
      <c r="F1059" s="17">
        <v>48098</v>
      </c>
      <c r="G1059" s="17" t="s">
        <v>9</v>
      </c>
    </row>
    <row r="1060" spans="5:7" x14ac:dyDescent="0.25">
      <c r="E1060" s="17" t="s">
        <v>965</v>
      </c>
      <c r="F1060" s="17">
        <v>48099</v>
      </c>
      <c r="G1060" s="17" t="s">
        <v>9</v>
      </c>
    </row>
    <row r="1061" spans="5:7" x14ac:dyDescent="0.25">
      <c r="E1061" s="17" t="s">
        <v>966</v>
      </c>
      <c r="F1061" s="17">
        <v>49347</v>
      </c>
      <c r="G1061" s="17" t="s">
        <v>217</v>
      </c>
    </row>
    <row r="1062" spans="5:7" x14ac:dyDescent="0.25">
      <c r="E1062" s="17" t="s">
        <v>967</v>
      </c>
      <c r="F1062" s="17">
        <v>48765</v>
      </c>
      <c r="G1062" s="17" t="s">
        <v>25</v>
      </c>
    </row>
    <row r="1063" spans="5:7" x14ac:dyDescent="0.25">
      <c r="E1063" s="17" t="s">
        <v>968</v>
      </c>
      <c r="F1063" s="17">
        <v>49688</v>
      </c>
      <c r="G1063" s="17" t="s">
        <v>378</v>
      </c>
    </row>
    <row r="1064" spans="5:7" x14ac:dyDescent="0.25">
      <c r="E1064" s="17" t="s">
        <v>969</v>
      </c>
      <c r="F1064" s="17">
        <v>49457</v>
      </c>
      <c r="G1064" s="17" t="s">
        <v>87</v>
      </c>
    </row>
    <row r="1065" spans="5:7" x14ac:dyDescent="0.25">
      <c r="E1065" s="17" t="s">
        <v>970</v>
      </c>
      <c r="F1065" s="17">
        <v>48766</v>
      </c>
      <c r="G1065" s="17" t="s">
        <v>25</v>
      </c>
    </row>
    <row r="1066" spans="5:7" x14ac:dyDescent="0.25">
      <c r="E1066" s="17" t="s">
        <v>971</v>
      </c>
      <c r="F1066" s="17">
        <v>48475</v>
      </c>
      <c r="G1066" s="17" t="s">
        <v>85</v>
      </c>
    </row>
    <row r="1067" spans="5:7" x14ac:dyDescent="0.25">
      <c r="E1067" s="17" t="s">
        <v>972</v>
      </c>
      <c r="F1067" s="17">
        <v>49130</v>
      </c>
      <c r="G1067" s="17" t="s">
        <v>225</v>
      </c>
    </row>
    <row r="1068" spans="5:7" x14ac:dyDescent="0.25">
      <c r="E1068" s="17" t="s">
        <v>973</v>
      </c>
      <c r="F1068" s="17">
        <v>49094</v>
      </c>
      <c r="G1068" s="17" t="s">
        <v>165</v>
      </c>
    </row>
    <row r="1069" spans="5:7" x14ac:dyDescent="0.25">
      <c r="E1069" s="17" t="s">
        <v>974</v>
      </c>
      <c r="F1069" s="17">
        <v>48387</v>
      </c>
      <c r="G1069" s="17" t="s">
        <v>9</v>
      </c>
    </row>
    <row r="1070" spans="5:7" x14ac:dyDescent="0.25">
      <c r="E1070" s="17" t="s">
        <v>975</v>
      </c>
      <c r="F1070" s="17">
        <v>49129</v>
      </c>
      <c r="G1070" s="17" t="s">
        <v>50</v>
      </c>
    </row>
    <row r="1071" spans="5:7" x14ac:dyDescent="0.25">
      <c r="E1071" s="17" t="s">
        <v>976</v>
      </c>
      <c r="F1071" s="17">
        <v>48767</v>
      </c>
      <c r="G1071" s="17" t="s">
        <v>16</v>
      </c>
    </row>
    <row r="1072" spans="5:7" x14ac:dyDescent="0.25">
      <c r="E1072" s="17" t="s">
        <v>977</v>
      </c>
      <c r="F1072" s="17">
        <v>48710</v>
      </c>
      <c r="G1072" s="17" t="s">
        <v>77</v>
      </c>
    </row>
    <row r="1073" spans="5:7" x14ac:dyDescent="0.25">
      <c r="E1073" s="17" t="s">
        <v>979</v>
      </c>
      <c r="F1073" s="17">
        <v>48315</v>
      </c>
      <c r="G1073" s="17" t="s">
        <v>61</v>
      </c>
    </row>
    <row r="1074" spans="5:7" x14ac:dyDescent="0.25">
      <c r="E1074" s="17" t="s">
        <v>979</v>
      </c>
      <c r="F1074" s="17">
        <v>48316</v>
      </c>
      <c r="G1074" s="17" t="s">
        <v>61</v>
      </c>
    </row>
    <row r="1075" spans="5:7" x14ac:dyDescent="0.25">
      <c r="E1075" s="17" t="s">
        <v>979</v>
      </c>
      <c r="F1075" s="17">
        <v>48317</v>
      </c>
      <c r="G1075" s="17" t="s">
        <v>61</v>
      </c>
    </row>
    <row r="1076" spans="5:7" x14ac:dyDescent="0.25">
      <c r="E1076" s="17" t="s">
        <v>979</v>
      </c>
      <c r="F1076" s="17">
        <v>48318</v>
      </c>
      <c r="G1076" s="17" t="s">
        <v>61</v>
      </c>
    </row>
    <row r="1077" spans="5:7" x14ac:dyDescent="0.25">
      <c r="E1077" s="17" t="s">
        <v>980</v>
      </c>
      <c r="F1077" s="17">
        <v>49095</v>
      </c>
      <c r="G1077" s="17" t="s">
        <v>225</v>
      </c>
    </row>
    <row r="1078" spans="5:7" x14ac:dyDescent="0.25">
      <c r="E1078" s="17" t="s">
        <v>981</v>
      </c>
      <c r="F1078" s="17">
        <v>49795</v>
      </c>
      <c r="G1078" s="17" t="s">
        <v>366</v>
      </c>
    </row>
    <row r="1079" spans="5:7" x14ac:dyDescent="0.25">
      <c r="E1079" s="17" t="s">
        <v>982</v>
      </c>
      <c r="F1079" s="17">
        <v>48768</v>
      </c>
      <c r="G1079" s="17" t="s">
        <v>16</v>
      </c>
    </row>
    <row r="1080" spans="5:7" x14ac:dyDescent="0.25">
      <c r="E1080" s="17" t="s">
        <v>984</v>
      </c>
      <c r="F1080" s="17">
        <v>49096</v>
      </c>
      <c r="G1080" s="17" t="s">
        <v>126</v>
      </c>
    </row>
    <row r="1081" spans="5:7" x14ac:dyDescent="0.25">
      <c r="E1081" s="17" t="s">
        <v>985</v>
      </c>
      <c r="F1081" s="17">
        <v>48476</v>
      </c>
      <c r="G1081" s="17" t="s">
        <v>54</v>
      </c>
    </row>
    <row r="1082" spans="5:7" x14ac:dyDescent="0.25">
      <c r="E1082" s="17" t="s">
        <v>986</v>
      </c>
      <c r="F1082" s="17">
        <v>48891</v>
      </c>
      <c r="G1082" s="17" t="s">
        <v>217</v>
      </c>
    </row>
    <row r="1083" spans="5:7" x14ac:dyDescent="0.25">
      <c r="E1083" s="17" t="s">
        <v>987</v>
      </c>
      <c r="F1083" s="17">
        <v>49097</v>
      </c>
      <c r="G1083" s="17" t="s">
        <v>81</v>
      </c>
    </row>
    <row r="1084" spans="5:7" x14ac:dyDescent="0.25">
      <c r="E1084" s="17" t="s">
        <v>988</v>
      </c>
      <c r="F1084" s="17">
        <v>49892</v>
      </c>
      <c r="G1084" s="17" t="s">
        <v>240</v>
      </c>
    </row>
    <row r="1085" spans="5:7" x14ac:dyDescent="0.25">
      <c r="E1085" s="17" t="s">
        <v>990</v>
      </c>
      <c r="F1085" s="17">
        <v>49968</v>
      </c>
      <c r="G1085" s="17" t="s">
        <v>141</v>
      </c>
    </row>
    <row r="1086" spans="5:7" x14ac:dyDescent="0.25">
      <c r="E1086" s="17" t="s">
        <v>991</v>
      </c>
      <c r="F1086" s="17">
        <v>49288</v>
      </c>
      <c r="G1086" s="17" t="s">
        <v>29</v>
      </c>
    </row>
    <row r="1087" spans="5:7" x14ac:dyDescent="0.25">
      <c r="E1087" s="17" t="s">
        <v>992</v>
      </c>
      <c r="F1087" s="17">
        <v>49458</v>
      </c>
      <c r="G1087" s="17" t="s">
        <v>302</v>
      </c>
    </row>
    <row r="1088" spans="5:7" x14ac:dyDescent="0.25">
      <c r="E1088" s="17" t="s">
        <v>993</v>
      </c>
      <c r="F1088" s="17">
        <v>49459</v>
      </c>
      <c r="G1088" s="17" t="s">
        <v>104</v>
      </c>
    </row>
    <row r="1089" spans="5:7" x14ac:dyDescent="0.25">
      <c r="E1089" s="17" t="s">
        <v>994</v>
      </c>
      <c r="F1089" s="17">
        <v>49893</v>
      </c>
      <c r="G1089" s="17" t="s">
        <v>212</v>
      </c>
    </row>
    <row r="1090" spans="5:7" x14ac:dyDescent="0.25">
      <c r="E1090" s="17" t="s">
        <v>995</v>
      </c>
      <c r="F1090" s="17">
        <v>48390</v>
      </c>
      <c r="G1090" s="17" t="s">
        <v>9</v>
      </c>
    </row>
    <row r="1091" spans="5:7" x14ac:dyDescent="0.25">
      <c r="E1091" s="17" t="s">
        <v>997</v>
      </c>
      <c r="F1091" s="17">
        <v>49796</v>
      </c>
      <c r="G1091" s="17" t="s">
        <v>113</v>
      </c>
    </row>
    <row r="1092" spans="5:7" x14ac:dyDescent="0.25">
      <c r="E1092" s="17" t="s">
        <v>998</v>
      </c>
      <c r="F1092" s="17">
        <v>48088</v>
      </c>
      <c r="G1092" s="17" t="s">
        <v>61</v>
      </c>
    </row>
    <row r="1093" spans="5:7" x14ac:dyDescent="0.25">
      <c r="E1093" s="17" t="s">
        <v>998</v>
      </c>
      <c r="F1093" s="17">
        <v>48089</v>
      </c>
      <c r="G1093" s="17" t="s">
        <v>61</v>
      </c>
    </row>
    <row r="1094" spans="5:7" x14ac:dyDescent="0.25">
      <c r="E1094" s="17" t="s">
        <v>998</v>
      </c>
      <c r="F1094" s="17">
        <v>48090</v>
      </c>
      <c r="G1094" s="17" t="s">
        <v>61</v>
      </c>
    </row>
    <row r="1095" spans="5:7" x14ac:dyDescent="0.25">
      <c r="E1095" s="17" t="s">
        <v>998</v>
      </c>
      <c r="F1095" s="17">
        <v>48091</v>
      </c>
      <c r="G1095" s="17" t="s">
        <v>61</v>
      </c>
    </row>
    <row r="1096" spans="5:7" x14ac:dyDescent="0.25">
      <c r="E1096" s="17" t="s">
        <v>998</v>
      </c>
      <c r="F1096" s="17">
        <v>48092</v>
      </c>
      <c r="G1096" s="17" t="s">
        <v>61</v>
      </c>
    </row>
    <row r="1097" spans="5:7" x14ac:dyDescent="0.25">
      <c r="E1097" s="17" t="s">
        <v>998</v>
      </c>
      <c r="F1097" s="17">
        <v>48093</v>
      </c>
      <c r="G1097" s="17" t="s">
        <v>61</v>
      </c>
    </row>
    <row r="1098" spans="5:7" x14ac:dyDescent="0.25">
      <c r="E1098" s="17" t="s">
        <v>998</v>
      </c>
      <c r="F1098" s="17">
        <v>48397</v>
      </c>
      <c r="G1098" s="17" t="s">
        <v>61</v>
      </c>
    </row>
    <row r="1099" spans="5:7" x14ac:dyDescent="0.25">
      <c r="E1099" s="17" t="s">
        <v>999</v>
      </c>
      <c r="F1099" s="17">
        <v>48094</v>
      </c>
      <c r="G1099" s="17" t="s">
        <v>61</v>
      </c>
    </row>
    <row r="1100" spans="5:7" x14ac:dyDescent="0.25">
      <c r="E1100" s="17" t="s">
        <v>999</v>
      </c>
      <c r="F1100" s="17">
        <v>48095</v>
      </c>
      <c r="G1100" s="17" t="s">
        <v>61</v>
      </c>
    </row>
    <row r="1101" spans="5:7" x14ac:dyDescent="0.25">
      <c r="E1101" s="17" t="s">
        <v>1001</v>
      </c>
      <c r="F1101" s="17">
        <v>48327</v>
      </c>
      <c r="G1101" s="17" t="s">
        <v>9</v>
      </c>
    </row>
    <row r="1102" spans="5:7" x14ac:dyDescent="0.25">
      <c r="E1102" s="17" t="s">
        <v>1001</v>
      </c>
      <c r="F1102" s="17">
        <v>48328</v>
      </c>
      <c r="G1102" s="17" t="s">
        <v>9</v>
      </c>
    </row>
    <row r="1103" spans="5:7" x14ac:dyDescent="0.25">
      <c r="E1103" s="17" t="s">
        <v>1001</v>
      </c>
      <c r="F1103" s="17">
        <v>48329</v>
      </c>
      <c r="G1103" s="17" t="s">
        <v>9</v>
      </c>
    </row>
    <row r="1104" spans="5:7" x14ac:dyDescent="0.25">
      <c r="E1104" s="17" t="s">
        <v>1002</v>
      </c>
      <c r="F1104" s="17">
        <v>49797</v>
      </c>
      <c r="G1104" s="17" t="s">
        <v>366</v>
      </c>
    </row>
    <row r="1105" spans="5:7" x14ac:dyDescent="0.25">
      <c r="E1105" s="17" t="s">
        <v>1003</v>
      </c>
      <c r="F1105" s="17">
        <v>49969</v>
      </c>
      <c r="G1105" s="17" t="s">
        <v>141</v>
      </c>
    </row>
    <row r="1106" spans="5:7" x14ac:dyDescent="0.25">
      <c r="E1106" s="17" t="s">
        <v>1004</v>
      </c>
      <c r="F1106" s="17">
        <v>49098</v>
      </c>
      <c r="G1106" s="17" t="s">
        <v>50</v>
      </c>
    </row>
    <row r="1107" spans="5:7" x14ac:dyDescent="0.25">
      <c r="E1107" s="17" t="s">
        <v>1005</v>
      </c>
      <c r="F1107" s="17">
        <v>49970</v>
      </c>
      <c r="G1107" s="17" t="s">
        <v>94</v>
      </c>
    </row>
    <row r="1108" spans="5:7" x14ac:dyDescent="0.25">
      <c r="E1108" s="17" t="s">
        <v>1006</v>
      </c>
      <c r="F1108" s="17">
        <v>49348</v>
      </c>
      <c r="G1108" s="17" t="s">
        <v>27</v>
      </c>
    </row>
    <row r="1109" spans="5:7" x14ac:dyDescent="0.25">
      <c r="E1109" s="17" t="s">
        <v>31</v>
      </c>
      <c r="F1109" s="17">
        <v>48184</v>
      </c>
      <c r="G1109" s="17" t="s">
        <v>31</v>
      </c>
    </row>
    <row r="1110" spans="5:7" x14ac:dyDescent="0.25">
      <c r="E1110" s="17" t="s">
        <v>1007</v>
      </c>
      <c r="F1110" s="17">
        <v>48892</v>
      </c>
      <c r="G1110" s="17" t="s">
        <v>283</v>
      </c>
    </row>
    <row r="1111" spans="5:7" x14ac:dyDescent="0.25">
      <c r="E1111" s="17" t="s">
        <v>1008</v>
      </c>
      <c r="F1111" s="17">
        <v>48893</v>
      </c>
      <c r="G1111" s="17" t="s">
        <v>153</v>
      </c>
    </row>
    <row r="1112" spans="5:7" x14ac:dyDescent="0.25">
      <c r="E1112" s="17" t="s">
        <v>1009</v>
      </c>
      <c r="F1112" s="17">
        <v>49894</v>
      </c>
      <c r="G1112" s="17" t="s">
        <v>98</v>
      </c>
    </row>
    <row r="1113" spans="5:7" x14ac:dyDescent="0.25">
      <c r="E1113" s="17" t="s">
        <v>1010</v>
      </c>
      <c r="F1113" s="17">
        <v>49689</v>
      </c>
      <c r="G1113" s="17" t="s">
        <v>58</v>
      </c>
    </row>
    <row r="1114" spans="5:7" x14ac:dyDescent="0.25">
      <c r="E1114" s="17" t="s">
        <v>1011</v>
      </c>
      <c r="F1114" s="17">
        <v>48322</v>
      </c>
      <c r="G1114" s="17" t="s">
        <v>9</v>
      </c>
    </row>
    <row r="1115" spans="5:7" x14ac:dyDescent="0.25">
      <c r="E1115" s="17" t="s">
        <v>1011</v>
      </c>
      <c r="F1115" s="17">
        <v>48323</v>
      </c>
      <c r="G1115" s="17" t="s">
        <v>9</v>
      </c>
    </row>
    <row r="1116" spans="5:7" x14ac:dyDescent="0.25">
      <c r="E1116" s="17" t="s">
        <v>1011</v>
      </c>
      <c r="F1116" s="17">
        <v>48324</v>
      </c>
      <c r="G1116" s="17" t="s">
        <v>9</v>
      </c>
    </row>
    <row r="1117" spans="5:7" x14ac:dyDescent="0.25">
      <c r="E1117" s="17" t="s">
        <v>1011</v>
      </c>
      <c r="F1117" s="17">
        <v>48325</v>
      </c>
      <c r="G1117" s="17" t="s">
        <v>9</v>
      </c>
    </row>
    <row r="1118" spans="5:7" x14ac:dyDescent="0.25">
      <c r="E1118" s="17" t="s">
        <v>1012</v>
      </c>
      <c r="F1118" s="17">
        <v>48661</v>
      </c>
      <c r="G1118" s="17" t="s">
        <v>622</v>
      </c>
    </row>
    <row r="1119" spans="5:7" x14ac:dyDescent="0.25">
      <c r="E1119" s="17" t="s">
        <v>1013</v>
      </c>
      <c r="F1119" s="17">
        <v>49460</v>
      </c>
      <c r="G1119" s="17" t="s">
        <v>33</v>
      </c>
    </row>
    <row r="1120" spans="5:7" x14ac:dyDescent="0.25">
      <c r="E1120" s="17" t="s">
        <v>1014</v>
      </c>
      <c r="F1120" s="17">
        <v>48185</v>
      </c>
      <c r="G1120" s="17" t="s">
        <v>31</v>
      </c>
    </row>
    <row r="1121" spans="5:7" x14ac:dyDescent="0.25">
      <c r="E1121" s="17" t="s">
        <v>1014</v>
      </c>
      <c r="F1121" s="17">
        <v>48186</v>
      </c>
      <c r="G1121" s="17" t="s">
        <v>31</v>
      </c>
    </row>
    <row r="1122" spans="5:7" x14ac:dyDescent="0.25">
      <c r="E1122" s="17" t="s">
        <v>1015</v>
      </c>
      <c r="F1122" s="17">
        <v>49289</v>
      </c>
      <c r="G1122" s="17" t="s">
        <v>8</v>
      </c>
    </row>
    <row r="1123" spans="5:7" x14ac:dyDescent="0.25">
      <c r="E1123" s="17" t="s">
        <v>1016</v>
      </c>
      <c r="F1123" s="17">
        <v>48894</v>
      </c>
      <c r="G1123" s="17" t="s">
        <v>106</v>
      </c>
    </row>
    <row r="1124" spans="5:7" x14ac:dyDescent="0.25">
      <c r="E1124" s="17" t="s">
        <v>1017</v>
      </c>
      <c r="F1124" s="17">
        <v>49895</v>
      </c>
      <c r="G1124" s="17" t="s">
        <v>24</v>
      </c>
    </row>
    <row r="1125" spans="5:7" x14ac:dyDescent="0.25">
      <c r="E1125" s="17" t="s">
        <v>1018</v>
      </c>
      <c r="F1125" s="17">
        <v>48662</v>
      </c>
      <c r="G1125" s="17" t="s">
        <v>39</v>
      </c>
    </row>
    <row r="1126" spans="5:7" x14ac:dyDescent="0.25">
      <c r="E1126" s="17" t="s">
        <v>1019</v>
      </c>
      <c r="F1126" s="17">
        <v>49349</v>
      </c>
      <c r="G1126" s="17" t="s">
        <v>150</v>
      </c>
    </row>
    <row r="1127" spans="5:7" x14ac:dyDescent="0.25">
      <c r="E1127" s="17" t="s">
        <v>1020</v>
      </c>
      <c r="F1127" s="17">
        <v>48383</v>
      </c>
      <c r="G1127" s="17" t="s">
        <v>9</v>
      </c>
    </row>
    <row r="1128" spans="5:7" x14ac:dyDescent="0.25">
      <c r="E1128" s="17" t="s">
        <v>1020</v>
      </c>
      <c r="F1128" s="17">
        <v>48386</v>
      </c>
      <c r="G1128" s="17" t="s">
        <v>9</v>
      </c>
    </row>
    <row r="1129" spans="5:7" x14ac:dyDescent="0.25">
      <c r="E1129" s="17" t="s">
        <v>1021</v>
      </c>
      <c r="F1129" s="17">
        <v>49099</v>
      </c>
      <c r="G1129" s="17" t="s">
        <v>192</v>
      </c>
    </row>
    <row r="1130" spans="5:7" x14ac:dyDescent="0.25">
      <c r="E1130" s="17" t="s">
        <v>1022</v>
      </c>
      <c r="F1130" s="17">
        <v>49971</v>
      </c>
      <c r="G1130" s="17" t="s">
        <v>134</v>
      </c>
    </row>
    <row r="1131" spans="5:7" x14ac:dyDescent="0.25">
      <c r="E1131" s="17" t="s">
        <v>1023</v>
      </c>
      <c r="F1131" s="17">
        <v>49461</v>
      </c>
      <c r="G1131" s="17" t="s">
        <v>87</v>
      </c>
    </row>
    <row r="1132" spans="5:7" x14ac:dyDescent="0.25">
      <c r="E1132" s="17" t="s">
        <v>1024</v>
      </c>
      <c r="F1132" s="17">
        <v>48189</v>
      </c>
      <c r="G1132" s="17" t="s">
        <v>53</v>
      </c>
    </row>
    <row r="1133" spans="5:7" x14ac:dyDescent="0.25">
      <c r="E1133" s="17" t="s">
        <v>1025</v>
      </c>
      <c r="F1133" s="17">
        <v>48190</v>
      </c>
      <c r="G1133" s="17" t="s">
        <v>53</v>
      </c>
    </row>
    <row r="1134" spans="5:7" x14ac:dyDescent="0.25">
      <c r="E1134" s="17" t="s">
        <v>1026</v>
      </c>
      <c r="F1134" s="17">
        <v>48770</v>
      </c>
      <c r="G1134" s="17" t="s">
        <v>74</v>
      </c>
    </row>
    <row r="1135" spans="5:7" x14ac:dyDescent="0.25">
      <c r="E1135" s="17" t="s">
        <v>1027</v>
      </c>
      <c r="F1135" s="17">
        <v>49690</v>
      </c>
      <c r="G1135" s="17" t="s">
        <v>3</v>
      </c>
    </row>
    <row r="1136" spans="5:7" x14ac:dyDescent="0.25">
      <c r="E1136" s="17" t="s">
        <v>1028</v>
      </c>
      <c r="F1136" s="17">
        <v>48895</v>
      </c>
      <c r="G1136" s="17" t="s">
        <v>283</v>
      </c>
    </row>
    <row r="1137" spans="5:7" x14ac:dyDescent="0.25">
      <c r="E1137" s="17" t="s">
        <v>1029</v>
      </c>
      <c r="F1137" s="17">
        <v>48191</v>
      </c>
      <c r="G1137" s="17" t="s">
        <v>53</v>
      </c>
    </row>
    <row r="1138" spans="5:7" x14ac:dyDescent="0.25">
      <c r="E1138" s="17" t="s">
        <v>1030</v>
      </c>
      <c r="F1138" s="17">
        <v>49896</v>
      </c>
      <c r="G1138" s="17" t="s">
        <v>212</v>
      </c>
    </row>
    <row r="1139" spans="5:7" x14ac:dyDescent="0.25">
      <c r="E1139" s="17" t="s">
        <v>1031</v>
      </c>
      <c r="F1139" s="17">
        <v>48896</v>
      </c>
      <c r="G1139" s="17" t="s">
        <v>153</v>
      </c>
    </row>
    <row r="1140" spans="5:7" x14ac:dyDescent="0.25">
      <c r="E1140" s="17" t="s">
        <v>1032</v>
      </c>
      <c r="F1140" s="17">
        <v>48393</v>
      </c>
      <c r="G1140" s="17" t="s">
        <v>9</v>
      </c>
    </row>
    <row r="1141" spans="5:7" x14ac:dyDescent="0.25">
      <c r="E1141" s="17" t="s">
        <v>1033</v>
      </c>
      <c r="F1141" s="17">
        <v>49799</v>
      </c>
      <c r="G1141" s="17" t="s">
        <v>12</v>
      </c>
    </row>
    <row r="1142" spans="5:7" x14ac:dyDescent="0.25">
      <c r="E1142" s="17" t="s">
        <v>1034</v>
      </c>
      <c r="F1142" s="17">
        <v>48897</v>
      </c>
      <c r="G1142" s="17" t="s">
        <v>263</v>
      </c>
    </row>
    <row r="1143" spans="5:7" x14ac:dyDescent="0.25">
      <c r="E1143" s="17" t="s">
        <v>1035</v>
      </c>
      <c r="F1143" s="17">
        <v>48192</v>
      </c>
      <c r="G1143" s="17" t="s">
        <v>31</v>
      </c>
    </row>
    <row r="1144" spans="5:7" x14ac:dyDescent="0.25">
      <c r="E1144" s="17" t="s">
        <v>1036</v>
      </c>
      <c r="F1144" s="17">
        <v>49509</v>
      </c>
      <c r="G1144" s="17" t="s">
        <v>6</v>
      </c>
    </row>
    <row r="1145" spans="5:7" x14ac:dyDescent="0.25">
      <c r="E1145" s="17" t="s">
        <v>1036</v>
      </c>
      <c r="F1145" s="17">
        <v>49519</v>
      </c>
      <c r="G1145" s="17" t="s">
        <v>6</v>
      </c>
    </row>
    <row r="1146" spans="5:7" x14ac:dyDescent="0.25">
      <c r="E1146" s="17" t="s">
        <v>1037</v>
      </c>
      <c r="F1146" s="17">
        <v>48097</v>
      </c>
      <c r="G1146" s="17" t="s">
        <v>1123</v>
      </c>
    </row>
    <row r="1147" spans="5:7" x14ac:dyDescent="0.25">
      <c r="E1147" s="17" t="s">
        <v>1038</v>
      </c>
      <c r="F1147" s="17">
        <v>48197</v>
      </c>
      <c r="G1147" s="17" t="s">
        <v>53</v>
      </c>
    </row>
    <row r="1148" spans="5:7" x14ac:dyDescent="0.25">
      <c r="E1148" s="17" t="s">
        <v>1038</v>
      </c>
      <c r="F1148" s="17">
        <v>48198</v>
      </c>
      <c r="G1148" s="17" t="s">
        <v>53</v>
      </c>
    </row>
    <row r="1149" spans="5:7" x14ac:dyDescent="0.25">
      <c r="E1149" s="17" t="s">
        <v>1040</v>
      </c>
      <c r="F1149" s="17">
        <v>49464</v>
      </c>
      <c r="G1149" s="17" t="s">
        <v>33</v>
      </c>
    </row>
    <row r="1150" spans="5:7" x14ac:dyDescent="0.25">
      <c r="E1150" s="1" t="s">
        <v>4</v>
      </c>
      <c r="F1150" s="10" t="s">
        <v>5</v>
      </c>
      <c r="G1150" s="1" t="s">
        <v>6</v>
      </c>
    </row>
    <row r="1151" spans="5:7" x14ac:dyDescent="0.25">
      <c r="E1151" s="1" t="s">
        <v>37</v>
      </c>
      <c r="F1151" s="10" t="s">
        <v>38</v>
      </c>
      <c r="G1151" s="1" t="s">
        <v>39</v>
      </c>
    </row>
    <row r="1152" spans="5:7" x14ac:dyDescent="0.25">
      <c r="E1152" s="1" t="s">
        <v>47</v>
      </c>
      <c r="F1152" s="10" t="s">
        <v>48</v>
      </c>
      <c r="G1152" s="1" t="s">
        <v>6</v>
      </c>
    </row>
    <row r="1153" spans="5:7" x14ac:dyDescent="0.25">
      <c r="E1153" s="1" t="s">
        <v>51</v>
      </c>
      <c r="F1153" s="10" t="s">
        <v>52</v>
      </c>
      <c r="G1153" s="1" t="s">
        <v>53</v>
      </c>
    </row>
    <row r="1154" spans="5:7" x14ac:dyDescent="0.25">
      <c r="E1154" s="1" t="s">
        <v>65</v>
      </c>
      <c r="F1154" s="10">
        <v>48297</v>
      </c>
      <c r="G1154" s="1" t="s">
        <v>31</v>
      </c>
    </row>
    <row r="1155" spans="5:7" x14ac:dyDescent="0.25">
      <c r="E1155" s="1" t="s">
        <v>78</v>
      </c>
      <c r="F1155" s="10" t="s">
        <v>79</v>
      </c>
      <c r="G1155" s="1" t="s">
        <v>9</v>
      </c>
    </row>
    <row r="1156" spans="5:7" x14ac:dyDescent="0.25">
      <c r="E1156" s="1" t="s">
        <v>107</v>
      </c>
      <c r="F1156" s="10" t="s">
        <v>108</v>
      </c>
      <c r="G1156" s="1" t="s">
        <v>22</v>
      </c>
    </row>
    <row r="1157" spans="5:7" x14ac:dyDescent="0.25">
      <c r="E1157" s="1" t="s">
        <v>109</v>
      </c>
      <c r="F1157" s="10" t="s">
        <v>110</v>
      </c>
      <c r="G1157" s="1" t="s">
        <v>77</v>
      </c>
    </row>
    <row r="1158" spans="5:7" x14ac:dyDescent="0.25">
      <c r="E1158" s="1" t="s">
        <v>118</v>
      </c>
      <c r="F1158" s="10">
        <v>49020</v>
      </c>
      <c r="G1158" s="1" t="s">
        <v>22</v>
      </c>
    </row>
    <row r="1159" spans="5:7" x14ac:dyDescent="0.25">
      <c r="E1159" s="1" t="s">
        <v>119</v>
      </c>
      <c r="F1159" s="10">
        <v>49909</v>
      </c>
      <c r="G1159" s="1" t="s">
        <v>44</v>
      </c>
    </row>
    <row r="1160" spans="5:7" x14ac:dyDescent="0.25">
      <c r="E1160" s="1" t="s">
        <v>123</v>
      </c>
      <c r="F1160" s="10" t="s">
        <v>124</v>
      </c>
      <c r="G1160" s="1" t="s">
        <v>31</v>
      </c>
    </row>
    <row r="1161" spans="5:7" x14ac:dyDescent="0.25">
      <c r="E1161" s="1" t="s">
        <v>129</v>
      </c>
      <c r="F1161" s="10" t="s">
        <v>130</v>
      </c>
      <c r="G1161" s="1" t="s">
        <v>50</v>
      </c>
    </row>
    <row r="1162" spans="5:7" x14ac:dyDescent="0.25">
      <c r="E1162" s="1" t="s">
        <v>137</v>
      </c>
      <c r="F1162" s="10" t="s">
        <v>138</v>
      </c>
      <c r="G1162" s="1" t="s">
        <v>50</v>
      </c>
    </row>
    <row r="1163" spans="5:7" x14ac:dyDescent="0.25">
      <c r="E1163" s="1" t="s">
        <v>147</v>
      </c>
      <c r="F1163" s="10" t="s">
        <v>148</v>
      </c>
      <c r="G1163" s="1" t="s">
        <v>9</v>
      </c>
    </row>
    <row r="1164" spans="5:7" x14ac:dyDescent="0.25">
      <c r="E1164" s="1" t="s">
        <v>156</v>
      </c>
      <c r="F1164" s="10" t="s">
        <v>157</v>
      </c>
      <c r="G1164" s="1" t="s">
        <v>9</v>
      </c>
    </row>
    <row r="1165" spans="5:7" x14ac:dyDescent="0.25">
      <c r="E1165" s="1" t="s">
        <v>175</v>
      </c>
      <c r="F1165" s="10" t="s">
        <v>176</v>
      </c>
      <c r="G1165" s="1" t="s">
        <v>96</v>
      </c>
    </row>
    <row r="1166" spans="5:7" x14ac:dyDescent="0.25">
      <c r="E1166" s="1" t="s">
        <v>184</v>
      </c>
      <c r="F1166" s="10">
        <v>49313</v>
      </c>
      <c r="G1166" s="1" t="s">
        <v>150</v>
      </c>
    </row>
    <row r="1167" spans="5:7" x14ac:dyDescent="0.25">
      <c r="E1167" s="1" t="s">
        <v>188</v>
      </c>
      <c r="F1167" s="10">
        <v>48550</v>
      </c>
      <c r="G1167" s="1" t="s">
        <v>1</v>
      </c>
    </row>
    <row r="1168" spans="5:7" x14ac:dyDescent="0.25">
      <c r="E1168" s="1" t="s">
        <v>195</v>
      </c>
      <c r="F1168" s="10" t="s">
        <v>196</v>
      </c>
      <c r="G1168" s="1" t="s">
        <v>1</v>
      </c>
    </row>
    <row r="1169" spans="5:7" x14ac:dyDescent="0.25">
      <c r="E1169" s="1" t="s">
        <v>197</v>
      </c>
      <c r="F1169" s="10">
        <v>48254</v>
      </c>
      <c r="G1169" s="1" t="s">
        <v>31</v>
      </c>
    </row>
    <row r="1170" spans="5:7" x14ac:dyDescent="0.25">
      <c r="E1170" s="1" t="s">
        <v>201</v>
      </c>
      <c r="F1170" s="10">
        <v>49231</v>
      </c>
      <c r="G1170" s="1" t="s">
        <v>8</v>
      </c>
    </row>
    <row r="1171" spans="5:7" x14ac:dyDescent="0.25">
      <c r="E1171" s="1" t="s">
        <v>203</v>
      </c>
      <c r="F1171" s="10">
        <v>49942</v>
      </c>
      <c r="G1171" s="1" t="s">
        <v>70</v>
      </c>
    </row>
    <row r="1172" spans="5:7" x14ac:dyDescent="0.25">
      <c r="E1172" s="1" t="s">
        <v>207</v>
      </c>
      <c r="F1172" s="10" t="s">
        <v>208</v>
      </c>
      <c r="G1172" s="1" t="s">
        <v>31</v>
      </c>
    </row>
    <row r="1173" spans="5:7" x14ac:dyDescent="0.25">
      <c r="E1173" s="1" t="s">
        <v>229</v>
      </c>
      <c r="F1173" s="10">
        <v>49813</v>
      </c>
      <c r="G1173" s="1" t="s">
        <v>212</v>
      </c>
    </row>
    <row r="1174" spans="5:7" x14ac:dyDescent="0.25">
      <c r="E1174" s="1" t="s">
        <v>248</v>
      </c>
      <c r="F1174" s="10">
        <v>49785</v>
      </c>
      <c r="G1174" s="1" t="s">
        <v>96</v>
      </c>
    </row>
    <row r="1175" spans="5:7" x14ac:dyDescent="0.25">
      <c r="E1175" s="1" t="s">
        <v>251</v>
      </c>
      <c r="F1175" s="10" t="s">
        <v>252</v>
      </c>
      <c r="G1175" s="1" t="s">
        <v>9</v>
      </c>
    </row>
    <row r="1176" spans="5:7" x14ac:dyDescent="0.25">
      <c r="E1176" s="1" t="s">
        <v>254</v>
      </c>
      <c r="F1176" s="10" t="s">
        <v>255</v>
      </c>
      <c r="G1176" s="1" t="s">
        <v>9</v>
      </c>
    </row>
    <row r="1177" spans="5:7" x14ac:dyDescent="0.25">
      <c r="E1177" s="1" t="s">
        <v>259</v>
      </c>
      <c r="F1177" s="10" t="s">
        <v>260</v>
      </c>
      <c r="G1177" s="1" t="s">
        <v>61</v>
      </c>
    </row>
    <row r="1178" spans="5:7" x14ac:dyDescent="0.25">
      <c r="E1178" s="1" t="s">
        <v>268</v>
      </c>
      <c r="F1178" s="10">
        <v>49039</v>
      </c>
      <c r="G1178" s="1" t="s">
        <v>50</v>
      </c>
    </row>
    <row r="1179" spans="5:7" x14ac:dyDescent="0.25">
      <c r="E1179" s="1" t="s">
        <v>272</v>
      </c>
      <c r="F1179" s="10" t="s">
        <v>273</v>
      </c>
      <c r="G1179" s="1" t="s">
        <v>31</v>
      </c>
    </row>
    <row r="1180" spans="5:7" x14ac:dyDescent="0.25">
      <c r="E1180" s="1" t="s">
        <v>282</v>
      </c>
      <c r="F1180" s="10">
        <v>48937</v>
      </c>
      <c r="G1180" s="1" t="s">
        <v>283</v>
      </c>
    </row>
    <row r="1181" spans="5:7" x14ac:dyDescent="0.25">
      <c r="E1181" s="1" t="s">
        <v>303</v>
      </c>
      <c r="F1181" s="10" t="s">
        <v>304</v>
      </c>
      <c r="G1181" s="1" t="s">
        <v>6</v>
      </c>
    </row>
    <row r="1182" spans="5:7" x14ac:dyDescent="0.25">
      <c r="E1182" s="1" t="s">
        <v>311</v>
      </c>
      <c r="F1182" s="10" t="s">
        <v>312</v>
      </c>
      <c r="G1182" s="1" t="s">
        <v>31</v>
      </c>
    </row>
    <row r="1183" spans="5:7" x14ac:dyDescent="0.25">
      <c r="E1183" s="1" t="s">
        <v>318</v>
      </c>
      <c r="F1183" s="10">
        <v>49822</v>
      </c>
      <c r="G1183" s="1" t="s">
        <v>24</v>
      </c>
    </row>
    <row r="1184" spans="5:7" x14ac:dyDescent="0.25">
      <c r="E1184" s="1" t="s">
        <v>321</v>
      </c>
      <c r="F1184" s="10">
        <v>48200</v>
      </c>
      <c r="G1184" s="1" t="s">
        <v>31</v>
      </c>
    </row>
    <row r="1185" spans="5:7" x14ac:dyDescent="0.25">
      <c r="E1185" s="1" t="s">
        <v>322</v>
      </c>
      <c r="F1185" s="10" t="s">
        <v>323</v>
      </c>
      <c r="G1185" s="1" t="s">
        <v>31</v>
      </c>
    </row>
    <row r="1186" spans="5:7" x14ac:dyDescent="0.25">
      <c r="E1186" s="1" t="s">
        <v>322</v>
      </c>
      <c r="F1186" s="10" t="s">
        <v>324</v>
      </c>
      <c r="G1186" s="1" t="s">
        <v>31</v>
      </c>
    </row>
    <row r="1187" spans="5:7" x14ac:dyDescent="0.25">
      <c r="E1187" s="1" t="s">
        <v>325</v>
      </c>
      <c r="F1187" s="10">
        <v>48260</v>
      </c>
      <c r="G1187" s="1" t="s">
        <v>31</v>
      </c>
    </row>
    <row r="1188" spans="5:7" x14ac:dyDescent="0.25">
      <c r="E1188" s="1" t="s">
        <v>341</v>
      </c>
      <c r="F1188" s="10">
        <v>49924</v>
      </c>
      <c r="G1188" s="1" t="s">
        <v>14</v>
      </c>
    </row>
    <row r="1189" spans="5:7" x14ac:dyDescent="0.25">
      <c r="E1189" s="1" t="s">
        <v>344</v>
      </c>
      <c r="F1189" s="10" t="s">
        <v>345</v>
      </c>
      <c r="G1189" s="1" t="s">
        <v>283</v>
      </c>
    </row>
    <row r="1190" spans="5:7" x14ac:dyDescent="0.25">
      <c r="E1190" s="1" t="s">
        <v>354</v>
      </c>
      <c r="F1190" s="10">
        <v>49790</v>
      </c>
      <c r="G1190" s="1" t="s">
        <v>96</v>
      </c>
    </row>
    <row r="1191" spans="5:7" x14ac:dyDescent="0.25">
      <c r="E1191" s="1" t="s">
        <v>358</v>
      </c>
      <c r="F1191" s="10">
        <v>48295</v>
      </c>
      <c r="G1191" s="1" t="s">
        <v>31</v>
      </c>
    </row>
    <row r="1192" spans="5:7" x14ac:dyDescent="0.25">
      <c r="E1192" s="1" t="s">
        <v>375</v>
      </c>
      <c r="F1192" s="10">
        <v>48272</v>
      </c>
      <c r="G1192" s="1" t="s">
        <v>31</v>
      </c>
    </row>
    <row r="1193" spans="5:7" x14ac:dyDescent="0.25">
      <c r="E1193" s="1" t="s">
        <v>385</v>
      </c>
      <c r="F1193" s="10" t="s">
        <v>386</v>
      </c>
      <c r="G1193" s="1" t="s">
        <v>9</v>
      </c>
    </row>
    <row r="1194" spans="5:7" x14ac:dyDescent="0.25">
      <c r="E1194" s="1" t="s">
        <v>397</v>
      </c>
      <c r="F1194" s="10">
        <v>48398</v>
      </c>
      <c r="G1194" s="1" t="s">
        <v>9</v>
      </c>
    </row>
    <row r="1195" spans="5:7" x14ac:dyDescent="0.25">
      <c r="E1195" s="1" t="s">
        <v>398</v>
      </c>
      <c r="F1195" s="10">
        <v>48557</v>
      </c>
      <c r="G1195" s="1" t="s">
        <v>1</v>
      </c>
    </row>
    <row r="1196" spans="5:7" x14ac:dyDescent="0.25">
      <c r="E1196" s="1" t="s">
        <v>399</v>
      </c>
      <c r="F1196" s="10">
        <v>48559</v>
      </c>
      <c r="G1196" s="1" t="s">
        <v>1</v>
      </c>
    </row>
    <row r="1197" spans="5:7" x14ac:dyDescent="0.25">
      <c r="E1197" s="1" t="s">
        <v>400</v>
      </c>
      <c r="F1197" s="10">
        <v>48555</v>
      </c>
      <c r="G1197" s="1" t="s">
        <v>1</v>
      </c>
    </row>
    <row r="1198" spans="5:7" x14ac:dyDescent="0.25">
      <c r="E1198" s="1" t="s">
        <v>402</v>
      </c>
      <c r="F1198" s="10" t="s">
        <v>403</v>
      </c>
      <c r="G1198" s="1" t="s">
        <v>1</v>
      </c>
    </row>
    <row r="1199" spans="5:7" x14ac:dyDescent="0.25">
      <c r="E1199" s="1" t="s">
        <v>412</v>
      </c>
      <c r="F1199" s="10" t="s">
        <v>413</v>
      </c>
      <c r="G1199" s="1" t="s">
        <v>146</v>
      </c>
    </row>
    <row r="1200" spans="5:7" x14ac:dyDescent="0.25">
      <c r="E1200" s="1" t="s">
        <v>421</v>
      </c>
      <c r="F1200" s="10" t="s">
        <v>422</v>
      </c>
      <c r="G1200" s="1" t="s">
        <v>150</v>
      </c>
    </row>
    <row r="1201" spans="5:7" x14ac:dyDescent="0.25">
      <c r="E1201" s="1" t="s">
        <v>432</v>
      </c>
      <c r="F1201" s="10" t="s">
        <v>433</v>
      </c>
      <c r="G1201" s="1" t="s">
        <v>31</v>
      </c>
    </row>
    <row r="1202" spans="5:7" x14ac:dyDescent="0.25">
      <c r="E1202" s="1" t="s">
        <v>436</v>
      </c>
      <c r="F1202" s="10">
        <v>48736</v>
      </c>
      <c r="G1202" s="1" t="s">
        <v>16</v>
      </c>
    </row>
    <row r="1203" spans="5:7" x14ac:dyDescent="0.25">
      <c r="E1203" s="1" t="s">
        <v>441</v>
      </c>
      <c r="F1203" s="10" t="s">
        <v>442</v>
      </c>
      <c r="G1203" s="1" t="s">
        <v>1</v>
      </c>
    </row>
    <row r="1204" spans="5:7" x14ac:dyDescent="0.25">
      <c r="E1204" s="1" t="s">
        <v>456</v>
      </c>
      <c r="F1204" s="10" t="s">
        <v>457</v>
      </c>
      <c r="G1204" s="1" t="s">
        <v>6</v>
      </c>
    </row>
    <row r="1205" spans="5:7" x14ac:dyDescent="0.25">
      <c r="E1205" s="1" t="s">
        <v>461</v>
      </c>
      <c r="F1205" s="10" t="s">
        <v>462</v>
      </c>
      <c r="G1205" s="1" t="s">
        <v>205</v>
      </c>
    </row>
    <row r="1206" spans="5:7" x14ac:dyDescent="0.25">
      <c r="E1206" s="1" t="s">
        <v>470</v>
      </c>
      <c r="F1206" s="10">
        <v>49843</v>
      </c>
      <c r="G1206" s="1" t="s">
        <v>63</v>
      </c>
    </row>
    <row r="1207" spans="5:7" x14ac:dyDescent="0.25">
      <c r="E1207" s="1" t="s">
        <v>475</v>
      </c>
      <c r="F1207" s="10" t="s">
        <v>476</v>
      </c>
      <c r="G1207" s="1" t="s">
        <v>31</v>
      </c>
    </row>
    <row r="1208" spans="5:7" x14ac:dyDescent="0.25">
      <c r="E1208" s="1" t="s">
        <v>484</v>
      </c>
      <c r="F1208" s="10">
        <v>49845</v>
      </c>
      <c r="G1208" s="1" t="s">
        <v>212</v>
      </c>
    </row>
    <row r="1209" spans="5:7" x14ac:dyDescent="0.25">
      <c r="E1209" s="1" t="s">
        <v>505</v>
      </c>
      <c r="F1209" s="10">
        <v>49786</v>
      </c>
      <c r="G1209" s="1" t="s">
        <v>96</v>
      </c>
    </row>
    <row r="1210" spans="5:7" x14ac:dyDescent="0.25">
      <c r="E1210" s="1" t="s">
        <v>508</v>
      </c>
      <c r="F1210" s="10" t="s">
        <v>509</v>
      </c>
      <c r="G1210" s="1" t="s">
        <v>9</v>
      </c>
    </row>
    <row r="1211" spans="5:7" x14ac:dyDescent="0.25">
      <c r="E1211" s="1" t="s">
        <v>512</v>
      </c>
      <c r="F1211" s="10" t="s">
        <v>513</v>
      </c>
      <c r="G1211" s="1" t="s">
        <v>33</v>
      </c>
    </row>
    <row r="1212" spans="5:7" x14ac:dyDescent="0.25">
      <c r="E1212" s="1" t="s">
        <v>525</v>
      </c>
      <c r="F1212" s="10" t="s">
        <v>526</v>
      </c>
      <c r="G1212" s="1" t="s">
        <v>174</v>
      </c>
    </row>
    <row r="1213" spans="5:7" x14ac:dyDescent="0.25">
      <c r="E1213" s="1" t="s">
        <v>525</v>
      </c>
      <c r="F1213" s="10">
        <v>48863</v>
      </c>
      <c r="G1213" s="1" t="s">
        <v>174</v>
      </c>
    </row>
    <row r="1214" spans="5:7" x14ac:dyDescent="0.25">
      <c r="E1214" s="1" t="s">
        <v>541</v>
      </c>
      <c r="F1214" s="10" t="s">
        <v>542</v>
      </c>
      <c r="G1214" s="1" t="s">
        <v>240</v>
      </c>
    </row>
    <row r="1215" spans="5:7" x14ac:dyDescent="0.25">
      <c r="E1215" s="1" t="s">
        <v>546</v>
      </c>
      <c r="F1215" s="10">
        <v>49865</v>
      </c>
      <c r="G1215" s="1" t="s">
        <v>63</v>
      </c>
    </row>
    <row r="1216" spans="5:7" x14ac:dyDescent="0.25">
      <c r="E1216" s="1" t="s">
        <v>181</v>
      </c>
      <c r="F1216" s="10" t="s">
        <v>548</v>
      </c>
      <c r="G1216" s="1" t="s">
        <v>181</v>
      </c>
    </row>
    <row r="1217" spans="5:7" x14ac:dyDescent="0.25">
      <c r="E1217" s="1" t="s">
        <v>81</v>
      </c>
      <c r="F1217" s="10" t="s">
        <v>557</v>
      </c>
      <c r="G1217" s="1" t="s">
        <v>81</v>
      </c>
    </row>
    <row r="1218" spans="5:7" x14ac:dyDescent="0.25">
      <c r="E1218" s="1" t="s">
        <v>562</v>
      </c>
      <c r="F1218" s="10">
        <v>48266</v>
      </c>
      <c r="G1218" s="1" t="s">
        <v>31</v>
      </c>
    </row>
    <row r="1219" spans="5:7" x14ac:dyDescent="0.25">
      <c r="E1219" s="1" t="s">
        <v>565</v>
      </c>
      <c r="F1219" s="10">
        <v>49943</v>
      </c>
      <c r="G1219" s="1" t="s">
        <v>70</v>
      </c>
    </row>
    <row r="1220" spans="5:7" x14ac:dyDescent="0.25">
      <c r="E1220" s="1" t="s">
        <v>567</v>
      </c>
      <c r="F1220" s="10" t="s">
        <v>568</v>
      </c>
      <c r="G1220" s="1" t="s">
        <v>96</v>
      </c>
    </row>
    <row r="1221" spans="5:7" x14ac:dyDescent="0.25">
      <c r="E1221" s="1" t="s">
        <v>576</v>
      </c>
      <c r="F1221" s="10">
        <v>49063</v>
      </c>
      <c r="G1221" s="1" t="s">
        <v>92</v>
      </c>
    </row>
    <row r="1222" spans="5:7" x14ac:dyDescent="0.25">
      <c r="E1222" s="1" t="s">
        <v>584</v>
      </c>
      <c r="F1222" s="10" t="s">
        <v>585</v>
      </c>
      <c r="G1222" s="1" t="s">
        <v>9</v>
      </c>
    </row>
    <row r="1223" spans="5:7" x14ac:dyDescent="0.25">
      <c r="E1223" s="1" t="s">
        <v>593</v>
      </c>
      <c r="F1223" s="10" t="s">
        <v>594</v>
      </c>
      <c r="G1223" s="1" t="s">
        <v>283</v>
      </c>
    </row>
    <row r="1224" spans="5:7" x14ac:dyDescent="0.25">
      <c r="E1224" s="1" t="s">
        <v>593</v>
      </c>
      <c r="F1224" s="10" t="s">
        <v>595</v>
      </c>
      <c r="G1224" s="1" t="s">
        <v>126</v>
      </c>
    </row>
    <row r="1225" spans="5:7" x14ac:dyDescent="0.25">
      <c r="E1225" s="1" t="s">
        <v>596</v>
      </c>
      <c r="F1225" s="10">
        <v>48919</v>
      </c>
      <c r="G1225" s="1" t="s">
        <v>283</v>
      </c>
    </row>
    <row r="1226" spans="5:7" x14ac:dyDescent="0.25">
      <c r="E1226" s="1" t="s">
        <v>614</v>
      </c>
      <c r="F1226" s="10" t="s">
        <v>615</v>
      </c>
      <c r="G1226" s="1" t="s">
        <v>31</v>
      </c>
    </row>
    <row r="1227" spans="5:7" x14ac:dyDescent="0.25">
      <c r="E1227" s="1" t="s">
        <v>61</v>
      </c>
      <c r="F1227" s="10" t="s">
        <v>629</v>
      </c>
      <c r="G1227" s="1" t="s">
        <v>61</v>
      </c>
    </row>
    <row r="1228" spans="5:7" x14ac:dyDescent="0.25">
      <c r="E1228" s="1" t="s">
        <v>644</v>
      </c>
      <c r="F1228" s="10" t="s">
        <v>645</v>
      </c>
      <c r="G1228" s="1" t="s">
        <v>22</v>
      </c>
    </row>
    <row r="1229" spans="5:7" x14ac:dyDescent="0.25">
      <c r="E1229" s="1" t="s">
        <v>666</v>
      </c>
      <c r="F1229" s="10">
        <v>48663</v>
      </c>
      <c r="G1229" s="1" t="s">
        <v>146</v>
      </c>
    </row>
    <row r="1230" spans="5:7" x14ac:dyDescent="0.25">
      <c r="E1230" s="1" t="s">
        <v>667</v>
      </c>
      <c r="F1230" s="10">
        <v>48269</v>
      </c>
      <c r="G1230" s="1" t="s">
        <v>31</v>
      </c>
    </row>
    <row r="1231" spans="5:7" x14ac:dyDescent="0.25">
      <c r="E1231" s="1" t="s">
        <v>669</v>
      </c>
      <c r="F1231" s="10">
        <v>48950</v>
      </c>
      <c r="G1231" s="1" t="s">
        <v>283</v>
      </c>
    </row>
    <row r="1232" spans="5:7" x14ac:dyDescent="0.25">
      <c r="E1232" s="1" t="s">
        <v>670</v>
      </c>
      <c r="F1232" s="10">
        <v>48258</v>
      </c>
      <c r="G1232" s="1" t="s">
        <v>31</v>
      </c>
    </row>
    <row r="1233" spans="5:7" x14ac:dyDescent="0.25">
      <c r="E1233" s="1" t="s">
        <v>671</v>
      </c>
      <c r="F1233" s="10">
        <v>49550</v>
      </c>
      <c r="G1233" s="1" t="s">
        <v>6</v>
      </c>
    </row>
    <row r="1234" spans="5:7" x14ac:dyDescent="0.25">
      <c r="E1234" s="1" t="s">
        <v>673</v>
      </c>
      <c r="F1234" s="10">
        <v>48279</v>
      </c>
      <c r="G1234" s="1" t="s">
        <v>31</v>
      </c>
    </row>
    <row r="1235" spans="5:7" x14ac:dyDescent="0.25">
      <c r="E1235" s="1" t="s">
        <v>267</v>
      </c>
      <c r="F1235" s="10" t="s">
        <v>676</v>
      </c>
      <c r="G1235" s="1" t="s">
        <v>267</v>
      </c>
    </row>
    <row r="1236" spans="5:7" x14ac:dyDescent="0.25">
      <c r="E1236" s="1" t="s">
        <v>679</v>
      </c>
      <c r="F1236" s="10" t="s">
        <v>680</v>
      </c>
      <c r="G1236" s="1" t="s">
        <v>9</v>
      </c>
    </row>
    <row r="1237" spans="5:7" x14ac:dyDescent="0.25">
      <c r="E1237" s="1" t="s">
        <v>681</v>
      </c>
      <c r="F1237" s="10">
        <v>49334</v>
      </c>
      <c r="G1237" s="1" t="s">
        <v>101</v>
      </c>
    </row>
    <row r="1238" spans="5:7" x14ac:dyDescent="0.25">
      <c r="E1238" s="1" t="s">
        <v>697</v>
      </c>
      <c r="F1238" s="10">
        <v>48274</v>
      </c>
      <c r="G1238" s="1" t="s">
        <v>31</v>
      </c>
    </row>
    <row r="1239" spans="5:7" x14ac:dyDescent="0.25">
      <c r="E1239" s="1" t="s">
        <v>700</v>
      </c>
      <c r="F1239" s="10" t="s">
        <v>701</v>
      </c>
      <c r="G1239" s="1" t="s">
        <v>153</v>
      </c>
    </row>
    <row r="1240" spans="5:7" x14ac:dyDescent="0.25">
      <c r="E1240" s="1" t="s">
        <v>87</v>
      </c>
      <c r="F1240" s="10" t="s">
        <v>708</v>
      </c>
      <c r="G1240" s="1" t="s">
        <v>87</v>
      </c>
    </row>
    <row r="1241" spans="5:7" x14ac:dyDescent="0.25">
      <c r="E1241" s="1" t="s">
        <v>713</v>
      </c>
      <c r="F1241" s="10" t="s">
        <v>714</v>
      </c>
      <c r="G1241" s="1" t="s">
        <v>31</v>
      </c>
    </row>
    <row r="1242" spans="5:7" x14ac:dyDescent="0.25">
      <c r="E1242" s="1" t="s">
        <v>729</v>
      </c>
      <c r="F1242" s="10" t="s">
        <v>730</v>
      </c>
      <c r="G1242" s="1" t="s">
        <v>50</v>
      </c>
    </row>
    <row r="1243" spans="5:7" x14ac:dyDescent="0.25">
      <c r="E1243" s="1" t="s">
        <v>731</v>
      </c>
      <c r="F1243" s="10">
        <v>49952</v>
      </c>
      <c r="G1243" s="1" t="s">
        <v>70</v>
      </c>
    </row>
    <row r="1244" spans="5:7" x14ac:dyDescent="0.25">
      <c r="E1244" s="1" t="s">
        <v>734</v>
      </c>
      <c r="F1244" s="10">
        <v>48862</v>
      </c>
      <c r="G1244" s="1" t="s">
        <v>39</v>
      </c>
    </row>
    <row r="1245" spans="5:7" x14ac:dyDescent="0.25">
      <c r="E1245" s="1" t="s">
        <v>736</v>
      </c>
      <c r="F1245" s="10">
        <v>49869</v>
      </c>
      <c r="G1245" s="1" t="s">
        <v>63</v>
      </c>
    </row>
    <row r="1246" spans="5:7" x14ac:dyDescent="0.25">
      <c r="E1246" s="1" t="s">
        <v>739</v>
      </c>
      <c r="F1246" s="10">
        <v>49263</v>
      </c>
      <c r="G1246" s="1" t="s">
        <v>181</v>
      </c>
    </row>
    <row r="1247" spans="5:7" x14ac:dyDescent="0.25">
      <c r="E1247" s="1" t="s">
        <v>742</v>
      </c>
      <c r="F1247" s="10" t="s">
        <v>743</v>
      </c>
      <c r="G1247" s="1" t="s">
        <v>9</v>
      </c>
    </row>
    <row r="1248" spans="5:7" x14ac:dyDescent="0.25">
      <c r="E1248" s="1" t="s">
        <v>750</v>
      </c>
      <c r="F1248" s="10">
        <v>48921</v>
      </c>
      <c r="G1248" s="1" t="s">
        <v>283</v>
      </c>
    </row>
    <row r="1249" spans="5:7" x14ac:dyDescent="0.25">
      <c r="E1249" s="1" t="s">
        <v>758</v>
      </c>
      <c r="F1249" s="10" t="s">
        <v>759</v>
      </c>
      <c r="G1249" s="1" t="s">
        <v>9</v>
      </c>
    </row>
    <row r="1250" spans="5:7" x14ac:dyDescent="0.25">
      <c r="E1250" s="1" t="s">
        <v>275</v>
      </c>
      <c r="F1250" s="10" t="s">
        <v>762</v>
      </c>
      <c r="G1250" s="1" t="s">
        <v>74</v>
      </c>
    </row>
    <row r="1251" spans="5:7" x14ac:dyDescent="0.25">
      <c r="E1251" s="1" t="s">
        <v>808</v>
      </c>
      <c r="F1251" s="10" t="s">
        <v>809</v>
      </c>
      <c r="G1251" s="1" t="s">
        <v>1123</v>
      </c>
    </row>
    <row r="1252" spans="5:7" x14ac:dyDescent="0.25">
      <c r="E1252" s="1" t="s">
        <v>811</v>
      </c>
      <c r="F1252" s="10" t="s">
        <v>812</v>
      </c>
      <c r="G1252" s="1" t="s">
        <v>81</v>
      </c>
    </row>
    <row r="1253" spans="5:7" x14ac:dyDescent="0.25">
      <c r="E1253" s="1" t="s">
        <v>817</v>
      </c>
      <c r="F1253" s="10">
        <v>49273</v>
      </c>
      <c r="G1253" s="1" t="s">
        <v>29</v>
      </c>
    </row>
    <row r="1254" spans="5:7" x14ac:dyDescent="0.25">
      <c r="E1254" s="1" t="s">
        <v>823</v>
      </c>
      <c r="F1254" s="10">
        <v>49555</v>
      </c>
      <c r="G1254" s="1" t="s">
        <v>6</v>
      </c>
    </row>
    <row r="1255" spans="5:7" x14ac:dyDescent="0.25">
      <c r="E1255" s="1" t="s">
        <v>840</v>
      </c>
      <c r="F1255" s="10">
        <v>49275</v>
      </c>
      <c r="G1255" s="1" t="s">
        <v>8</v>
      </c>
    </row>
    <row r="1256" spans="5:7" x14ac:dyDescent="0.25">
      <c r="E1256" s="1" t="s">
        <v>854</v>
      </c>
      <c r="F1256" s="10">
        <v>49278</v>
      </c>
      <c r="G1256" s="1" t="s">
        <v>8</v>
      </c>
    </row>
    <row r="1257" spans="5:7" x14ac:dyDescent="0.25">
      <c r="E1257" s="1" t="s">
        <v>1178</v>
      </c>
      <c r="F1257" s="10" t="s">
        <v>867</v>
      </c>
      <c r="G1257" s="1" t="s">
        <v>61</v>
      </c>
    </row>
    <row r="1258" spans="5:7" x14ac:dyDescent="0.25">
      <c r="E1258" s="1" t="s">
        <v>887</v>
      </c>
      <c r="F1258" s="10">
        <v>49280</v>
      </c>
      <c r="G1258" s="1" t="s">
        <v>8</v>
      </c>
    </row>
    <row r="1259" spans="5:7" x14ac:dyDescent="0.25">
      <c r="E1259" s="1" t="s">
        <v>891</v>
      </c>
      <c r="F1259" s="10" t="s">
        <v>892</v>
      </c>
      <c r="G1259" s="1" t="s">
        <v>61</v>
      </c>
    </row>
    <row r="1260" spans="5:7" x14ac:dyDescent="0.25">
      <c r="E1260" s="1" t="s">
        <v>898</v>
      </c>
      <c r="F1260" s="10">
        <v>49961</v>
      </c>
      <c r="G1260" s="1" t="s">
        <v>70</v>
      </c>
    </row>
    <row r="1261" spans="5:7" x14ac:dyDescent="0.25">
      <c r="E1261" s="1" t="s">
        <v>901</v>
      </c>
      <c r="F1261" s="10">
        <v>49121</v>
      </c>
      <c r="G1261" s="1" t="s">
        <v>50</v>
      </c>
    </row>
    <row r="1262" spans="5:7" x14ac:dyDescent="0.25">
      <c r="E1262" s="1" t="s">
        <v>925</v>
      </c>
      <c r="F1262" s="10">
        <v>49789</v>
      </c>
      <c r="G1262" s="1" t="s">
        <v>96</v>
      </c>
    </row>
    <row r="1263" spans="5:7" x14ac:dyDescent="0.25">
      <c r="E1263" s="1" t="s">
        <v>930</v>
      </c>
      <c r="F1263" s="10">
        <v>49069</v>
      </c>
      <c r="G1263" s="1" t="s">
        <v>22</v>
      </c>
    </row>
    <row r="1264" spans="5:7" x14ac:dyDescent="0.25">
      <c r="E1264" s="1" t="s">
        <v>931</v>
      </c>
      <c r="F1264" s="10">
        <v>48930</v>
      </c>
      <c r="G1264" s="1" t="s">
        <v>283</v>
      </c>
    </row>
    <row r="1265" spans="5:7" x14ac:dyDescent="0.25">
      <c r="E1265" s="1" t="s">
        <v>940</v>
      </c>
      <c r="F1265" s="10" t="s">
        <v>941</v>
      </c>
      <c r="G1265" s="1" t="s">
        <v>53</v>
      </c>
    </row>
    <row r="1266" spans="5:7" x14ac:dyDescent="0.25">
      <c r="E1266" s="1" t="s">
        <v>944</v>
      </c>
      <c r="F1266" s="10" t="s">
        <v>945</v>
      </c>
      <c r="G1266" s="1" t="s">
        <v>74</v>
      </c>
    </row>
    <row r="1267" spans="5:7" x14ac:dyDescent="0.25">
      <c r="E1267" s="1" t="s">
        <v>956</v>
      </c>
      <c r="F1267" s="10">
        <v>48802</v>
      </c>
      <c r="G1267" s="1" t="s">
        <v>39</v>
      </c>
    </row>
    <row r="1268" spans="5:7" x14ac:dyDescent="0.25">
      <c r="E1268" s="1" t="s">
        <v>958</v>
      </c>
      <c r="F1268" s="10">
        <v>49890</v>
      </c>
      <c r="G1268" s="1" t="s">
        <v>24</v>
      </c>
    </row>
    <row r="1269" spans="5:7" x14ac:dyDescent="0.25">
      <c r="E1269" s="1" t="s">
        <v>959</v>
      </c>
      <c r="F1269" s="10" t="s">
        <v>960</v>
      </c>
      <c r="G1269" s="1" t="s">
        <v>3</v>
      </c>
    </row>
    <row r="1270" spans="5:7" x14ac:dyDescent="0.25">
      <c r="E1270" s="1" t="s">
        <v>16</v>
      </c>
      <c r="F1270" s="10">
        <v>48769</v>
      </c>
      <c r="G1270" s="1" t="s">
        <v>16</v>
      </c>
    </row>
    <row r="1271" spans="5:7" x14ac:dyDescent="0.25">
      <c r="E1271" s="1" t="s">
        <v>978</v>
      </c>
      <c r="F1271" s="10">
        <v>48299</v>
      </c>
      <c r="G1271" s="1" t="s">
        <v>31</v>
      </c>
    </row>
    <row r="1272" spans="5:7" x14ac:dyDescent="0.25">
      <c r="E1272" s="1" t="s">
        <v>983</v>
      </c>
      <c r="F1272" s="10">
        <v>48980</v>
      </c>
      <c r="G1272" s="1" t="s">
        <v>283</v>
      </c>
    </row>
    <row r="1273" spans="5:7" x14ac:dyDescent="0.25">
      <c r="E1273" s="1" t="s">
        <v>989</v>
      </c>
      <c r="F1273" s="10">
        <v>49463</v>
      </c>
      <c r="G1273" s="1" t="s">
        <v>87</v>
      </c>
    </row>
    <row r="1274" spans="5:7" x14ac:dyDescent="0.25">
      <c r="E1274" s="1" t="s">
        <v>995</v>
      </c>
      <c r="F1274" s="10" t="s">
        <v>996</v>
      </c>
      <c r="G1274" s="1" t="s">
        <v>9</v>
      </c>
    </row>
    <row r="1275" spans="5:7" x14ac:dyDescent="0.25">
      <c r="E1275" s="1" t="s">
        <v>999</v>
      </c>
      <c r="F1275" s="10" t="s">
        <v>1000</v>
      </c>
      <c r="G1275" s="1" t="s">
        <v>61</v>
      </c>
    </row>
    <row r="1276" spans="5:7" ht="15.75" thickBot="1" x14ac:dyDescent="0.3">
      <c r="E1276" s="1" t="s">
        <v>1038</v>
      </c>
      <c r="F1276" s="10" t="s">
        <v>1039</v>
      </c>
      <c r="G1276" s="1" t="s">
        <v>53</v>
      </c>
    </row>
    <row r="1277" spans="5:7" ht="15.75" thickBot="1" x14ac:dyDescent="0.3">
      <c r="F1277" s="22"/>
    </row>
    <row r="1278" spans="5:7" ht="15.75" thickBot="1" x14ac:dyDescent="0.3">
      <c r="E1278" s="1" t="s">
        <v>322</v>
      </c>
      <c r="F1278" s="22">
        <v>48278</v>
      </c>
      <c r="G1278" s="1" t="s">
        <v>31</v>
      </c>
    </row>
    <row r="1279" spans="5:7" ht="15.75" thickBot="1" x14ac:dyDescent="0.3">
      <c r="E1279" s="1" t="s">
        <v>995</v>
      </c>
      <c r="F1279" s="22">
        <v>48391</v>
      </c>
      <c r="G1279" s="1" t="s">
        <v>9</v>
      </c>
    </row>
    <row r="1280" spans="5:7" ht="15.75" thickBot="1" x14ac:dyDescent="0.3">
      <c r="E1280" s="1" t="s">
        <v>344</v>
      </c>
      <c r="F1280" s="22">
        <v>48825</v>
      </c>
      <c r="G1280" s="1" t="s">
        <v>283</v>
      </c>
    </row>
    <row r="1281" spans="5:7" ht="15.75" thickBot="1" x14ac:dyDescent="0.3">
      <c r="E1281" s="1" t="s">
        <v>593</v>
      </c>
      <c r="F1281" s="22">
        <v>48907</v>
      </c>
      <c r="G1281" s="1" t="s">
        <v>126</v>
      </c>
    </row>
    <row r="1282" spans="5:7" ht="15.75" thickBot="1" x14ac:dyDescent="0.3">
      <c r="E1282" s="1" t="s">
        <v>593</v>
      </c>
      <c r="F1282" s="22">
        <v>48922</v>
      </c>
      <c r="G1282" s="1" t="s">
        <v>283</v>
      </c>
    </row>
    <row r="1283" spans="5:7" ht="15.75" thickBot="1" x14ac:dyDescent="0.3">
      <c r="E1283" s="1" t="s">
        <v>593</v>
      </c>
      <c r="F1283" s="22">
        <v>48924</v>
      </c>
      <c r="G1283" s="1" t="s">
        <v>283</v>
      </c>
    </row>
    <row r="1284" spans="5:7" ht="15.75" thickBot="1" x14ac:dyDescent="0.3">
      <c r="E1284" s="1" t="s">
        <v>593</v>
      </c>
      <c r="F1284" s="22">
        <v>48929</v>
      </c>
      <c r="G1284" s="1" t="s">
        <v>283</v>
      </c>
    </row>
    <row r="1285" spans="5:7" ht="15.75" thickBot="1" x14ac:dyDescent="0.3">
      <c r="E1285" s="1" t="s">
        <v>593</v>
      </c>
      <c r="F1285" s="22">
        <v>48956</v>
      </c>
      <c r="G1285" s="1" t="s">
        <v>283</v>
      </c>
    </row>
    <row r="1286" spans="5:7" ht="15.75" thickBot="1" x14ac:dyDescent="0.3">
      <c r="E1286" s="1" t="s">
        <v>107</v>
      </c>
      <c r="F1286" s="22">
        <v>49018</v>
      </c>
      <c r="G1286" s="1" t="s">
        <v>22</v>
      </c>
    </row>
    <row r="1287" spans="5:7" ht="15.75" thickBot="1" x14ac:dyDescent="0.3">
      <c r="E1287" s="1" t="s">
        <v>333</v>
      </c>
      <c r="F1287" s="22">
        <v>49147</v>
      </c>
      <c r="G1287" s="1" t="s">
        <v>92</v>
      </c>
    </row>
    <row r="1288" spans="5:7" ht="15.75" thickBot="1" x14ac:dyDescent="0.3">
      <c r="E1288" s="1" t="s">
        <v>1176</v>
      </c>
      <c r="F1288" s="22">
        <v>49260</v>
      </c>
      <c r="G1288" s="1" t="s">
        <v>8</v>
      </c>
    </row>
    <row r="1289" spans="5:7" ht="15.75" thickBot="1" x14ac:dyDescent="0.3">
      <c r="E1289" s="1" t="s">
        <v>420</v>
      </c>
      <c r="F1289" s="22">
        <v>49352</v>
      </c>
      <c r="G1289" s="1" t="s">
        <v>6</v>
      </c>
    </row>
    <row r="1290" spans="5:7" ht="15.75" thickBot="1" x14ac:dyDescent="0.3">
      <c r="E1290" s="1" t="s">
        <v>4</v>
      </c>
      <c r="F1290" s="22">
        <v>49357</v>
      </c>
      <c r="G1290" s="1" t="s">
        <v>6</v>
      </c>
    </row>
    <row r="1291" spans="5:7" ht="15.75" thickBot="1" x14ac:dyDescent="0.3">
      <c r="E1291" s="1" t="s">
        <v>455</v>
      </c>
      <c r="F1291" s="22">
        <v>49599</v>
      </c>
      <c r="G1291" s="1" t="s">
        <v>6</v>
      </c>
    </row>
    <row r="1292" spans="5:7" ht="15.75" thickBot="1" x14ac:dyDescent="0.3">
      <c r="E1292" s="1" t="s">
        <v>1177</v>
      </c>
      <c r="F1292" s="22">
        <v>49641</v>
      </c>
      <c r="G1292" s="1" t="s">
        <v>384</v>
      </c>
    </row>
    <row r="1293" spans="5:7" x14ac:dyDescent="0.25">
      <c r="E1293" s="1" t="s">
        <v>175</v>
      </c>
      <c r="F1293" s="22">
        <v>49778</v>
      </c>
      <c r="G1293" s="1" t="s">
        <v>96</v>
      </c>
    </row>
    <row r="1414" spans="6:6" ht="15.75" thickBot="1" x14ac:dyDescent="0.3"/>
    <row r="1415" spans="6:6" ht="15.75" thickBot="1" x14ac:dyDescent="0.3">
      <c r="F1415" s="13"/>
    </row>
    <row r="1416" spans="6:6" ht="15.75" thickBot="1" x14ac:dyDescent="0.3">
      <c r="F1416" s="13"/>
    </row>
    <row r="1417" spans="6:6" ht="15.75" thickBot="1" x14ac:dyDescent="0.3">
      <c r="F1417" s="13"/>
    </row>
    <row r="1418" spans="6:6" ht="15.75" thickBot="1" x14ac:dyDescent="0.3">
      <c r="F1418" s="13"/>
    </row>
    <row r="1419" spans="6:6" ht="15.75" thickBot="1" x14ac:dyDescent="0.3">
      <c r="F1419" s="13"/>
    </row>
    <row r="1420" spans="6:6" ht="15.75" thickBot="1" x14ac:dyDescent="0.3">
      <c r="F1420" s="13"/>
    </row>
    <row r="1421" spans="6:6" ht="15.75" thickBot="1" x14ac:dyDescent="0.3">
      <c r="F1421" s="13"/>
    </row>
    <row r="1422" spans="6:6" ht="15.75" thickBot="1" x14ac:dyDescent="0.3">
      <c r="F1422" s="13"/>
    </row>
    <row r="1423" spans="6:6" ht="15.75" thickBot="1" x14ac:dyDescent="0.3">
      <c r="F1423" s="13"/>
    </row>
    <row r="1424" spans="6:6" ht="15.75" thickBot="1" x14ac:dyDescent="0.3">
      <c r="F1424" s="13"/>
    </row>
    <row r="1425" spans="6:6" ht="15.75" thickBot="1" x14ac:dyDescent="0.3">
      <c r="F1425" s="13"/>
    </row>
    <row r="1426" spans="6:6" ht="15.75" thickBot="1" x14ac:dyDescent="0.3">
      <c r="F1426" s="13"/>
    </row>
    <row r="1427" spans="6:6" ht="15.75" thickBot="1" x14ac:dyDescent="0.3">
      <c r="F1427" s="13"/>
    </row>
    <row r="1428" spans="6:6" ht="15.75" thickBot="1" x14ac:dyDescent="0.3">
      <c r="F1428" s="13"/>
    </row>
    <row r="1429" spans="6:6" ht="15.75" thickBot="1" x14ac:dyDescent="0.3">
      <c r="F1429" s="13"/>
    </row>
    <row r="1430" spans="6:6" ht="15.75" thickBot="1" x14ac:dyDescent="0.3">
      <c r="F1430" s="13"/>
    </row>
    <row r="1431" spans="6:6" ht="15.75" thickBot="1" x14ac:dyDescent="0.3">
      <c r="F1431" s="13"/>
    </row>
    <row r="1432" spans="6:6" ht="15.75" thickBot="1" x14ac:dyDescent="0.3">
      <c r="F1432" s="13"/>
    </row>
    <row r="1433" spans="6:6" ht="15.75" thickBot="1" x14ac:dyDescent="0.3">
      <c r="F1433" s="13"/>
    </row>
    <row r="1434" spans="6:6" ht="15.75" thickBot="1" x14ac:dyDescent="0.3">
      <c r="F1434" s="13"/>
    </row>
    <row r="1435" spans="6:6" ht="15.75" thickBot="1" x14ac:dyDescent="0.3">
      <c r="F1435" s="13"/>
    </row>
    <row r="1436" spans="6:6" ht="15.75" thickBot="1" x14ac:dyDescent="0.3">
      <c r="F1436" s="13"/>
    </row>
    <row r="1437" spans="6:6" ht="15.75" thickBot="1" x14ac:dyDescent="0.3">
      <c r="F1437" s="13"/>
    </row>
    <row r="1438" spans="6:6" ht="15.75" thickBot="1" x14ac:dyDescent="0.3">
      <c r="F1438" s="13"/>
    </row>
    <row r="1439" spans="6:6" ht="15.75" thickBot="1" x14ac:dyDescent="0.3">
      <c r="F1439" s="13"/>
    </row>
    <row r="1440" spans="6:6" ht="15.75" thickBot="1" x14ac:dyDescent="0.3">
      <c r="F1440" s="13"/>
    </row>
    <row r="1441" spans="6:6" ht="15.75" thickBot="1" x14ac:dyDescent="0.3">
      <c r="F1441" s="13"/>
    </row>
    <row r="1442" spans="6:6" ht="15.75" thickBot="1" x14ac:dyDescent="0.3">
      <c r="F1442" s="13"/>
    </row>
    <row r="1443" spans="6:6" ht="15.75" thickBot="1" x14ac:dyDescent="0.3">
      <c r="F1443" s="13"/>
    </row>
    <row r="1444" spans="6:6" ht="15.75" thickBot="1" x14ac:dyDescent="0.3">
      <c r="F1444" s="13"/>
    </row>
    <row r="1445" spans="6:6" ht="15.75" thickBot="1" x14ac:dyDescent="0.3">
      <c r="F1445" s="13"/>
    </row>
    <row r="1446" spans="6:6" ht="15.75" thickBot="1" x14ac:dyDescent="0.3">
      <c r="F1446" s="13"/>
    </row>
    <row r="1447" spans="6:6" ht="15.75" thickBot="1" x14ac:dyDescent="0.3">
      <c r="F1447" s="13"/>
    </row>
    <row r="1448" spans="6:6" ht="15.75" thickBot="1" x14ac:dyDescent="0.3">
      <c r="F1448" s="13"/>
    </row>
  </sheetData>
  <mergeCells count="3">
    <mergeCell ref="A3:C3"/>
    <mergeCell ref="A27:H27"/>
    <mergeCell ref="D4:E4"/>
  </mergeCells>
  <phoneticPr fontId="6" type="noConversion"/>
  <hyperlinks>
    <hyperlink ref="A115" r:id="rId1" display="https://namecensus.com/demographics/michigan/48126/" xr:uid="{BCCC00EE-3715-4BD2-8AB9-CD80E5494B53}"/>
    <hyperlink ref="A116" r:id="rId2" display="https://namecensus.com/demographics/michigan/48201/" xr:uid="{20CA93EC-7BA2-442F-8A67-1280F07293E3}"/>
    <hyperlink ref="A117" r:id="rId3" display="https://namecensus.com/demographics/michigan/48202/" xr:uid="{067CC7C7-42B4-4B88-830B-C4E0D832E571}"/>
    <hyperlink ref="A118" r:id="rId4" display="https://namecensus.com/demographics/michigan/48203/" xr:uid="{A0E4C12F-5B7E-459D-AE4D-C671A62E7A85}"/>
    <hyperlink ref="A119" r:id="rId5" display="https://namecensus.com/demographics/michigan/48204/" xr:uid="{8C7DCF32-B617-4A20-865B-E83176DD391B}"/>
    <hyperlink ref="A120" r:id="rId6" display="https://namecensus.com/demographics/michigan/48205/" xr:uid="{E1C497DE-CA71-4FCD-AB17-F468FE52CEF1}"/>
    <hyperlink ref="A121" r:id="rId7" display="https://namecensus.com/demographics/michigan/48206/" xr:uid="{FE409C5B-5A41-4D26-9478-6B009C3BC736}"/>
    <hyperlink ref="A122" r:id="rId8" display="https://namecensus.com/demographics/michigan/48207/" xr:uid="{1E1368CA-34BA-48AE-B968-50A6FF44CBA2}"/>
    <hyperlink ref="A123" r:id="rId9" display="https://namecensus.com/demographics/michigan/48208/" xr:uid="{C3369ACD-53E2-4C34-8CB4-EEA727D6B511}"/>
    <hyperlink ref="A124" r:id="rId10" display="https://namecensus.com/demographics/michigan/48209/" xr:uid="{FE86F2E1-7D58-45E9-9718-52693781A5CE}"/>
    <hyperlink ref="A125" r:id="rId11" display="https://namecensus.com/demographics/michigan/48210/" xr:uid="{9409F67E-44CB-4461-890E-907CE16E36E9}"/>
    <hyperlink ref="A126" r:id="rId12" display="https://namecensus.com/demographics/michigan/48211/" xr:uid="{04F85DE8-86A9-417F-ABA7-89D9B9F4EDE3}"/>
    <hyperlink ref="A127" r:id="rId13" display="https://namecensus.com/demographics/michigan/48212/" xr:uid="{38D46CD1-0C7E-4B78-B1B1-B4D556C46AE7}"/>
    <hyperlink ref="A128" r:id="rId14" display="https://namecensus.com/demographics/michigan/48213/" xr:uid="{F782E5A2-1156-4245-A597-1E0C9FA658EE}"/>
    <hyperlink ref="A129" r:id="rId15" display="https://namecensus.com/demographics/michigan/48214/" xr:uid="{A83B7A19-AA6C-45A1-960F-1911FC1B210E}"/>
    <hyperlink ref="A130" r:id="rId16" display="https://namecensus.com/demographics/michigan/48215/" xr:uid="{F62F1F55-9F13-41EB-A3F4-0DFDCAE04F80}"/>
    <hyperlink ref="A131" r:id="rId17" display="https://namecensus.com/demographics/michigan/48216/" xr:uid="{021CE792-F6CF-4E55-BCF8-4F6286887494}"/>
    <hyperlink ref="A132" r:id="rId18" display="https://namecensus.com/demographics/michigan/48217/" xr:uid="{F75EF27E-B1FC-4BE4-97CC-F3081A597BF2}"/>
    <hyperlink ref="A133" r:id="rId19" display="https://namecensus.com/demographics/michigan/48219/" xr:uid="{AF9552CE-3EA3-4224-A2F0-796E2B5EDDDC}"/>
    <hyperlink ref="A134" r:id="rId20" display="https://namecensus.com/demographics/michigan/48221/" xr:uid="{8662FEF9-9207-4981-B357-28BA97C6785D}"/>
    <hyperlink ref="A135" r:id="rId21" display="https://namecensus.com/demographics/michigan/48223/" xr:uid="{9203712B-F237-4D32-A792-7B20041F8BA5}"/>
    <hyperlink ref="A136" r:id="rId22" display="https://namecensus.com/demographics/michigan/48224/" xr:uid="{F8D08AE3-E40D-4DF0-B8EF-DF3F96CFE1F5}"/>
    <hyperlink ref="A137" r:id="rId23" display="https://namecensus.com/demographics/michigan/48225/" xr:uid="{22F582BD-FCEB-4D25-A1DA-2A80944C3C87}"/>
    <hyperlink ref="A138" r:id="rId24" display="https://namecensus.com/demographics/michigan/48226/" xr:uid="{DAEB5E85-BE12-4468-9BEA-875FA61212E6}"/>
    <hyperlink ref="A139" r:id="rId25" display="https://namecensus.com/demographics/michigan/48227/" xr:uid="{C261E99E-BCD7-47AE-B466-568269916678}"/>
    <hyperlink ref="A140" r:id="rId26" display="https://namecensus.com/demographics/michigan/48228/" xr:uid="{29E9EC00-BCA3-48AA-9B75-B4C794CBFF88}"/>
    <hyperlink ref="A141" r:id="rId27" display="https://namecensus.com/demographics/michigan/48233/" xr:uid="{3FF745F9-2A00-4862-962A-0865C96B623A}"/>
    <hyperlink ref="A142" r:id="rId28" display="https://namecensus.com/demographics/michigan/48234/" xr:uid="{18A785A6-0ADE-4AC9-93E3-C4D64D3C7365}"/>
    <hyperlink ref="A143" r:id="rId29" display="https://namecensus.com/demographics/michigan/48235/" xr:uid="{C61DB2E0-3A69-49C1-A07F-CD86BA87979F}"/>
    <hyperlink ref="A144" r:id="rId30" display="https://namecensus.com/demographics/michigan/48236/" xr:uid="{CD498B60-3D45-45AE-BE42-AB0A7054E20B}"/>
    <hyperlink ref="A145" r:id="rId31" display="https://namecensus.com/demographics/michigan/48238/" xr:uid="{E6E00E08-514A-4B19-84A3-B6DBF90ABF63}"/>
    <hyperlink ref="A146" r:id="rId32" display="https://namecensus.com/demographics/michigan/48239/" xr:uid="{F369A28E-98B7-44EF-9C3E-9316CD7C02C9}"/>
    <hyperlink ref="A147" r:id="rId33" display="https://namecensus.com/demographics/michigan/48240/" xr:uid="{F1AEBF49-1F23-49A1-B6FE-5B7355320BA4}"/>
    <hyperlink ref="A148" r:id="rId34" display="https://namecensus.com/demographics/michigan/48243/" xr:uid="{89F43EF8-2341-4BE6-A332-7FF961EA92CC}"/>
  </hyperlinks>
  <pageMargins left="0.7" right="0.7" top="0.75" bottom="0.75" header="0.3" footer="0.3"/>
  <pageSetup orientation="portrait" horizontalDpi="204" verticalDpi="192" r:id="rId35"/>
  <tableParts count="2">
    <tablePart r:id="rId36"/>
    <tablePart r:id="rId3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A6C6E-7968-4552-BBD3-E3FA25152498}">
  <dimension ref="A1:AD4891"/>
  <sheetViews>
    <sheetView zoomScale="93" zoomScaleNormal="93" workbookViewId="0">
      <pane ySplit="24" topLeftCell="A96" activePane="bottomLeft" state="frozen"/>
      <selection pane="bottomLeft" activeCell="K25" sqref="K25"/>
    </sheetView>
  </sheetViews>
  <sheetFormatPr defaultRowHeight="15" x14ac:dyDescent="0.25"/>
  <cols>
    <col min="3" max="3" width="13.7109375" customWidth="1"/>
  </cols>
  <sheetData>
    <row r="1" spans="1:30" ht="15.75" thickBot="1" x14ac:dyDescent="0.3">
      <c r="A1" s="70"/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  <c r="AA1" s="70"/>
      <c r="AB1" s="70"/>
      <c r="AC1" s="70"/>
    </row>
    <row r="2" spans="1:30" ht="60" customHeight="1" x14ac:dyDescent="0.25">
      <c r="A2" s="70"/>
      <c r="B2" s="98" t="s">
        <v>1162</v>
      </c>
      <c r="C2" s="99"/>
      <c r="D2" s="102" t="s">
        <v>1161</v>
      </c>
      <c r="E2" s="102"/>
      <c r="F2" s="102"/>
      <c r="G2" s="99"/>
      <c r="H2" s="70"/>
      <c r="I2" s="70"/>
      <c r="J2" s="70"/>
      <c r="K2" s="70"/>
      <c r="L2" s="70"/>
      <c r="M2" s="70"/>
      <c r="N2" s="70"/>
      <c r="O2" s="70"/>
      <c r="P2" s="70"/>
      <c r="Q2" s="70"/>
      <c r="R2" s="70"/>
      <c r="S2" s="70"/>
      <c r="T2" s="70"/>
      <c r="U2" s="70"/>
      <c r="V2" s="70"/>
      <c r="W2" s="70"/>
      <c r="X2" s="70"/>
      <c r="Y2" s="70"/>
      <c r="Z2" s="70"/>
      <c r="AA2" s="70"/>
      <c r="AB2" s="70"/>
      <c r="AC2" s="29" t="s">
        <v>1048</v>
      </c>
      <c r="AD2" s="31" t="s">
        <v>1195</v>
      </c>
    </row>
    <row r="3" spans="1:30" x14ac:dyDescent="0.25">
      <c r="A3" s="70"/>
      <c r="B3" s="100"/>
      <c r="C3" s="101"/>
      <c r="D3" s="103"/>
      <c r="E3" s="103"/>
      <c r="F3" s="103"/>
      <c r="G3" s="104"/>
      <c r="H3" s="70"/>
      <c r="I3" s="70"/>
      <c r="J3" s="70"/>
      <c r="K3" s="70"/>
      <c r="L3" s="70"/>
      <c r="M3" s="70"/>
      <c r="N3" s="70"/>
      <c r="O3" s="70"/>
      <c r="P3" s="70"/>
      <c r="Q3" s="70"/>
      <c r="R3" s="70"/>
      <c r="S3" s="70"/>
      <c r="T3" s="70"/>
      <c r="U3" s="70"/>
      <c r="V3" s="70"/>
      <c r="W3" s="70"/>
      <c r="X3" s="70"/>
      <c r="Y3" s="70"/>
      <c r="Z3" s="70"/>
      <c r="AA3" s="70"/>
      <c r="AB3" s="70"/>
      <c r="AC3" s="29"/>
      <c r="AD3" s="31"/>
    </row>
    <row r="4" spans="1:30" x14ac:dyDescent="0.25">
      <c r="A4" s="70"/>
      <c r="B4" s="67" t="s">
        <v>1191</v>
      </c>
      <c r="C4" s="21">
        <f>COUNTIF($E$25:$E$4891,B4)</f>
        <v>237</v>
      </c>
      <c r="D4" s="23"/>
      <c r="E4" s="55"/>
      <c r="F4" s="14"/>
      <c r="G4" s="57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30" t="s">
        <v>1049</v>
      </c>
      <c r="AD4" s="32" t="s">
        <v>1194</v>
      </c>
    </row>
    <row r="5" spans="1:30" x14ac:dyDescent="0.25">
      <c r="A5" s="70"/>
      <c r="B5" s="67" t="s">
        <v>1192</v>
      </c>
      <c r="C5" s="21">
        <f>COUNTIF($E$25:$E$4891,B5)</f>
        <v>465</v>
      </c>
      <c r="D5" s="14"/>
      <c r="E5" s="55"/>
      <c r="F5" s="14"/>
      <c r="G5" s="57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  <c r="T5" s="70"/>
      <c r="U5" s="70"/>
      <c r="V5" s="70"/>
      <c r="W5" s="70"/>
      <c r="X5" s="70"/>
      <c r="Y5" s="70"/>
      <c r="Z5" s="70"/>
      <c r="AA5" s="70"/>
      <c r="AB5" s="70"/>
      <c r="AC5" s="29" t="s">
        <v>1050</v>
      </c>
      <c r="AD5" s="31" t="s">
        <v>1192</v>
      </c>
    </row>
    <row r="6" spans="1:30" x14ac:dyDescent="0.25">
      <c r="A6" s="70"/>
      <c r="B6" s="67" t="s">
        <v>1194</v>
      </c>
      <c r="C6" s="21">
        <f>COUNTIF($E$25:$E$4891,B6)</f>
        <v>76</v>
      </c>
      <c r="D6" s="14"/>
      <c r="E6" s="55"/>
      <c r="F6" s="14"/>
      <c r="G6" s="57"/>
      <c r="H6" s="70"/>
      <c r="I6" s="70"/>
      <c r="J6" s="70"/>
      <c r="K6" s="70"/>
      <c r="L6" s="70"/>
      <c r="M6" s="70"/>
      <c r="N6" s="70"/>
      <c r="O6" s="70"/>
      <c r="P6" s="70"/>
      <c r="Q6" s="70"/>
      <c r="R6" s="70"/>
      <c r="S6" s="70"/>
      <c r="T6" s="70"/>
      <c r="U6" s="70"/>
      <c r="V6" s="70"/>
      <c r="W6" s="70"/>
      <c r="X6" s="70"/>
      <c r="Y6" s="70"/>
      <c r="Z6" s="70"/>
      <c r="AA6" s="70"/>
      <c r="AB6" s="70"/>
      <c r="AC6" s="30" t="s">
        <v>1051</v>
      </c>
      <c r="AD6" s="32" t="s">
        <v>1195</v>
      </c>
    </row>
    <row r="7" spans="1:30" x14ac:dyDescent="0.25">
      <c r="A7" s="70"/>
      <c r="B7" s="67" t="s">
        <v>1195</v>
      </c>
      <c r="C7" s="21">
        <f>COUNTIF($E$25:$E$4891,B7)</f>
        <v>45</v>
      </c>
      <c r="D7" s="56"/>
      <c r="E7" s="55"/>
      <c r="F7" s="14"/>
      <c r="G7" s="57"/>
      <c r="H7" s="70"/>
      <c r="I7" s="70"/>
      <c r="J7" s="70"/>
      <c r="K7" s="70"/>
      <c r="L7" s="70"/>
      <c r="M7" s="70"/>
      <c r="N7" s="70"/>
      <c r="O7" s="70"/>
      <c r="P7" s="70"/>
      <c r="Q7" s="70"/>
      <c r="R7" s="70"/>
      <c r="S7" s="70"/>
      <c r="T7" s="70"/>
      <c r="U7" s="70"/>
      <c r="V7" s="70"/>
      <c r="W7" s="70"/>
      <c r="X7" s="70"/>
      <c r="Y7" s="70"/>
      <c r="Z7" s="70"/>
      <c r="AA7" s="70"/>
      <c r="AB7" s="70"/>
      <c r="AC7" s="29" t="s">
        <v>1052</v>
      </c>
      <c r="AD7" s="33" t="s">
        <v>1207</v>
      </c>
    </row>
    <row r="8" spans="1:30" x14ac:dyDescent="0.25">
      <c r="A8" s="70"/>
      <c r="B8" s="67" t="s">
        <v>1196</v>
      </c>
      <c r="C8" s="21">
        <f>COUNTIF($E$25:$E$4891,B8)</f>
        <v>40</v>
      </c>
      <c r="D8" s="58"/>
      <c r="E8" s="65">
        <v>2022</v>
      </c>
      <c r="F8" s="65">
        <v>2023</v>
      </c>
      <c r="G8" s="66">
        <v>2024</v>
      </c>
      <c r="H8" s="70"/>
      <c r="I8" s="70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30" t="s">
        <v>1053</v>
      </c>
      <c r="AD8" s="32" t="s">
        <v>1201</v>
      </c>
    </row>
    <row r="9" spans="1:30" x14ac:dyDescent="0.25">
      <c r="A9" s="70"/>
      <c r="B9" s="67" t="s">
        <v>1197</v>
      </c>
      <c r="C9" s="21">
        <f>COUNTIF($E$25:$E$4891,B9)</f>
        <v>417</v>
      </c>
      <c r="D9" s="59" t="s">
        <v>1166</v>
      </c>
      <c r="E9" s="60">
        <f>COUNTIFS($C$25:$C$1891,"&gt;=1/1/2022",$C$25:$C$1891,"&lt;=1/31/2022")</f>
        <v>0</v>
      </c>
      <c r="F9" s="60">
        <f>COUNTIFS($C$25:$C$4891,"&gt;=1/1/2023",$C$25:$C$4891,"&lt;=1/31/2023")</f>
        <v>73</v>
      </c>
      <c r="G9" s="61">
        <f>COUNTIFS($C$25:$C$4891,"&gt;=1/1/2024",$C$25:$C$4891,"&lt;=1/31/2024")</f>
        <v>137</v>
      </c>
      <c r="H9" s="70"/>
      <c r="I9" s="70"/>
      <c r="J9" s="70"/>
      <c r="K9" s="70"/>
      <c r="L9" s="70"/>
      <c r="M9" s="70"/>
      <c r="N9" s="70"/>
      <c r="O9" s="70"/>
      <c r="P9" s="70"/>
      <c r="Q9" s="70"/>
      <c r="R9" s="70"/>
      <c r="S9" s="70"/>
      <c r="T9" s="70"/>
      <c r="U9" s="70"/>
      <c r="V9" s="70"/>
      <c r="W9" s="70"/>
      <c r="X9" s="70"/>
      <c r="Y9" s="70"/>
      <c r="Z9" s="70"/>
      <c r="AA9" s="70"/>
      <c r="AB9" s="70"/>
      <c r="AC9" s="29" t="s">
        <v>1054</v>
      </c>
      <c r="AD9" s="31" t="s">
        <v>1194</v>
      </c>
    </row>
    <row r="10" spans="1:30" x14ac:dyDescent="0.25">
      <c r="A10" s="70"/>
      <c r="B10" s="67" t="s">
        <v>1199</v>
      </c>
      <c r="C10" s="21">
        <f>COUNTIF($E$25:$E$4891,B10)</f>
        <v>65</v>
      </c>
      <c r="D10" s="59" t="s">
        <v>1167</v>
      </c>
      <c r="E10" s="60">
        <f>COUNTIFS($C$25:$C$2891,"&gt;=2/1/2022",$C$25:$C$2891,"&lt;=2/31/2022")</f>
        <v>0</v>
      </c>
      <c r="F10" s="60">
        <f>COUNTIFS($C$25:$C$4891,"&gt;=2/1/2023",$C$25:$C$4891,"&lt;=2/28/2023")</f>
        <v>54</v>
      </c>
      <c r="G10" s="61">
        <f>COUNTIFS($C$25:$C$4891,"&gt;=2/1/2024",$C$25:$C$4891,"&lt;=2/28/2024")</f>
        <v>125</v>
      </c>
      <c r="H10" s="54"/>
      <c r="I10" s="70"/>
      <c r="J10" s="70"/>
      <c r="K10" s="70"/>
      <c r="L10" s="70"/>
      <c r="M10" s="70"/>
      <c r="N10" s="70"/>
      <c r="O10" s="70"/>
      <c r="P10" s="70"/>
      <c r="Q10" s="70"/>
      <c r="R10" s="70"/>
      <c r="S10" s="70"/>
      <c r="T10" s="70"/>
      <c r="U10" s="70"/>
      <c r="V10" s="70"/>
      <c r="W10" s="70"/>
      <c r="X10" s="70"/>
      <c r="Y10" s="70"/>
      <c r="Z10" s="70"/>
      <c r="AA10" s="70"/>
      <c r="AB10" s="70"/>
      <c r="AC10" s="30" t="s">
        <v>1055</v>
      </c>
      <c r="AD10" s="32" t="s">
        <v>1192</v>
      </c>
    </row>
    <row r="11" spans="1:30" x14ac:dyDescent="0.25">
      <c r="A11" s="70"/>
      <c r="B11" s="67" t="s">
        <v>1200</v>
      </c>
      <c r="C11" s="21">
        <f>COUNTIF($E$25:$E$4891,B11)</f>
        <v>98</v>
      </c>
      <c r="D11" s="59" t="s">
        <v>1168</v>
      </c>
      <c r="E11" s="60">
        <f>COUNTIFS($C$25:$C$4891,"&gt;=3/1/2022",$C$25:$C$4891,"&lt;=3/30/2022")</f>
        <v>0</v>
      </c>
      <c r="F11" s="60">
        <f>COUNTIFS($C$25:$C$4891,"&gt;=3/1/2023",$C$25:$C$4891,"&lt;=3/31/2023")</f>
        <v>18</v>
      </c>
      <c r="G11" s="61">
        <f>COUNTIFS($C$25:$C$4891,"&gt;=3/1/2024",$C$25:$C$4891,"&lt;=3/31/2024")</f>
        <v>197</v>
      </c>
      <c r="H11" s="54"/>
      <c r="I11" s="70"/>
      <c r="J11" s="70"/>
      <c r="K11" s="70"/>
      <c r="L11" s="70"/>
      <c r="M11" s="70"/>
      <c r="N11" s="70"/>
      <c r="O11" s="70"/>
      <c r="P11" s="70"/>
      <c r="Q11" s="70"/>
      <c r="R11" s="70"/>
      <c r="S11" s="70"/>
      <c r="T11" s="70"/>
      <c r="U11" s="70"/>
      <c r="V11" s="70"/>
      <c r="W11" s="70"/>
      <c r="X11" s="70"/>
      <c r="Y11" s="70"/>
      <c r="Z11" s="70"/>
      <c r="AA11" s="70"/>
      <c r="AB11" s="70"/>
      <c r="AC11" s="29" t="s">
        <v>1056</v>
      </c>
      <c r="AD11" s="31" t="s">
        <v>1203</v>
      </c>
    </row>
    <row r="12" spans="1:30" x14ac:dyDescent="0.25">
      <c r="A12" s="70"/>
      <c r="B12" s="67" t="s">
        <v>1201</v>
      </c>
      <c r="C12" s="21">
        <f>COUNTIF($E$25:$E$4891,B12)</f>
        <v>21</v>
      </c>
      <c r="D12" s="59" t="s">
        <v>1169</v>
      </c>
      <c r="E12" s="60">
        <f>COUNTIFS($C$25:$C$4891,"&gt;=4/1/2022",$C$25:$C$4891,"&lt;=4/31/2022")</f>
        <v>0</v>
      </c>
      <c r="F12" s="60">
        <f>COUNTIFS($C$25:$C$4891,"&gt;=4/1/2023",$C$25:$C$4891,"&lt;=4/30/2023")</f>
        <v>11</v>
      </c>
      <c r="G12" s="61">
        <f>COUNTIFS($C$25:$C$4891,"&gt;=4/1/2024",$C$25:$C$4891,"&lt;=4/30/2024")</f>
        <v>117</v>
      </c>
      <c r="H12" s="54"/>
      <c r="I12" s="70"/>
      <c r="J12" s="70"/>
      <c r="K12" s="70"/>
      <c r="L12" s="70"/>
      <c r="M12" s="70"/>
      <c r="N12" s="70"/>
      <c r="O12" s="70"/>
      <c r="P12" s="70"/>
      <c r="Q12" s="70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70"/>
      <c r="AC12" s="30" t="s">
        <v>1057</v>
      </c>
      <c r="AD12" s="34" t="s">
        <v>1208</v>
      </c>
    </row>
    <row r="13" spans="1:30" x14ac:dyDescent="0.25">
      <c r="A13" s="70"/>
      <c r="B13" s="67" t="s">
        <v>1202</v>
      </c>
      <c r="C13" s="21">
        <f>COUNTIF($E$25:$E$4891,B13)</f>
        <v>144</v>
      </c>
      <c r="D13" s="59" t="s">
        <v>1170</v>
      </c>
      <c r="E13" s="60">
        <f>COUNTIFS($C$25:$C$4891,"&gt;=5/1/2022",$C$25:$C$4891,"&lt;=5/30/2022")</f>
        <v>0</v>
      </c>
      <c r="F13" s="60">
        <f>COUNTIFS($C$25:$C$4891,"&gt;=5/1/2023",$C$25:$C$4891,"&lt;=5/31/2023")</f>
        <v>74</v>
      </c>
      <c r="G13" s="61">
        <f>COUNTIFS($C$25:$C$4891,"&gt;=5/1/2024",$C$25:$C$4891,"&lt;=5/31/2024")</f>
        <v>124</v>
      </c>
      <c r="H13" s="54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29" t="s">
        <v>1058</v>
      </c>
      <c r="AD13" s="31" t="s">
        <v>1205</v>
      </c>
    </row>
    <row r="14" spans="1:30" x14ac:dyDescent="0.25">
      <c r="A14" s="70"/>
      <c r="B14" s="67" t="s">
        <v>1203</v>
      </c>
      <c r="C14" s="21">
        <f>COUNTIF($E$25:$E$4891,B14)</f>
        <v>109</v>
      </c>
      <c r="D14" s="59" t="s">
        <v>1171</v>
      </c>
      <c r="E14" s="60">
        <f>COUNTIFS($C$25:$C$4891,"&gt;=6/1/2022",$C$25:$C$4891,"&lt;=6/31/2022")</f>
        <v>0</v>
      </c>
      <c r="F14" s="60">
        <f>COUNTIFS($C$25:$C$4891,"&gt;=6/1/2023",$C$25:$C$4891,"&lt;=6/30/2023")</f>
        <v>96</v>
      </c>
      <c r="G14" s="61">
        <f>COUNTIFS($C$25:$C$4891,"&gt;=6/1/2024",$C$25:$C$4891,"&lt;=6/30/2024")</f>
        <v>112</v>
      </c>
      <c r="H14" s="54"/>
      <c r="I14" s="70"/>
      <c r="J14" s="70"/>
      <c r="K14" s="70"/>
      <c r="L14" s="70"/>
      <c r="M14" s="70"/>
      <c r="N14" s="70"/>
      <c r="O14" s="70"/>
      <c r="P14" s="70"/>
      <c r="Q14" s="70"/>
      <c r="R14" s="70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30" t="s">
        <v>1059</v>
      </c>
      <c r="AD14" s="32" t="s">
        <v>1208</v>
      </c>
    </row>
    <row r="15" spans="1:30" x14ac:dyDescent="0.25">
      <c r="A15" s="70"/>
      <c r="B15" s="67" t="s">
        <v>1204</v>
      </c>
      <c r="C15" s="21">
        <f>COUNTIF($E$25:$E$4891,B15)</f>
        <v>113</v>
      </c>
      <c r="D15" s="59" t="s">
        <v>1172</v>
      </c>
      <c r="E15" s="60">
        <f>COUNTIFS($C$25:$C$1891,"&gt;=7/1/2022",$C$25:$C$1891,"&lt;=7/31/2022")</f>
        <v>4</v>
      </c>
      <c r="F15" s="60">
        <f>COUNTIFS($C$25:$C$4891,"&gt;=7/1/2023",$C$25:$C$4891,"&lt;=7/31/2023")</f>
        <v>131</v>
      </c>
      <c r="G15" s="61">
        <f>COUNTIFS($C$25:$C$4891,"&gt;=7/1/2024",$C$25:$C$4891,"&lt;=7/31/2024")</f>
        <v>94</v>
      </c>
      <c r="H15" s="54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70"/>
      <c r="AB15" s="70"/>
      <c r="AC15" s="29" t="s">
        <v>1060</v>
      </c>
      <c r="AD15" s="31" t="s">
        <v>1208</v>
      </c>
    </row>
    <row r="16" spans="1:30" x14ac:dyDescent="0.25">
      <c r="A16" s="70"/>
      <c r="B16" s="67" t="s">
        <v>1205</v>
      </c>
      <c r="C16" s="21">
        <f>COUNTIF($E$25:$E$4891,B16)</f>
        <v>54</v>
      </c>
      <c r="D16" s="59" t="s">
        <v>1173</v>
      </c>
      <c r="E16" s="60">
        <f>COUNTIFS($C$25:$C$2891,"&gt;=8/1/2022",$C$25:$C$2891,"&lt;=8/31/2022")</f>
        <v>29</v>
      </c>
      <c r="F16" s="60">
        <f>COUNTIFS($C$25:$C$4891,"&gt;=8/1/2023",$C$25:$C$4891,"&lt;=8/31/2023")</f>
        <v>138</v>
      </c>
      <c r="G16" s="61">
        <f>COUNTIFS($C$25:$C$4891,"&gt;=8/1/2024",$C$25:$C$4891,"&lt;=8/31/2024")</f>
        <v>0</v>
      </c>
      <c r="H16" s="54"/>
      <c r="I16" s="70"/>
      <c r="J16" s="70"/>
      <c r="K16" s="70"/>
      <c r="L16" s="70"/>
      <c r="M16" s="70"/>
      <c r="N16" s="70"/>
      <c r="O16" s="70"/>
      <c r="P16" s="70"/>
      <c r="Q16" s="70"/>
      <c r="R16" s="70"/>
      <c r="S16" s="70"/>
      <c r="T16" s="70"/>
      <c r="U16" s="70"/>
      <c r="V16" s="70"/>
      <c r="W16" s="70"/>
      <c r="X16" s="70"/>
      <c r="Y16" s="70"/>
      <c r="Z16" s="70"/>
      <c r="AA16" s="70"/>
      <c r="AB16" s="70"/>
      <c r="AC16" s="30" t="s">
        <v>1061</v>
      </c>
      <c r="AD16" s="32" t="s">
        <v>1205</v>
      </c>
    </row>
    <row r="17" spans="1:30" x14ac:dyDescent="0.25">
      <c r="A17" s="70"/>
      <c r="B17" s="67" t="s">
        <v>1206</v>
      </c>
      <c r="C17" s="21">
        <f>COUNTIF($E$25:$E$4891,B17)</f>
        <v>78</v>
      </c>
      <c r="D17" s="59" t="s">
        <v>1174</v>
      </c>
      <c r="E17" s="60">
        <f>COUNTIFS($C$25:$C$4891,"&gt;=9/1/2022",$C$25:$C$4891,"&lt;=9/30/2022")</f>
        <v>180</v>
      </c>
      <c r="F17" s="60">
        <f>COUNTIFS($C$25:$C$4891,"&gt;=9/1/2023",$C$25:$C$4891,"&lt;=9/30/2023")</f>
        <v>78</v>
      </c>
      <c r="G17" s="61">
        <f>COUNTIFS($C$25:$C$4891,"&gt;=9/1/2024",$C$25:$C$4891,"&lt;=9/30/2024")</f>
        <v>0</v>
      </c>
      <c r="H17" s="54"/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  <c r="V17" s="70"/>
      <c r="W17" s="70"/>
      <c r="X17" s="70"/>
      <c r="Y17" s="70"/>
      <c r="Z17" s="70"/>
      <c r="AA17" s="70"/>
      <c r="AB17" s="70"/>
      <c r="AC17" s="29" t="s">
        <v>1062</v>
      </c>
      <c r="AD17" s="34" t="s">
        <v>1208</v>
      </c>
    </row>
    <row r="18" spans="1:30" x14ac:dyDescent="0.25">
      <c r="A18" s="70"/>
      <c r="B18" s="67" t="s">
        <v>1208</v>
      </c>
      <c r="C18" s="21">
        <f>COUNTIF($E$25:$E$4891,B18)</f>
        <v>152</v>
      </c>
      <c r="D18" s="59" t="s">
        <v>1163</v>
      </c>
      <c r="E18" s="60">
        <f>COUNTIFS($C$25:$C$4891,"&gt;=10/1/2022",$C$25:$C$4891,"&lt;=10/31/2022")</f>
        <v>165</v>
      </c>
      <c r="F18" s="60">
        <f>COUNTIFS($C$25:$C$4891,"&gt;=10/1/2023",$C$25:$C$4891,"&lt;=10/31/2023")</f>
        <v>109</v>
      </c>
      <c r="G18" s="61">
        <f>COUNTIFS($C$25:$C$4891,"&gt;=10/1/2024",$C$25:$C$4891,"&lt;=10/30/2024")</f>
        <v>0</v>
      </c>
      <c r="H18" s="54"/>
      <c r="I18" s="70"/>
      <c r="J18" s="70"/>
      <c r="K18" s="70"/>
      <c r="L18" s="70"/>
      <c r="M18" s="70"/>
      <c r="N18" s="70"/>
      <c r="O18" s="70"/>
      <c r="P18" s="70"/>
      <c r="Q18" s="70"/>
      <c r="R18" s="70"/>
      <c r="S18" s="70"/>
      <c r="T18" s="70"/>
      <c r="U18" s="70"/>
      <c r="V18" s="70"/>
      <c r="W18" s="70"/>
      <c r="X18" s="70"/>
      <c r="Y18" s="70"/>
      <c r="Z18" s="70"/>
      <c r="AA18" s="70"/>
      <c r="AB18" s="70"/>
      <c r="AC18" s="30" t="s">
        <v>1063</v>
      </c>
      <c r="AD18" s="32" t="s">
        <v>1195</v>
      </c>
    </row>
    <row r="19" spans="1:30" x14ac:dyDescent="0.25">
      <c r="A19" s="70"/>
      <c r="B19" s="105"/>
      <c r="C19" s="106"/>
      <c r="D19" s="59" t="s">
        <v>1164</v>
      </c>
      <c r="E19" s="60">
        <f>COUNTIFS($C$25:$C$4891,"&gt;=11/1/2022",$C$25:$C$4891,"&lt;=11/30/2022")</f>
        <v>40</v>
      </c>
      <c r="F19" s="60">
        <f>COUNTIFS($C$25:$C$4891,"&gt;=11/1/2023",$C$25:$C$4891,"&lt;=11/28/2023")</f>
        <v>114</v>
      </c>
      <c r="G19" s="61">
        <f>COUNTIFS($C$25:$C$4891,"&gt;=11/1/2024",$C$25:$C$4891,"&lt;=11/28/2024")</f>
        <v>0</v>
      </c>
      <c r="H19" s="54"/>
      <c r="I19" s="70"/>
      <c r="J19" s="70"/>
      <c r="K19" s="70"/>
      <c r="L19" s="70"/>
      <c r="M19" s="70"/>
      <c r="N19" s="70"/>
      <c r="O19" s="70"/>
      <c r="P19" s="70"/>
      <c r="Q19" s="70"/>
      <c r="R19" s="70"/>
      <c r="S19" s="70"/>
      <c r="T19" s="70"/>
      <c r="U19" s="70"/>
      <c r="V19" s="70"/>
      <c r="W19" s="70"/>
      <c r="X19" s="70"/>
      <c r="Y19" s="70"/>
      <c r="Z19" s="70"/>
      <c r="AA19" s="70"/>
      <c r="AB19" s="70"/>
      <c r="AC19" s="29" t="s">
        <v>1064</v>
      </c>
      <c r="AD19" s="31" t="s">
        <v>1194</v>
      </c>
    </row>
    <row r="20" spans="1:30" ht="15.75" thickBot="1" x14ac:dyDescent="0.3">
      <c r="A20" s="70"/>
      <c r="B20" s="68" t="s">
        <v>1175</v>
      </c>
      <c r="C20" s="69">
        <f>SUM(C4:C19)</f>
        <v>2114</v>
      </c>
      <c r="D20" s="62" t="s">
        <v>1165</v>
      </c>
      <c r="E20" s="63">
        <f>COUNTIFS($C$25:$C$4891,"&gt;=12/1/2022",$C$25:$C$4891,"&lt;=12/31/2022")</f>
        <v>18</v>
      </c>
      <c r="F20" s="63">
        <f>COUNTIFS($C$25:$C$4891,"&gt;=12/1/2023",$C$25:$C$4891,"&lt;=12/31/2023")</f>
        <v>85</v>
      </c>
      <c r="G20" s="64">
        <f>COUNTIFS($C$25:$C$4891,"&gt;=12/1/2024",$C$25:$C$4891,"&lt;=12/31/2024")</f>
        <v>7</v>
      </c>
      <c r="H20" s="54"/>
      <c r="I20" s="72"/>
      <c r="J20" s="70"/>
      <c r="K20" s="70"/>
      <c r="L20" s="70"/>
      <c r="M20" s="70"/>
      <c r="N20" s="70"/>
      <c r="O20" s="70"/>
      <c r="P20" s="70"/>
      <c r="Q20" s="70"/>
      <c r="R20" s="70"/>
      <c r="S20" s="70"/>
      <c r="T20" s="70"/>
      <c r="U20" s="70"/>
      <c r="V20" s="70"/>
      <c r="W20" s="70"/>
      <c r="X20" s="70"/>
      <c r="Y20" s="70"/>
      <c r="Z20" s="70"/>
      <c r="AA20" s="70"/>
      <c r="AB20" s="70"/>
      <c r="AC20" s="30" t="s">
        <v>1065</v>
      </c>
      <c r="AD20" s="32" t="s">
        <v>1201</v>
      </c>
    </row>
    <row r="21" spans="1:30" x14ac:dyDescent="0.25">
      <c r="A21" s="70"/>
      <c r="B21" s="71"/>
      <c r="C21" s="9"/>
      <c r="D21" s="9"/>
      <c r="E21" s="54"/>
      <c r="F21" s="54"/>
      <c r="G21" s="54"/>
      <c r="H21" s="54"/>
      <c r="I21" s="70"/>
      <c r="J21" s="70"/>
      <c r="K21" s="70"/>
      <c r="L21" s="70"/>
      <c r="M21" s="70"/>
      <c r="N21" s="70"/>
      <c r="O21" s="70"/>
      <c r="P21" s="70"/>
      <c r="Q21" s="70"/>
      <c r="R21" s="70"/>
      <c r="S21" s="70"/>
      <c r="T21" s="70"/>
      <c r="U21" s="70"/>
      <c r="V21" s="70"/>
      <c r="W21" s="70"/>
      <c r="X21" s="70"/>
      <c r="Y21" s="70"/>
      <c r="Z21" s="70"/>
      <c r="AA21" s="70"/>
      <c r="AB21" s="70"/>
      <c r="AC21" s="29" t="s">
        <v>1066</v>
      </c>
      <c r="AD21" s="31" t="s">
        <v>1206</v>
      </c>
    </row>
    <row r="22" spans="1:30" x14ac:dyDescent="0.25">
      <c r="A22" s="70"/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70"/>
      <c r="M22" s="70"/>
      <c r="N22" s="70"/>
      <c r="O22" s="70"/>
      <c r="P22" s="70"/>
      <c r="Q22" s="70"/>
      <c r="R22" s="70"/>
      <c r="S22" s="70"/>
      <c r="T22" s="70"/>
      <c r="U22" s="70"/>
      <c r="V22" s="70"/>
      <c r="W22" s="70"/>
      <c r="X22" s="70"/>
      <c r="Y22" s="70"/>
      <c r="Z22" s="70"/>
      <c r="AA22" s="70"/>
      <c r="AB22" s="70"/>
      <c r="AC22" s="30" t="s">
        <v>1067</v>
      </c>
      <c r="AD22" s="32" t="s">
        <v>1195</v>
      </c>
    </row>
    <row r="23" spans="1:30" x14ac:dyDescent="0.25">
      <c r="A23" s="70"/>
      <c r="B23" s="70"/>
      <c r="C23" s="97" t="s">
        <v>1154</v>
      </c>
      <c r="D23" s="97"/>
      <c r="E23" s="97"/>
      <c r="F23" s="97"/>
      <c r="G23" s="97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29" t="s">
        <v>1068</v>
      </c>
      <c r="AD23" s="31" t="s">
        <v>1194</v>
      </c>
    </row>
    <row r="24" spans="1:30" s="83" customFormat="1" ht="15.75" thickBot="1" x14ac:dyDescent="0.3">
      <c r="A24" s="75"/>
      <c r="B24" s="75"/>
      <c r="C24" s="76" t="s">
        <v>1153</v>
      </c>
      <c r="D24" s="76" t="s">
        <v>1155</v>
      </c>
      <c r="E24" s="77" t="s">
        <v>1209</v>
      </c>
      <c r="F24" s="78"/>
      <c r="G24" s="79"/>
      <c r="H24" s="80"/>
      <c r="I24" s="75"/>
      <c r="J24" s="75"/>
      <c r="K24" s="75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81" t="s">
        <v>1069</v>
      </c>
      <c r="AD24" s="82" t="s">
        <v>1194</v>
      </c>
    </row>
    <row r="25" spans="1:30" x14ac:dyDescent="0.25">
      <c r="C25" s="11">
        <v>44818</v>
      </c>
      <c r="D25" s="1">
        <v>49503</v>
      </c>
      <c r="E25" s="14" t="s">
        <v>1192</v>
      </c>
      <c r="AC25" s="73" t="s">
        <v>1070</v>
      </c>
      <c r="AD25" s="74" t="s">
        <v>1206</v>
      </c>
    </row>
    <row r="26" spans="1:30" x14ac:dyDescent="0.25">
      <c r="C26" s="11">
        <v>44818</v>
      </c>
      <c r="D26" s="1">
        <v>48161</v>
      </c>
      <c r="E26" s="14" t="s">
        <v>1191</v>
      </c>
      <c r="M26" s="90">
        <v>44562</v>
      </c>
      <c r="N26" s="60">
        <f>COUNTIFS($C$25:$C$1891,"&gt;=1/1/2022",$C$25:$C$1891,"&lt;=1/31/2022")</f>
        <v>0</v>
      </c>
      <c r="AC26" s="30" t="s">
        <v>1071</v>
      </c>
      <c r="AD26" s="35" t="s">
        <v>1208</v>
      </c>
    </row>
    <row r="27" spans="1:30" x14ac:dyDescent="0.25">
      <c r="C27" s="11">
        <v>44758</v>
      </c>
      <c r="D27" s="1">
        <v>48178</v>
      </c>
      <c r="E27" s="14" t="s">
        <v>1199</v>
      </c>
      <c r="M27" s="90">
        <v>44593</v>
      </c>
      <c r="N27" s="60">
        <f>COUNTIFS($C$25:$C$2891,"&gt;=2/1/2022",$C$25:$C$2891,"&lt;=2/31/2022")</f>
        <v>0</v>
      </c>
      <c r="AC27" s="29" t="s">
        <v>1072</v>
      </c>
      <c r="AD27" s="33" t="s">
        <v>1202</v>
      </c>
    </row>
    <row r="28" spans="1:30" x14ac:dyDescent="0.25">
      <c r="C28" s="12">
        <v>44759</v>
      </c>
      <c r="D28" s="1">
        <v>49091</v>
      </c>
      <c r="E28" s="14" t="s">
        <v>1208</v>
      </c>
      <c r="M28" s="90">
        <v>44621</v>
      </c>
      <c r="N28" s="60">
        <f>COUNTIFS($C$25:$C$4891,"&gt;=3/1/2022",$C$25:$C$4891,"&lt;=3/30/2022")</f>
        <v>0</v>
      </c>
      <c r="AC28" s="30" t="s">
        <v>1073</v>
      </c>
      <c r="AD28" s="32" t="s">
        <v>1201</v>
      </c>
    </row>
    <row r="29" spans="1:30" x14ac:dyDescent="0.25">
      <c r="C29" s="12">
        <v>44760</v>
      </c>
      <c r="D29" s="1">
        <v>48846</v>
      </c>
      <c r="E29" s="14" t="s">
        <v>1192</v>
      </c>
      <c r="M29" s="90">
        <v>44652</v>
      </c>
      <c r="N29" s="60">
        <f>COUNTIFS($C$25:$C$4891,"&gt;=4/1/2022",$C$25:$C$4891,"&lt;=4/31/2022")</f>
        <v>0</v>
      </c>
      <c r="AC29" s="29" t="s">
        <v>1074</v>
      </c>
      <c r="AD29" s="31" t="s">
        <v>1194</v>
      </c>
    </row>
    <row r="30" spans="1:30" x14ac:dyDescent="0.25">
      <c r="C30" s="12">
        <v>44761</v>
      </c>
      <c r="D30" s="1">
        <v>49503</v>
      </c>
      <c r="E30" s="14" t="s">
        <v>1192</v>
      </c>
      <c r="M30" s="90">
        <v>44682</v>
      </c>
      <c r="N30" s="60">
        <f>COUNTIFS($C$25:$C$4891,"&gt;=5/1/2022",$C$25:$C$4891,"&lt;=5/30/2022")</f>
        <v>0</v>
      </c>
      <c r="AC30" s="30" t="s">
        <v>1075</v>
      </c>
      <c r="AD30" s="35" t="s">
        <v>1208</v>
      </c>
    </row>
    <row r="31" spans="1:30" x14ac:dyDescent="0.25">
      <c r="C31" s="12">
        <v>44778</v>
      </c>
      <c r="D31" s="1">
        <v>49503</v>
      </c>
      <c r="E31" s="14" t="s">
        <v>1192</v>
      </c>
      <c r="M31" s="90">
        <v>44713</v>
      </c>
      <c r="N31" s="60">
        <f>COUNTIFS($C$25:$C$4891,"&gt;=6/1/2022",$C$25:$C$4891,"&lt;=6/31/2022")</f>
        <v>0</v>
      </c>
      <c r="AC31" s="29" t="s">
        <v>1076</v>
      </c>
      <c r="AD31" s="31" t="s">
        <v>1203</v>
      </c>
    </row>
    <row r="32" spans="1:30" x14ac:dyDescent="0.25">
      <c r="C32" s="1"/>
      <c r="D32" s="1"/>
      <c r="E32" s="1"/>
      <c r="M32" s="90">
        <v>44743</v>
      </c>
      <c r="N32" s="60">
        <f>COUNTIFS($C$25:$C$1891,"&gt;=7/1/2022",$C$25:$C$1891,"&lt;=7/31/2022")</f>
        <v>4</v>
      </c>
      <c r="AC32" s="30" t="s">
        <v>1077</v>
      </c>
      <c r="AD32" s="33" t="s">
        <v>1204</v>
      </c>
    </row>
    <row r="33" spans="3:30" x14ac:dyDescent="0.25">
      <c r="C33" s="12">
        <v>44791</v>
      </c>
      <c r="D33" s="1">
        <v>49740</v>
      </c>
      <c r="E33" s="14" t="s">
        <v>1208</v>
      </c>
      <c r="M33" s="90">
        <v>44774</v>
      </c>
      <c r="N33" s="60">
        <f>COUNTIFS($C$25:$C$2891,"&gt;=8/1/2022",$C$25:$C$2891,"&lt;=8/31/2022")</f>
        <v>29</v>
      </c>
      <c r="AC33" s="29" t="s">
        <v>1078</v>
      </c>
      <c r="AD33" s="31" t="s">
        <v>1194</v>
      </c>
    </row>
    <row r="34" spans="3:30" x14ac:dyDescent="0.25">
      <c r="C34" s="12">
        <v>44798</v>
      </c>
      <c r="D34" s="1">
        <v>48224</v>
      </c>
      <c r="E34" s="14" t="s">
        <v>1197</v>
      </c>
      <c r="M34" s="90">
        <v>44805</v>
      </c>
      <c r="N34" s="60">
        <f>COUNTIFS($C$25:$C$4891,"&gt;=9/1/2022",$C$25:$C$4891,"&lt;=9/30/2022")</f>
        <v>180</v>
      </c>
      <c r="AC34" s="30" t="s">
        <v>1079</v>
      </c>
      <c r="AD34" s="33" t="s">
        <v>1202</v>
      </c>
    </row>
    <row r="35" spans="3:30" x14ac:dyDescent="0.25">
      <c r="C35" s="12">
        <v>44798</v>
      </c>
      <c r="D35" s="1">
        <v>48186</v>
      </c>
      <c r="E35" s="14" t="s">
        <v>1191</v>
      </c>
      <c r="M35" s="90">
        <v>44835</v>
      </c>
      <c r="N35" s="60">
        <f>COUNTIFS($C$25:$C$4891,"&gt;=10/1/2022",$C$25:$C$4891,"&lt;=10/31/2022")</f>
        <v>165</v>
      </c>
      <c r="AC35" s="29" t="s">
        <v>1080</v>
      </c>
      <c r="AD35" s="31" t="s">
        <v>1206</v>
      </c>
    </row>
    <row r="36" spans="3:30" x14ac:dyDescent="0.25">
      <c r="C36" s="12">
        <v>44798</v>
      </c>
      <c r="D36" s="1">
        <v>48238</v>
      </c>
      <c r="E36" s="14" t="s">
        <v>1197</v>
      </c>
      <c r="M36" s="90">
        <v>44866</v>
      </c>
      <c r="N36" s="60">
        <f>COUNTIFS($C$25:$C$4891,"&gt;=11/1/2022",$C$25:$C$4891,"&lt;=11/30/2022")</f>
        <v>40</v>
      </c>
      <c r="AC36" s="30" t="s">
        <v>1081</v>
      </c>
      <c r="AD36" s="32" t="s">
        <v>1192</v>
      </c>
    </row>
    <row r="37" spans="3:30" ht="15.75" thickBot="1" x14ac:dyDescent="0.3">
      <c r="C37" s="12">
        <v>44798</v>
      </c>
      <c r="D37" s="1">
        <v>48227</v>
      </c>
      <c r="E37" s="14" t="s">
        <v>1197</v>
      </c>
      <c r="M37" s="90">
        <v>44896</v>
      </c>
      <c r="N37" s="63">
        <f>COUNTIFS($C$25:$C$4891,"&gt;=12/1/2022",$C$25:$C$4891,"&lt;=12/31/2022")</f>
        <v>18</v>
      </c>
      <c r="AC37" s="29" t="s">
        <v>1082</v>
      </c>
      <c r="AD37" s="31" t="s">
        <v>1201</v>
      </c>
    </row>
    <row r="38" spans="3:30" x14ac:dyDescent="0.25">
      <c r="C38" s="12">
        <v>44798</v>
      </c>
      <c r="D38" s="1">
        <v>49421</v>
      </c>
      <c r="E38" s="14" t="s">
        <v>1196</v>
      </c>
      <c r="M38" s="90">
        <v>44927</v>
      </c>
      <c r="N38" s="60">
        <f>COUNTIFS($C$25:$C$4891,"&gt;=1/1/2023",$C$25:$C$4891,"&lt;=1/31/2023")</f>
        <v>73</v>
      </c>
      <c r="AC38" s="30" t="s">
        <v>1083</v>
      </c>
      <c r="AD38" s="32" t="s">
        <v>1194</v>
      </c>
    </row>
    <row r="39" spans="3:30" x14ac:dyDescent="0.25">
      <c r="C39" s="12">
        <v>44798</v>
      </c>
      <c r="D39">
        <v>48221</v>
      </c>
      <c r="E39" s="14" t="s">
        <v>1197</v>
      </c>
      <c r="M39" s="90">
        <v>44958</v>
      </c>
      <c r="N39" s="60">
        <f>COUNTIFS($C$25:$C$4891,"&gt;=2/1/2023",$C$25:$C$4891,"&lt;=2/28/2023")</f>
        <v>54</v>
      </c>
      <c r="AC39" s="29" t="s">
        <v>1084</v>
      </c>
      <c r="AD39" s="31" t="s">
        <v>1203</v>
      </c>
    </row>
    <row r="40" spans="3:30" x14ac:dyDescent="0.25">
      <c r="C40" s="12">
        <v>44798</v>
      </c>
      <c r="D40">
        <v>48146</v>
      </c>
      <c r="E40" s="14" t="s">
        <v>1191</v>
      </c>
      <c r="M40" s="90">
        <v>44986</v>
      </c>
      <c r="N40" s="60">
        <f>COUNTIFS($C$25:$C$4891,"&gt;=3/1/2023",$C$25:$C$4891,"&lt;=3/31/2023")</f>
        <v>18</v>
      </c>
      <c r="AC40" s="30" t="s">
        <v>1085</v>
      </c>
      <c r="AD40" s="33" t="s">
        <v>1204</v>
      </c>
    </row>
    <row r="41" spans="3:30" x14ac:dyDescent="0.25">
      <c r="C41" s="12">
        <v>44798</v>
      </c>
      <c r="D41">
        <v>49548</v>
      </c>
      <c r="E41" s="14" t="s">
        <v>1192</v>
      </c>
      <c r="M41" s="90">
        <v>45017</v>
      </c>
      <c r="N41" s="60">
        <f>COUNTIFS($C$25:$C$4891,"&gt;=4/1/2023",$C$25:$C$4891,"&lt;=4/30/2023")</f>
        <v>11</v>
      </c>
      <c r="AC41" s="29" t="s">
        <v>1086</v>
      </c>
      <c r="AD41" s="31" t="s">
        <v>1208</v>
      </c>
    </row>
    <row r="42" spans="3:30" x14ac:dyDescent="0.25">
      <c r="C42" s="12">
        <v>44798</v>
      </c>
      <c r="D42">
        <v>49651</v>
      </c>
      <c r="E42" s="14" t="s">
        <v>1208</v>
      </c>
      <c r="M42" s="90">
        <v>45047</v>
      </c>
      <c r="N42" s="60">
        <f>COUNTIFS($C$25:$C$4891,"&gt;=5/1/2023",$C$25:$C$4891,"&lt;=5/31/2023")</f>
        <v>74</v>
      </c>
      <c r="AC42" s="30" t="s">
        <v>1087</v>
      </c>
      <c r="AD42" s="35" t="s">
        <v>1208</v>
      </c>
    </row>
    <row r="43" spans="3:30" x14ac:dyDescent="0.25">
      <c r="C43" s="12">
        <v>44798</v>
      </c>
      <c r="D43">
        <v>48234</v>
      </c>
      <c r="E43" s="14" t="s">
        <v>1197</v>
      </c>
      <c r="M43" s="90">
        <v>45078</v>
      </c>
      <c r="N43" s="60">
        <f>COUNTIFS($C$25:$C$4891,"&gt;=6/1/2023",$C$25:$C$4891,"&lt;=6/30/2023")</f>
        <v>96</v>
      </c>
      <c r="AC43" s="29" t="s">
        <v>1088</v>
      </c>
      <c r="AD43" s="31" t="s">
        <v>1192</v>
      </c>
    </row>
    <row r="44" spans="3:30" x14ac:dyDescent="0.25">
      <c r="C44" s="12">
        <v>44798</v>
      </c>
      <c r="D44">
        <v>49120</v>
      </c>
      <c r="E44" s="14" t="s">
        <v>1205</v>
      </c>
      <c r="M44" s="90">
        <v>45108</v>
      </c>
      <c r="N44" s="60">
        <f>COUNTIFS($C$25:$C$4891,"&gt;=7/1/2023",$C$25:$C$4891,"&lt;=7/31/2023")</f>
        <v>131</v>
      </c>
      <c r="AC44" s="30" t="s">
        <v>1089</v>
      </c>
      <c r="AD44" s="32" t="s">
        <v>1194</v>
      </c>
    </row>
    <row r="45" spans="3:30" x14ac:dyDescent="0.25">
      <c r="C45" s="12">
        <v>44798</v>
      </c>
      <c r="D45">
        <v>48033</v>
      </c>
      <c r="E45" s="14" t="s">
        <v>1200</v>
      </c>
      <c r="M45" s="90">
        <v>45139</v>
      </c>
      <c r="N45" s="60">
        <f>COUNTIFS($C$25:$C$4891,"&gt;=8/1/2023",$C$25:$C$4891,"&lt;=8/31/2023")</f>
        <v>138</v>
      </c>
      <c r="AC45" s="29" t="s">
        <v>1090</v>
      </c>
      <c r="AD45" s="31" t="s">
        <v>1196</v>
      </c>
    </row>
    <row r="46" spans="3:30" x14ac:dyDescent="0.25">
      <c r="C46" s="12">
        <v>44798</v>
      </c>
      <c r="D46">
        <v>49441</v>
      </c>
      <c r="E46" s="14" t="s">
        <v>1192</v>
      </c>
      <c r="M46" s="90">
        <v>45170</v>
      </c>
      <c r="N46" s="60">
        <f>COUNTIFS($C$25:$C$4891,"&gt;=9/1/2023",$C$25:$C$4891,"&lt;=9/30/2023")</f>
        <v>78</v>
      </c>
      <c r="AC46" s="30" t="s">
        <v>1091</v>
      </c>
      <c r="AD46" s="33" t="s">
        <v>1202</v>
      </c>
    </row>
    <row r="47" spans="3:30" x14ac:dyDescent="0.25">
      <c r="C47" s="12">
        <v>44798</v>
      </c>
      <c r="D47">
        <v>48348</v>
      </c>
      <c r="E47" s="14" t="s">
        <v>1199</v>
      </c>
      <c r="M47" s="90">
        <v>45200</v>
      </c>
      <c r="N47" s="60">
        <f>COUNTIFS($C$25:$C$4891,"&gt;=10/1/2023",$C$25:$C$4891,"&lt;=10/31/2023")</f>
        <v>109</v>
      </c>
      <c r="AC47" s="29" t="s">
        <v>1092</v>
      </c>
      <c r="AD47" s="34" t="s">
        <v>1208</v>
      </c>
    </row>
    <row r="48" spans="3:30" x14ac:dyDescent="0.25">
      <c r="C48" s="12">
        <v>44798</v>
      </c>
      <c r="D48">
        <v>48843</v>
      </c>
      <c r="E48" s="14" t="s">
        <v>1204</v>
      </c>
      <c r="M48" s="90">
        <v>45231</v>
      </c>
      <c r="N48" s="60">
        <f>COUNTIFS($C$25:$C$4891,"&gt;=11/1/2023",$C$25:$C$4891,"&lt;=11/28/2023")</f>
        <v>114</v>
      </c>
      <c r="AC48" s="30" t="s">
        <v>1093</v>
      </c>
      <c r="AD48" s="33" t="s">
        <v>1204</v>
      </c>
    </row>
    <row r="49" spans="3:30" ht="15.75" thickBot="1" x14ac:dyDescent="0.3">
      <c r="C49" s="12">
        <v>44798</v>
      </c>
      <c r="D49">
        <v>48228</v>
      </c>
      <c r="E49" s="14" t="s">
        <v>1197</v>
      </c>
      <c r="M49" s="90">
        <v>45261</v>
      </c>
      <c r="N49" s="63">
        <f>COUNTIFS($C$25:$C$4891,"&gt;=12/1/2023",$C$25:$C$4891,"&lt;=12/31/2023")</f>
        <v>85</v>
      </c>
      <c r="AC49" s="29" t="s">
        <v>1094</v>
      </c>
      <c r="AD49" s="33" t="s">
        <v>1204</v>
      </c>
    </row>
    <row r="50" spans="3:30" x14ac:dyDescent="0.25">
      <c r="C50" s="12">
        <v>44798</v>
      </c>
      <c r="D50">
        <v>48206</v>
      </c>
      <c r="E50" s="14" t="s">
        <v>1197</v>
      </c>
      <c r="M50" s="90">
        <v>45292</v>
      </c>
      <c r="N50" s="61">
        <f>COUNTIFS($C$25:$C$4891,"&gt;=1/1/2024",$C$25:$C$4891,"&lt;=1/31/2024")</f>
        <v>137</v>
      </c>
      <c r="AC50" s="30" t="s">
        <v>1095</v>
      </c>
      <c r="AD50" s="32" t="s">
        <v>1194</v>
      </c>
    </row>
    <row r="51" spans="3:30" x14ac:dyDescent="0.25">
      <c r="C51" s="12">
        <v>44798</v>
      </c>
      <c r="D51">
        <v>48234</v>
      </c>
      <c r="E51" s="14" t="s">
        <v>1197</v>
      </c>
      <c r="M51" s="90">
        <v>45323</v>
      </c>
      <c r="N51" s="61">
        <f>COUNTIFS($C$25:$C$4891,"&gt;=2/1/2024",$C$25:$C$4891,"&lt;=2/28/2024")</f>
        <v>125</v>
      </c>
      <c r="AC51" s="29" t="s">
        <v>1096</v>
      </c>
      <c r="AD51" s="31" t="s">
        <v>1194</v>
      </c>
    </row>
    <row r="52" spans="3:30" x14ac:dyDescent="0.25">
      <c r="C52" s="12">
        <v>44798</v>
      </c>
      <c r="D52">
        <v>48088</v>
      </c>
      <c r="E52" s="14" t="s">
        <v>1200</v>
      </c>
      <c r="M52" s="90">
        <v>45352</v>
      </c>
      <c r="N52" s="61">
        <f>COUNTIFS($C$25:$C$4891,"&gt;=3/1/2024",$C$25:$C$4891,"&lt;=3/31/2024")</f>
        <v>197</v>
      </c>
      <c r="AC52" s="30" t="s">
        <v>1200</v>
      </c>
      <c r="AD52" s="32" t="s">
        <v>1200</v>
      </c>
    </row>
    <row r="53" spans="3:30" x14ac:dyDescent="0.25">
      <c r="C53" s="12">
        <v>44798</v>
      </c>
      <c r="D53">
        <v>48235</v>
      </c>
      <c r="E53" s="14" t="s">
        <v>1197</v>
      </c>
      <c r="M53" s="90">
        <v>45383</v>
      </c>
      <c r="N53" s="61">
        <f>COUNTIFS($C$25:$C$4891,"&gt;=4/1/2024",$C$25:$C$4891,"&lt;=4/30/2024")</f>
        <v>117</v>
      </c>
      <c r="AC53" s="29" t="s">
        <v>1098</v>
      </c>
      <c r="AD53" s="34" t="s">
        <v>1208</v>
      </c>
    </row>
    <row r="54" spans="3:30" x14ac:dyDescent="0.25">
      <c r="C54" s="12">
        <v>44798</v>
      </c>
      <c r="D54">
        <v>49040</v>
      </c>
      <c r="E54" s="14" t="s">
        <v>1204</v>
      </c>
      <c r="M54" s="90">
        <v>45413</v>
      </c>
      <c r="N54" s="61">
        <f>COUNTIFS($C$25:$C$4891,"&gt;=5/1/2024",$C$25:$C$4891,"&lt;=5/31/2024")</f>
        <v>124</v>
      </c>
      <c r="AC54" s="30" t="s">
        <v>1099</v>
      </c>
      <c r="AD54" s="32" t="s">
        <v>1194</v>
      </c>
    </row>
    <row r="55" spans="3:30" x14ac:dyDescent="0.25">
      <c r="C55" s="12">
        <v>44798</v>
      </c>
      <c r="D55">
        <v>48174</v>
      </c>
      <c r="E55" s="14" t="s">
        <v>1191</v>
      </c>
      <c r="M55" s="90">
        <v>45444</v>
      </c>
      <c r="N55" s="61">
        <f>COUNTIFS($C$25:$C$4891,"&gt;=6/1/2024",$C$25:$C$4891,"&lt;=6/30/2024")</f>
        <v>112</v>
      </c>
      <c r="AC55" s="29" t="s">
        <v>1100</v>
      </c>
      <c r="AD55" s="31" t="s">
        <v>1196</v>
      </c>
    </row>
    <row r="56" spans="3:30" x14ac:dyDescent="0.25">
      <c r="C56" s="12">
        <v>44798</v>
      </c>
      <c r="D56">
        <v>49503</v>
      </c>
      <c r="E56" s="14" t="s">
        <v>1192</v>
      </c>
      <c r="M56" s="90">
        <v>45474</v>
      </c>
      <c r="N56" s="61">
        <f>COUNTIFS($C$25:$C$4891,"&gt;=7/1/2024",$C$25:$C$4891,"&lt;=7/31/2024")</f>
        <v>94</v>
      </c>
      <c r="AC56" s="30" t="s">
        <v>1101</v>
      </c>
      <c r="AD56" s="32" t="s">
        <v>1196</v>
      </c>
    </row>
    <row r="57" spans="3:30" x14ac:dyDescent="0.25">
      <c r="C57" s="12">
        <v>44799</v>
      </c>
      <c r="D57">
        <v>49348</v>
      </c>
      <c r="E57" s="14" t="s">
        <v>1192</v>
      </c>
      <c r="M57" s="90">
        <v>45505</v>
      </c>
      <c r="N57" s="61">
        <f>COUNTIFS($C$25:$C$4891,"&gt;=8/1/2024",$C$25:$C$4891,"&lt;=8/31/2024")</f>
        <v>0</v>
      </c>
      <c r="AC57" s="29" t="s">
        <v>1102</v>
      </c>
      <c r="AD57" s="31" t="s">
        <v>1194</v>
      </c>
    </row>
    <row r="58" spans="3:30" x14ac:dyDescent="0.25">
      <c r="C58" s="12">
        <v>44802</v>
      </c>
      <c r="D58">
        <v>48234</v>
      </c>
      <c r="E58" s="14" t="s">
        <v>1197</v>
      </c>
      <c r="M58" s="90">
        <v>45536</v>
      </c>
      <c r="N58" s="61">
        <f>COUNTIFS($C$25:$C$4891,"&gt;=9/1/2024",$C$25:$C$4891,"&lt;=9/30/2024")</f>
        <v>0</v>
      </c>
      <c r="AC58" s="30" t="s">
        <v>1103</v>
      </c>
      <c r="AD58" s="32" t="s">
        <v>1203</v>
      </c>
    </row>
    <row r="59" spans="3:30" x14ac:dyDescent="0.25">
      <c r="C59" s="12">
        <v>44804</v>
      </c>
      <c r="D59" s="1">
        <v>48219</v>
      </c>
      <c r="E59" s="14" t="s">
        <v>1197</v>
      </c>
      <c r="M59" s="90">
        <v>45566</v>
      </c>
      <c r="N59" s="61">
        <f>COUNTIFS($C$25:$C$4891,"&gt;=10/1/2024",$C$25:$C$4891,"&lt;=10/30/2024")</f>
        <v>0</v>
      </c>
      <c r="AC59" s="29" t="s">
        <v>1104</v>
      </c>
      <c r="AD59" s="34" t="s">
        <v>1208</v>
      </c>
    </row>
    <row r="60" spans="3:30" x14ac:dyDescent="0.25">
      <c r="C60" s="12">
        <v>44804</v>
      </c>
      <c r="D60" s="1">
        <v>48653</v>
      </c>
      <c r="E60" s="14" t="s">
        <v>1201</v>
      </c>
      <c r="M60" s="90">
        <v>45597</v>
      </c>
      <c r="N60" s="61">
        <f>COUNTIFS($C$25:$C$4891,"&gt;=11/1/2024",$C$25:$C$4891,"&lt;=11/28/2024")</f>
        <v>0</v>
      </c>
      <c r="AC60" s="30" t="s">
        <v>1105</v>
      </c>
      <c r="AD60" s="32" t="s">
        <v>1191</v>
      </c>
    </row>
    <row r="61" spans="3:30" ht="15.75" thickBot="1" x14ac:dyDescent="0.3">
      <c r="C61" s="12">
        <v>44808</v>
      </c>
      <c r="D61" s="1">
        <v>48210</v>
      </c>
      <c r="E61" s="14" t="s">
        <v>1197</v>
      </c>
      <c r="M61" s="90">
        <v>45627</v>
      </c>
      <c r="N61" s="64"/>
      <c r="AC61" s="29" t="s">
        <v>1106</v>
      </c>
      <c r="AD61" s="31" t="s">
        <v>1192</v>
      </c>
    </row>
    <row r="62" spans="3:30" x14ac:dyDescent="0.25">
      <c r="C62" s="12">
        <v>44811</v>
      </c>
      <c r="D62" s="1">
        <v>49849</v>
      </c>
      <c r="E62" s="14" t="s">
        <v>1194</v>
      </c>
      <c r="AC62" s="30" t="s">
        <v>1107</v>
      </c>
      <c r="AD62" s="32" t="s">
        <v>1195</v>
      </c>
    </row>
    <row r="63" spans="3:30" x14ac:dyDescent="0.25">
      <c r="C63" s="12">
        <v>44812</v>
      </c>
      <c r="D63" s="1">
        <v>48235</v>
      </c>
      <c r="E63" s="14" t="s">
        <v>1197</v>
      </c>
      <c r="AC63" s="29" t="s">
        <v>1108</v>
      </c>
      <c r="AD63" s="31" t="s">
        <v>1192</v>
      </c>
    </row>
    <row r="64" spans="3:30" x14ac:dyDescent="0.25">
      <c r="C64" s="12">
        <v>44817</v>
      </c>
      <c r="D64" s="1">
        <v>49854</v>
      </c>
      <c r="E64" s="14" t="s">
        <v>1194</v>
      </c>
      <c r="AC64" s="30" t="s">
        <v>1109</v>
      </c>
      <c r="AD64" s="32" t="s">
        <v>1196</v>
      </c>
    </row>
    <row r="65" spans="3:30" x14ac:dyDescent="0.25">
      <c r="C65" s="12">
        <v>44824</v>
      </c>
      <c r="D65" s="1">
        <v>48186</v>
      </c>
      <c r="E65" s="14" t="s">
        <v>1191</v>
      </c>
      <c r="AC65" s="29" t="s">
        <v>1199</v>
      </c>
      <c r="AD65" s="31" t="s">
        <v>1199</v>
      </c>
    </row>
    <row r="66" spans="3:30" x14ac:dyDescent="0.25">
      <c r="C66" s="12">
        <v>44824</v>
      </c>
      <c r="D66">
        <v>48223</v>
      </c>
      <c r="E66" s="14" t="s">
        <v>1197</v>
      </c>
      <c r="AC66" s="30" t="s">
        <v>1110</v>
      </c>
      <c r="AD66" s="32" t="s">
        <v>1196</v>
      </c>
    </row>
    <row r="67" spans="3:30" x14ac:dyDescent="0.25">
      <c r="C67" s="12">
        <v>44824</v>
      </c>
      <c r="D67" s="1">
        <v>48195</v>
      </c>
      <c r="E67" s="14" t="s">
        <v>1191</v>
      </c>
      <c r="AC67" s="29" t="s">
        <v>1111</v>
      </c>
      <c r="AD67" s="31" t="s">
        <v>1201</v>
      </c>
    </row>
    <row r="68" spans="3:30" x14ac:dyDescent="0.25">
      <c r="C68" s="12">
        <v>44824</v>
      </c>
      <c r="D68" s="1">
        <v>48433</v>
      </c>
      <c r="E68" s="14" t="s">
        <v>1202</v>
      </c>
      <c r="AC68" s="30" t="s">
        <v>1112</v>
      </c>
      <c r="AD68" s="32" t="s">
        <v>1194</v>
      </c>
    </row>
    <row r="69" spans="3:30" x14ac:dyDescent="0.25">
      <c r="C69" s="12">
        <v>44824</v>
      </c>
      <c r="D69" s="1">
        <v>48234</v>
      </c>
      <c r="E69" s="14" t="s">
        <v>1197</v>
      </c>
      <c r="AC69" s="29" t="s">
        <v>1113</v>
      </c>
      <c r="AD69" s="31" t="s">
        <v>1196</v>
      </c>
    </row>
    <row r="70" spans="3:30" x14ac:dyDescent="0.25">
      <c r="C70" s="12">
        <v>44824</v>
      </c>
      <c r="D70" s="1">
        <v>48601</v>
      </c>
      <c r="E70" s="14" t="s">
        <v>1203</v>
      </c>
      <c r="AC70" s="30" t="s">
        <v>1114</v>
      </c>
      <c r="AD70" s="32" t="s">
        <v>1195</v>
      </c>
    </row>
    <row r="71" spans="3:30" x14ac:dyDescent="0.25">
      <c r="C71" s="12">
        <v>44824</v>
      </c>
      <c r="D71" s="1">
        <v>49202</v>
      </c>
      <c r="E71" s="14" t="s">
        <v>1204</v>
      </c>
      <c r="AC71" s="29" t="s">
        <v>1115</v>
      </c>
      <c r="AD71" s="31" t="s">
        <v>1195</v>
      </c>
    </row>
    <row r="72" spans="3:30" x14ac:dyDescent="0.25">
      <c r="C72" s="12">
        <v>44824</v>
      </c>
      <c r="D72" s="1">
        <v>48205</v>
      </c>
      <c r="E72" s="14" t="s">
        <v>1197</v>
      </c>
      <c r="AC72" s="30" t="s">
        <v>1116</v>
      </c>
      <c r="AD72" s="32" t="s">
        <v>1192</v>
      </c>
    </row>
    <row r="73" spans="3:30" x14ac:dyDescent="0.25">
      <c r="C73" s="12">
        <v>44824</v>
      </c>
      <c r="D73" s="1">
        <v>48601</v>
      </c>
      <c r="E73" s="14" t="s">
        <v>1203</v>
      </c>
      <c r="AC73" s="29" t="s">
        <v>1117</v>
      </c>
      <c r="AD73" s="31" t="s">
        <v>1195</v>
      </c>
    </row>
    <row r="74" spans="3:30" x14ac:dyDescent="0.25">
      <c r="C74" s="12">
        <v>44824</v>
      </c>
      <c r="D74" s="1">
        <v>48227</v>
      </c>
      <c r="E74" s="14" t="s">
        <v>1197</v>
      </c>
      <c r="AC74" s="30" t="s">
        <v>1118</v>
      </c>
      <c r="AD74" s="32" t="s">
        <v>1201</v>
      </c>
    </row>
    <row r="75" spans="3:30" x14ac:dyDescent="0.25">
      <c r="C75" s="12">
        <v>44824</v>
      </c>
      <c r="D75" s="1">
        <v>49721</v>
      </c>
      <c r="E75" s="14" t="s">
        <v>1195</v>
      </c>
      <c r="AC75" s="29" t="s">
        <v>1119</v>
      </c>
      <c r="AD75" s="31" t="s">
        <v>1203</v>
      </c>
    </row>
    <row r="76" spans="3:30" x14ac:dyDescent="0.25">
      <c r="C76" s="12">
        <v>44824</v>
      </c>
      <c r="D76" s="1">
        <v>48708</v>
      </c>
      <c r="E76" s="14" t="s">
        <v>1203</v>
      </c>
      <c r="AC76" s="30" t="s">
        <v>1120</v>
      </c>
      <c r="AD76" s="33" t="s">
        <v>1202</v>
      </c>
    </row>
    <row r="77" spans="3:30" x14ac:dyDescent="0.25">
      <c r="C77" s="12">
        <v>44824</v>
      </c>
      <c r="D77" s="1">
        <v>48108</v>
      </c>
      <c r="E77" s="14" t="s">
        <v>1204</v>
      </c>
      <c r="AC77" s="29" t="s">
        <v>1121</v>
      </c>
      <c r="AD77" s="31" t="s">
        <v>1194</v>
      </c>
    </row>
    <row r="78" spans="3:30" x14ac:dyDescent="0.25">
      <c r="C78" s="12">
        <v>44824</v>
      </c>
      <c r="D78" s="1">
        <v>48886</v>
      </c>
      <c r="E78" s="14" t="s">
        <v>1192</v>
      </c>
      <c r="AC78" s="30" t="s">
        <v>1122</v>
      </c>
      <c r="AD78" s="33" t="s">
        <v>1202</v>
      </c>
    </row>
    <row r="79" spans="3:30" x14ac:dyDescent="0.25">
      <c r="C79" s="12">
        <v>44824</v>
      </c>
      <c r="D79" s="1">
        <v>48228</v>
      </c>
      <c r="E79" s="14" t="s">
        <v>1197</v>
      </c>
      <c r="AC79" s="29" t="s">
        <v>1123</v>
      </c>
      <c r="AD79" s="31" t="s">
        <v>1200</v>
      </c>
    </row>
    <row r="80" spans="3:30" x14ac:dyDescent="0.25">
      <c r="C80" s="12">
        <v>44824</v>
      </c>
      <c r="D80" s="1">
        <v>48224</v>
      </c>
      <c r="E80" s="14" t="s">
        <v>1197</v>
      </c>
      <c r="AC80" s="30" t="s">
        <v>1151</v>
      </c>
      <c r="AD80" s="32" t="s">
        <v>1208</v>
      </c>
    </row>
    <row r="81" spans="3:30" x14ac:dyDescent="0.25">
      <c r="C81" s="12">
        <v>44824</v>
      </c>
      <c r="D81" s="1">
        <v>48201</v>
      </c>
      <c r="E81" s="14" t="s">
        <v>1197</v>
      </c>
      <c r="AC81" s="29" t="s">
        <v>1124</v>
      </c>
      <c r="AD81" s="33" t="s">
        <v>1202</v>
      </c>
    </row>
    <row r="82" spans="3:30" x14ac:dyDescent="0.25">
      <c r="C82" s="12">
        <v>44824</v>
      </c>
      <c r="D82" s="1">
        <v>48755</v>
      </c>
      <c r="E82" s="14" t="s">
        <v>1202</v>
      </c>
      <c r="AC82" s="30" t="s">
        <v>1125</v>
      </c>
      <c r="AD82" s="32" t="s">
        <v>1205</v>
      </c>
    </row>
    <row r="83" spans="3:30" x14ac:dyDescent="0.25">
      <c r="C83" s="12">
        <v>44824</v>
      </c>
      <c r="D83" s="1">
        <v>48601</v>
      </c>
      <c r="E83" s="14" t="s">
        <v>1203</v>
      </c>
      <c r="AC83" s="29" t="s">
        <v>1126</v>
      </c>
      <c r="AD83" s="33" t="s">
        <v>1204</v>
      </c>
    </row>
    <row r="84" spans="3:30" x14ac:dyDescent="0.25">
      <c r="C84" s="12">
        <v>44824</v>
      </c>
      <c r="D84" s="1">
        <v>48146</v>
      </c>
      <c r="E84" s="14" t="s">
        <v>1191</v>
      </c>
      <c r="AC84" s="30" t="s">
        <v>1127</v>
      </c>
      <c r="AD84" s="32" t="s">
        <v>1198</v>
      </c>
    </row>
    <row r="85" spans="3:30" x14ac:dyDescent="0.25">
      <c r="C85" s="12">
        <v>44824</v>
      </c>
      <c r="D85" s="1">
        <v>48224</v>
      </c>
      <c r="E85" s="14" t="s">
        <v>1197</v>
      </c>
      <c r="AC85" s="29" t="s">
        <v>1128</v>
      </c>
      <c r="AD85" s="34" t="s">
        <v>1208</v>
      </c>
    </row>
    <row r="86" spans="3:30" x14ac:dyDescent="0.25">
      <c r="C86" s="12">
        <v>44824</v>
      </c>
      <c r="D86" s="1">
        <v>48638</v>
      </c>
      <c r="E86" s="14" t="s">
        <v>1203</v>
      </c>
    </row>
    <row r="87" spans="3:30" x14ac:dyDescent="0.25">
      <c r="C87" s="12">
        <v>44824</v>
      </c>
      <c r="D87" s="1">
        <v>49712</v>
      </c>
      <c r="E87" s="14" t="s">
        <v>1208</v>
      </c>
    </row>
    <row r="88" spans="3:30" x14ac:dyDescent="0.25">
      <c r="C88" s="12">
        <v>44824</v>
      </c>
      <c r="D88" s="1">
        <v>48708</v>
      </c>
      <c r="E88" s="14" t="s">
        <v>1203</v>
      </c>
    </row>
    <row r="89" spans="3:30" x14ac:dyDescent="0.25">
      <c r="C89" s="12">
        <v>44824</v>
      </c>
      <c r="D89" s="1">
        <v>48066</v>
      </c>
      <c r="E89" s="14" t="s">
        <v>1200</v>
      </c>
    </row>
    <row r="90" spans="3:30" x14ac:dyDescent="0.25">
      <c r="C90" s="12">
        <v>44824</v>
      </c>
      <c r="D90" s="1">
        <v>48335</v>
      </c>
      <c r="E90" s="14" t="s">
        <v>1199</v>
      </c>
    </row>
    <row r="91" spans="3:30" x14ac:dyDescent="0.25">
      <c r="C91" s="12">
        <v>44824</v>
      </c>
      <c r="D91" s="1">
        <v>48038</v>
      </c>
      <c r="E91" s="14" t="s">
        <v>1200</v>
      </c>
    </row>
    <row r="92" spans="3:30" x14ac:dyDescent="0.25">
      <c r="C92" s="12">
        <v>44824</v>
      </c>
      <c r="D92" s="1">
        <v>48307</v>
      </c>
      <c r="E92" s="14" t="s">
        <v>1199</v>
      </c>
    </row>
    <row r="93" spans="3:30" x14ac:dyDescent="0.25">
      <c r="C93" s="12">
        <v>44824</v>
      </c>
      <c r="D93" s="1">
        <v>48150</v>
      </c>
      <c r="E93" s="14" t="s">
        <v>1191</v>
      </c>
    </row>
    <row r="94" spans="3:30" x14ac:dyDescent="0.25">
      <c r="C94" s="12">
        <v>44824</v>
      </c>
      <c r="D94" s="1">
        <v>48237</v>
      </c>
      <c r="E94" s="14" t="s">
        <v>1199</v>
      </c>
    </row>
    <row r="95" spans="3:30" x14ac:dyDescent="0.25">
      <c r="C95" s="12">
        <v>44824</v>
      </c>
      <c r="D95" s="1">
        <v>48238</v>
      </c>
      <c r="E95" s="14" t="s">
        <v>1197</v>
      </c>
    </row>
    <row r="96" spans="3:30" x14ac:dyDescent="0.25">
      <c r="C96" s="12">
        <v>44824</v>
      </c>
      <c r="D96" s="1">
        <v>48228</v>
      </c>
      <c r="E96" s="14" t="s">
        <v>1197</v>
      </c>
    </row>
    <row r="97" spans="3:5" x14ac:dyDescent="0.25">
      <c r="C97" s="12">
        <v>44824</v>
      </c>
      <c r="D97" s="1">
        <v>48708</v>
      </c>
      <c r="E97" s="14" t="s">
        <v>1203</v>
      </c>
    </row>
    <row r="98" spans="3:5" x14ac:dyDescent="0.25">
      <c r="C98" s="12">
        <v>44824</v>
      </c>
      <c r="D98" s="1">
        <v>48066</v>
      </c>
      <c r="E98" s="14" t="s">
        <v>1200</v>
      </c>
    </row>
    <row r="99" spans="3:5" x14ac:dyDescent="0.25">
      <c r="C99" s="12">
        <v>44824</v>
      </c>
      <c r="D99" s="1">
        <v>48237</v>
      </c>
      <c r="E99" s="14" t="s">
        <v>1199</v>
      </c>
    </row>
    <row r="100" spans="3:5" x14ac:dyDescent="0.25">
      <c r="C100" s="12">
        <v>44824</v>
      </c>
      <c r="D100" s="1">
        <v>48152</v>
      </c>
      <c r="E100" s="14" t="s">
        <v>1191</v>
      </c>
    </row>
    <row r="101" spans="3:5" x14ac:dyDescent="0.25">
      <c r="C101" s="12">
        <v>44824</v>
      </c>
      <c r="D101" s="1">
        <v>48219</v>
      </c>
      <c r="E101" s="14" t="s">
        <v>1197</v>
      </c>
    </row>
    <row r="102" spans="3:5" x14ac:dyDescent="0.25">
      <c r="C102" s="12">
        <v>44824</v>
      </c>
      <c r="D102" s="1">
        <v>49339</v>
      </c>
      <c r="E102" s="14" t="s">
        <v>1192</v>
      </c>
    </row>
    <row r="103" spans="3:5" x14ac:dyDescent="0.25">
      <c r="C103" s="12">
        <v>44824</v>
      </c>
      <c r="D103" s="1">
        <v>48213</v>
      </c>
      <c r="E103" s="14" t="s">
        <v>1197</v>
      </c>
    </row>
    <row r="104" spans="3:5" x14ac:dyDescent="0.25">
      <c r="C104" s="12">
        <v>44824</v>
      </c>
      <c r="D104" s="1">
        <v>49323</v>
      </c>
      <c r="E104" s="14" t="s">
        <v>1192</v>
      </c>
    </row>
    <row r="105" spans="3:5" x14ac:dyDescent="0.25">
      <c r="C105" s="12">
        <v>44824</v>
      </c>
      <c r="D105" s="1">
        <v>48021</v>
      </c>
      <c r="E105" s="14" t="s">
        <v>1200</v>
      </c>
    </row>
    <row r="106" spans="3:5" x14ac:dyDescent="0.25">
      <c r="C106" s="12">
        <v>44824</v>
      </c>
      <c r="D106" s="1">
        <v>48174</v>
      </c>
      <c r="E106" s="14" t="s">
        <v>1191</v>
      </c>
    </row>
    <row r="107" spans="3:5" x14ac:dyDescent="0.25">
      <c r="C107" s="12">
        <v>44824</v>
      </c>
      <c r="D107" s="1">
        <v>48186</v>
      </c>
      <c r="E107" s="14" t="s">
        <v>1191</v>
      </c>
    </row>
    <row r="108" spans="3:5" x14ac:dyDescent="0.25">
      <c r="C108" s="12">
        <v>44824</v>
      </c>
      <c r="D108" s="1">
        <v>48045</v>
      </c>
      <c r="E108" s="14" t="s">
        <v>1200</v>
      </c>
    </row>
    <row r="109" spans="3:5" x14ac:dyDescent="0.25">
      <c r="C109" s="12">
        <v>44824</v>
      </c>
      <c r="D109" s="1">
        <v>48750</v>
      </c>
      <c r="E109" s="14" t="s">
        <v>1201</v>
      </c>
    </row>
    <row r="110" spans="3:5" x14ac:dyDescent="0.25">
      <c r="C110" s="12">
        <v>44824</v>
      </c>
      <c r="D110" s="1">
        <v>48111</v>
      </c>
      <c r="E110" s="14" t="s">
        <v>1191</v>
      </c>
    </row>
    <row r="111" spans="3:5" x14ac:dyDescent="0.25">
      <c r="C111" s="12">
        <v>44824</v>
      </c>
      <c r="D111" s="1">
        <v>48227</v>
      </c>
      <c r="E111" s="14" t="s">
        <v>1197</v>
      </c>
    </row>
    <row r="112" spans="3:5" x14ac:dyDescent="0.25">
      <c r="C112" s="12">
        <v>44824</v>
      </c>
      <c r="D112" s="1">
        <v>48326</v>
      </c>
      <c r="E112" s="14" t="s">
        <v>1199</v>
      </c>
    </row>
    <row r="113" spans="3:5" x14ac:dyDescent="0.25">
      <c r="C113" s="12">
        <v>44824</v>
      </c>
      <c r="D113" s="1">
        <v>48205</v>
      </c>
      <c r="E113" s="14" t="s">
        <v>1197</v>
      </c>
    </row>
    <row r="114" spans="3:5" x14ac:dyDescent="0.25">
      <c r="C114" s="12">
        <v>44824</v>
      </c>
      <c r="D114" s="1">
        <v>48227</v>
      </c>
      <c r="E114" s="14" t="s">
        <v>1197</v>
      </c>
    </row>
    <row r="115" spans="3:5" x14ac:dyDescent="0.25">
      <c r="C115" s="12">
        <v>44824</v>
      </c>
      <c r="D115" s="1">
        <v>48475</v>
      </c>
      <c r="E115" s="14" t="s">
        <v>1202</v>
      </c>
    </row>
    <row r="116" spans="3:5" x14ac:dyDescent="0.25">
      <c r="C116" s="12">
        <v>44824</v>
      </c>
      <c r="D116" s="1">
        <v>48205</v>
      </c>
      <c r="E116" s="14" t="s">
        <v>1197</v>
      </c>
    </row>
    <row r="117" spans="3:5" x14ac:dyDescent="0.25">
      <c r="C117" s="12">
        <v>44824</v>
      </c>
      <c r="D117" s="1">
        <v>48044</v>
      </c>
      <c r="E117" s="14" t="s">
        <v>1200</v>
      </c>
    </row>
    <row r="118" spans="3:5" x14ac:dyDescent="0.25">
      <c r="C118" s="12">
        <v>44824</v>
      </c>
      <c r="D118" s="1">
        <v>48036</v>
      </c>
      <c r="E118" s="14" t="s">
        <v>1200</v>
      </c>
    </row>
    <row r="119" spans="3:5" x14ac:dyDescent="0.25">
      <c r="C119" s="12">
        <v>44824</v>
      </c>
      <c r="D119" s="1">
        <v>48235</v>
      </c>
      <c r="E119" s="14" t="s">
        <v>1197</v>
      </c>
    </row>
    <row r="120" spans="3:5" x14ac:dyDescent="0.25">
      <c r="C120" s="12">
        <v>44824</v>
      </c>
      <c r="D120" s="1">
        <v>49507</v>
      </c>
      <c r="E120" s="14" t="s">
        <v>1192</v>
      </c>
    </row>
    <row r="121" spans="3:5" x14ac:dyDescent="0.25">
      <c r="C121" s="12">
        <v>44824</v>
      </c>
      <c r="D121" s="1">
        <v>48911</v>
      </c>
      <c r="E121" s="14" t="s">
        <v>1206</v>
      </c>
    </row>
    <row r="122" spans="3:5" x14ac:dyDescent="0.25">
      <c r="C122" s="12">
        <v>44824</v>
      </c>
      <c r="D122" s="1">
        <v>48910</v>
      </c>
      <c r="E122" s="14" t="s">
        <v>1206</v>
      </c>
    </row>
    <row r="123" spans="3:5" x14ac:dyDescent="0.25">
      <c r="C123" s="12">
        <v>44824</v>
      </c>
      <c r="D123" s="1">
        <v>48134</v>
      </c>
      <c r="E123" s="14" t="s">
        <v>1191</v>
      </c>
    </row>
    <row r="124" spans="3:5" x14ac:dyDescent="0.25">
      <c r="C124" s="12">
        <v>44824</v>
      </c>
      <c r="D124" s="1">
        <v>49048</v>
      </c>
      <c r="E124" s="14" t="s">
        <v>1208</v>
      </c>
    </row>
    <row r="125" spans="3:5" x14ac:dyDescent="0.25">
      <c r="C125" s="12">
        <v>44824</v>
      </c>
      <c r="D125" s="14">
        <v>48167</v>
      </c>
      <c r="E125" s="14" t="s">
        <v>1191</v>
      </c>
    </row>
    <row r="126" spans="3:5" x14ac:dyDescent="0.25">
      <c r="C126" s="12">
        <v>44824</v>
      </c>
      <c r="D126" s="14">
        <v>48227</v>
      </c>
      <c r="E126" s="14" t="s">
        <v>1197</v>
      </c>
    </row>
    <row r="127" spans="3:5" x14ac:dyDescent="0.25">
      <c r="C127" s="12">
        <v>44824</v>
      </c>
      <c r="D127" s="14">
        <v>48223</v>
      </c>
      <c r="E127" s="14" t="s">
        <v>1197</v>
      </c>
    </row>
    <row r="128" spans="3:5" x14ac:dyDescent="0.25">
      <c r="C128" s="12">
        <v>44824</v>
      </c>
      <c r="D128" s="14">
        <v>48235</v>
      </c>
      <c r="E128" s="14" t="s">
        <v>1197</v>
      </c>
    </row>
    <row r="129" spans="3:5" x14ac:dyDescent="0.25">
      <c r="C129" s="12">
        <v>44824</v>
      </c>
      <c r="D129" s="14">
        <v>48228</v>
      </c>
      <c r="E129" s="14" t="s">
        <v>1197</v>
      </c>
    </row>
    <row r="130" spans="3:5" x14ac:dyDescent="0.25">
      <c r="C130" s="12">
        <v>44824</v>
      </c>
      <c r="D130" s="14">
        <v>49022</v>
      </c>
      <c r="E130" s="14" t="s">
        <v>1205</v>
      </c>
    </row>
    <row r="131" spans="3:5" x14ac:dyDescent="0.25">
      <c r="C131" s="12">
        <v>44824</v>
      </c>
      <c r="D131" s="14">
        <v>48201</v>
      </c>
      <c r="E131" s="14" t="s">
        <v>1197</v>
      </c>
    </row>
    <row r="132" spans="3:5" x14ac:dyDescent="0.25">
      <c r="C132" s="12">
        <v>44824</v>
      </c>
      <c r="D132" s="14">
        <v>48855</v>
      </c>
      <c r="E132" s="14" t="s">
        <v>1204</v>
      </c>
    </row>
    <row r="133" spans="3:5" x14ac:dyDescent="0.25">
      <c r="C133" s="12">
        <v>44824</v>
      </c>
      <c r="D133" s="14">
        <v>48322</v>
      </c>
      <c r="E133" s="14" t="s">
        <v>1199</v>
      </c>
    </row>
    <row r="134" spans="3:5" x14ac:dyDescent="0.25">
      <c r="C134" s="12">
        <v>44824</v>
      </c>
      <c r="D134" s="14">
        <v>49684</v>
      </c>
      <c r="E134" s="14" t="s">
        <v>1208</v>
      </c>
    </row>
    <row r="135" spans="3:5" x14ac:dyDescent="0.25">
      <c r="C135" s="12">
        <v>44824</v>
      </c>
      <c r="D135" s="14">
        <v>48433</v>
      </c>
      <c r="E135" s="14" t="s">
        <v>1202</v>
      </c>
    </row>
    <row r="136" spans="3:5" x14ac:dyDescent="0.25">
      <c r="C136" s="12">
        <v>44824</v>
      </c>
      <c r="D136" s="14">
        <v>49544</v>
      </c>
      <c r="E136" s="14" t="s">
        <v>1192</v>
      </c>
    </row>
    <row r="137" spans="3:5" x14ac:dyDescent="0.25">
      <c r="C137" s="12">
        <v>44824</v>
      </c>
      <c r="D137" s="14">
        <v>48505</v>
      </c>
      <c r="E137" s="14" t="s">
        <v>1202</v>
      </c>
    </row>
    <row r="138" spans="3:5" x14ac:dyDescent="0.25">
      <c r="C138" s="12">
        <v>44824</v>
      </c>
      <c r="D138" s="14">
        <v>48301</v>
      </c>
      <c r="E138" s="14" t="s">
        <v>1199</v>
      </c>
    </row>
    <row r="139" spans="3:5" x14ac:dyDescent="0.25">
      <c r="C139" s="12">
        <v>44824</v>
      </c>
      <c r="D139" s="14">
        <v>48449</v>
      </c>
      <c r="E139" s="14" t="s">
        <v>1202</v>
      </c>
    </row>
    <row r="140" spans="3:5" x14ac:dyDescent="0.25">
      <c r="C140" s="12">
        <v>44824</v>
      </c>
      <c r="D140" s="14">
        <v>48221</v>
      </c>
      <c r="E140" s="14" t="s">
        <v>1197</v>
      </c>
    </row>
    <row r="141" spans="3:5" x14ac:dyDescent="0.25">
      <c r="C141" s="12">
        <v>44824</v>
      </c>
      <c r="D141" s="14">
        <v>49349</v>
      </c>
      <c r="E141" s="14" t="s">
        <v>1196</v>
      </c>
    </row>
    <row r="142" spans="3:5" x14ac:dyDescent="0.25">
      <c r="C142" s="12">
        <v>44824</v>
      </c>
      <c r="D142" s="14">
        <v>49186</v>
      </c>
      <c r="E142" s="14" t="s">
        <v>1191</v>
      </c>
    </row>
    <row r="143" spans="3:5" x14ac:dyDescent="0.25">
      <c r="C143" s="12">
        <v>44824</v>
      </c>
      <c r="D143" s="14">
        <v>49203</v>
      </c>
      <c r="E143" s="14" t="s">
        <v>1204</v>
      </c>
    </row>
    <row r="144" spans="3:5" x14ac:dyDescent="0.25">
      <c r="C144" s="12">
        <v>44824</v>
      </c>
      <c r="D144" s="14">
        <v>48416</v>
      </c>
      <c r="E144" s="14" t="s">
        <v>1202</v>
      </c>
    </row>
    <row r="145" spans="3:5" x14ac:dyDescent="0.25">
      <c r="C145" s="12">
        <v>44824</v>
      </c>
      <c r="D145" s="14">
        <v>48315</v>
      </c>
      <c r="E145" s="14" t="s">
        <v>1200</v>
      </c>
    </row>
    <row r="146" spans="3:5" x14ac:dyDescent="0.25">
      <c r="C146" s="12">
        <v>44824</v>
      </c>
      <c r="D146" s="14">
        <v>48180</v>
      </c>
      <c r="E146" s="14" t="s">
        <v>1191</v>
      </c>
    </row>
    <row r="147" spans="3:5" x14ac:dyDescent="0.25">
      <c r="C147" s="12">
        <v>44824</v>
      </c>
      <c r="D147" s="14">
        <v>48088</v>
      </c>
      <c r="E147" s="14" t="s">
        <v>1200</v>
      </c>
    </row>
    <row r="148" spans="3:5" x14ac:dyDescent="0.25">
      <c r="C148" s="12">
        <v>44824</v>
      </c>
      <c r="D148" s="14">
        <v>48310</v>
      </c>
      <c r="E148" s="14" t="s">
        <v>1200</v>
      </c>
    </row>
    <row r="149" spans="3:5" x14ac:dyDescent="0.25">
      <c r="C149" s="12">
        <v>44824</v>
      </c>
      <c r="D149" s="14">
        <v>49745</v>
      </c>
      <c r="E149" s="14" t="s">
        <v>1194</v>
      </c>
    </row>
    <row r="150" spans="3:5" x14ac:dyDescent="0.25">
      <c r="C150" s="12">
        <v>44824</v>
      </c>
      <c r="D150" s="14">
        <v>48174</v>
      </c>
      <c r="E150" s="14" t="s">
        <v>1191</v>
      </c>
    </row>
    <row r="151" spans="3:5" x14ac:dyDescent="0.25">
      <c r="C151" s="12">
        <v>44824</v>
      </c>
      <c r="D151" s="14">
        <v>49022</v>
      </c>
      <c r="E151" s="14" t="s">
        <v>1205</v>
      </c>
    </row>
    <row r="152" spans="3:5" x14ac:dyDescent="0.25">
      <c r="C152" s="12">
        <v>44824</v>
      </c>
      <c r="D152" s="14">
        <v>48503</v>
      </c>
      <c r="E152" s="14" t="s">
        <v>1202</v>
      </c>
    </row>
    <row r="153" spans="3:5" x14ac:dyDescent="0.25">
      <c r="C153" s="12">
        <v>44824</v>
      </c>
      <c r="D153" s="14">
        <v>48236</v>
      </c>
      <c r="E153" s="14" t="s">
        <v>1197</v>
      </c>
    </row>
    <row r="154" spans="3:5" x14ac:dyDescent="0.25">
      <c r="C154" s="12">
        <v>44824</v>
      </c>
      <c r="D154" s="14">
        <v>49423</v>
      </c>
      <c r="E154" s="14" t="s">
        <v>1192</v>
      </c>
    </row>
    <row r="155" spans="3:5" x14ac:dyDescent="0.25">
      <c r="C155" s="12">
        <v>44824</v>
      </c>
      <c r="D155" s="14">
        <v>49408</v>
      </c>
      <c r="E155" s="14" t="s">
        <v>1192</v>
      </c>
    </row>
    <row r="156" spans="3:5" x14ac:dyDescent="0.25">
      <c r="C156" s="12">
        <v>44824</v>
      </c>
      <c r="D156" s="14">
        <v>48880</v>
      </c>
      <c r="E156" s="14" t="s">
        <v>1203</v>
      </c>
    </row>
    <row r="157" spans="3:5" x14ac:dyDescent="0.25">
      <c r="C157" s="12">
        <v>44824</v>
      </c>
      <c r="D157" s="14">
        <v>49685</v>
      </c>
      <c r="E157" s="14" t="s">
        <v>1208</v>
      </c>
    </row>
    <row r="158" spans="3:5" x14ac:dyDescent="0.25">
      <c r="C158" s="12">
        <v>44824</v>
      </c>
      <c r="D158" s="14">
        <v>49423</v>
      </c>
      <c r="E158" s="14" t="s">
        <v>1192</v>
      </c>
    </row>
    <row r="159" spans="3:5" x14ac:dyDescent="0.25">
      <c r="C159" s="12">
        <v>44824</v>
      </c>
      <c r="D159" s="14">
        <v>48213</v>
      </c>
      <c r="E159" s="14" t="s">
        <v>1197</v>
      </c>
    </row>
    <row r="160" spans="3:5" x14ac:dyDescent="0.25">
      <c r="C160" s="12">
        <v>44824</v>
      </c>
      <c r="D160" s="14">
        <v>49412</v>
      </c>
      <c r="E160" s="14" t="s">
        <v>1196</v>
      </c>
    </row>
    <row r="161" spans="3:5" x14ac:dyDescent="0.25">
      <c r="C161" s="12">
        <v>44824</v>
      </c>
      <c r="D161" s="14">
        <v>49507</v>
      </c>
      <c r="E161" s="14" t="s">
        <v>1192</v>
      </c>
    </row>
    <row r="162" spans="3:5" x14ac:dyDescent="0.25">
      <c r="C162" s="12">
        <v>44824</v>
      </c>
      <c r="D162" s="14">
        <v>49509</v>
      </c>
      <c r="E162" s="14" t="s">
        <v>1192</v>
      </c>
    </row>
    <row r="163" spans="3:5" x14ac:dyDescent="0.25">
      <c r="C163" s="12">
        <v>44824</v>
      </c>
      <c r="D163" s="14">
        <v>48221</v>
      </c>
      <c r="E163" s="14" t="s">
        <v>1197</v>
      </c>
    </row>
    <row r="164" spans="3:5" x14ac:dyDescent="0.25">
      <c r="C164" s="12">
        <v>44824</v>
      </c>
      <c r="D164" s="14">
        <v>48312</v>
      </c>
      <c r="E164" s="14" t="s">
        <v>1200</v>
      </c>
    </row>
    <row r="165" spans="3:5" x14ac:dyDescent="0.25">
      <c r="C165" s="12">
        <v>44824</v>
      </c>
      <c r="D165" s="14">
        <v>48336</v>
      </c>
      <c r="E165" s="14" t="s">
        <v>1199</v>
      </c>
    </row>
    <row r="166" spans="3:5" x14ac:dyDescent="0.25">
      <c r="C166" s="12">
        <v>44824</v>
      </c>
      <c r="D166" s="14">
        <v>48227</v>
      </c>
      <c r="E166" s="14" t="s">
        <v>1197</v>
      </c>
    </row>
    <row r="167" spans="3:5" x14ac:dyDescent="0.25">
      <c r="C167" s="12">
        <v>44824</v>
      </c>
      <c r="D167" s="14">
        <v>48223</v>
      </c>
      <c r="E167" s="14" t="s">
        <v>1197</v>
      </c>
    </row>
    <row r="168" spans="3:5" x14ac:dyDescent="0.25">
      <c r="C168" s="12">
        <v>44824</v>
      </c>
      <c r="D168" s="14">
        <v>48219</v>
      </c>
      <c r="E168" s="14" t="s">
        <v>1197</v>
      </c>
    </row>
    <row r="169" spans="3:5" x14ac:dyDescent="0.25">
      <c r="C169" s="12">
        <v>44824</v>
      </c>
      <c r="D169" s="14">
        <v>49854</v>
      </c>
      <c r="E169" s="14" t="s">
        <v>1194</v>
      </c>
    </row>
    <row r="170" spans="3:5" x14ac:dyDescent="0.25">
      <c r="C170" s="12">
        <v>44824</v>
      </c>
      <c r="D170" s="14">
        <v>48340</v>
      </c>
      <c r="E170" s="14" t="s">
        <v>1199</v>
      </c>
    </row>
    <row r="171" spans="3:5" x14ac:dyDescent="0.25">
      <c r="C171" s="12">
        <v>44824</v>
      </c>
      <c r="D171" s="14">
        <v>48329</v>
      </c>
      <c r="E171" s="14" t="s">
        <v>1199</v>
      </c>
    </row>
    <row r="172" spans="3:5" x14ac:dyDescent="0.25">
      <c r="C172" s="12">
        <v>44824</v>
      </c>
      <c r="D172" s="14">
        <v>49423</v>
      </c>
      <c r="E172" s="14" t="s">
        <v>1192</v>
      </c>
    </row>
    <row r="173" spans="3:5" x14ac:dyDescent="0.25">
      <c r="C173" s="12">
        <v>44824</v>
      </c>
      <c r="D173" s="14">
        <v>48342</v>
      </c>
      <c r="E173" s="14" t="s">
        <v>1199</v>
      </c>
    </row>
    <row r="174" spans="3:5" x14ac:dyDescent="0.25">
      <c r="C174" s="12">
        <v>44824</v>
      </c>
      <c r="D174" s="14">
        <v>48858</v>
      </c>
      <c r="E174" s="14" t="s">
        <v>1203</v>
      </c>
    </row>
    <row r="175" spans="3:5" x14ac:dyDescent="0.25">
      <c r="C175" s="12">
        <v>44824</v>
      </c>
      <c r="D175" s="14">
        <v>48080</v>
      </c>
      <c r="E175" s="14" t="s">
        <v>1200</v>
      </c>
    </row>
    <row r="176" spans="3:5" x14ac:dyDescent="0.25">
      <c r="C176" s="12">
        <v>44824</v>
      </c>
      <c r="D176" s="14">
        <v>48227</v>
      </c>
      <c r="E176" s="14" t="s">
        <v>1197</v>
      </c>
    </row>
    <row r="177" spans="3:5" x14ac:dyDescent="0.25">
      <c r="C177" s="12">
        <v>44824</v>
      </c>
      <c r="D177" s="14">
        <v>49505</v>
      </c>
      <c r="E177" s="14" t="s">
        <v>1192</v>
      </c>
    </row>
    <row r="178" spans="3:5" x14ac:dyDescent="0.25">
      <c r="C178" s="12">
        <v>44824</v>
      </c>
      <c r="D178" s="14">
        <v>48335</v>
      </c>
      <c r="E178" s="14" t="s">
        <v>1199</v>
      </c>
    </row>
    <row r="179" spans="3:5" x14ac:dyDescent="0.25">
      <c r="C179" s="12">
        <v>44824</v>
      </c>
      <c r="D179" s="14">
        <v>49240</v>
      </c>
      <c r="E179" s="14" t="s">
        <v>1204</v>
      </c>
    </row>
    <row r="180" spans="3:5" x14ac:dyDescent="0.25">
      <c r="C180" s="12">
        <v>44824</v>
      </c>
      <c r="D180" s="14">
        <v>48239</v>
      </c>
      <c r="E180" s="14" t="s">
        <v>1197</v>
      </c>
    </row>
    <row r="181" spans="3:5" x14ac:dyDescent="0.25">
      <c r="C181" s="12">
        <v>44824</v>
      </c>
      <c r="D181" s="14">
        <v>49461</v>
      </c>
      <c r="E181" s="14" t="s">
        <v>1192</v>
      </c>
    </row>
    <row r="182" spans="3:5" x14ac:dyDescent="0.25">
      <c r="C182" s="12">
        <v>44824</v>
      </c>
      <c r="D182" s="14">
        <v>48141</v>
      </c>
      <c r="E182" s="14" t="s">
        <v>1191</v>
      </c>
    </row>
    <row r="183" spans="3:5" x14ac:dyDescent="0.25">
      <c r="C183" s="12">
        <v>44824</v>
      </c>
      <c r="D183" s="14">
        <v>48116</v>
      </c>
      <c r="E183" s="14" t="s">
        <v>1204</v>
      </c>
    </row>
    <row r="184" spans="3:5" x14ac:dyDescent="0.25">
      <c r="C184" s="12">
        <v>44824</v>
      </c>
      <c r="D184" s="14">
        <v>49266</v>
      </c>
      <c r="E184" s="14" t="s">
        <v>1204</v>
      </c>
    </row>
    <row r="185" spans="3:5" x14ac:dyDescent="0.25">
      <c r="C185" s="12">
        <v>44824</v>
      </c>
      <c r="D185" s="14">
        <v>48915</v>
      </c>
      <c r="E185" s="14" t="s">
        <v>1206</v>
      </c>
    </row>
    <row r="186" spans="3:5" x14ac:dyDescent="0.25">
      <c r="C186" s="12">
        <v>44824</v>
      </c>
      <c r="D186" s="14">
        <v>48228</v>
      </c>
      <c r="E186" s="14" t="s">
        <v>1197</v>
      </c>
    </row>
    <row r="187" spans="3:5" x14ac:dyDescent="0.25">
      <c r="C187" s="12">
        <v>44824</v>
      </c>
      <c r="D187" s="14">
        <v>48235</v>
      </c>
      <c r="E187" s="14" t="s">
        <v>1197</v>
      </c>
    </row>
    <row r="188" spans="3:5" x14ac:dyDescent="0.25">
      <c r="C188" s="12">
        <v>44824</v>
      </c>
      <c r="D188" s="14">
        <v>49423</v>
      </c>
      <c r="E188" s="14" t="s">
        <v>1192</v>
      </c>
    </row>
    <row r="189" spans="3:5" x14ac:dyDescent="0.25">
      <c r="C189" s="12">
        <v>44824</v>
      </c>
      <c r="D189" s="14">
        <v>48416</v>
      </c>
      <c r="E189" s="14" t="s">
        <v>1202</v>
      </c>
    </row>
    <row r="190" spans="3:5" x14ac:dyDescent="0.25">
      <c r="C190" s="12">
        <v>44824</v>
      </c>
      <c r="D190" s="14">
        <v>49010</v>
      </c>
      <c r="E190" s="14" t="s">
        <v>1192</v>
      </c>
    </row>
    <row r="191" spans="3:5" x14ac:dyDescent="0.25">
      <c r="C191" s="12">
        <v>44824</v>
      </c>
      <c r="D191" s="14">
        <v>49783</v>
      </c>
      <c r="E191" s="14" t="s">
        <v>1194</v>
      </c>
    </row>
    <row r="192" spans="3:5" x14ac:dyDescent="0.25">
      <c r="C192" s="12">
        <v>44827</v>
      </c>
      <c r="D192" s="14">
        <v>48917</v>
      </c>
      <c r="E192" s="14" t="s">
        <v>1206</v>
      </c>
    </row>
    <row r="193" spans="3:5" x14ac:dyDescent="0.25">
      <c r="C193" s="12">
        <v>44827</v>
      </c>
      <c r="D193" s="14">
        <v>48183</v>
      </c>
      <c r="E193" s="14" t="s">
        <v>1191</v>
      </c>
    </row>
    <row r="194" spans="3:5" x14ac:dyDescent="0.25">
      <c r="C194" s="12">
        <v>44827</v>
      </c>
      <c r="D194" s="14">
        <v>49735</v>
      </c>
      <c r="E194" s="14" t="s">
        <v>1195</v>
      </c>
    </row>
    <row r="195" spans="3:5" x14ac:dyDescent="0.25">
      <c r="C195" s="12">
        <v>44827</v>
      </c>
      <c r="D195" s="14">
        <v>48221</v>
      </c>
      <c r="E195" s="14" t="s">
        <v>1197</v>
      </c>
    </row>
    <row r="196" spans="3:5" x14ac:dyDescent="0.25">
      <c r="C196" s="12">
        <v>44827</v>
      </c>
      <c r="D196" s="14">
        <v>48650</v>
      </c>
      <c r="E196" s="14" t="s">
        <v>1203</v>
      </c>
    </row>
    <row r="197" spans="3:5" x14ac:dyDescent="0.25">
      <c r="C197" s="12">
        <v>44827</v>
      </c>
      <c r="D197" s="14">
        <v>48073</v>
      </c>
      <c r="E197" s="14" t="s">
        <v>1199</v>
      </c>
    </row>
    <row r="198" spans="3:5" x14ac:dyDescent="0.25">
      <c r="C198" s="12">
        <v>44828</v>
      </c>
      <c r="D198" s="14">
        <v>48657</v>
      </c>
      <c r="E198" s="14" t="s">
        <v>1203</v>
      </c>
    </row>
    <row r="199" spans="3:5" x14ac:dyDescent="0.25">
      <c r="C199" s="12">
        <v>44828</v>
      </c>
      <c r="D199" s="14">
        <v>49507</v>
      </c>
      <c r="E199" s="14" t="s">
        <v>1192</v>
      </c>
    </row>
    <row r="200" spans="3:5" x14ac:dyDescent="0.25">
      <c r="C200" s="12">
        <v>44828</v>
      </c>
      <c r="D200" s="14">
        <v>48201</v>
      </c>
      <c r="E200" s="14" t="s">
        <v>1197</v>
      </c>
    </row>
    <row r="201" spans="3:5" x14ac:dyDescent="0.25">
      <c r="C201" s="12">
        <v>44829</v>
      </c>
      <c r="D201" s="14">
        <v>48911</v>
      </c>
      <c r="E201" s="14" t="s">
        <v>1206</v>
      </c>
    </row>
    <row r="202" spans="3:5" x14ac:dyDescent="0.25">
      <c r="C202" s="12">
        <v>44829</v>
      </c>
      <c r="D202" s="14">
        <v>49022</v>
      </c>
      <c r="E202" s="14" t="s">
        <v>1205</v>
      </c>
    </row>
    <row r="203" spans="3:5" x14ac:dyDescent="0.25">
      <c r="C203" s="12">
        <v>44830</v>
      </c>
      <c r="D203" s="14">
        <v>48843</v>
      </c>
      <c r="E203" s="14" t="s">
        <v>1204</v>
      </c>
    </row>
    <row r="204" spans="3:5" x14ac:dyDescent="0.25">
      <c r="C204" s="12">
        <v>44831</v>
      </c>
      <c r="D204" s="14">
        <v>48601</v>
      </c>
      <c r="E204" s="14" t="s">
        <v>1203</v>
      </c>
    </row>
    <row r="205" spans="3:5" x14ac:dyDescent="0.25">
      <c r="C205" s="12">
        <v>44832</v>
      </c>
      <c r="D205" s="14">
        <v>48911</v>
      </c>
      <c r="E205" s="14" t="s">
        <v>1206</v>
      </c>
    </row>
    <row r="206" spans="3:5" x14ac:dyDescent="0.25">
      <c r="C206" s="12">
        <v>44832</v>
      </c>
      <c r="D206" s="14">
        <v>48030</v>
      </c>
      <c r="E206" s="14" t="s">
        <v>1199</v>
      </c>
    </row>
    <row r="207" spans="3:5" x14ac:dyDescent="0.25">
      <c r="C207" s="12">
        <v>44833</v>
      </c>
      <c r="D207" s="14">
        <v>48505</v>
      </c>
      <c r="E207" s="14" t="s">
        <v>1202</v>
      </c>
    </row>
    <row r="208" spans="3:5" x14ac:dyDescent="0.25">
      <c r="C208" s="12">
        <v>44833</v>
      </c>
      <c r="D208" s="14">
        <v>49444</v>
      </c>
      <c r="E208" s="14" t="s">
        <v>1192</v>
      </c>
    </row>
    <row r="209" spans="3:5" x14ac:dyDescent="0.25">
      <c r="C209" s="12">
        <v>44833</v>
      </c>
      <c r="D209" s="14">
        <v>48322</v>
      </c>
      <c r="E209" s="14" t="s">
        <v>1199</v>
      </c>
    </row>
    <row r="210" spans="3:5" x14ac:dyDescent="0.25">
      <c r="C210" s="12">
        <v>44833</v>
      </c>
      <c r="D210" s="14">
        <v>48239</v>
      </c>
      <c r="E210" s="14" t="s">
        <v>1191</v>
      </c>
    </row>
    <row r="211" spans="3:5" x14ac:dyDescent="0.25">
      <c r="C211" s="12">
        <v>44833</v>
      </c>
      <c r="D211" s="14">
        <v>49201</v>
      </c>
      <c r="E211" s="14" t="s">
        <v>1204</v>
      </c>
    </row>
    <row r="212" spans="3:5" x14ac:dyDescent="0.25">
      <c r="C212" s="12">
        <v>44833</v>
      </c>
      <c r="D212" s="14">
        <v>48228</v>
      </c>
      <c r="E212" s="14" t="s">
        <v>1197</v>
      </c>
    </row>
    <row r="213" spans="3:5" x14ac:dyDescent="0.25">
      <c r="C213" s="12">
        <v>44833</v>
      </c>
      <c r="D213" s="14">
        <v>49306</v>
      </c>
      <c r="E213" s="14" t="s">
        <v>1192</v>
      </c>
    </row>
    <row r="214" spans="3:5" x14ac:dyDescent="0.25">
      <c r="C214" s="12">
        <v>44833</v>
      </c>
      <c r="D214" s="14">
        <v>48162</v>
      </c>
      <c r="E214" s="14" t="s">
        <v>1191</v>
      </c>
    </row>
    <row r="215" spans="3:5" x14ac:dyDescent="0.25">
      <c r="C215" s="12">
        <v>44833</v>
      </c>
      <c r="D215" s="14">
        <v>48834</v>
      </c>
      <c r="E215" s="14" t="s">
        <v>1192</v>
      </c>
    </row>
    <row r="216" spans="3:5" x14ac:dyDescent="0.25">
      <c r="C216" s="12">
        <v>44833</v>
      </c>
      <c r="D216" s="14">
        <v>49315</v>
      </c>
      <c r="E216" s="14" t="s">
        <v>1192</v>
      </c>
    </row>
    <row r="217" spans="3:5" x14ac:dyDescent="0.25">
      <c r="C217" s="12">
        <v>44833</v>
      </c>
      <c r="D217" s="14">
        <v>48141</v>
      </c>
      <c r="E217" s="14" t="s">
        <v>1191</v>
      </c>
    </row>
    <row r="218" spans="3:5" x14ac:dyDescent="0.25">
      <c r="C218" s="12">
        <v>44833</v>
      </c>
      <c r="D218" s="14">
        <v>49508</v>
      </c>
      <c r="E218" s="14" t="s">
        <v>1192</v>
      </c>
    </row>
    <row r="219" spans="3:5" x14ac:dyDescent="0.25">
      <c r="C219" s="12">
        <v>44833</v>
      </c>
      <c r="D219" s="14">
        <v>49009</v>
      </c>
      <c r="E219" s="14" t="s">
        <v>1208</v>
      </c>
    </row>
    <row r="220" spans="3:5" x14ac:dyDescent="0.25">
      <c r="C220" s="12">
        <v>44833</v>
      </c>
      <c r="D220" s="14">
        <v>48601</v>
      </c>
      <c r="E220" s="14" t="s">
        <v>1203</v>
      </c>
    </row>
    <row r="221" spans="3:5" x14ac:dyDescent="0.25">
      <c r="C221" s="12">
        <v>44833</v>
      </c>
      <c r="D221" s="14">
        <v>48162</v>
      </c>
      <c r="E221" s="14" t="s">
        <v>1191</v>
      </c>
    </row>
    <row r="222" spans="3:5" x14ac:dyDescent="0.25">
      <c r="C222" s="12">
        <v>44833</v>
      </c>
      <c r="D222" s="14">
        <v>48239</v>
      </c>
      <c r="E222" s="14" t="s">
        <v>1191</v>
      </c>
    </row>
    <row r="223" spans="3:5" x14ac:dyDescent="0.25">
      <c r="C223" s="12">
        <v>44833</v>
      </c>
      <c r="D223" s="14">
        <v>48197</v>
      </c>
      <c r="E223" s="14" t="s">
        <v>1204</v>
      </c>
    </row>
    <row r="224" spans="3:5" x14ac:dyDescent="0.25">
      <c r="C224" s="12">
        <v>44833</v>
      </c>
      <c r="D224" s="14">
        <v>49548</v>
      </c>
      <c r="E224" s="14" t="s">
        <v>1192</v>
      </c>
    </row>
    <row r="225" spans="3:5" x14ac:dyDescent="0.25">
      <c r="C225" s="12">
        <v>44833</v>
      </c>
      <c r="D225" s="14">
        <v>48224</v>
      </c>
      <c r="E225" s="14" t="s">
        <v>1197</v>
      </c>
    </row>
    <row r="226" spans="3:5" x14ac:dyDescent="0.25">
      <c r="C226" s="12">
        <v>44833</v>
      </c>
      <c r="D226" s="14">
        <v>48227</v>
      </c>
      <c r="E226" s="14" t="s">
        <v>1197</v>
      </c>
    </row>
    <row r="227" spans="3:5" x14ac:dyDescent="0.25">
      <c r="C227" s="12">
        <v>44833</v>
      </c>
      <c r="D227" s="14">
        <v>48180</v>
      </c>
      <c r="E227" s="14" t="s">
        <v>1191</v>
      </c>
    </row>
    <row r="228" spans="3:5" x14ac:dyDescent="0.25">
      <c r="C228" s="12">
        <v>44833</v>
      </c>
      <c r="D228" s="14">
        <v>48216</v>
      </c>
      <c r="E228" s="14" t="s">
        <v>1191</v>
      </c>
    </row>
    <row r="229" spans="3:5" x14ac:dyDescent="0.25">
      <c r="C229" s="12">
        <v>44833</v>
      </c>
      <c r="D229" s="14">
        <v>48836</v>
      </c>
      <c r="E229" s="14" t="s">
        <v>1204</v>
      </c>
    </row>
    <row r="230" spans="3:5" x14ac:dyDescent="0.25">
      <c r="C230" s="12">
        <v>44833</v>
      </c>
      <c r="D230" s="14">
        <v>48204</v>
      </c>
      <c r="E230" s="14" t="s">
        <v>1197</v>
      </c>
    </row>
    <row r="231" spans="3:5" x14ac:dyDescent="0.25">
      <c r="C231" s="12">
        <v>44833</v>
      </c>
      <c r="D231" s="14">
        <v>48317</v>
      </c>
      <c r="E231" s="14" t="s">
        <v>1200</v>
      </c>
    </row>
    <row r="232" spans="3:5" x14ac:dyDescent="0.25">
      <c r="C232" s="12">
        <v>44833</v>
      </c>
      <c r="D232" s="14">
        <v>48910</v>
      </c>
      <c r="E232" s="14" t="s">
        <v>1206</v>
      </c>
    </row>
    <row r="233" spans="3:5" x14ac:dyDescent="0.25">
      <c r="C233" s="12">
        <v>44833</v>
      </c>
      <c r="D233" s="14">
        <v>48180</v>
      </c>
      <c r="E233" s="14" t="s">
        <v>1191</v>
      </c>
    </row>
    <row r="234" spans="3:5" x14ac:dyDescent="0.25">
      <c r="C234" s="12">
        <v>44833</v>
      </c>
      <c r="D234" s="14">
        <v>48625</v>
      </c>
      <c r="E234" s="14" t="s">
        <v>1201</v>
      </c>
    </row>
    <row r="235" spans="3:5" x14ac:dyDescent="0.25">
      <c r="C235" s="12">
        <v>44833</v>
      </c>
      <c r="D235" s="14">
        <v>48234</v>
      </c>
      <c r="E235" s="14" t="s">
        <v>1197</v>
      </c>
    </row>
    <row r="236" spans="3:5" x14ac:dyDescent="0.25">
      <c r="C236" s="12">
        <v>44833</v>
      </c>
      <c r="D236" s="14">
        <v>48219</v>
      </c>
      <c r="E236" s="14" t="s">
        <v>1197</v>
      </c>
    </row>
    <row r="237" spans="3:5" x14ac:dyDescent="0.25">
      <c r="C237" s="12">
        <v>44833</v>
      </c>
      <c r="D237" s="14">
        <v>48227</v>
      </c>
      <c r="E237" s="14" t="s">
        <v>1197</v>
      </c>
    </row>
    <row r="238" spans="3:5" x14ac:dyDescent="0.25">
      <c r="C238" s="12">
        <v>44834</v>
      </c>
      <c r="D238" s="14">
        <v>49651</v>
      </c>
      <c r="E238" s="14" t="s">
        <v>1208</v>
      </c>
    </row>
    <row r="239" spans="3:5" x14ac:dyDescent="0.25">
      <c r="C239" s="12">
        <v>44836</v>
      </c>
      <c r="D239" s="14">
        <v>48239</v>
      </c>
      <c r="E239" s="14" t="s">
        <v>1191</v>
      </c>
    </row>
    <row r="240" spans="3:5" x14ac:dyDescent="0.25">
      <c r="C240" s="12">
        <v>44837</v>
      </c>
      <c r="D240" s="1">
        <v>48451</v>
      </c>
      <c r="E240" s="14" t="s">
        <v>1202</v>
      </c>
    </row>
    <row r="241" spans="3:5" x14ac:dyDescent="0.25">
      <c r="C241" s="12">
        <v>44839</v>
      </c>
      <c r="D241" s="1">
        <v>48412</v>
      </c>
      <c r="E241" s="14" t="s">
        <v>1202</v>
      </c>
    </row>
    <row r="242" spans="3:5" x14ac:dyDescent="0.25">
      <c r="C242" s="12">
        <v>44839</v>
      </c>
      <c r="D242" s="1">
        <v>48471</v>
      </c>
      <c r="E242" s="14" t="s">
        <v>1202</v>
      </c>
    </row>
    <row r="243" spans="3:5" x14ac:dyDescent="0.25">
      <c r="C243" s="12">
        <v>44840</v>
      </c>
      <c r="D243" s="1">
        <v>48180</v>
      </c>
      <c r="E243" s="14" t="s">
        <v>1191</v>
      </c>
    </row>
    <row r="244" spans="3:5" x14ac:dyDescent="0.25">
      <c r="C244" s="12">
        <v>44840</v>
      </c>
      <c r="D244" s="1">
        <v>48317</v>
      </c>
      <c r="E244" s="1" t="s">
        <v>1200</v>
      </c>
    </row>
    <row r="245" spans="3:5" x14ac:dyDescent="0.25">
      <c r="C245" s="12">
        <v>44845</v>
      </c>
      <c r="D245" s="1">
        <v>48180</v>
      </c>
      <c r="E245" s="1" t="s">
        <v>1191</v>
      </c>
    </row>
    <row r="246" spans="3:5" x14ac:dyDescent="0.25">
      <c r="C246" s="12">
        <v>44845</v>
      </c>
      <c r="D246" s="1">
        <v>48125</v>
      </c>
      <c r="E246" s="1" t="s">
        <v>1191</v>
      </c>
    </row>
    <row r="247" spans="3:5" x14ac:dyDescent="0.25">
      <c r="C247" s="12">
        <v>44846</v>
      </c>
      <c r="D247" s="1">
        <v>48423</v>
      </c>
      <c r="E247" s="1" t="s">
        <v>1202</v>
      </c>
    </row>
    <row r="248" spans="3:5" x14ac:dyDescent="0.25">
      <c r="C248" s="12">
        <v>44847</v>
      </c>
      <c r="D248" s="1">
        <v>48846</v>
      </c>
      <c r="E248" s="1" t="s">
        <v>1192</v>
      </c>
    </row>
    <row r="249" spans="3:5" x14ac:dyDescent="0.25">
      <c r="C249" s="12">
        <v>44848</v>
      </c>
      <c r="D249" s="1">
        <v>49031</v>
      </c>
      <c r="E249" s="1" t="s">
        <v>1205</v>
      </c>
    </row>
    <row r="250" spans="3:5" x14ac:dyDescent="0.25">
      <c r="C250" s="12">
        <v>44851</v>
      </c>
      <c r="D250" s="1">
        <v>48838</v>
      </c>
      <c r="E250" s="1" t="s">
        <v>1192</v>
      </c>
    </row>
    <row r="251" spans="3:5" x14ac:dyDescent="0.25">
      <c r="C251" s="12">
        <v>44852</v>
      </c>
      <c r="D251" s="1">
        <v>48507</v>
      </c>
      <c r="E251" s="1" t="s">
        <v>1202</v>
      </c>
    </row>
    <row r="252" spans="3:5" x14ac:dyDescent="0.25">
      <c r="C252" s="12">
        <v>44852</v>
      </c>
      <c r="D252" s="1">
        <v>48075</v>
      </c>
      <c r="E252" s="1" t="s">
        <v>1199</v>
      </c>
    </row>
    <row r="253" spans="3:5" x14ac:dyDescent="0.25">
      <c r="C253" s="12">
        <v>44852</v>
      </c>
      <c r="D253" s="1">
        <v>49505</v>
      </c>
      <c r="E253" s="1" t="s">
        <v>1192</v>
      </c>
    </row>
    <row r="254" spans="3:5" x14ac:dyDescent="0.25">
      <c r="C254" s="12">
        <v>44852</v>
      </c>
      <c r="D254" s="1">
        <v>48708</v>
      </c>
      <c r="E254" s="1" t="s">
        <v>1203</v>
      </c>
    </row>
    <row r="255" spans="3:5" x14ac:dyDescent="0.25">
      <c r="C255" s="12">
        <v>44852</v>
      </c>
      <c r="D255" s="1">
        <v>49319</v>
      </c>
      <c r="E255" s="1" t="s">
        <v>1192</v>
      </c>
    </row>
    <row r="256" spans="3:5" x14ac:dyDescent="0.25">
      <c r="C256" s="23">
        <v>44852</v>
      </c>
      <c r="D256" s="14">
        <v>48094</v>
      </c>
      <c r="E256" s="14" t="s">
        <v>1200</v>
      </c>
    </row>
    <row r="257" spans="3:5" x14ac:dyDescent="0.25">
      <c r="C257" s="12">
        <v>44852</v>
      </c>
      <c r="D257" s="1">
        <v>48235</v>
      </c>
      <c r="E257" s="1" t="s">
        <v>1197</v>
      </c>
    </row>
    <row r="258" spans="3:5" x14ac:dyDescent="0.25">
      <c r="C258" s="12">
        <v>44852</v>
      </c>
      <c r="D258" s="1">
        <v>48141</v>
      </c>
      <c r="E258" s="1" t="s">
        <v>1191</v>
      </c>
    </row>
    <row r="259" spans="3:5" x14ac:dyDescent="0.25">
      <c r="C259" s="12">
        <v>44852</v>
      </c>
      <c r="D259" s="1">
        <v>48089</v>
      </c>
      <c r="E259" s="14" t="s">
        <v>1200</v>
      </c>
    </row>
    <row r="260" spans="3:5" x14ac:dyDescent="0.25">
      <c r="C260" s="12">
        <v>44852</v>
      </c>
      <c r="D260" s="1">
        <v>48089</v>
      </c>
      <c r="E260" s="14" t="s">
        <v>1200</v>
      </c>
    </row>
    <row r="261" spans="3:5" x14ac:dyDescent="0.25">
      <c r="C261" s="12">
        <v>44852</v>
      </c>
      <c r="D261" s="1">
        <v>48103</v>
      </c>
      <c r="E261" s="14" t="s">
        <v>1204</v>
      </c>
    </row>
    <row r="262" spans="3:5" x14ac:dyDescent="0.25">
      <c r="C262" s="12">
        <v>44852</v>
      </c>
      <c r="D262" s="1">
        <v>48342</v>
      </c>
      <c r="E262" s="1" t="s">
        <v>1199</v>
      </c>
    </row>
    <row r="263" spans="3:5" x14ac:dyDescent="0.25">
      <c r="C263" s="12">
        <v>44852</v>
      </c>
      <c r="D263" s="1">
        <v>48602</v>
      </c>
      <c r="E263" s="1" t="s">
        <v>1203</v>
      </c>
    </row>
    <row r="264" spans="3:5" x14ac:dyDescent="0.25">
      <c r="C264" s="12">
        <v>44852</v>
      </c>
      <c r="D264" s="1">
        <v>48204</v>
      </c>
      <c r="E264" s="1" t="s">
        <v>1197</v>
      </c>
    </row>
    <row r="265" spans="3:5" x14ac:dyDescent="0.25">
      <c r="C265" s="12">
        <v>44852</v>
      </c>
      <c r="D265" s="1">
        <v>48076</v>
      </c>
      <c r="E265" s="1" t="s">
        <v>1199</v>
      </c>
    </row>
    <row r="266" spans="3:5" x14ac:dyDescent="0.25">
      <c r="C266" s="12">
        <v>44852</v>
      </c>
      <c r="D266" s="1">
        <v>48185</v>
      </c>
      <c r="E266" s="1" t="s">
        <v>1191</v>
      </c>
    </row>
    <row r="267" spans="3:5" x14ac:dyDescent="0.25">
      <c r="C267" s="12">
        <v>44852</v>
      </c>
      <c r="D267" s="1">
        <v>48208</v>
      </c>
      <c r="E267" s="1" t="s">
        <v>1197</v>
      </c>
    </row>
    <row r="268" spans="3:5" x14ac:dyDescent="0.25">
      <c r="C268" s="12">
        <v>44852</v>
      </c>
      <c r="D268" s="1">
        <v>48212</v>
      </c>
      <c r="E268" s="1" t="s">
        <v>1197</v>
      </c>
    </row>
    <row r="269" spans="3:5" x14ac:dyDescent="0.25">
      <c r="C269" s="12">
        <v>44852</v>
      </c>
      <c r="D269" s="1">
        <v>48219</v>
      </c>
      <c r="E269" s="1" t="s">
        <v>1197</v>
      </c>
    </row>
    <row r="270" spans="3:5" x14ac:dyDescent="0.25">
      <c r="C270" s="12">
        <v>44852</v>
      </c>
      <c r="D270" s="1">
        <v>48326</v>
      </c>
      <c r="E270" s="1" t="s">
        <v>1199</v>
      </c>
    </row>
    <row r="271" spans="3:5" x14ac:dyDescent="0.25">
      <c r="C271" s="12">
        <v>44852</v>
      </c>
      <c r="D271" s="1">
        <v>48038</v>
      </c>
      <c r="E271" s="14" t="s">
        <v>1200</v>
      </c>
    </row>
    <row r="272" spans="3:5" x14ac:dyDescent="0.25">
      <c r="C272" s="12">
        <v>44852</v>
      </c>
      <c r="D272" s="1">
        <v>48375</v>
      </c>
      <c r="E272" s="1" t="s">
        <v>1199</v>
      </c>
    </row>
    <row r="273" spans="3:5" x14ac:dyDescent="0.25">
      <c r="C273" s="12">
        <v>44852</v>
      </c>
      <c r="D273" s="1">
        <v>48235</v>
      </c>
      <c r="E273" s="1" t="s">
        <v>1197</v>
      </c>
    </row>
    <row r="274" spans="3:5" x14ac:dyDescent="0.25">
      <c r="C274" s="12">
        <v>44852</v>
      </c>
      <c r="D274" s="1">
        <v>48198</v>
      </c>
      <c r="E274" s="14" t="s">
        <v>1204</v>
      </c>
    </row>
    <row r="275" spans="3:5" x14ac:dyDescent="0.25">
      <c r="C275" s="12">
        <v>44852</v>
      </c>
      <c r="D275" s="1">
        <v>48601</v>
      </c>
      <c r="E275" s="1" t="s">
        <v>1203</v>
      </c>
    </row>
    <row r="276" spans="3:5" x14ac:dyDescent="0.25">
      <c r="C276" s="12">
        <v>44852</v>
      </c>
      <c r="D276" s="1">
        <v>48238</v>
      </c>
      <c r="E276" s="1" t="s">
        <v>1197</v>
      </c>
    </row>
    <row r="277" spans="3:5" x14ac:dyDescent="0.25">
      <c r="C277" s="12">
        <v>44852</v>
      </c>
      <c r="D277" s="1">
        <v>49858</v>
      </c>
      <c r="E277" s="24"/>
    </row>
    <row r="278" spans="3:5" x14ac:dyDescent="0.25">
      <c r="C278" s="12">
        <v>44852</v>
      </c>
      <c r="D278" s="1">
        <v>48219</v>
      </c>
      <c r="E278" s="1" t="s">
        <v>1197</v>
      </c>
    </row>
    <row r="279" spans="3:5" x14ac:dyDescent="0.25">
      <c r="C279" s="12">
        <v>44852</v>
      </c>
      <c r="D279" s="1">
        <v>49913</v>
      </c>
      <c r="E279" s="1" t="s">
        <v>1194</v>
      </c>
    </row>
    <row r="280" spans="3:5" x14ac:dyDescent="0.25">
      <c r="C280" s="12">
        <v>44852</v>
      </c>
      <c r="D280" s="1">
        <v>48219</v>
      </c>
      <c r="E280" s="1" t="s">
        <v>1197</v>
      </c>
    </row>
    <row r="281" spans="3:5" x14ac:dyDescent="0.25">
      <c r="C281" s="12">
        <v>44852</v>
      </c>
      <c r="D281" s="1">
        <v>48227</v>
      </c>
      <c r="E281" s="1" t="s">
        <v>1197</v>
      </c>
    </row>
    <row r="282" spans="3:5" x14ac:dyDescent="0.25">
      <c r="C282" s="12">
        <v>44852</v>
      </c>
      <c r="D282" s="1">
        <v>49444</v>
      </c>
      <c r="E282" s="1" t="s">
        <v>1192</v>
      </c>
    </row>
    <row r="283" spans="3:5" x14ac:dyDescent="0.25">
      <c r="C283" s="12">
        <v>44852</v>
      </c>
      <c r="D283" s="1">
        <v>48876</v>
      </c>
      <c r="E283" s="1" t="s">
        <v>1206</v>
      </c>
    </row>
    <row r="284" spans="3:5" x14ac:dyDescent="0.25">
      <c r="C284" s="12">
        <v>44852</v>
      </c>
      <c r="D284" s="1">
        <v>49307</v>
      </c>
      <c r="E284" s="1" t="s">
        <v>1196</v>
      </c>
    </row>
    <row r="285" spans="3:5" x14ac:dyDescent="0.25">
      <c r="C285" s="12">
        <v>44852</v>
      </c>
      <c r="D285" s="1">
        <v>48161</v>
      </c>
      <c r="E285" s="1" t="s">
        <v>1191</v>
      </c>
    </row>
    <row r="286" spans="3:5" x14ac:dyDescent="0.25">
      <c r="C286" s="12">
        <v>44852</v>
      </c>
      <c r="D286" s="1">
        <v>48205</v>
      </c>
      <c r="E286" s="1" t="s">
        <v>1197</v>
      </c>
    </row>
    <row r="287" spans="3:5" x14ac:dyDescent="0.25">
      <c r="C287" s="12">
        <v>44852</v>
      </c>
      <c r="D287" s="1">
        <v>48219</v>
      </c>
      <c r="E287" s="1" t="s">
        <v>1197</v>
      </c>
    </row>
    <row r="288" spans="3:5" x14ac:dyDescent="0.25">
      <c r="C288" s="12">
        <v>44852</v>
      </c>
      <c r="D288" s="1">
        <v>49441</v>
      </c>
      <c r="E288" s="1" t="s">
        <v>1192</v>
      </c>
    </row>
    <row r="289" spans="3:5" x14ac:dyDescent="0.25">
      <c r="C289" s="12">
        <v>44852</v>
      </c>
      <c r="D289" s="1">
        <v>48504</v>
      </c>
      <c r="E289" s="1" t="s">
        <v>1202</v>
      </c>
    </row>
    <row r="290" spans="3:5" x14ac:dyDescent="0.25">
      <c r="C290" s="12">
        <v>44852</v>
      </c>
      <c r="D290" s="1">
        <v>48239</v>
      </c>
      <c r="E290" s="1" t="s">
        <v>1191</v>
      </c>
    </row>
    <row r="291" spans="3:5" x14ac:dyDescent="0.25">
      <c r="C291" s="12">
        <v>44852</v>
      </c>
      <c r="D291" s="1">
        <v>49895</v>
      </c>
      <c r="E291" s="1" t="s">
        <v>1194</v>
      </c>
    </row>
    <row r="292" spans="3:5" x14ac:dyDescent="0.25">
      <c r="C292" s="12">
        <v>44852</v>
      </c>
      <c r="D292" s="1">
        <v>49203</v>
      </c>
      <c r="E292" s="14" t="s">
        <v>1204</v>
      </c>
    </row>
    <row r="293" spans="3:5" x14ac:dyDescent="0.25">
      <c r="C293" s="12">
        <v>44852</v>
      </c>
      <c r="D293" s="1">
        <v>48843</v>
      </c>
      <c r="E293" s="14" t="s">
        <v>1204</v>
      </c>
    </row>
    <row r="294" spans="3:5" x14ac:dyDescent="0.25">
      <c r="C294" s="12">
        <v>44852</v>
      </c>
      <c r="D294" s="1">
        <v>48601</v>
      </c>
      <c r="E294" s="1" t="s">
        <v>1203</v>
      </c>
    </row>
    <row r="295" spans="3:5" x14ac:dyDescent="0.25">
      <c r="C295" s="12">
        <v>44852</v>
      </c>
      <c r="D295" s="1">
        <v>48141</v>
      </c>
      <c r="E295" s="1" t="s">
        <v>1191</v>
      </c>
    </row>
    <row r="296" spans="3:5" x14ac:dyDescent="0.25">
      <c r="C296" s="12">
        <v>44852</v>
      </c>
      <c r="D296" s="1">
        <v>48519</v>
      </c>
      <c r="E296" s="1" t="s">
        <v>1202</v>
      </c>
    </row>
    <row r="297" spans="3:5" x14ac:dyDescent="0.25">
      <c r="C297" s="12">
        <v>44852</v>
      </c>
      <c r="D297" s="1">
        <v>49507</v>
      </c>
      <c r="E297" s="1" t="s">
        <v>1192</v>
      </c>
    </row>
    <row r="298" spans="3:5" x14ac:dyDescent="0.25">
      <c r="C298" s="12">
        <v>44852</v>
      </c>
      <c r="D298" s="1">
        <v>49428</v>
      </c>
      <c r="E298" s="1" t="s">
        <v>1192</v>
      </c>
    </row>
    <row r="299" spans="3:5" x14ac:dyDescent="0.25">
      <c r="C299" s="12">
        <v>44852</v>
      </c>
      <c r="D299" s="1">
        <v>49431</v>
      </c>
      <c r="E299" s="1" t="s">
        <v>1196</v>
      </c>
    </row>
    <row r="300" spans="3:5" x14ac:dyDescent="0.25">
      <c r="C300" s="12">
        <v>44852</v>
      </c>
      <c r="D300" s="1">
        <v>49504</v>
      </c>
      <c r="E300" s="1" t="s">
        <v>1192</v>
      </c>
    </row>
    <row r="301" spans="3:5" x14ac:dyDescent="0.25">
      <c r="C301" s="12">
        <v>44852</v>
      </c>
      <c r="D301" s="1">
        <v>48224</v>
      </c>
      <c r="E301" s="1" t="s">
        <v>1197</v>
      </c>
    </row>
    <row r="302" spans="3:5" x14ac:dyDescent="0.25">
      <c r="C302" s="12">
        <v>44852</v>
      </c>
      <c r="D302" s="1">
        <v>48336</v>
      </c>
      <c r="E302" s="1" t="s">
        <v>1199</v>
      </c>
    </row>
    <row r="303" spans="3:5" x14ac:dyDescent="0.25">
      <c r="C303" s="12">
        <v>44852</v>
      </c>
      <c r="D303" s="1">
        <v>48150</v>
      </c>
      <c r="E303" s="1" t="s">
        <v>1191</v>
      </c>
    </row>
    <row r="304" spans="3:5" x14ac:dyDescent="0.25">
      <c r="C304" s="12">
        <v>44852</v>
      </c>
      <c r="D304" s="1">
        <v>48205</v>
      </c>
      <c r="E304" s="1" t="s">
        <v>1197</v>
      </c>
    </row>
    <row r="305" spans="3:5" x14ac:dyDescent="0.25">
      <c r="C305" s="12">
        <v>44852</v>
      </c>
      <c r="D305" s="1">
        <v>49512</v>
      </c>
      <c r="E305" s="1" t="s">
        <v>1192</v>
      </c>
    </row>
    <row r="306" spans="3:5" x14ac:dyDescent="0.25">
      <c r="C306" s="12">
        <v>44852</v>
      </c>
      <c r="D306" s="1">
        <v>48239</v>
      </c>
      <c r="E306" s="1" t="s">
        <v>1191</v>
      </c>
    </row>
    <row r="307" spans="3:5" x14ac:dyDescent="0.25">
      <c r="C307" s="12">
        <v>44852</v>
      </c>
      <c r="D307" s="1">
        <v>48212</v>
      </c>
      <c r="E307" s="1" t="s">
        <v>1197</v>
      </c>
    </row>
    <row r="308" spans="3:5" x14ac:dyDescent="0.25">
      <c r="C308" s="12">
        <v>44852</v>
      </c>
      <c r="D308" s="1">
        <v>48138</v>
      </c>
      <c r="E308" s="1" t="s">
        <v>1191</v>
      </c>
    </row>
    <row r="309" spans="3:5" x14ac:dyDescent="0.25">
      <c r="C309" s="12">
        <v>44852</v>
      </c>
      <c r="D309" s="1">
        <v>48601</v>
      </c>
      <c r="E309" s="1" t="s">
        <v>1203</v>
      </c>
    </row>
    <row r="310" spans="3:5" x14ac:dyDescent="0.25">
      <c r="C310" s="12">
        <v>44852</v>
      </c>
      <c r="D310" s="1">
        <v>48603</v>
      </c>
      <c r="E310" s="1" t="s">
        <v>1203</v>
      </c>
    </row>
    <row r="311" spans="3:5" x14ac:dyDescent="0.25">
      <c r="C311" s="12">
        <v>44852</v>
      </c>
      <c r="D311" s="1">
        <v>48227</v>
      </c>
      <c r="E311" s="1" t="s">
        <v>1197</v>
      </c>
    </row>
    <row r="312" spans="3:5" x14ac:dyDescent="0.25">
      <c r="C312" s="12">
        <v>44852</v>
      </c>
      <c r="D312" s="1">
        <v>48201</v>
      </c>
      <c r="E312" s="1" t="s">
        <v>1197</v>
      </c>
    </row>
    <row r="313" spans="3:5" x14ac:dyDescent="0.25">
      <c r="C313" s="12">
        <v>44852</v>
      </c>
      <c r="D313" s="1">
        <v>48326</v>
      </c>
      <c r="E313" s="1" t="s">
        <v>1199</v>
      </c>
    </row>
    <row r="314" spans="3:5" x14ac:dyDescent="0.25">
      <c r="C314" s="12">
        <v>44852</v>
      </c>
      <c r="D314" s="1">
        <v>48021</v>
      </c>
      <c r="E314" s="14" t="s">
        <v>1200</v>
      </c>
    </row>
    <row r="315" spans="3:5" x14ac:dyDescent="0.25">
      <c r="C315" s="12">
        <v>44852</v>
      </c>
      <c r="D315" s="1">
        <v>48340</v>
      </c>
      <c r="E315" s="1" t="s">
        <v>1199</v>
      </c>
    </row>
    <row r="316" spans="3:5" x14ac:dyDescent="0.25">
      <c r="C316" s="12">
        <v>44852</v>
      </c>
      <c r="D316" s="1">
        <v>48227</v>
      </c>
      <c r="E316" s="1" t="s">
        <v>1197</v>
      </c>
    </row>
    <row r="317" spans="3:5" x14ac:dyDescent="0.25">
      <c r="C317" s="12">
        <v>44852</v>
      </c>
      <c r="D317" s="1">
        <v>48739</v>
      </c>
      <c r="E317" s="1" t="s">
        <v>1201</v>
      </c>
    </row>
    <row r="318" spans="3:5" x14ac:dyDescent="0.25">
      <c r="C318" s="12">
        <v>44852</v>
      </c>
      <c r="D318" s="1">
        <v>49007</v>
      </c>
      <c r="E318" s="20" t="s">
        <v>1208</v>
      </c>
    </row>
    <row r="319" spans="3:5" x14ac:dyDescent="0.25">
      <c r="C319" s="12">
        <v>44852</v>
      </c>
      <c r="D319" s="1">
        <v>48228</v>
      </c>
      <c r="E319" s="1" t="s">
        <v>1197</v>
      </c>
    </row>
    <row r="320" spans="3:5" x14ac:dyDescent="0.25">
      <c r="C320" s="12">
        <v>44852</v>
      </c>
      <c r="D320" s="1">
        <v>48423</v>
      </c>
      <c r="E320" s="1" t="s">
        <v>1202</v>
      </c>
    </row>
    <row r="321" spans="3:5" x14ac:dyDescent="0.25">
      <c r="C321" s="12">
        <v>44852</v>
      </c>
      <c r="D321" s="1">
        <v>48228</v>
      </c>
      <c r="E321" s="1" t="s">
        <v>1197</v>
      </c>
    </row>
    <row r="322" spans="3:5" x14ac:dyDescent="0.25">
      <c r="C322" s="12">
        <v>44852</v>
      </c>
      <c r="D322" s="1">
        <v>49444</v>
      </c>
      <c r="E322" s="1" t="s">
        <v>1192</v>
      </c>
    </row>
    <row r="323" spans="3:5" x14ac:dyDescent="0.25">
      <c r="C323" s="12">
        <v>44852</v>
      </c>
      <c r="D323" s="1">
        <v>49504</v>
      </c>
      <c r="E323" s="1" t="s">
        <v>1192</v>
      </c>
    </row>
    <row r="324" spans="3:5" x14ac:dyDescent="0.25">
      <c r="C324" s="12">
        <v>44852</v>
      </c>
      <c r="D324" s="1">
        <v>49444</v>
      </c>
      <c r="E324" s="1" t="s">
        <v>1192</v>
      </c>
    </row>
    <row r="325" spans="3:5" x14ac:dyDescent="0.25">
      <c r="C325" s="12">
        <v>44852</v>
      </c>
      <c r="D325" s="1">
        <v>48122</v>
      </c>
      <c r="E325" s="1" t="s">
        <v>1191</v>
      </c>
    </row>
    <row r="326" spans="3:5" x14ac:dyDescent="0.25">
      <c r="C326" s="12">
        <v>44852</v>
      </c>
      <c r="D326" s="1">
        <v>48225</v>
      </c>
      <c r="E326" s="1" t="s">
        <v>1197</v>
      </c>
    </row>
    <row r="327" spans="3:5" x14ac:dyDescent="0.25">
      <c r="C327" s="12">
        <v>44852</v>
      </c>
      <c r="D327" s="1">
        <v>49503</v>
      </c>
      <c r="E327" s="1" t="s">
        <v>1192</v>
      </c>
    </row>
    <row r="328" spans="3:5" x14ac:dyDescent="0.25">
      <c r="C328" s="12">
        <v>44852</v>
      </c>
      <c r="D328" s="1">
        <v>49201</v>
      </c>
      <c r="E328" s="14" t="s">
        <v>1204</v>
      </c>
    </row>
    <row r="329" spans="3:5" x14ac:dyDescent="0.25">
      <c r="C329" s="12">
        <v>44852</v>
      </c>
      <c r="D329" s="1">
        <v>48185</v>
      </c>
      <c r="E329" s="1" t="s">
        <v>1191</v>
      </c>
    </row>
    <row r="330" spans="3:5" x14ac:dyDescent="0.25">
      <c r="C330" s="12">
        <v>44852</v>
      </c>
      <c r="D330" s="1">
        <v>48312</v>
      </c>
      <c r="E330" s="14" t="s">
        <v>1200</v>
      </c>
    </row>
    <row r="331" spans="3:5" x14ac:dyDescent="0.25">
      <c r="C331" s="12">
        <v>44852</v>
      </c>
      <c r="D331" s="1">
        <v>48235</v>
      </c>
      <c r="E331" s="1" t="s">
        <v>1197</v>
      </c>
    </row>
    <row r="332" spans="3:5" x14ac:dyDescent="0.25">
      <c r="C332" s="12">
        <v>44852</v>
      </c>
      <c r="D332" s="1">
        <v>48044</v>
      </c>
      <c r="E332" s="14" t="s">
        <v>1200</v>
      </c>
    </row>
    <row r="333" spans="3:5" x14ac:dyDescent="0.25">
      <c r="C333" s="12">
        <v>44852</v>
      </c>
      <c r="D333" s="1">
        <v>48915</v>
      </c>
      <c r="E333" s="1" t="s">
        <v>1206</v>
      </c>
    </row>
    <row r="334" spans="3:5" x14ac:dyDescent="0.25">
      <c r="C334" s="12">
        <v>44852</v>
      </c>
      <c r="D334" s="1">
        <v>49017</v>
      </c>
      <c r="E334" s="1" t="s">
        <v>1208</v>
      </c>
    </row>
    <row r="335" spans="3:5" x14ac:dyDescent="0.25">
      <c r="C335" s="12">
        <v>44852</v>
      </c>
      <c r="D335" s="1">
        <v>49615</v>
      </c>
      <c r="E335" s="1" t="s">
        <v>1208</v>
      </c>
    </row>
    <row r="336" spans="3:5" x14ac:dyDescent="0.25">
      <c r="C336" s="12">
        <v>44852</v>
      </c>
      <c r="D336" s="1">
        <v>48036</v>
      </c>
      <c r="E336" s="14" t="s">
        <v>1200</v>
      </c>
    </row>
    <row r="337" spans="3:5" x14ac:dyDescent="0.25">
      <c r="C337" s="12">
        <v>44852</v>
      </c>
      <c r="D337" s="1">
        <v>48146</v>
      </c>
      <c r="E337" s="1" t="s">
        <v>1191</v>
      </c>
    </row>
    <row r="338" spans="3:5" x14ac:dyDescent="0.25">
      <c r="C338" s="12">
        <v>44852</v>
      </c>
      <c r="D338" s="1">
        <v>48066</v>
      </c>
      <c r="E338" s="14" t="s">
        <v>1200</v>
      </c>
    </row>
    <row r="339" spans="3:5" x14ac:dyDescent="0.25">
      <c r="C339" s="12">
        <v>44852</v>
      </c>
      <c r="D339" s="1">
        <v>49071</v>
      </c>
      <c r="E339" s="14" t="s">
        <v>1205</v>
      </c>
    </row>
    <row r="340" spans="3:5" x14ac:dyDescent="0.25">
      <c r="C340" s="12">
        <v>44852</v>
      </c>
      <c r="D340" s="1">
        <v>48066</v>
      </c>
      <c r="E340" s="14" t="s">
        <v>1200</v>
      </c>
    </row>
    <row r="341" spans="3:5" x14ac:dyDescent="0.25">
      <c r="C341" s="12">
        <v>44852</v>
      </c>
      <c r="D341" s="1">
        <v>48125</v>
      </c>
      <c r="E341" s="1" t="s">
        <v>1191</v>
      </c>
    </row>
    <row r="342" spans="3:5" x14ac:dyDescent="0.25">
      <c r="C342" s="12">
        <v>44852</v>
      </c>
      <c r="D342" s="1">
        <v>48504</v>
      </c>
      <c r="E342" s="1" t="s">
        <v>1202</v>
      </c>
    </row>
    <row r="343" spans="3:5" x14ac:dyDescent="0.25">
      <c r="C343" s="12">
        <v>44852</v>
      </c>
      <c r="D343" s="1">
        <v>48048</v>
      </c>
      <c r="E343" s="14" t="s">
        <v>1200</v>
      </c>
    </row>
    <row r="344" spans="3:5" x14ac:dyDescent="0.25">
      <c r="C344" s="12">
        <v>44852</v>
      </c>
      <c r="D344" s="1">
        <v>49004</v>
      </c>
      <c r="E344" s="1" t="s">
        <v>1202</v>
      </c>
    </row>
    <row r="345" spans="3:5" x14ac:dyDescent="0.25">
      <c r="C345" s="12">
        <v>44852</v>
      </c>
      <c r="D345" s="1">
        <v>48038</v>
      </c>
      <c r="E345" s="14" t="s">
        <v>1200</v>
      </c>
    </row>
    <row r="346" spans="3:5" x14ac:dyDescent="0.25">
      <c r="C346" s="12">
        <v>44852</v>
      </c>
      <c r="D346" s="1">
        <v>48313</v>
      </c>
      <c r="E346" s="14" t="s">
        <v>1200</v>
      </c>
    </row>
    <row r="347" spans="3:5" x14ac:dyDescent="0.25">
      <c r="C347" s="12">
        <v>44852</v>
      </c>
      <c r="D347" s="1">
        <v>48045</v>
      </c>
      <c r="E347" s="14" t="s">
        <v>1200</v>
      </c>
    </row>
    <row r="348" spans="3:5" x14ac:dyDescent="0.25">
      <c r="C348" s="12">
        <v>44852</v>
      </c>
      <c r="D348" s="1">
        <v>48021</v>
      </c>
      <c r="E348" s="14" t="s">
        <v>1200</v>
      </c>
    </row>
    <row r="349" spans="3:5" x14ac:dyDescent="0.25">
      <c r="C349" s="12">
        <v>44853</v>
      </c>
      <c r="D349" s="1">
        <v>48141</v>
      </c>
      <c r="E349" s="1" t="s">
        <v>1191</v>
      </c>
    </row>
    <row r="350" spans="3:5" x14ac:dyDescent="0.25">
      <c r="C350" s="12">
        <v>44853</v>
      </c>
      <c r="D350" s="1">
        <v>48152</v>
      </c>
      <c r="E350" s="1" t="s">
        <v>1191</v>
      </c>
    </row>
    <row r="351" spans="3:5" x14ac:dyDescent="0.25">
      <c r="C351" s="12">
        <v>44853</v>
      </c>
      <c r="D351" s="1">
        <v>49546</v>
      </c>
      <c r="E351" s="1" t="s">
        <v>1192</v>
      </c>
    </row>
    <row r="352" spans="3:5" x14ac:dyDescent="0.25">
      <c r="C352" s="12">
        <v>44853</v>
      </c>
      <c r="D352" s="1">
        <v>48072</v>
      </c>
      <c r="E352" s="1" t="s">
        <v>1199</v>
      </c>
    </row>
    <row r="353" spans="3:5" x14ac:dyDescent="0.25">
      <c r="C353" s="12">
        <v>44853</v>
      </c>
      <c r="D353" s="1">
        <v>48503</v>
      </c>
      <c r="E353" s="1" t="s">
        <v>1202</v>
      </c>
    </row>
    <row r="354" spans="3:5" x14ac:dyDescent="0.25">
      <c r="C354" s="12">
        <v>44853</v>
      </c>
      <c r="D354" s="1">
        <v>48073</v>
      </c>
      <c r="E354" s="1" t="s">
        <v>1199</v>
      </c>
    </row>
    <row r="355" spans="3:5" x14ac:dyDescent="0.25">
      <c r="C355" s="12">
        <v>44853</v>
      </c>
      <c r="D355" s="1">
        <v>48616</v>
      </c>
      <c r="E355" s="1" t="s">
        <v>1203</v>
      </c>
    </row>
    <row r="356" spans="3:5" x14ac:dyDescent="0.25">
      <c r="C356" s="12">
        <v>44853</v>
      </c>
      <c r="D356" s="1">
        <v>48846</v>
      </c>
      <c r="E356" s="1" t="s">
        <v>1192</v>
      </c>
    </row>
    <row r="357" spans="3:5" x14ac:dyDescent="0.25">
      <c r="C357" s="12">
        <v>44853</v>
      </c>
      <c r="D357" s="1">
        <v>49048</v>
      </c>
      <c r="E357" s="1" t="s">
        <v>1208</v>
      </c>
    </row>
    <row r="358" spans="3:5" x14ac:dyDescent="0.25">
      <c r="C358" s="12">
        <v>44853</v>
      </c>
      <c r="D358" s="1">
        <v>48135</v>
      </c>
      <c r="E358" s="1" t="s">
        <v>1191</v>
      </c>
    </row>
    <row r="359" spans="3:5" x14ac:dyDescent="0.25">
      <c r="C359" s="12">
        <v>44853</v>
      </c>
      <c r="D359" s="1">
        <v>48124</v>
      </c>
      <c r="E359" s="1" t="s">
        <v>1191</v>
      </c>
    </row>
    <row r="360" spans="3:5" x14ac:dyDescent="0.25">
      <c r="C360" s="12">
        <v>44853</v>
      </c>
      <c r="D360" s="1">
        <v>49504</v>
      </c>
      <c r="E360" s="1" t="s">
        <v>1192</v>
      </c>
    </row>
    <row r="361" spans="3:5" x14ac:dyDescent="0.25">
      <c r="C361" s="12">
        <v>44853</v>
      </c>
      <c r="D361" s="1">
        <v>48127</v>
      </c>
      <c r="E361" s="1" t="s">
        <v>1191</v>
      </c>
    </row>
    <row r="362" spans="3:5" x14ac:dyDescent="0.25">
      <c r="C362" s="12">
        <v>44853</v>
      </c>
      <c r="D362" s="1">
        <v>48188</v>
      </c>
      <c r="E362" s="1" t="s">
        <v>1191</v>
      </c>
    </row>
    <row r="363" spans="3:5" x14ac:dyDescent="0.25">
      <c r="C363" s="12">
        <v>44853</v>
      </c>
      <c r="D363" s="1">
        <v>48911</v>
      </c>
      <c r="E363" s="1" t="s">
        <v>1206</v>
      </c>
    </row>
    <row r="364" spans="3:5" x14ac:dyDescent="0.25">
      <c r="C364" s="12">
        <v>44853</v>
      </c>
      <c r="D364" s="1">
        <v>48141</v>
      </c>
      <c r="E364" s="1" t="s">
        <v>1191</v>
      </c>
    </row>
    <row r="365" spans="3:5" x14ac:dyDescent="0.25">
      <c r="C365" s="12">
        <v>44853</v>
      </c>
      <c r="D365" s="1">
        <v>49319</v>
      </c>
      <c r="E365" s="1" t="s">
        <v>1192</v>
      </c>
    </row>
    <row r="366" spans="3:5" x14ac:dyDescent="0.25">
      <c r="C366" s="12">
        <v>44853</v>
      </c>
      <c r="D366" s="1">
        <v>48030</v>
      </c>
      <c r="E366" s="1" t="s">
        <v>1199</v>
      </c>
    </row>
    <row r="367" spans="3:5" x14ac:dyDescent="0.25">
      <c r="C367" s="12">
        <v>44854</v>
      </c>
      <c r="D367" s="1">
        <v>48215</v>
      </c>
      <c r="E367" s="1" t="s">
        <v>1197</v>
      </c>
    </row>
    <row r="368" spans="3:5" x14ac:dyDescent="0.25">
      <c r="C368" s="12">
        <v>44854</v>
      </c>
      <c r="D368" s="1">
        <v>49686</v>
      </c>
      <c r="E368" s="1" t="s">
        <v>1195</v>
      </c>
    </row>
    <row r="369" spans="3:5" x14ac:dyDescent="0.25">
      <c r="C369" s="12">
        <v>44854</v>
      </c>
      <c r="D369" s="1">
        <v>48116</v>
      </c>
      <c r="E369" s="14" t="s">
        <v>1204</v>
      </c>
    </row>
    <row r="370" spans="3:5" x14ac:dyDescent="0.25">
      <c r="C370" s="12">
        <v>44854</v>
      </c>
      <c r="D370" s="1">
        <v>48911</v>
      </c>
      <c r="E370" s="1" t="s">
        <v>1206</v>
      </c>
    </row>
    <row r="371" spans="3:5" x14ac:dyDescent="0.25">
      <c r="C371" s="12">
        <v>44854</v>
      </c>
      <c r="D371" s="1">
        <v>48227</v>
      </c>
      <c r="E371" s="1" t="s">
        <v>1197</v>
      </c>
    </row>
    <row r="372" spans="3:5" x14ac:dyDescent="0.25">
      <c r="C372" s="12">
        <v>44854</v>
      </c>
      <c r="D372" s="1">
        <v>48059</v>
      </c>
      <c r="E372" s="14" t="s">
        <v>1200</v>
      </c>
    </row>
    <row r="373" spans="3:5" x14ac:dyDescent="0.25">
      <c r="C373" s="12">
        <v>44855</v>
      </c>
      <c r="D373" s="1">
        <v>48214</v>
      </c>
      <c r="E373" s="1" t="s">
        <v>1197</v>
      </c>
    </row>
    <row r="374" spans="3:5" x14ac:dyDescent="0.25">
      <c r="C374" s="12">
        <v>44855</v>
      </c>
      <c r="D374" s="1">
        <v>49004</v>
      </c>
      <c r="E374" s="1" t="s">
        <v>1208</v>
      </c>
    </row>
    <row r="375" spans="3:5" x14ac:dyDescent="0.25">
      <c r="C375" s="12">
        <v>44855</v>
      </c>
      <c r="D375" s="1">
        <v>48838</v>
      </c>
      <c r="E375" s="1" t="s">
        <v>1192</v>
      </c>
    </row>
    <row r="376" spans="3:5" x14ac:dyDescent="0.25">
      <c r="C376" s="12">
        <v>44855</v>
      </c>
      <c r="D376" s="1">
        <v>48507</v>
      </c>
      <c r="E376" s="1" t="s">
        <v>1202</v>
      </c>
    </row>
    <row r="377" spans="3:5" x14ac:dyDescent="0.25">
      <c r="C377" s="12">
        <v>44856</v>
      </c>
      <c r="D377" s="1">
        <v>48092</v>
      </c>
      <c r="E377" s="14" t="s">
        <v>1200</v>
      </c>
    </row>
    <row r="378" spans="3:5" x14ac:dyDescent="0.25">
      <c r="C378" s="12">
        <v>44857</v>
      </c>
      <c r="D378" s="1">
        <v>48601</v>
      </c>
      <c r="E378" s="1" t="s">
        <v>1203</v>
      </c>
    </row>
    <row r="379" spans="3:5" x14ac:dyDescent="0.25">
      <c r="C379" s="12">
        <v>44857</v>
      </c>
      <c r="D379" s="1">
        <v>48205</v>
      </c>
      <c r="E379" s="1" t="s">
        <v>1197</v>
      </c>
    </row>
    <row r="380" spans="3:5" x14ac:dyDescent="0.25">
      <c r="C380" s="12">
        <v>44858</v>
      </c>
      <c r="D380" s="1">
        <v>49343</v>
      </c>
      <c r="E380" s="1" t="s">
        <v>1192</v>
      </c>
    </row>
    <row r="381" spans="3:5" x14ac:dyDescent="0.25">
      <c r="C381" s="12">
        <v>44858</v>
      </c>
      <c r="D381" s="1">
        <v>49651</v>
      </c>
      <c r="E381" s="1" t="s">
        <v>1208</v>
      </c>
    </row>
    <row r="382" spans="3:5" x14ac:dyDescent="0.25">
      <c r="C382" s="12">
        <v>44858</v>
      </c>
      <c r="D382" s="1">
        <v>48228</v>
      </c>
      <c r="E382" s="1" t="s">
        <v>1197</v>
      </c>
    </row>
    <row r="383" spans="3:5" x14ac:dyDescent="0.25">
      <c r="C383" s="12">
        <v>44859</v>
      </c>
      <c r="D383" s="1">
        <v>49444</v>
      </c>
      <c r="E383" s="1" t="s">
        <v>1192</v>
      </c>
    </row>
    <row r="384" spans="3:5" x14ac:dyDescent="0.25">
      <c r="C384" s="12">
        <v>44859</v>
      </c>
      <c r="D384" s="1">
        <v>48223</v>
      </c>
      <c r="E384" s="1" t="s">
        <v>1197</v>
      </c>
    </row>
    <row r="385" spans="3:5" x14ac:dyDescent="0.25">
      <c r="C385" s="12">
        <v>44859</v>
      </c>
      <c r="D385" s="1">
        <v>49442</v>
      </c>
      <c r="E385" s="1" t="s">
        <v>1192</v>
      </c>
    </row>
    <row r="386" spans="3:5" x14ac:dyDescent="0.25">
      <c r="C386" s="12">
        <v>44859</v>
      </c>
      <c r="D386" s="1">
        <v>48342</v>
      </c>
      <c r="E386" s="1" t="s">
        <v>1199</v>
      </c>
    </row>
    <row r="387" spans="3:5" x14ac:dyDescent="0.25">
      <c r="C387" s="12">
        <v>44860</v>
      </c>
      <c r="D387" s="1">
        <v>49749</v>
      </c>
      <c r="E387" s="1" t="s">
        <v>1195</v>
      </c>
    </row>
    <row r="388" spans="3:5" x14ac:dyDescent="0.25">
      <c r="C388" s="12">
        <v>44860</v>
      </c>
      <c r="D388" s="1">
        <v>49685</v>
      </c>
      <c r="E388" s="1" t="s">
        <v>1208</v>
      </c>
    </row>
    <row r="389" spans="3:5" x14ac:dyDescent="0.25">
      <c r="C389" s="12">
        <v>44860</v>
      </c>
      <c r="D389" s="1">
        <v>49801</v>
      </c>
      <c r="E389" s="1" t="s">
        <v>1194</v>
      </c>
    </row>
    <row r="390" spans="3:5" x14ac:dyDescent="0.25">
      <c r="C390" s="12">
        <v>44861</v>
      </c>
      <c r="D390" s="1">
        <v>48381</v>
      </c>
      <c r="E390" s="1" t="s">
        <v>1199</v>
      </c>
    </row>
    <row r="391" spans="3:5" x14ac:dyDescent="0.25">
      <c r="C391" s="12">
        <v>44861</v>
      </c>
      <c r="D391" s="1">
        <v>48910</v>
      </c>
      <c r="E391" s="1" t="s">
        <v>1206</v>
      </c>
    </row>
    <row r="392" spans="3:5" x14ac:dyDescent="0.25">
      <c r="C392" s="12">
        <v>44861</v>
      </c>
      <c r="D392" s="1">
        <v>48213</v>
      </c>
      <c r="E392" s="1" t="s">
        <v>1197</v>
      </c>
    </row>
    <row r="393" spans="3:5" x14ac:dyDescent="0.25">
      <c r="C393" s="12">
        <v>44862</v>
      </c>
      <c r="D393" s="1">
        <v>48238</v>
      </c>
      <c r="E393" s="1" t="s">
        <v>1197</v>
      </c>
    </row>
    <row r="394" spans="3:5" x14ac:dyDescent="0.25">
      <c r="C394" s="12">
        <v>44862</v>
      </c>
      <c r="D394" s="1">
        <v>48238</v>
      </c>
      <c r="E394" s="1" t="s">
        <v>1197</v>
      </c>
    </row>
    <row r="395" spans="3:5" x14ac:dyDescent="0.25">
      <c r="C395" s="12">
        <v>44862</v>
      </c>
      <c r="D395" s="1">
        <v>49286</v>
      </c>
      <c r="E395" s="14" t="s">
        <v>1204</v>
      </c>
    </row>
    <row r="396" spans="3:5" x14ac:dyDescent="0.25">
      <c r="C396" s="12">
        <v>44862</v>
      </c>
      <c r="D396" s="1">
        <v>48640</v>
      </c>
      <c r="E396" s="1" t="s">
        <v>1203</v>
      </c>
    </row>
    <row r="397" spans="3:5" x14ac:dyDescent="0.25">
      <c r="C397" s="12">
        <v>44862</v>
      </c>
      <c r="D397" s="1">
        <v>48326</v>
      </c>
      <c r="E397" s="1" t="s">
        <v>1199</v>
      </c>
    </row>
    <row r="398" spans="3:5" x14ac:dyDescent="0.25">
      <c r="C398" s="12">
        <v>44862</v>
      </c>
      <c r="D398" s="1">
        <v>49338</v>
      </c>
      <c r="E398" s="1" t="s">
        <v>1196</v>
      </c>
    </row>
    <row r="399" spans="3:5" x14ac:dyDescent="0.25">
      <c r="C399" s="12">
        <v>44863</v>
      </c>
      <c r="D399" s="1">
        <v>49058</v>
      </c>
      <c r="E399" s="1" t="s">
        <v>1192</v>
      </c>
    </row>
    <row r="400" spans="3:5" x14ac:dyDescent="0.25">
      <c r="C400" s="12">
        <v>44863</v>
      </c>
      <c r="D400" s="1">
        <v>48021</v>
      </c>
      <c r="E400" s="1" t="s">
        <v>1200</v>
      </c>
    </row>
    <row r="401" spans="3:5" x14ac:dyDescent="0.25">
      <c r="C401" s="12">
        <v>44865</v>
      </c>
      <c r="D401" s="1">
        <v>48529</v>
      </c>
      <c r="E401" s="1" t="s">
        <v>1202</v>
      </c>
    </row>
    <row r="402" spans="3:5" x14ac:dyDescent="0.25">
      <c r="C402" s="12">
        <v>44865</v>
      </c>
      <c r="D402" s="1">
        <v>48034</v>
      </c>
      <c r="E402" s="1" t="s">
        <v>1199</v>
      </c>
    </row>
    <row r="403" spans="3:5" x14ac:dyDescent="0.25">
      <c r="C403" s="12">
        <v>44865</v>
      </c>
      <c r="D403" s="1">
        <v>48141</v>
      </c>
      <c r="E403" s="1" t="s">
        <v>1191</v>
      </c>
    </row>
    <row r="404" spans="3:5" x14ac:dyDescent="0.25">
      <c r="C404" s="12">
        <v>44867</v>
      </c>
      <c r="D404" s="1">
        <v>48066</v>
      </c>
      <c r="E404" s="1" t="s">
        <v>1200</v>
      </c>
    </row>
    <row r="405" spans="3:5" x14ac:dyDescent="0.25">
      <c r="C405" s="12">
        <v>44868</v>
      </c>
      <c r="D405" s="1">
        <v>48205</v>
      </c>
      <c r="E405" s="1" t="s">
        <v>1197</v>
      </c>
    </row>
    <row r="406" spans="3:5" x14ac:dyDescent="0.25">
      <c r="C406" s="12">
        <v>44868</v>
      </c>
      <c r="D406" s="1">
        <v>48205</v>
      </c>
      <c r="E406" s="1" t="s">
        <v>1197</v>
      </c>
    </row>
    <row r="407" spans="3:5" x14ac:dyDescent="0.25">
      <c r="C407" s="12">
        <v>44868</v>
      </c>
      <c r="D407" s="1">
        <v>48906</v>
      </c>
      <c r="E407" s="1" t="s">
        <v>1206</v>
      </c>
    </row>
    <row r="408" spans="3:5" x14ac:dyDescent="0.25">
      <c r="C408" s="12">
        <v>44869</v>
      </c>
      <c r="D408" s="1">
        <v>48089</v>
      </c>
      <c r="E408" s="1" t="s">
        <v>1200</v>
      </c>
    </row>
    <row r="409" spans="3:5" x14ac:dyDescent="0.25">
      <c r="C409" s="12">
        <v>44869</v>
      </c>
      <c r="D409" s="1">
        <v>49331</v>
      </c>
      <c r="E409" s="1" t="s">
        <v>1192</v>
      </c>
    </row>
    <row r="410" spans="3:5" x14ac:dyDescent="0.25">
      <c r="C410" s="12">
        <v>44870</v>
      </c>
      <c r="D410" s="1">
        <v>48504</v>
      </c>
      <c r="E410" s="1" t="s">
        <v>1202</v>
      </c>
    </row>
    <row r="411" spans="3:5" x14ac:dyDescent="0.25">
      <c r="C411" s="12">
        <v>44871</v>
      </c>
      <c r="D411" s="1">
        <v>49660</v>
      </c>
      <c r="E411" s="1" t="s">
        <v>1208</v>
      </c>
    </row>
    <row r="412" spans="3:5" x14ac:dyDescent="0.25">
      <c r="C412" s="12">
        <v>44875</v>
      </c>
      <c r="D412" s="1">
        <v>48473</v>
      </c>
      <c r="E412" s="1" t="s">
        <v>1202</v>
      </c>
    </row>
    <row r="413" spans="3:5" x14ac:dyDescent="0.25">
      <c r="C413" s="12">
        <v>44875</v>
      </c>
      <c r="D413" s="1">
        <v>48205</v>
      </c>
      <c r="E413" s="1" t="s">
        <v>1197</v>
      </c>
    </row>
    <row r="414" spans="3:5" x14ac:dyDescent="0.25">
      <c r="C414" s="12">
        <v>44877</v>
      </c>
      <c r="D414" s="1">
        <v>48125</v>
      </c>
      <c r="E414" s="1" t="s">
        <v>1191</v>
      </c>
    </row>
    <row r="415" spans="3:5" x14ac:dyDescent="0.25">
      <c r="C415" s="12">
        <v>44878</v>
      </c>
      <c r="D415" s="1">
        <v>49444</v>
      </c>
      <c r="E415" s="1" t="s">
        <v>1192</v>
      </c>
    </row>
    <row r="416" spans="3:5" x14ac:dyDescent="0.25">
      <c r="C416" s="12">
        <v>44878</v>
      </c>
      <c r="D416" s="1">
        <v>49007</v>
      </c>
      <c r="E416" s="1" t="s">
        <v>1208</v>
      </c>
    </row>
    <row r="417" spans="3:5" x14ac:dyDescent="0.25">
      <c r="C417" s="12">
        <v>44879</v>
      </c>
      <c r="D417" s="1">
        <v>48374</v>
      </c>
      <c r="E417" s="1" t="s">
        <v>1199</v>
      </c>
    </row>
    <row r="418" spans="3:5" x14ac:dyDescent="0.25">
      <c r="C418" s="12">
        <v>44879</v>
      </c>
      <c r="D418" s="1">
        <v>48059</v>
      </c>
      <c r="E418" s="1" t="s">
        <v>1200</v>
      </c>
    </row>
    <row r="419" spans="3:5" x14ac:dyDescent="0.25">
      <c r="C419" s="12">
        <v>44879</v>
      </c>
      <c r="D419" s="1">
        <v>48235</v>
      </c>
      <c r="E419" s="1" t="s">
        <v>1197</v>
      </c>
    </row>
    <row r="420" spans="3:5" x14ac:dyDescent="0.25">
      <c r="C420" s="12">
        <v>44880</v>
      </c>
      <c r="D420" s="1">
        <v>48616</v>
      </c>
      <c r="E420" s="1" t="s">
        <v>1203</v>
      </c>
    </row>
    <row r="421" spans="3:5" x14ac:dyDescent="0.25">
      <c r="C421" s="12">
        <v>44882</v>
      </c>
      <c r="D421" s="1">
        <v>48185</v>
      </c>
      <c r="E421" s="1" t="s">
        <v>1191</v>
      </c>
    </row>
    <row r="422" spans="3:5" x14ac:dyDescent="0.25">
      <c r="C422" s="12">
        <v>44883</v>
      </c>
      <c r="D422" s="1">
        <v>49938</v>
      </c>
      <c r="E422" s="1" t="s">
        <v>1194</v>
      </c>
    </row>
    <row r="423" spans="3:5" x14ac:dyDescent="0.25">
      <c r="C423" s="12">
        <v>44883</v>
      </c>
      <c r="D423" s="1">
        <v>49738</v>
      </c>
      <c r="E423" s="1" t="s">
        <v>1195</v>
      </c>
    </row>
    <row r="424" spans="3:5" x14ac:dyDescent="0.25">
      <c r="C424" s="12">
        <v>44885</v>
      </c>
      <c r="D424" s="1">
        <v>48127</v>
      </c>
      <c r="E424" s="1" t="s">
        <v>1191</v>
      </c>
    </row>
    <row r="425" spans="3:5" x14ac:dyDescent="0.25">
      <c r="C425" s="12">
        <v>44885</v>
      </c>
      <c r="D425" s="1">
        <v>48601</v>
      </c>
      <c r="E425" s="1" t="s">
        <v>1203</v>
      </c>
    </row>
    <row r="426" spans="3:5" x14ac:dyDescent="0.25">
      <c r="C426" s="23">
        <v>44887</v>
      </c>
      <c r="D426" s="14">
        <v>48186</v>
      </c>
      <c r="E426" s="14" t="s">
        <v>1191</v>
      </c>
    </row>
    <row r="427" spans="3:5" x14ac:dyDescent="0.25">
      <c r="C427" s="12">
        <v>44887</v>
      </c>
      <c r="D427" s="1">
        <v>48065</v>
      </c>
      <c r="E427" s="1" t="s">
        <v>1200</v>
      </c>
    </row>
    <row r="428" spans="3:5" x14ac:dyDescent="0.25">
      <c r="C428" s="12">
        <v>44888</v>
      </c>
      <c r="D428" s="1">
        <v>48146</v>
      </c>
      <c r="E428" s="1" t="s">
        <v>1191</v>
      </c>
    </row>
    <row r="429" spans="3:5" x14ac:dyDescent="0.25">
      <c r="C429" s="12">
        <v>44889</v>
      </c>
      <c r="D429" s="1">
        <v>48235</v>
      </c>
      <c r="E429" s="1" t="s">
        <v>1197</v>
      </c>
    </row>
    <row r="430" spans="3:5" x14ac:dyDescent="0.25">
      <c r="C430" s="12">
        <v>44892</v>
      </c>
      <c r="D430" s="1">
        <v>48636</v>
      </c>
      <c r="E430" s="1" t="s">
        <v>1195</v>
      </c>
    </row>
    <row r="431" spans="3:5" x14ac:dyDescent="0.25">
      <c r="C431" s="12">
        <v>44893</v>
      </c>
      <c r="D431" s="1">
        <v>48091</v>
      </c>
      <c r="E431" s="1" t="s">
        <v>1200</v>
      </c>
    </row>
    <row r="432" spans="3:5" x14ac:dyDescent="0.25">
      <c r="C432" s="12">
        <v>44893</v>
      </c>
      <c r="D432" s="1">
        <v>49829</v>
      </c>
      <c r="E432" s="1" t="s">
        <v>1194</v>
      </c>
    </row>
    <row r="433" spans="3:5" x14ac:dyDescent="0.25">
      <c r="C433" s="12">
        <v>44894</v>
      </c>
      <c r="D433" s="1">
        <v>48382</v>
      </c>
      <c r="E433" s="1" t="s">
        <v>1199</v>
      </c>
    </row>
    <row r="434" spans="3:5" x14ac:dyDescent="0.25">
      <c r="C434" s="12">
        <v>44894</v>
      </c>
      <c r="D434" s="1">
        <v>49013</v>
      </c>
      <c r="E434" s="1" t="s">
        <v>1205</v>
      </c>
    </row>
    <row r="435" spans="3:5" x14ac:dyDescent="0.25">
      <c r="C435" s="12">
        <v>44894</v>
      </c>
      <c r="D435" s="1">
        <v>49007</v>
      </c>
      <c r="E435" s="1" t="s">
        <v>1208</v>
      </c>
    </row>
    <row r="436" spans="3:5" x14ac:dyDescent="0.25">
      <c r="C436" s="12">
        <v>44894</v>
      </c>
      <c r="D436" s="1">
        <v>48180</v>
      </c>
      <c r="E436" s="1" t="s">
        <v>1191</v>
      </c>
    </row>
    <row r="437" spans="3:5" x14ac:dyDescent="0.25">
      <c r="C437" s="12">
        <v>44894</v>
      </c>
      <c r="D437" s="1">
        <v>48063</v>
      </c>
      <c r="E437" s="1" t="s">
        <v>1200</v>
      </c>
    </row>
    <row r="438" spans="3:5" x14ac:dyDescent="0.25">
      <c r="C438" s="12">
        <v>44894</v>
      </c>
      <c r="D438" s="1">
        <v>48933</v>
      </c>
      <c r="E438" s="1" t="s">
        <v>1206</v>
      </c>
    </row>
    <row r="439" spans="3:5" x14ac:dyDescent="0.25">
      <c r="C439" s="12">
        <v>44894</v>
      </c>
      <c r="D439" s="1">
        <v>48042</v>
      </c>
      <c r="E439" s="1" t="s">
        <v>1200</v>
      </c>
    </row>
    <row r="440" spans="3:5" x14ac:dyDescent="0.25">
      <c r="C440" s="12">
        <v>44894</v>
      </c>
      <c r="D440" s="1">
        <v>48213</v>
      </c>
      <c r="E440" s="1" t="s">
        <v>1197</v>
      </c>
    </row>
    <row r="441" spans="3:5" x14ac:dyDescent="0.25">
      <c r="C441" s="12">
        <v>44894</v>
      </c>
      <c r="D441" s="1">
        <v>49037</v>
      </c>
      <c r="E441" s="1" t="s">
        <v>1208</v>
      </c>
    </row>
    <row r="442" spans="3:5" x14ac:dyDescent="0.25">
      <c r="C442" s="12">
        <v>44895</v>
      </c>
      <c r="D442" s="1">
        <v>48647</v>
      </c>
      <c r="E442" s="1" t="s">
        <v>1195</v>
      </c>
    </row>
    <row r="443" spans="3:5" x14ac:dyDescent="0.25">
      <c r="C443" s="12">
        <v>44895</v>
      </c>
      <c r="D443" s="1">
        <v>48375</v>
      </c>
      <c r="E443" s="1" t="s">
        <v>1199</v>
      </c>
    </row>
    <row r="444" spans="3:5" x14ac:dyDescent="0.25">
      <c r="C444" s="12">
        <v>44898</v>
      </c>
      <c r="D444" s="1">
        <v>48193</v>
      </c>
      <c r="E444" s="1" t="s">
        <v>1191</v>
      </c>
    </row>
    <row r="445" spans="3:5" x14ac:dyDescent="0.25">
      <c r="C445" s="12">
        <v>44901</v>
      </c>
      <c r="D445" s="1">
        <v>48238</v>
      </c>
      <c r="E445" s="1" t="s">
        <v>1197</v>
      </c>
    </row>
    <row r="446" spans="3:5" x14ac:dyDescent="0.25">
      <c r="C446" s="12">
        <v>44902</v>
      </c>
      <c r="D446" s="1">
        <v>48189</v>
      </c>
      <c r="E446" s="1" t="s">
        <v>1204</v>
      </c>
    </row>
    <row r="447" spans="3:5" x14ac:dyDescent="0.25">
      <c r="C447" s="12">
        <v>44902</v>
      </c>
      <c r="D447" s="1">
        <v>48228</v>
      </c>
      <c r="E447" s="1" t="s">
        <v>1197</v>
      </c>
    </row>
    <row r="448" spans="3:5" x14ac:dyDescent="0.25">
      <c r="C448" s="12">
        <v>44902</v>
      </c>
      <c r="D448" s="1">
        <v>49534</v>
      </c>
      <c r="E448" s="1" t="s">
        <v>1192</v>
      </c>
    </row>
    <row r="449" spans="3:5" x14ac:dyDescent="0.25">
      <c r="C449" s="12">
        <v>44902</v>
      </c>
      <c r="D449" s="1">
        <v>48021</v>
      </c>
      <c r="E449" s="1" t="s">
        <v>1200</v>
      </c>
    </row>
    <row r="450" spans="3:5" x14ac:dyDescent="0.25">
      <c r="C450" s="12">
        <v>44903</v>
      </c>
      <c r="D450" s="1">
        <v>49836</v>
      </c>
      <c r="E450" s="1" t="s">
        <v>1194</v>
      </c>
    </row>
    <row r="451" spans="3:5" x14ac:dyDescent="0.25">
      <c r="C451" s="12">
        <v>44903</v>
      </c>
      <c r="D451" s="1">
        <v>49009</v>
      </c>
      <c r="E451" s="1" t="s">
        <v>1208</v>
      </c>
    </row>
    <row r="452" spans="3:5" x14ac:dyDescent="0.25">
      <c r="C452" s="12">
        <v>44908</v>
      </c>
      <c r="D452" s="1">
        <v>48884</v>
      </c>
      <c r="E452" s="1" t="s">
        <v>1192</v>
      </c>
    </row>
    <row r="453" spans="3:5" x14ac:dyDescent="0.25">
      <c r="C453" s="12">
        <v>44908</v>
      </c>
      <c r="D453" s="1">
        <v>49802</v>
      </c>
      <c r="E453" s="1" t="s">
        <v>1194</v>
      </c>
    </row>
    <row r="454" spans="3:5" x14ac:dyDescent="0.25">
      <c r="C454" s="12">
        <v>44908</v>
      </c>
      <c r="D454" s="1">
        <v>48353</v>
      </c>
      <c r="E454" s="1" t="s">
        <v>1204</v>
      </c>
    </row>
    <row r="455" spans="3:5" x14ac:dyDescent="0.25">
      <c r="C455" s="12">
        <v>44909</v>
      </c>
      <c r="D455" s="1">
        <v>48045</v>
      </c>
      <c r="E455" s="1" t="s">
        <v>1200</v>
      </c>
    </row>
    <row r="456" spans="3:5" x14ac:dyDescent="0.25">
      <c r="C456" s="12">
        <v>44911</v>
      </c>
      <c r="D456" s="1">
        <v>48066</v>
      </c>
      <c r="E456" s="1" t="s">
        <v>1200</v>
      </c>
    </row>
    <row r="457" spans="3:5" x14ac:dyDescent="0.25">
      <c r="C457" s="12">
        <v>44912</v>
      </c>
      <c r="D457" s="1">
        <v>48888</v>
      </c>
      <c r="E457" s="1" t="s">
        <v>1192</v>
      </c>
    </row>
    <row r="458" spans="3:5" x14ac:dyDescent="0.25">
      <c r="C458" s="12">
        <v>44913</v>
      </c>
      <c r="D458" s="1">
        <v>48219</v>
      </c>
      <c r="E458" s="1" t="s">
        <v>1197</v>
      </c>
    </row>
    <row r="459" spans="3:5" x14ac:dyDescent="0.25">
      <c r="C459" s="12">
        <v>44921</v>
      </c>
      <c r="D459" s="1">
        <v>48091</v>
      </c>
      <c r="E459" s="1" t="s">
        <v>1200</v>
      </c>
    </row>
    <row r="460" spans="3:5" x14ac:dyDescent="0.25">
      <c r="C460" s="12">
        <v>44925</v>
      </c>
      <c r="D460" s="1">
        <v>49745</v>
      </c>
      <c r="E460" s="1" t="s">
        <v>1194</v>
      </c>
    </row>
    <row r="461" spans="3:5" x14ac:dyDescent="0.25">
      <c r="C461" s="12">
        <v>44925</v>
      </c>
      <c r="D461" s="1">
        <v>48219</v>
      </c>
      <c r="E461" s="1" t="s">
        <v>1197</v>
      </c>
    </row>
    <row r="462" spans="3:5" x14ac:dyDescent="0.25">
      <c r="C462" s="12">
        <v>44927</v>
      </c>
      <c r="D462" s="1">
        <v>48340</v>
      </c>
      <c r="E462" s="1" t="s">
        <v>1199</v>
      </c>
    </row>
    <row r="463" spans="3:5" x14ac:dyDescent="0.25">
      <c r="C463" s="12">
        <v>44928</v>
      </c>
      <c r="D463" s="1">
        <v>48342</v>
      </c>
      <c r="E463" s="1" t="s">
        <v>1199</v>
      </c>
    </row>
    <row r="464" spans="3:5" x14ac:dyDescent="0.25">
      <c r="C464" s="12">
        <v>44931</v>
      </c>
      <c r="D464" s="1">
        <v>48235</v>
      </c>
      <c r="E464" s="1" t="s">
        <v>1197</v>
      </c>
    </row>
    <row r="465" spans="3:5" x14ac:dyDescent="0.25">
      <c r="C465" s="12">
        <v>44934</v>
      </c>
      <c r="D465" s="1">
        <v>48342</v>
      </c>
      <c r="E465" s="1" t="s">
        <v>1199</v>
      </c>
    </row>
    <row r="466" spans="3:5" x14ac:dyDescent="0.25">
      <c r="C466" s="12">
        <v>44937</v>
      </c>
      <c r="D466" s="1">
        <v>48843</v>
      </c>
      <c r="E466" s="1" t="s">
        <v>1204</v>
      </c>
    </row>
    <row r="467" spans="3:5" x14ac:dyDescent="0.25">
      <c r="C467" s="12">
        <v>44937</v>
      </c>
      <c r="D467" s="1">
        <v>48473</v>
      </c>
      <c r="E467" s="1" t="s">
        <v>1202</v>
      </c>
    </row>
    <row r="468" spans="3:5" x14ac:dyDescent="0.25">
      <c r="C468" s="12">
        <v>44938</v>
      </c>
      <c r="D468" s="1">
        <v>48218</v>
      </c>
      <c r="E468" s="14" t="s">
        <v>1191</v>
      </c>
    </row>
    <row r="469" spans="3:5" x14ac:dyDescent="0.25">
      <c r="C469" s="12">
        <v>44938</v>
      </c>
      <c r="D469" s="1">
        <v>48198</v>
      </c>
      <c r="E469" s="1" t="s">
        <v>1204</v>
      </c>
    </row>
    <row r="470" spans="3:5" x14ac:dyDescent="0.25">
      <c r="C470" s="12">
        <v>44939</v>
      </c>
      <c r="D470" s="1">
        <v>48654</v>
      </c>
      <c r="E470" s="1" t="s">
        <v>1201</v>
      </c>
    </row>
    <row r="471" spans="3:5" x14ac:dyDescent="0.25">
      <c r="C471" s="12">
        <v>44939</v>
      </c>
      <c r="D471" s="1">
        <v>48661</v>
      </c>
      <c r="E471" s="1" t="s">
        <v>1201</v>
      </c>
    </row>
    <row r="472" spans="3:5" x14ac:dyDescent="0.25">
      <c r="C472" s="12">
        <v>44939</v>
      </c>
      <c r="D472" s="1">
        <v>49759</v>
      </c>
      <c r="E472" s="1" t="s">
        <v>1195</v>
      </c>
    </row>
    <row r="473" spans="3:5" x14ac:dyDescent="0.25">
      <c r="C473" s="12">
        <v>44939</v>
      </c>
      <c r="D473" s="1">
        <v>48075</v>
      </c>
      <c r="E473" s="1" t="s">
        <v>1199</v>
      </c>
    </row>
    <row r="474" spans="3:5" x14ac:dyDescent="0.25">
      <c r="C474" s="12">
        <v>44939</v>
      </c>
      <c r="D474" s="1">
        <v>49766</v>
      </c>
      <c r="E474" s="1" t="s">
        <v>1195</v>
      </c>
    </row>
    <row r="475" spans="3:5" x14ac:dyDescent="0.25">
      <c r="C475" s="12">
        <v>44942</v>
      </c>
      <c r="D475" s="1">
        <v>48629</v>
      </c>
      <c r="E475" s="1" t="s">
        <v>1201</v>
      </c>
    </row>
    <row r="476" spans="3:5" x14ac:dyDescent="0.25">
      <c r="C476" s="12">
        <v>44943</v>
      </c>
      <c r="D476" s="1">
        <v>48207</v>
      </c>
      <c r="E476" s="1" t="s">
        <v>1197</v>
      </c>
    </row>
    <row r="477" spans="3:5" x14ac:dyDescent="0.25">
      <c r="C477" s="12">
        <v>44943</v>
      </c>
      <c r="D477" s="14">
        <v>49735</v>
      </c>
      <c r="E477" s="1" t="s">
        <v>1195</v>
      </c>
    </row>
    <row r="478" spans="3:5" x14ac:dyDescent="0.25">
      <c r="C478" s="12">
        <v>44943</v>
      </c>
      <c r="D478" s="1">
        <v>49519</v>
      </c>
      <c r="E478" s="1" t="s">
        <v>1192</v>
      </c>
    </row>
    <row r="479" spans="3:5" x14ac:dyDescent="0.25">
      <c r="C479" s="12">
        <v>44943</v>
      </c>
      <c r="D479" s="1">
        <v>48433</v>
      </c>
      <c r="E479" s="1" t="s">
        <v>1202</v>
      </c>
    </row>
    <row r="480" spans="3:5" x14ac:dyDescent="0.25">
      <c r="C480" s="12">
        <v>44943</v>
      </c>
      <c r="D480" s="1">
        <v>48198</v>
      </c>
      <c r="E480" s="1" t="s">
        <v>1204</v>
      </c>
    </row>
    <row r="481" spans="3:5" x14ac:dyDescent="0.25">
      <c r="C481" s="12">
        <v>44943</v>
      </c>
      <c r="D481" s="1">
        <v>48174</v>
      </c>
      <c r="E481" s="14" t="s">
        <v>1191</v>
      </c>
    </row>
    <row r="482" spans="3:5" x14ac:dyDescent="0.25">
      <c r="C482" s="12">
        <v>44943</v>
      </c>
      <c r="D482" s="1">
        <v>48223</v>
      </c>
      <c r="E482" s="1" t="s">
        <v>1197</v>
      </c>
    </row>
    <row r="483" spans="3:5" x14ac:dyDescent="0.25">
      <c r="C483" s="12">
        <v>44943</v>
      </c>
      <c r="D483" s="1">
        <v>48075</v>
      </c>
      <c r="E483" s="1" t="s">
        <v>1199</v>
      </c>
    </row>
    <row r="484" spans="3:5" x14ac:dyDescent="0.25">
      <c r="C484" s="12">
        <v>44943</v>
      </c>
      <c r="D484" s="1">
        <v>49048</v>
      </c>
      <c r="E484" s="1" t="s">
        <v>1208</v>
      </c>
    </row>
    <row r="485" spans="3:5" x14ac:dyDescent="0.25">
      <c r="C485" s="12">
        <v>44943</v>
      </c>
      <c r="D485" s="1">
        <v>48197</v>
      </c>
      <c r="E485" s="1" t="s">
        <v>1204</v>
      </c>
    </row>
    <row r="486" spans="3:5" x14ac:dyDescent="0.25">
      <c r="C486" s="12">
        <v>44943</v>
      </c>
      <c r="D486" s="1">
        <v>49203</v>
      </c>
      <c r="E486" s="1" t="s">
        <v>1204</v>
      </c>
    </row>
    <row r="487" spans="3:5" x14ac:dyDescent="0.25">
      <c r="C487" s="12">
        <v>44943</v>
      </c>
      <c r="D487" s="1">
        <v>49441</v>
      </c>
      <c r="E487" s="1" t="s">
        <v>1192</v>
      </c>
    </row>
    <row r="488" spans="3:5" x14ac:dyDescent="0.25">
      <c r="C488" s="12">
        <v>44943</v>
      </c>
      <c r="D488" s="1">
        <v>48141</v>
      </c>
      <c r="E488" s="14" t="s">
        <v>1191</v>
      </c>
    </row>
    <row r="489" spans="3:5" x14ac:dyDescent="0.25">
      <c r="C489" s="12">
        <v>44943</v>
      </c>
      <c r="D489" s="1">
        <v>49203</v>
      </c>
      <c r="E489" s="1" t="s">
        <v>1204</v>
      </c>
    </row>
    <row r="490" spans="3:5" x14ac:dyDescent="0.25">
      <c r="C490" s="12">
        <v>44943</v>
      </c>
      <c r="D490" s="1">
        <v>49749</v>
      </c>
      <c r="E490" s="1" t="s">
        <v>1195</v>
      </c>
    </row>
    <row r="491" spans="3:5" x14ac:dyDescent="0.25">
      <c r="C491" s="12">
        <v>44943</v>
      </c>
      <c r="D491" s="1">
        <v>48185</v>
      </c>
      <c r="E491" s="14" t="s">
        <v>1191</v>
      </c>
    </row>
    <row r="492" spans="3:5" x14ac:dyDescent="0.25">
      <c r="C492" s="12">
        <v>44943</v>
      </c>
      <c r="D492" s="1">
        <v>48047</v>
      </c>
      <c r="E492" s="1" t="s">
        <v>1200</v>
      </c>
    </row>
    <row r="493" spans="3:5" x14ac:dyDescent="0.25">
      <c r="C493" s="12">
        <v>44943</v>
      </c>
      <c r="D493" s="1">
        <v>48045</v>
      </c>
      <c r="E493" s="1" t="s">
        <v>1200</v>
      </c>
    </row>
    <row r="494" spans="3:5" x14ac:dyDescent="0.25">
      <c r="C494" s="12">
        <v>44943</v>
      </c>
      <c r="D494" s="1">
        <v>48224</v>
      </c>
      <c r="E494" s="1" t="s">
        <v>1197</v>
      </c>
    </row>
    <row r="495" spans="3:5" x14ac:dyDescent="0.25">
      <c r="C495" s="12">
        <v>44943</v>
      </c>
      <c r="D495" s="1">
        <v>48911</v>
      </c>
      <c r="E495" s="1" t="s">
        <v>1206</v>
      </c>
    </row>
    <row r="496" spans="3:5" x14ac:dyDescent="0.25">
      <c r="C496" s="12">
        <v>44943</v>
      </c>
      <c r="D496" s="1">
        <v>48203</v>
      </c>
      <c r="E496" s="1" t="s">
        <v>1197</v>
      </c>
    </row>
    <row r="497" spans="3:5" x14ac:dyDescent="0.25">
      <c r="C497" s="12">
        <v>44943</v>
      </c>
      <c r="D497" s="1">
        <v>49745</v>
      </c>
      <c r="E497" s="1" t="s">
        <v>1194</v>
      </c>
    </row>
    <row r="498" spans="3:5" x14ac:dyDescent="0.25">
      <c r="C498" s="12">
        <v>44943</v>
      </c>
      <c r="D498" s="1">
        <v>48225</v>
      </c>
      <c r="E498" s="1" t="s">
        <v>1197</v>
      </c>
    </row>
    <row r="499" spans="3:5" x14ac:dyDescent="0.25">
      <c r="C499" s="12">
        <v>44943</v>
      </c>
      <c r="D499" s="1">
        <v>48631</v>
      </c>
      <c r="E499" s="1" t="s">
        <v>1203</v>
      </c>
    </row>
    <row r="500" spans="3:5" x14ac:dyDescent="0.25">
      <c r="C500" s="12">
        <v>44943</v>
      </c>
      <c r="D500" s="1">
        <v>48207</v>
      </c>
      <c r="E500" s="1" t="s">
        <v>1197</v>
      </c>
    </row>
    <row r="501" spans="3:5" x14ac:dyDescent="0.25">
      <c r="C501" s="12">
        <v>44943</v>
      </c>
      <c r="D501" s="1">
        <v>48334</v>
      </c>
      <c r="E501" s="1" t="s">
        <v>1199</v>
      </c>
    </row>
    <row r="502" spans="3:5" x14ac:dyDescent="0.25">
      <c r="C502" s="12">
        <v>44943</v>
      </c>
      <c r="D502" s="1">
        <v>48227</v>
      </c>
      <c r="E502" s="1" t="s">
        <v>1197</v>
      </c>
    </row>
    <row r="503" spans="3:5" x14ac:dyDescent="0.25">
      <c r="C503" s="12">
        <v>44943</v>
      </c>
      <c r="D503" s="1">
        <v>48239</v>
      </c>
      <c r="E503" s="14" t="s">
        <v>1191</v>
      </c>
    </row>
    <row r="504" spans="3:5" x14ac:dyDescent="0.25">
      <c r="C504" s="23">
        <v>44943</v>
      </c>
      <c r="D504" s="14">
        <v>48224</v>
      </c>
      <c r="E504" s="14" t="s">
        <v>1197</v>
      </c>
    </row>
    <row r="505" spans="3:5" x14ac:dyDescent="0.25">
      <c r="C505" s="12">
        <v>44943</v>
      </c>
      <c r="D505" s="1">
        <v>48073</v>
      </c>
      <c r="E505" s="1" t="s">
        <v>1199</v>
      </c>
    </row>
    <row r="506" spans="3:5" x14ac:dyDescent="0.25">
      <c r="C506" s="12">
        <v>44943</v>
      </c>
      <c r="D506" s="1">
        <v>49349</v>
      </c>
      <c r="E506" s="1" t="s">
        <v>1196</v>
      </c>
    </row>
    <row r="507" spans="3:5" x14ac:dyDescent="0.25">
      <c r="C507" s="12">
        <v>44943</v>
      </c>
      <c r="D507" s="1">
        <v>48215</v>
      </c>
      <c r="E507" s="1" t="s">
        <v>1197</v>
      </c>
    </row>
    <row r="508" spans="3:5" x14ac:dyDescent="0.25">
      <c r="C508" s="12">
        <v>44943</v>
      </c>
      <c r="D508" s="1">
        <v>48933</v>
      </c>
      <c r="E508" s="1" t="s">
        <v>1206</v>
      </c>
    </row>
    <row r="509" spans="3:5" x14ac:dyDescent="0.25">
      <c r="C509" s="12">
        <v>44943</v>
      </c>
      <c r="D509" s="1">
        <v>48603</v>
      </c>
      <c r="E509" s="1" t="s">
        <v>1203</v>
      </c>
    </row>
    <row r="510" spans="3:5" x14ac:dyDescent="0.25">
      <c r="C510" s="12">
        <v>44943</v>
      </c>
      <c r="D510" s="1">
        <v>49036</v>
      </c>
      <c r="E510" s="1" t="s">
        <v>1208</v>
      </c>
    </row>
    <row r="511" spans="3:5" x14ac:dyDescent="0.25">
      <c r="C511" s="12">
        <v>44943</v>
      </c>
      <c r="D511" s="1">
        <v>49037</v>
      </c>
      <c r="E511" s="1" t="s">
        <v>1208</v>
      </c>
    </row>
    <row r="512" spans="3:5" x14ac:dyDescent="0.25">
      <c r="C512" s="12">
        <v>44943</v>
      </c>
      <c r="D512" s="1">
        <v>49411</v>
      </c>
      <c r="E512" s="1" t="s">
        <v>1196</v>
      </c>
    </row>
    <row r="513" spans="3:5" x14ac:dyDescent="0.25">
      <c r="C513" s="12">
        <v>44944</v>
      </c>
      <c r="D513" s="1">
        <v>48234</v>
      </c>
      <c r="E513" s="1" t="s">
        <v>1197</v>
      </c>
    </row>
    <row r="514" spans="3:5" x14ac:dyDescent="0.25">
      <c r="C514" s="12">
        <v>44945</v>
      </c>
      <c r="D514" s="1">
        <v>48093</v>
      </c>
      <c r="E514" s="1" t="s">
        <v>1200</v>
      </c>
    </row>
    <row r="515" spans="3:5" x14ac:dyDescent="0.25">
      <c r="C515" s="12">
        <v>44945</v>
      </c>
      <c r="D515" s="1">
        <v>49423</v>
      </c>
      <c r="E515" s="1" t="s">
        <v>1192</v>
      </c>
    </row>
    <row r="516" spans="3:5" x14ac:dyDescent="0.25">
      <c r="C516" s="12">
        <v>44945</v>
      </c>
      <c r="D516" s="1">
        <v>48342</v>
      </c>
      <c r="E516" s="1" t="s">
        <v>1199</v>
      </c>
    </row>
    <row r="517" spans="3:5" x14ac:dyDescent="0.25">
      <c r="C517" s="12">
        <v>44946</v>
      </c>
      <c r="D517" s="1">
        <v>49735</v>
      </c>
      <c r="E517" s="1" t="s">
        <v>1195</v>
      </c>
    </row>
    <row r="518" spans="3:5" x14ac:dyDescent="0.25">
      <c r="C518" s="12">
        <v>44946</v>
      </c>
      <c r="D518" s="1">
        <v>49343</v>
      </c>
      <c r="E518" s="1" t="s">
        <v>1192</v>
      </c>
    </row>
    <row r="519" spans="3:5" x14ac:dyDescent="0.25">
      <c r="C519" s="12">
        <v>44947</v>
      </c>
      <c r="D519" s="1">
        <v>49782</v>
      </c>
      <c r="E519" s="14" t="s">
        <v>1208</v>
      </c>
    </row>
    <row r="520" spans="3:5" x14ac:dyDescent="0.25">
      <c r="C520" s="12">
        <v>44948</v>
      </c>
      <c r="D520" s="1">
        <v>48060</v>
      </c>
      <c r="E520" s="1" t="s">
        <v>1200</v>
      </c>
    </row>
    <row r="521" spans="3:5" x14ac:dyDescent="0.25">
      <c r="C521" s="12">
        <v>44948</v>
      </c>
      <c r="D521" s="1">
        <v>48185</v>
      </c>
      <c r="E521" s="14" t="s">
        <v>1191</v>
      </c>
    </row>
    <row r="522" spans="3:5" x14ac:dyDescent="0.25">
      <c r="C522" s="12">
        <v>44949</v>
      </c>
      <c r="D522" s="1">
        <v>48911</v>
      </c>
      <c r="E522" s="1" t="s">
        <v>1206</v>
      </c>
    </row>
    <row r="523" spans="3:5" x14ac:dyDescent="0.25">
      <c r="C523" s="12">
        <v>44949</v>
      </c>
      <c r="D523" s="1">
        <v>48202</v>
      </c>
      <c r="E523" s="1" t="s">
        <v>1197</v>
      </c>
    </row>
    <row r="524" spans="3:5" x14ac:dyDescent="0.25">
      <c r="C524" s="12">
        <v>44949</v>
      </c>
      <c r="D524" s="1">
        <v>48134</v>
      </c>
      <c r="E524" s="14" t="s">
        <v>1191</v>
      </c>
    </row>
    <row r="525" spans="3:5" x14ac:dyDescent="0.25">
      <c r="C525" s="12">
        <v>44949</v>
      </c>
      <c r="D525" s="1">
        <v>49783</v>
      </c>
      <c r="E525" s="1" t="s">
        <v>1194</v>
      </c>
    </row>
    <row r="526" spans="3:5" x14ac:dyDescent="0.25">
      <c r="C526" s="12">
        <v>44950</v>
      </c>
      <c r="D526" s="1">
        <v>48197</v>
      </c>
      <c r="E526" s="1" t="s">
        <v>1204</v>
      </c>
    </row>
    <row r="527" spans="3:5" x14ac:dyDescent="0.25">
      <c r="C527" s="12">
        <v>44951</v>
      </c>
      <c r="D527" s="1">
        <v>48910</v>
      </c>
      <c r="E527" s="1" t="s">
        <v>1206</v>
      </c>
    </row>
    <row r="528" spans="3:5" x14ac:dyDescent="0.25">
      <c r="C528" s="12">
        <v>44951</v>
      </c>
      <c r="D528" s="1">
        <v>49854</v>
      </c>
      <c r="E528" s="1" t="s">
        <v>1194</v>
      </c>
    </row>
    <row r="529" spans="3:5" x14ac:dyDescent="0.25">
      <c r="C529" s="12">
        <v>44952</v>
      </c>
      <c r="D529" s="1">
        <v>49930</v>
      </c>
      <c r="E529" s="1" t="s">
        <v>1194</v>
      </c>
    </row>
    <row r="530" spans="3:5" x14ac:dyDescent="0.25">
      <c r="C530" s="12">
        <v>44954</v>
      </c>
      <c r="D530" s="1">
        <v>49633</v>
      </c>
      <c r="E530" s="1" t="s">
        <v>1208</v>
      </c>
    </row>
    <row r="531" spans="3:5" x14ac:dyDescent="0.25">
      <c r="C531" s="12">
        <v>44954</v>
      </c>
      <c r="D531" s="1">
        <v>48184</v>
      </c>
      <c r="E531" s="14" t="s">
        <v>1191</v>
      </c>
    </row>
    <row r="532" spans="3:5" x14ac:dyDescent="0.25">
      <c r="C532" s="12">
        <v>44956</v>
      </c>
      <c r="D532" s="1">
        <v>49947</v>
      </c>
      <c r="E532" s="1" t="s">
        <v>1194</v>
      </c>
    </row>
    <row r="533" spans="3:5" x14ac:dyDescent="0.25">
      <c r="C533" s="12">
        <v>44957</v>
      </c>
      <c r="D533" s="1">
        <v>48185</v>
      </c>
      <c r="E533" s="1" t="s">
        <v>1191</v>
      </c>
    </row>
    <row r="534" spans="3:5" x14ac:dyDescent="0.25">
      <c r="C534" s="12">
        <v>44957</v>
      </c>
      <c r="D534" s="1">
        <v>49332</v>
      </c>
      <c r="E534" s="1" t="s">
        <v>1196</v>
      </c>
    </row>
    <row r="535" spans="3:5" x14ac:dyDescent="0.25">
      <c r="C535" s="12">
        <v>44958</v>
      </c>
      <c r="D535" s="1">
        <v>49024</v>
      </c>
      <c r="E535" s="1" t="s">
        <v>1208</v>
      </c>
    </row>
    <row r="536" spans="3:5" x14ac:dyDescent="0.25">
      <c r="C536" s="12">
        <v>44960</v>
      </c>
      <c r="D536" s="1">
        <v>48185</v>
      </c>
      <c r="E536" s="14" t="s">
        <v>1191</v>
      </c>
    </row>
    <row r="537" spans="3:5" x14ac:dyDescent="0.25">
      <c r="C537" s="12">
        <v>44961</v>
      </c>
      <c r="D537" s="1">
        <v>48101</v>
      </c>
      <c r="E537" s="14" t="s">
        <v>1191</v>
      </c>
    </row>
    <row r="538" spans="3:5" x14ac:dyDescent="0.25">
      <c r="C538" s="12">
        <v>44962</v>
      </c>
      <c r="D538" s="1">
        <v>48314</v>
      </c>
      <c r="E538" s="1" t="s">
        <v>1200</v>
      </c>
    </row>
    <row r="539" spans="3:5" x14ac:dyDescent="0.25">
      <c r="C539" s="12">
        <v>44964</v>
      </c>
      <c r="D539" s="1">
        <v>49854</v>
      </c>
      <c r="E539" s="1" t="s">
        <v>1194</v>
      </c>
    </row>
    <row r="540" spans="3:5" x14ac:dyDescent="0.25">
      <c r="C540" s="12">
        <v>44966</v>
      </c>
      <c r="D540" s="1">
        <v>49330</v>
      </c>
      <c r="E540" s="1" t="s">
        <v>1192</v>
      </c>
    </row>
    <row r="541" spans="3:5" x14ac:dyDescent="0.25">
      <c r="C541" s="12">
        <v>44966</v>
      </c>
      <c r="D541" s="1">
        <v>48503</v>
      </c>
      <c r="E541" s="1" t="s">
        <v>1202</v>
      </c>
    </row>
    <row r="542" spans="3:5" x14ac:dyDescent="0.25">
      <c r="C542" s="12">
        <v>44967</v>
      </c>
      <c r="D542" s="1">
        <v>49858</v>
      </c>
      <c r="E542" s="1" t="s">
        <v>1194</v>
      </c>
    </row>
    <row r="543" spans="3:5" x14ac:dyDescent="0.25">
      <c r="C543" s="12">
        <v>44967</v>
      </c>
      <c r="D543" s="1">
        <v>49036</v>
      </c>
      <c r="E543" s="1" t="s">
        <v>1208</v>
      </c>
    </row>
    <row r="544" spans="3:5" x14ac:dyDescent="0.25">
      <c r="C544" s="12">
        <v>44970</v>
      </c>
      <c r="D544" s="1">
        <v>48504</v>
      </c>
      <c r="E544" s="1" t="s">
        <v>1202</v>
      </c>
    </row>
    <row r="545" spans="3:5" x14ac:dyDescent="0.25">
      <c r="C545" s="12">
        <v>44972</v>
      </c>
      <c r="D545" s="1">
        <v>48167</v>
      </c>
      <c r="E545" s="1" t="s">
        <v>1191</v>
      </c>
    </row>
    <row r="546" spans="3:5" x14ac:dyDescent="0.25">
      <c r="C546" s="12">
        <v>44973</v>
      </c>
      <c r="D546" s="1">
        <v>48162</v>
      </c>
      <c r="E546" s="1" t="s">
        <v>1191</v>
      </c>
    </row>
    <row r="547" spans="3:5" x14ac:dyDescent="0.25">
      <c r="C547" s="12">
        <v>44973</v>
      </c>
      <c r="D547" s="1">
        <v>49442</v>
      </c>
      <c r="E547" s="1" t="s">
        <v>1192</v>
      </c>
    </row>
    <row r="548" spans="3:5" x14ac:dyDescent="0.25">
      <c r="C548" s="12">
        <v>44974</v>
      </c>
      <c r="D548" s="1">
        <v>49868</v>
      </c>
      <c r="E548" s="1" t="s">
        <v>1194</v>
      </c>
    </row>
    <row r="549" spans="3:5" x14ac:dyDescent="0.25">
      <c r="C549" s="12">
        <v>44974</v>
      </c>
      <c r="D549" s="1">
        <v>48439</v>
      </c>
      <c r="E549" s="1" t="s">
        <v>1202</v>
      </c>
    </row>
    <row r="550" spans="3:5" x14ac:dyDescent="0.25">
      <c r="C550" s="12">
        <v>44977</v>
      </c>
      <c r="D550" s="1">
        <v>48647</v>
      </c>
      <c r="E550" s="1" t="s">
        <v>1195</v>
      </c>
    </row>
    <row r="551" spans="3:5" x14ac:dyDescent="0.25">
      <c r="C551" s="12">
        <v>44977</v>
      </c>
      <c r="D551" s="1">
        <v>48911</v>
      </c>
      <c r="E551" s="1" t="s">
        <v>1206</v>
      </c>
    </row>
    <row r="552" spans="3:5" x14ac:dyDescent="0.25">
      <c r="C552" s="12">
        <v>44979</v>
      </c>
      <c r="D552" s="1">
        <v>49307</v>
      </c>
      <c r="E552" s="1" t="s">
        <v>1196</v>
      </c>
    </row>
    <row r="553" spans="3:5" x14ac:dyDescent="0.25">
      <c r="C553" s="12">
        <v>44979</v>
      </c>
      <c r="D553" s="1">
        <v>48858</v>
      </c>
      <c r="E553" s="1" t="s">
        <v>1203</v>
      </c>
    </row>
    <row r="554" spans="3:5" x14ac:dyDescent="0.25">
      <c r="C554" s="12">
        <v>44979</v>
      </c>
      <c r="D554" s="1">
        <v>49735</v>
      </c>
      <c r="E554" s="1" t="s">
        <v>1195</v>
      </c>
    </row>
    <row r="555" spans="3:5" x14ac:dyDescent="0.25">
      <c r="C555" s="12">
        <v>44980</v>
      </c>
      <c r="D555" s="1">
        <v>48189</v>
      </c>
      <c r="E555" s="1" t="s">
        <v>1204</v>
      </c>
    </row>
    <row r="556" spans="3:5" x14ac:dyDescent="0.25">
      <c r="C556" s="12">
        <v>44980</v>
      </c>
      <c r="D556" s="1">
        <v>48005</v>
      </c>
      <c r="E556" s="1" t="s">
        <v>1200</v>
      </c>
    </row>
    <row r="557" spans="3:5" x14ac:dyDescent="0.25">
      <c r="C557" s="12">
        <v>44980</v>
      </c>
      <c r="D557" s="1">
        <v>48322</v>
      </c>
      <c r="E557" s="1" t="s">
        <v>1199</v>
      </c>
    </row>
    <row r="558" spans="3:5" x14ac:dyDescent="0.25">
      <c r="C558" s="12">
        <v>44980</v>
      </c>
      <c r="D558" s="1">
        <v>49327</v>
      </c>
      <c r="E558" s="1" t="s">
        <v>1196</v>
      </c>
    </row>
    <row r="559" spans="3:5" x14ac:dyDescent="0.25">
      <c r="C559" s="12">
        <v>44980</v>
      </c>
      <c r="D559" s="1">
        <v>49001</v>
      </c>
      <c r="E559" s="1" t="s">
        <v>1208</v>
      </c>
    </row>
    <row r="560" spans="3:5" x14ac:dyDescent="0.25">
      <c r="C560" s="12">
        <v>44980</v>
      </c>
      <c r="D560" s="1">
        <v>48045</v>
      </c>
      <c r="E560" s="1" t="s">
        <v>1200</v>
      </c>
    </row>
    <row r="561" spans="3:5" x14ac:dyDescent="0.25">
      <c r="C561" s="12">
        <v>44980</v>
      </c>
      <c r="D561" s="1">
        <v>48505</v>
      </c>
      <c r="E561" s="1" t="s">
        <v>1202</v>
      </c>
    </row>
    <row r="562" spans="3:5" x14ac:dyDescent="0.25">
      <c r="C562" s="12">
        <v>44980</v>
      </c>
      <c r="D562" s="1">
        <v>48044</v>
      </c>
      <c r="E562" s="1" t="s">
        <v>1200</v>
      </c>
    </row>
    <row r="563" spans="3:5" x14ac:dyDescent="0.25">
      <c r="C563" s="12">
        <v>44980</v>
      </c>
      <c r="D563" s="1">
        <v>48843</v>
      </c>
      <c r="E563" s="1" t="s">
        <v>1204</v>
      </c>
    </row>
    <row r="564" spans="3:5" x14ac:dyDescent="0.25">
      <c r="C564" s="12">
        <v>44980</v>
      </c>
      <c r="D564" s="1">
        <v>48021</v>
      </c>
      <c r="E564" s="1" t="s">
        <v>1200</v>
      </c>
    </row>
    <row r="565" spans="3:5" x14ac:dyDescent="0.25">
      <c r="C565" s="12">
        <v>44980</v>
      </c>
      <c r="D565" s="1">
        <v>48105</v>
      </c>
      <c r="E565" s="1" t="s">
        <v>1204</v>
      </c>
    </row>
    <row r="566" spans="3:5" x14ac:dyDescent="0.25">
      <c r="C566" s="12">
        <v>44980</v>
      </c>
      <c r="D566" s="1">
        <v>48219</v>
      </c>
      <c r="E566" s="1" t="s">
        <v>1197</v>
      </c>
    </row>
    <row r="567" spans="3:5" x14ac:dyDescent="0.25">
      <c r="C567" s="12">
        <v>44980</v>
      </c>
      <c r="D567" s="1">
        <v>48205</v>
      </c>
      <c r="E567" s="1" t="s">
        <v>1197</v>
      </c>
    </row>
    <row r="568" spans="3:5" x14ac:dyDescent="0.25">
      <c r="C568" s="12">
        <v>44980</v>
      </c>
      <c r="D568" s="1">
        <v>48228</v>
      </c>
      <c r="E568" s="1" t="s">
        <v>1197</v>
      </c>
    </row>
    <row r="569" spans="3:5" x14ac:dyDescent="0.25">
      <c r="C569" s="12">
        <v>44980</v>
      </c>
      <c r="D569" s="1">
        <v>49686</v>
      </c>
      <c r="E569" s="1" t="s">
        <v>1195</v>
      </c>
    </row>
    <row r="570" spans="3:5" x14ac:dyDescent="0.25">
      <c r="C570" s="12">
        <v>44980</v>
      </c>
      <c r="D570" s="1">
        <v>49228</v>
      </c>
      <c r="E570" s="1" t="s">
        <v>1204</v>
      </c>
    </row>
    <row r="571" spans="3:5" x14ac:dyDescent="0.25">
      <c r="C571" s="12">
        <v>44980</v>
      </c>
      <c r="D571" s="1">
        <v>48066</v>
      </c>
      <c r="E571" s="1" t="s">
        <v>1200</v>
      </c>
    </row>
    <row r="572" spans="3:5" x14ac:dyDescent="0.25">
      <c r="C572" s="12">
        <v>44980</v>
      </c>
      <c r="D572" s="1">
        <v>48141</v>
      </c>
      <c r="E572" s="1" t="s">
        <v>1191</v>
      </c>
    </row>
    <row r="573" spans="3:5" x14ac:dyDescent="0.25">
      <c r="C573" s="12">
        <v>44980</v>
      </c>
      <c r="D573" s="1" t="s">
        <v>1179</v>
      </c>
      <c r="E573" s="1" t="s">
        <v>1192</v>
      </c>
    </row>
    <row r="574" spans="3:5" x14ac:dyDescent="0.25">
      <c r="C574" s="12">
        <v>44980</v>
      </c>
      <c r="D574" s="1">
        <v>49642</v>
      </c>
      <c r="E574" s="1" t="s">
        <v>1196</v>
      </c>
    </row>
    <row r="575" spans="3:5" x14ac:dyDescent="0.25">
      <c r="C575" s="12">
        <v>44980</v>
      </c>
      <c r="D575" s="1">
        <v>49068</v>
      </c>
      <c r="E575" s="1" t="s">
        <v>1208</v>
      </c>
    </row>
    <row r="576" spans="3:5" x14ac:dyDescent="0.25">
      <c r="C576" s="12">
        <v>44980</v>
      </c>
      <c r="D576" s="1">
        <v>49441</v>
      </c>
      <c r="E576" s="1" t="s">
        <v>1192</v>
      </c>
    </row>
    <row r="577" spans="3:5" x14ac:dyDescent="0.25">
      <c r="C577" s="12">
        <v>44980</v>
      </c>
      <c r="D577" s="1">
        <v>48324</v>
      </c>
      <c r="E577" s="1" t="s">
        <v>1199</v>
      </c>
    </row>
    <row r="578" spans="3:5" x14ac:dyDescent="0.25">
      <c r="C578" s="12">
        <v>44980</v>
      </c>
      <c r="D578" s="1">
        <v>48342</v>
      </c>
      <c r="E578" s="1" t="s">
        <v>1199</v>
      </c>
    </row>
    <row r="579" spans="3:5" x14ac:dyDescent="0.25">
      <c r="C579" s="12">
        <v>44980</v>
      </c>
      <c r="D579" s="1">
        <v>49057</v>
      </c>
      <c r="E579" s="1" t="s">
        <v>1205</v>
      </c>
    </row>
    <row r="580" spans="3:5" x14ac:dyDescent="0.25">
      <c r="C580" s="12">
        <v>44980</v>
      </c>
      <c r="D580" s="1">
        <v>49507</v>
      </c>
      <c r="E580" s="1" t="s">
        <v>1192</v>
      </c>
    </row>
    <row r="581" spans="3:5" x14ac:dyDescent="0.25">
      <c r="C581" s="12">
        <v>44981</v>
      </c>
      <c r="D581" s="1">
        <v>49441</v>
      </c>
      <c r="E581" s="1" t="s">
        <v>1192</v>
      </c>
    </row>
    <row r="582" spans="3:5" x14ac:dyDescent="0.25">
      <c r="C582" s="12">
        <v>44981</v>
      </c>
      <c r="D582" s="1">
        <v>49046</v>
      </c>
      <c r="E582" s="1" t="s">
        <v>1192</v>
      </c>
    </row>
    <row r="583" spans="3:5" x14ac:dyDescent="0.25">
      <c r="C583" s="12">
        <v>44981</v>
      </c>
      <c r="D583" s="1">
        <v>49855</v>
      </c>
      <c r="E583" s="1" t="s">
        <v>1194</v>
      </c>
    </row>
    <row r="584" spans="3:5" x14ac:dyDescent="0.25">
      <c r="C584" s="12">
        <v>44982</v>
      </c>
      <c r="D584" s="1">
        <v>48813</v>
      </c>
      <c r="E584" s="1" t="s">
        <v>1206</v>
      </c>
    </row>
    <row r="585" spans="3:5" x14ac:dyDescent="0.25">
      <c r="C585" s="12">
        <v>44982</v>
      </c>
      <c r="D585" s="1">
        <v>48328</v>
      </c>
      <c r="E585" s="1" t="s">
        <v>1199</v>
      </c>
    </row>
    <row r="586" spans="3:5" x14ac:dyDescent="0.25">
      <c r="C586" s="12">
        <v>44982</v>
      </c>
      <c r="D586" s="1">
        <v>48423</v>
      </c>
      <c r="E586" s="1" t="s">
        <v>1202</v>
      </c>
    </row>
    <row r="587" spans="3:5" x14ac:dyDescent="0.25">
      <c r="C587" s="12">
        <v>44982</v>
      </c>
      <c r="D587" s="1">
        <v>48042</v>
      </c>
      <c r="E587" s="1" t="s">
        <v>1200</v>
      </c>
    </row>
    <row r="588" spans="3:5" x14ac:dyDescent="0.25">
      <c r="C588" s="12">
        <v>44985</v>
      </c>
      <c r="D588" s="1">
        <v>49126</v>
      </c>
      <c r="E588" s="1" t="s">
        <v>1205</v>
      </c>
    </row>
    <row r="589" spans="3:5" x14ac:dyDescent="0.25">
      <c r="C589" s="12">
        <v>44988</v>
      </c>
      <c r="D589" s="1">
        <v>49341</v>
      </c>
      <c r="E589" s="1" t="s">
        <v>1192</v>
      </c>
    </row>
    <row r="590" spans="3:5" x14ac:dyDescent="0.25">
      <c r="C590" s="12">
        <v>44989</v>
      </c>
      <c r="D590" s="1">
        <v>48911</v>
      </c>
      <c r="E590" s="1" t="s">
        <v>1206</v>
      </c>
    </row>
    <row r="591" spans="3:5" x14ac:dyDescent="0.25">
      <c r="C591" s="12">
        <v>44991</v>
      </c>
      <c r="D591">
        <v>49426</v>
      </c>
      <c r="E591" s="1" t="s">
        <v>1192</v>
      </c>
    </row>
    <row r="592" spans="3:5" x14ac:dyDescent="0.25">
      <c r="C592" s="12">
        <v>44993</v>
      </c>
      <c r="D592" s="1">
        <v>49327</v>
      </c>
      <c r="E592" s="1" t="s">
        <v>1196</v>
      </c>
    </row>
    <row r="593" spans="3:5" x14ac:dyDescent="0.25">
      <c r="C593" s="12">
        <v>44993</v>
      </c>
      <c r="D593" s="1">
        <v>49733</v>
      </c>
      <c r="E593" s="1" t="s">
        <v>1195</v>
      </c>
    </row>
    <row r="594" spans="3:5" x14ac:dyDescent="0.25">
      <c r="C594" s="12">
        <v>44995</v>
      </c>
      <c r="D594" s="1">
        <v>48174</v>
      </c>
      <c r="E594" s="1" t="s">
        <v>1191</v>
      </c>
    </row>
    <row r="595" spans="3:5" x14ac:dyDescent="0.25">
      <c r="C595" s="12">
        <v>44997</v>
      </c>
      <c r="D595" s="1">
        <v>49048</v>
      </c>
      <c r="E595" s="1" t="s">
        <v>1208</v>
      </c>
    </row>
    <row r="596" spans="3:5" x14ac:dyDescent="0.25">
      <c r="C596" s="12">
        <v>44999</v>
      </c>
      <c r="D596">
        <v>49871</v>
      </c>
      <c r="E596" s="1" t="s">
        <v>1194</v>
      </c>
    </row>
    <row r="597" spans="3:5" x14ac:dyDescent="0.25">
      <c r="C597" s="12">
        <v>44999</v>
      </c>
      <c r="D597" s="1">
        <v>48463</v>
      </c>
      <c r="E597" s="1" t="s">
        <v>1202</v>
      </c>
    </row>
    <row r="598" spans="3:5" x14ac:dyDescent="0.25">
      <c r="C598" s="12">
        <v>44999</v>
      </c>
      <c r="D598" s="1">
        <v>49829</v>
      </c>
      <c r="E598" s="1" t="s">
        <v>1194</v>
      </c>
    </row>
    <row r="599" spans="3:5" x14ac:dyDescent="0.25">
      <c r="C599" s="12">
        <v>45000</v>
      </c>
      <c r="D599" s="1">
        <v>49548</v>
      </c>
      <c r="E599" s="1" t="s">
        <v>1192</v>
      </c>
    </row>
    <row r="600" spans="3:5" x14ac:dyDescent="0.25">
      <c r="C600" s="12">
        <v>45001</v>
      </c>
      <c r="D600" s="1">
        <v>48218</v>
      </c>
      <c r="E600" s="1" t="s">
        <v>1191</v>
      </c>
    </row>
    <row r="601" spans="3:5" x14ac:dyDescent="0.25">
      <c r="C601" s="12">
        <v>45003</v>
      </c>
      <c r="D601" s="1">
        <v>49853</v>
      </c>
      <c r="E601" s="1" t="s">
        <v>1194</v>
      </c>
    </row>
    <row r="602" spans="3:5" x14ac:dyDescent="0.25">
      <c r="C602" s="12">
        <v>45005</v>
      </c>
      <c r="D602" s="1">
        <v>48917</v>
      </c>
      <c r="E602" s="1" t="s">
        <v>1206</v>
      </c>
    </row>
    <row r="603" spans="3:5" x14ac:dyDescent="0.25">
      <c r="C603" s="12">
        <v>45007</v>
      </c>
      <c r="D603" s="1">
        <v>49685</v>
      </c>
      <c r="E603" s="1" t="s">
        <v>1193</v>
      </c>
    </row>
    <row r="604" spans="3:5" x14ac:dyDescent="0.25">
      <c r="C604" s="12">
        <v>45009</v>
      </c>
      <c r="D604" s="1">
        <v>48503</v>
      </c>
      <c r="E604" s="1" t="s">
        <v>1202</v>
      </c>
    </row>
    <row r="605" spans="3:5" x14ac:dyDescent="0.25">
      <c r="C605" s="12">
        <v>45011</v>
      </c>
      <c r="D605" s="1">
        <v>48601</v>
      </c>
      <c r="E605" s="1" t="s">
        <v>1203</v>
      </c>
    </row>
    <row r="606" spans="3:5" x14ac:dyDescent="0.25">
      <c r="C606" s="12">
        <v>45014</v>
      </c>
      <c r="D606" s="1">
        <v>49519</v>
      </c>
      <c r="E606" s="1" t="s">
        <v>1192</v>
      </c>
    </row>
    <row r="607" spans="3:5" x14ac:dyDescent="0.25">
      <c r="C607" s="12">
        <v>45026</v>
      </c>
      <c r="D607" s="1">
        <v>49066</v>
      </c>
      <c r="E607" s="1" t="s">
        <v>1208</v>
      </c>
    </row>
    <row r="608" spans="3:5" x14ac:dyDescent="0.25">
      <c r="C608" s="12">
        <v>45027</v>
      </c>
      <c r="D608" s="1">
        <v>49601</v>
      </c>
      <c r="E608" s="1" t="s">
        <v>1208</v>
      </c>
    </row>
    <row r="609" spans="3:5" x14ac:dyDescent="0.25">
      <c r="C609" s="12">
        <v>45030</v>
      </c>
      <c r="D609" s="1">
        <v>49120</v>
      </c>
      <c r="E609" s="1" t="s">
        <v>1205</v>
      </c>
    </row>
    <row r="610" spans="3:5" x14ac:dyDescent="0.25">
      <c r="C610" s="12">
        <v>45031</v>
      </c>
      <c r="D610" s="1">
        <v>48601</v>
      </c>
      <c r="E610" s="1" t="s">
        <v>1203</v>
      </c>
    </row>
    <row r="611" spans="3:5" x14ac:dyDescent="0.25">
      <c r="C611" s="12">
        <v>45033</v>
      </c>
      <c r="D611" s="1">
        <v>48223</v>
      </c>
      <c r="E611" s="1" t="s">
        <v>1197</v>
      </c>
    </row>
    <row r="612" spans="3:5" x14ac:dyDescent="0.25">
      <c r="C612" s="12">
        <v>45034</v>
      </c>
      <c r="D612" s="1">
        <v>48240</v>
      </c>
      <c r="E612" s="1" t="s">
        <v>1197</v>
      </c>
    </row>
    <row r="613" spans="3:5" x14ac:dyDescent="0.25">
      <c r="C613" s="12">
        <v>45034</v>
      </c>
      <c r="D613" s="1">
        <v>48239</v>
      </c>
      <c r="E613" s="1" t="s">
        <v>1191</v>
      </c>
    </row>
    <row r="614" spans="3:5" x14ac:dyDescent="0.25">
      <c r="C614" s="12">
        <v>45034</v>
      </c>
      <c r="D614" s="1">
        <v>49504</v>
      </c>
      <c r="E614" s="1" t="s">
        <v>1192</v>
      </c>
    </row>
    <row r="615" spans="3:5" x14ac:dyDescent="0.25">
      <c r="C615" s="12">
        <v>45040</v>
      </c>
      <c r="D615" s="1">
        <v>48111</v>
      </c>
      <c r="E615" s="1" t="s">
        <v>1191</v>
      </c>
    </row>
    <row r="616" spans="3:5" x14ac:dyDescent="0.25">
      <c r="C616" s="12">
        <v>45043</v>
      </c>
      <c r="D616" s="1">
        <v>49725</v>
      </c>
      <c r="E616" s="1" t="s">
        <v>1194</v>
      </c>
    </row>
    <row r="617" spans="3:5" x14ac:dyDescent="0.25">
      <c r="C617" s="12">
        <v>45043</v>
      </c>
      <c r="D617" s="1">
        <v>49855</v>
      </c>
      <c r="E617" s="1" t="s">
        <v>1194</v>
      </c>
    </row>
    <row r="618" spans="3:5" x14ac:dyDescent="0.25">
      <c r="C618" s="12">
        <v>45049</v>
      </c>
      <c r="D618" s="1">
        <v>49931</v>
      </c>
      <c r="E618" s="1" t="s">
        <v>1194</v>
      </c>
    </row>
    <row r="619" spans="3:5" x14ac:dyDescent="0.25">
      <c r="C619" s="12">
        <v>45049</v>
      </c>
      <c r="D619" s="1">
        <v>49858</v>
      </c>
      <c r="E619" s="1" t="s">
        <v>1194</v>
      </c>
    </row>
    <row r="620" spans="3:5" x14ac:dyDescent="0.25">
      <c r="C620" s="12">
        <v>45050</v>
      </c>
      <c r="D620" s="1">
        <v>48223</v>
      </c>
      <c r="E620" s="1" t="s">
        <v>1197</v>
      </c>
    </row>
    <row r="621" spans="3:5" x14ac:dyDescent="0.25">
      <c r="C621" s="12">
        <v>45050</v>
      </c>
      <c r="D621" s="1">
        <v>48076</v>
      </c>
      <c r="E621" s="1" t="s">
        <v>1199</v>
      </c>
    </row>
    <row r="622" spans="3:5" x14ac:dyDescent="0.25">
      <c r="C622" s="12">
        <v>45050</v>
      </c>
      <c r="D622" s="1">
        <v>48180</v>
      </c>
      <c r="E622" s="1" t="s">
        <v>1191</v>
      </c>
    </row>
    <row r="623" spans="3:5" x14ac:dyDescent="0.25">
      <c r="C623" s="12">
        <v>45051</v>
      </c>
      <c r="D623" s="1">
        <v>48322</v>
      </c>
      <c r="E623" s="1" t="s">
        <v>1199</v>
      </c>
    </row>
    <row r="624" spans="3:5" x14ac:dyDescent="0.25">
      <c r="C624" s="12">
        <v>45054</v>
      </c>
      <c r="D624" s="1">
        <v>49847</v>
      </c>
      <c r="E624" s="1" t="s">
        <v>1194</v>
      </c>
    </row>
    <row r="625" spans="3:5" x14ac:dyDescent="0.25">
      <c r="C625" s="12">
        <v>45054</v>
      </c>
      <c r="D625" s="1">
        <v>48219</v>
      </c>
      <c r="E625" s="1" t="s">
        <v>1197</v>
      </c>
    </row>
    <row r="626" spans="3:5" x14ac:dyDescent="0.25">
      <c r="C626" s="12">
        <v>45054</v>
      </c>
      <c r="D626" s="1">
        <v>48616</v>
      </c>
      <c r="E626" s="1" t="s">
        <v>1203</v>
      </c>
    </row>
    <row r="627" spans="3:5" x14ac:dyDescent="0.25">
      <c r="C627" s="12">
        <v>45055</v>
      </c>
      <c r="D627" s="1">
        <v>49329</v>
      </c>
      <c r="E627" s="1" t="s">
        <v>1192</v>
      </c>
    </row>
    <row r="628" spans="3:5" x14ac:dyDescent="0.25">
      <c r="C628" s="12">
        <v>45056</v>
      </c>
      <c r="D628" s="1">
        <v>48178</v>
      </c>
      <c r="E628" s="1" t="s">
        <v>1199</v>
      </c>
    </row>
    <row r="629" spans="3:5" x14ac:dyDescent="0.25">
      <c r="C629" s="12">
        <v>45056</v>
      </c>
      <c r="D629" s="1">
        <v>48227</v>
      </c>
      <c r="E629" s="1" t="s">
        <v>1197</v>
      </c>
    </row>
    <row r="630" spans="3:5" x14ac:dyDescent="0.25">
      <c r="C630" s="12">
        <v>45060</v>
      </c>
      <c r="D630" s="1">
        <v>48021</v>
      </c>
      <c r="E630" s="1" t="s">
        <v>1200</v>
      </c>
    </row>
    <row r="631" spans="3:5" x14ac:dyDescent="0.25">
      <c r="C631" s="12">
        <v>45061</v>
      </c>
      <c r="D631" s="1">
        <v>48915</v>
      </c>
      <c r="E631" s="1" t="s">
        <v>1206</v>
      </c>
    </row>
    <row r="632" spans="3:5" x14ac:dyDescent="0.25">
      <c r="C632" s="12">
        <v>45061</v>
      </c>
      <c r="D632" s="1">
        <v>48125</v>
      </c>
      <c r="E632" s="1" t="s">
        <v>1191</v>
      </c>
    </row>
    <row r="633" spans="3:5" x14ac:dyDescent="0.25">
      <c r="C633" s="12">
        <v>45061</v>
      </c>
      <c r="D633" s="1">
        <v>48235</v>
      </c>
      <c r="E633" s="1" t="s">
        <v>1197</v>
      </c>
    </row>
    <row r="634" spans="3:5" x14ac:dyDescent="0.25">
      <c r="C634" s="12">
        <v>45062</v>
      </c>
      <c r="D634" s="1">
        <v>49707</v>
      </c>
      <c r="E634" s="1" t="s">
        <v>1195</v>
      </c>
    </row>
    <row r="635" spans="3:5" x14ac:dyDescent="0.25">
      <c r="C635" s="12">
        <v>45064</v>
      </c>
      <c r="D635" s="1">
        <v>48208</v>
      </c>
      <c r="E635" s="1" t="s">
        <v>1197</v>
      </c>
    </row>
    <row r="636" spans="3:5" x14ac:dyDescent="0.25">
      <c r="C636" s="12">
        <v>45064</v>
      </c>
      <c r="D636" s="1">
        <v>49321</v>
      </c>
      <c r="E636" s="1" t="s">
        <v>1192</v>
      </c>
    </row>
    <row r="637" spans="3:5" x14ac:dyDescent="0.25">
      <c r="C637" s="12">
        <v>45064</v>
      </c>
      <c r="D637" s="1">
        <v>48230</v>
      </c>
      <c r="E637" s="1" t="s">
        <v>1191</v>
      </c>
    </row>
    <row r="638" spans="3:5" x14ac:dyDescent="0.25">
      <c r="C638" s="12">
        <v>45064</v>
      </c>
      <c r="D638" s="1">
        <v>48615</v>
      </c>
      <c r="E638" s="1" t="s">
        <v>1203</v>
      </c>
    </row>
    <row r="639" spans="3:5" x14ac:dyDescent="0.25">
      <c r="C639" s="12">
        <v>45064</v>
      </c>
      <c r="D639" s="1">
        <v>49333</v>
      </c>
      <c r="E639" s="1" t="s">
        <v>1192</v>
      </c>
    </row>
    <row r="640" spans="3:5" x14ac:dyDescent="0.25">
      <c r="C640" s="12">
        <v>45064</v>
      </c>
      <c r="D640" s="1">
        <v>48186</v>
      </c>
      <c r="E640" s="1" t="s">
        <v>1191</v>
      </c>
    </row>
    <row r="641" spans="3:5" x14ac:dyDescent="0.25">
      <c r="C641" s="12">
        <v>45064</v>
      </c>
      <c r="D641" s="1">
        <v>48507</v>
      </c>
      <c r="E641" s="1" t="s">
        <v>1202</v>
      </c>
    </row>
    <row r="642" spans="3:5" x14ac:dyDescent="0.25">
      <c r="C642" s="12">
        <v>45064</v>
      </c>
      <c r="D642" s="1">
        <v>48126</v>
      </c>
      <c r="E642" s="1" t="s">
        <v>1197</v>
      </c>
    </row>
    <row r="643" spans="3:5" x14ac:dyDescent="0.25">
      <c r="C643" s="12">
        <v>45064</v>
      </c>
      <c r="D643" s="1">
        <v>48035</v>
      </c>
      <c r="E643" s="1" t="s">
        <v>1200</v>
      </c>
    </row>
    <row r="644" spans="3:5" x14ac:dyDescent="0.25">
      <c r="C644" s="12">
        <v>45064</v>
      </c>
      <c r="D644" s="1">
        <v>49442</v>
      </c>
      <c r="E644" s="1" t="s">
        <v>1192</v>
      </c>
    </row>
    <row r="645" spans="3:5" x14ac:dyDescent="0.25">
      <c r="C645" s="12">
        <v>45064</v>
      </c>
      <c r="D645" s="1">
        <v>49444</v>
      </c>
      <c r="E645" s="1" t="s">
        <v>1192</v>
      </c>
    </row>
    <row r="646" spans="3:5" x14ac:dyDescent="0.25">
      <c r="C646" s="12">
        <v>45064</v>
      </c>
      <c r="D646" s="1">
        <v>48377</v>
      </c>
      <c r="E646" s="1" t="s">
        <v>1199</v>
      </c>
    </row>
    <row r="647" spans="3:5" x14ac:dyDescent="0.25">
      <c r="C647" s="12">
        <v>45064</v>
      </c>
      <c r="D647" s="1">
        <v>48234</v>
      </c>
      <c r="E647" s="1" t="s">
        <v>1197</v>
      </c>
    </row>
    <row r="648" spans="3:5" x14ac:dyDescent="0.25">
      <c r="C648" s="12">
        <v>45064</v>
      </c>
      <c r="D648" s="1">
        <v>48079</v>
      </c>
      <c r="E648" s="1" t="s">
        <v>1200</v>
      </c>
    </row>
    <row r="649" spans="3:5" x14ac:dyDescent="0.25">
      <c r="C649" s="12">
        <v>45064</v>
      </c>
      <c r="D649" s="1">
        <v>48021</v>
      </c>
      <c r="E649" s="1" t="s">
        <v>1200</v>
      </c>
    </row>
    <row r="650" spans="3:5" x14ac:dyDescent="0.25">
      <c r="C650" s="12">
        <v>45065</v>
      </c>
      <c r="D650" s="1">
        <v>48124</v>
      </c>
      <c r="E650" s="1" t="s">
        <v>1191</v>
      </c>
    </row>
    <row r="651" spans="3:5" x14ac:dyDescent="0.25">
      <c r="C651" s="12">
        <v>45066</v>
      </c>
      <c r="D651" s="1">
        <v>48838</v>
      </c>
      <c r="E651" s="1" t="s">
        <v>1192</v>
      </c>
    </row>
    <row r="652" spans="3:5" x14ac:dyDescent="0.25">
      <c r="C652" s="12">
        <v>45066</v>
      </c>
      <c r="D652" s="1">
        <v>49855</v>
      </c>
      <c r="E652" s="1" t="s">
        <v>1194</v>
      </c>
    </row>
    <row r="653" spans="3:5" x14ac:dyDescent="0.25">
      <c r="C653" s="12">
        <v>45066</v>
      </c>
      <c r="D653" s="1">
        <v>49504</v>
      </c>
      <c r="E653" s="1" t="s">
        <v>1192</v>
      </c>
    </row>
    <row r="654" spans="3:5" x14ac:dyDescent="0.25">
      <c r="C654" s="12">
        <v>45068</v>
      </c>
      <c r="D654" s="1">
        <v>49022</v>
      </c>
      <c r="E654" s="1" t="s">
        <v>1205</v>
      </c>
    </row>
    <row r="655" spans="3:5" x14ac:dyDescent="0.25">
      <c r="C655" s="12">
        <v>45068</v>
      </c>
      <c r="D655" s="1">
        <v>48823</v>
      </c>
      <c r="E655" s="1" t="s">
        <v>1206</v>
      </c>
    </row>
    <row r="656" spans="3:5" x14ac:dyDescent="0.25">
      <c r="C656" s="12">
        <v>45068</v>
      </c>
      <c r="D656" s="1">
        <v>48503</v>
      </c>
      <c r="E656" s="1" t="s">
        <v>1202</v>
      </c>
    </row>
    <row r="657" spans="3:5" x14ac:dyDescent="0.25">
      <c r="C657" s="12">
        <v>45068</v>
      </c>
      <c r="D657" s="1">
        <v>48326</v>
      </c>
      <c r="E657" s="1" t="s">
        <v>1199</v>
      </c>
    </row>
    <row r="658" spans="3:5" x14ac:dyDescent="0.25">
      <c r="C658" s="12">
        <v>45069</v>
      </c>
      <c r="D658" s="1">
        <v>48002</v>
      </c>
      <c r="E658" s="1" t="s">
        <v>1200</v>
      </c>
    </row>
    <row r="659" spans="3:5" x14ac:dyDescent="0.25">
      <c r="C659" s="12">
        <v>45069</v>
      </c>
      <c r="D659" s="1">
        <v>48205</v>
      </c>
      <c r="E659" s="1" t="s">
        <v>1197</v>
      </c>
    </row>
    <row r="660" spans="3:5" x14ac:dyDescent="0.25">
      <c r="C660" s="12">
        <v>45069</v>
      </c>
      <c r="D660" s="1">
        <v>49106</v>
      </c>
      <c r="E660" s="1" t="s">
        <v>1205</v>
      </c>
    </row>
    <row r="661" spans="3:5" x14ac:dyDescent="0.25">
      <c r="C661" s="12">
        <v>45069</v>
      </c>
      <c r="D661" s="1">
        <v>49525</v>
      </c>
      <c r="E661" s="1" t="s">
        <v>1192</v>
      </c>
    </row>
    <row r="662" spans="3:5" x14ac:dyDescent="0.25">
      <c r="C662" s="12">
        <v>45070</v>
      </c>
      <c r="D662" s="1">
        <v>49837</v>
      </c>
      <c r="E662" s="1" t="s">
        <v>1194</v>
      </c>
    </row>
    <row r="663" spans="3:5" x14ac:dyDescent="0.25">
      <c r="C663" s="12">
        <v>45070</v>
      </c>
      <c r="D663" s="1">
        <v>48034</v>
      </c>
      <c r="E663" s="1" t="s">
        <v>1199</v>
      </c>
    </row>
    <row r="664" spans="3:5" x14ac:dyDescent="0.25">
      <c r="C664" s="12">
        <v>45070</v>
      </c>
      <c r="D664" s="1">
        <v>48224</v>
      </c>
      <c r="E664" s="1" t="s">
        <v>1197</v>
      </c>
    </row>
    <row r="665" spans="3:5" x14ac:dyDescent="0.25">
      <c r="C665" s="12">
        <v>45070</v>
      </c>
      <c r="D665" s="1">
        <v>48228</v>
      </c>
      <c r="E665" s="1" t="s">
        <v>1197</v>
      </c>
    </row>
    <row r="666" spans="3:5" x14ac:dyDescent="0.25">
      <c r="C666" s="12">
        <v>45070</v>
      </c>
      <c r="D666" s="1">
        <v>48336</v>
      </c>
      <c r="E666" s="1" t="s">
        <v>1199</v>
      </c>
    </row>
    <row r="667" spans="3:5" x14ac:dyDescent="0.25">
      <c r="C667" s="12">
        <v>45070</v>
      </c>
      <c r="D667" s="1">
        <v>49503</v>
      </c>
      <c r="E667" s="1" t="s">
        <v>1192</v>
      </c>
    </row>
    <row r="668" spans="3:5" x14ac:dyDescent="0.25">
      <c r="C668" s="12">
        <v>45070</v>
      </c>
      <c r="D668" s="1">
        <v>48154</v>
      </c>
      <c r="E668" s="1" t="s">
        <v>1191</v>
      </c>
    </row>
    <row r="669" spans="3:5" x14ac:dyDescent="0.25">
      <c r="C669" s="12">
        <v>45070</v>
      </c>
      <c r="D669" s="1">
        <v>48089</v>
      </c>
      <c r="E669" s="1" t="s">
        <v>1200</v>
      </c>
    </row>
    <row r="670" spans="3:5" x14ac:dyDescent="0.25">
      <c r="C670" s="12">
        <v>45070</v>
      </c>
      <c r="D670" s="1">
        <v>48215</v>
      </c>
      <c r="E670" s="1" t="s">
        <v>1197</v>
      </c>
    </row>
    <row r="671" spans="3:5" x14ac:dyDescent="0.25">
      <c r="C671" s="12">
        <v>45070</v>
      </c>
      <c r="D671" s="1">
        <v>48205</v>
      </c>
      <c r="E671" s="1" t="s">
        <v>1197</v>
      </c>
    </row>
    <row r="672" spans="3:5" x14ac:dyDescent="0.25">
      <c r="C672" s="12">
        <v>45070</v>
      </c>
      <c r="D672" s="1">
        <v>48189</v>
      </c>
      <c r="E672" s="1" t="s">
        <v>1204</v>
      </c>
    </row>
    <row r="673" spans="3:5" x14ac:dyDescent="0.25">
      <c r="C673" s="12">
        <v>45070</v>
      </c>
      <c r="D673" s="1">
        <v>48125</v>
      </c>
      <c r="E673" s="1" t="s">
        <v>1191</v>
      </c>
    </row>
    <row r="674" spans="3:5" x14ac:dyDescent="0.25">
      <c r="C674" s="12">
        <v>45070</v>
      </c>
      <c r="D674" s="1">
        <v>48203</v>
      </c>
      <c r="E674" s="1" t="s">
        <v>1197</v>
      </c>
    </row>
    <row r="675" spans="3:5" x14ac:dyDescent="0.25">
      <c r="C675" s="12">
        <v>45070</v>
      </c>
      <c r="D675" s="1">
        <v>49327</v>
      </c>
      <c r="E675" s="1" t="s">
        <v>1196</v>
      </c>
    </row>
    <row r="676" spans="3:5" x14ac:dyDescent="0.25">
      <c r="C676" s="12">
        <v>45070</v>
      </c>
      <c r="D676" s="1">
        <v>48108</v>
      </c>
      <c r="E676" s="1" t="s">
        <v>1204</v>
      </c>
    </row>
    <row r="677" spans="3:5" x14ac:dyDescent="0.25">
      <c r="C677" s="12">
        <v>45071</v>
      </c>
      <c r="D677" s="1">
        <v>48228</v>
      </c>
      <c r="E677" s="1" t="s">
        <v>1197</v>
      </c>
    </row>
    <row r="678" spans="3:5" x14ac:dyDescent="0.25">
      <c r="C678" s="12">
        <v>45074</v>
      </c>
      <c r="D678" s="1">
        <v>49007</v>
      </c>
      <c r="E678" s="1" t="s">
        <v>1208</v>
      </c>
    </row>
    <row r="679" spans="3:5" x14ac:dyDescent="0.25">
      <c r="C679" s="12">
        <v>45076</v>
      </c>
      <c r="D679" s="1">
        <v>48234</v>
      </c>
      <c r="E679" s="1" t="s">
        <v>1197</v>
      </c>
    </row>
    <row r="680" spans="3:5" x14ac:dyDescent="0.25">
      <c r="C680" s="12">
        <v>45076</v>
      </c>
      <c r="D680" s="1">
        <v>49507</v>
      </c>
      <c r="E680" s="1" t="s">
        <v>1192</v>
      </c>
    </row>
    <row r="681" spans="3:5" x14ac:dyDescent="0.25">
      <c r="C681" s="12">
        <v>45076</v>
      </c>
      <c r="D681" s="1">
        <v>48228</v>
      </c>
      <c r="E681" s="1" t="s">
        <v>1197</v>
      </c>
    </row>
    <row r="682" spans="3:5" x14ac:dyDescent="0.25">
      <c r="C682" s="12">
        <v>45076</v>
      </c>
      <c r="D682" s="1">
        <v>48188</v>
      </c>
      <c r="E682" s="1" t="s">
        <v>1191</v>
      </c>
    </row>
    <row r="683" spans="3:5" x14ac:dyDescent="0.25">
      <c r="C683" s="12">
        <v>45076</v>
      </c>
      <c r="D683" s="1">
        <v>49506</v>
      </c>
      <c r="E683" s="1" t="s">
        <v>1192</v>
      </c>
    </row>
    <row r="684" spans="3:5" x14ac:dyDescent="0.25">
      <c r="C684" s="12">
        <v>45076</v>
      </c>
      <c r="D684" s="1">
        <v>49525</v>
      </c>
      <c r="E684" s="1" t="s">
        <v>1192</v>
      </c>
    </row>
    <row r="685" spans="3:5" x14ac:dyDescent="0.25">
      <c r="C685" s="12">
        <v>45076</v>
      </c>
      <c r="D685" s="1">
        <v>49250</v>
      </c>
      <c r="E685" s="1" t="s">
        <v>1204</v>
      </c>
    </row>
    <row r="686" spans="3:5" x14ac:dyDescent="0.25">
      <c r="C686" s="12">
        <v>45076</v>
      </c>
      <c r="D686" s="1">
        <v>48234</v>
      </c>
      <c r="E686" s="1" t="s">
        <v>1197</v>
      </c>
    </row>
    <row r="687" spans="3:5" x14ac:dyDescent="0.25">
      <c r="C687" s="12">
        <v>45076</v>
      </c>
      <c r="D687" s="1">
        <v>48872</v>
      </c>
      <c r="E687" s="1" t="s">
        <v>1202</v>
      </c>
    </row>
    <row r="688" spans="3:5" x14ac:dyDescent="0.25">
      <c r="C688" s="12">
        <v>45076</v>
      </c>
      <c r="D688" s="1">
        <v>49242</v>
      </c>
      <c r="E688" s="1" t="s">
        <v>1204</v>
      </c>
    </row>
    <row r="689" spans="3:5" x14ac:dyDescent="0.25">
      <c r="C689" s="12">
        <v>45076</v>
      </c>
      <c r="D689" s="1">
        <v>48602</v>
      </c>
      <c r="E689" s="1" t="s">
        <v>1203</v>
      </c>
    </row>
    <row r="690" spans="3:5" x14ac:dyDescent="0.25">
      <c r="C690" s="12">
        <v>45076</v>
      </c>
      <c r="D690" s="1">
        <v>48223</v>
      </c>
      <c r="E690" s="1" t="s">
        <v>1197</v>
      </c>
    </row>
    <row r="691" spans="3:5" x14ac:dyDescent="0.25">
      <c r="C691" s="12">
        <v>45077</v>
      </c>
      <c r="D691" s="1">
        <v>48205</v>
      </c>
      <c r="E691" s="1" t="s">
        <v>1197</v>
      </c>
    </row>
    <row r="692" spans="3:5" x14ac:dyDescent="0.25">
      <c r="C692" s="12">
        <v>45078</v>
      </c>
      <c r="D692" s="1">
        <v>48205</v>
      </c>
      <c r="E692" s="1" t="s">
        <v>1197</v>
      </c>
    </row>
    <row r="693" spans="3:5" x14ac:dyDescent="0.25">
      <c r="C693" s="12">
        <v>45079</v>
      </c>
      <c r="D693" s="1">
        <v>49736</v>
      </c>
      <c r="E693" s="1" t="s">
        <v>1194</v>
      </c>
    </row>
    <row r="694" spans="3:5" x14ac:dyDescent="0.25">
      <c r="C694" s="12">
        <v>45082</v>
      </c>
      <c r="D694" s="1">
        <v>49727</v>
      </c>
      <c r="E694" s="1" t="s">
        <v>1208</v>
      </c>
    </row>
    <row r="695" spans="3:5" x14ac:dyDescent="0.25">
      <c r="C695" s="12">
        <v>45082</v>
      </c>
      <c r="D695" s="1">
        <v>48103</v>
      </c>
      <c r="E695" s="1" t="s">
        <v>1204</v>
      </c>
    </row>
    <row r="696" spans="3:5" x14ac:dyDescent="0.25">
      <c r="C696" s="12">
        <v>45082</v>
      </c>
      <c r="D696" s="1">
        <v>48105</v>
      </c>
      <c r="E696" s="1" t="s">
        <v>1204</v>
      </c>
    </row>
    <row r="697" spans="3:5" x14ac:dyDescent="0.25">
      <c r="C697" s="12">
        <v>45082</v>
      </c>
      <c r="D697" s="1">
        <v>48021</v>
      </c>
      <c r="E697" s="1" t="s">
        <v>1200</v>
      </c>
    </row>
    <row r="698" spans="3:5" x14ac:dyDescent="0.25">
      <c r="C698" s="12">
        <v>45082</v>
      </c>
      <c r="D698" s="1">
        <v>48601</v>
      </c>
      <c r="E698" s="1" t="s">
        <v>1203</v>
      </c>
    </row>
    <row r="699" spans="3:5" x14ac:dyDescent="0.25">
      <c r="C699" s="12">
        <v>45082</v>
      </c>
      <c r="D699" s="1">
        <v>49009</v>
      </c>
      <c r="E699" s="1" t="s">
        <v>1208</v>
      </c>
    </row>
    <row r="700" spans="3:5" x14ac:dyDescent="0.25">
      <c r="C700" s="12">
        <v>45082</v>
      </c>
      <c r="D700" s="1">
        <v>48201</v>
      </c>
      <c r="E700" s="14" t="s">
        <v>1197</v>
      </c>
    </row>
    <row r="701" spans="3:5" x14ac:dyDescent="0.25">
      <c r="C701" s="12">
        <v>45082</v>
      </c>
      <c r="D701" s="1">
        <v>48185</v>
      </c>
      <c r="E701" s="14" t="s">
        <v>1191</v>
      </c>
    </row>
    <row r="702" spans="3:5" x14ac:dyDescent="0.25">
      <c r="C702" s="12">
        <v>45082</v>
      </c>
      <c r="D702" s="1">
        <v>48640</v>
      </c>
      <c r="E702" s="14" t="s">
        <v>1203</v>
      </c>
    </row>
    <row r="703" spans="3:5" x14ac:dyDescent="0.25">
      <c r="C703" s="12">
        <v>45082</v>
      </c>
      <c r="D703" s="1">
        <v>49331</v>
      </c>
      <c r="E703" s="14" t="s">
        <v>1192</v>
      </c>
    </row>
    <row r="704" spans="3:5" x14ac:dyDescent="0.25">
      <c r="C704" s="12">
        <v>45082</v>
      </c>
      <c r="D704" s="1">
        <v>48084</v>
      </c>
      <c r="E704" s="14" t="s">
        <v>1191</v>
      </c>
    </row>
    <row r="705" spans="3:5" x14ac:dyDescent="0.25">
      <c r="C705" s="12">
        <v>45082</v>
      </c>
      <c r="D705" s="1">
        <v>48091</v>
      </c>
      <c r="E705" s="14" t="s">
        <v>1200</v>
      </c>
    </row>
    <row r="706" spans="3:5" x14ac:dyDescent="0.25">
      <c r="C706" s="12">
        <v>45082</v>
      </c>
      <c r="D706" s="1">
        <v>48091</v>
      </c>
      <c r="E706" s="14" t="s">
        <v>1200</v>
      </c>
    </row>
    <row r="707" spans="3:5" x14ac:dyDescent="0.25">
      <c r="C707" s="12">
        <v>45082</v>
      </c>
      <c r="D707" s="1">
        <v>49442</v>
      </c>
      <c r="E707" s="14" t="s">
        <v>1192</v>
      </c>
    </row>
    <row r="708" spans="3:5" x14ac:dyDescent="0.25">
      <c r="C708" s="12">
        <v>45082</v>
      </c>
      <c r="D708" s="1">
        <v>49504</v>
      </c>
      <c r="E708" s="14" t="s">
        <v>1192</v>
      </c>
    </row>
    <row r="709" spans="3:5" x14ac:dyDescent="0.25">
      <c r="C709" s="12">
        <v>45082</v>
      </c>
      <c r="D709" s="1">
        <v>48617</v>
      </c>
      <c r="E709" s="14" t="s">
        <v>1201</v>
      </c>
    </row>
    <row r="710" spans="3:5" x14ac:dyDescent="0.25">
      <c r="C710" s="12">
        <v>45082</v>
      </c>
      <c r="D710" s="1">
        <v>48131</v>
      </c>
      <c r="E710" s="14" t="s">
        <v>1191</v>
      </c>
    </row>
    <row r="711" spans="3:5" x14ac:dyDescent="0.25">
      <c r="C711" s="12">
        <v>45082</v>
      </c>
      <c r="D711" s="1">
        <v>49224</v>
      </c>
      <c r="E711" s="14" t="s">
        <v>1208</v>
      </c>
    </row>
    <row r="712" spans="3:5" x14ac:dyDescent="0.25">
      <c r="C712" s="12">
        <v>45082</v>
      </c>
      <c r="D712" s="1">
        <v>49908</v>
      </c>
      <c r="E712" s="1" t="s">
        <v>1194</v>
      </c>
    </row>
    <row r="713" spans="3:5" x14ac:dyDescent="0.25">
      <c r="C713" s="12">
        <v>45082</v>
      </c>
      <c r="D713" s="1">
        <v>49735</v>
      </c>
      <c r="E713" s="1" t="s">
        <v>1195</v>
      </c>
    </row>
    <row r="714" spans="3:5" x14ac:dyDescent="0.25">
      <c r="C714" s="12">
        <v>45082</v>
      </c>
      <c r="D714" s="1">
        <v>48075</v>
      </c>
      <c r="E714" s="1" t="s">
        <v>1199</v>
      </c>
    </row>
    <row r="715" spans="3:5" x14ac:dyDescent="0.25">
      <c r="C715" s="12">
        <v>45082</v>
      </c>
      <c r="D715" s="1">
        <v>48532</v>
      </c>
      <c r="E715" s="1" t="s">
        <v>1202</v>
      </c>
    </row>
    <row r="716" spans="3:5" x14ac:dyDescent="0.25">
      <c r="C716" s="12">
        <v>45082</v>
      </c>
      <c r="D716" s="1">
        <v>48615</v>
      </c>
      <c r="E716" s="1" t="s">
        <v>1203</v>
      </c>
    </row>
    <row r="717" spans="3:5" x14ac:dyDescent="0.25">
      <c r="C717" s="12">
        <v>45083</v>
      </c>
      <c r="D717" s="1">
        <v>48111</v>
      </c>
      <c r="E717" s="1" t="s">
        <v>1191</v>
      </c>
    </row>
    <row r="718" spans="3:5" x14ac:dyDescent="0.25">
      <c r="C718" s="12">
        <v>45083</v>
      </c>
      <c r="D718" s="1">
        <v>48506</v>
      </c>
      <c r="E718" s="1" t="s">
        <v>1202</v>
      </c>
    </row>
    <row r="719" spans="3:5" x14ac:dyDescent="0.25">
      <c r="C719" s="12">
        <v>45083</v>
      </c>
      <c r="D719" s="1">
        <v>48202</v>
      </c>
      <c r="E719" s="1" t="s">
        <v>1197</v>
      </c>
    </row>
    <row r="720" spans="3:5" x14ac:dyDescent="0.25">
      <c r="C720" s="12">
        <v>45083</v>
      </c>
      <c r="D720" s="1">
        <v>49444</v>
      </c>
      <c r="E720" s="1" t="s">
        <v>1192</v>
      </c>
    </row>
    <row r="721" spans="3:5" x14ac:dyDescent="0.25">
      <c r="C721" s="12">
        <v>45083</v>
      </c>
      <c r="D721" s="1">
        <v>48219</v>
      </c>
      <c r="E721" s="1" t="s">
        <v>1197</v>
      </c>
    </row>
    <row r="722" spans="3:5" x14ac:dyDescent="0.25">
      <c r="C722" s="12">
        <v>45084</v>
      </c>
      <c r="D722" s="1">
        <v>48221</v>
      </c>
      <c r="E722" s="1" t="s">
        <v>1197</v>
      </c>
    </row>
    <row r="723" spans="3:5" x14ac:dyDescent="0.25">
      <c r="C723" s="12">
        <v>45086</v>
      </c>
      <c r="D723" s="1">
        <v>49017</v>
      </c>
      <c r="E723" s="1" t="s">
        <v>1208</v>
      </c>
    </row>
    <row r="724" spans="3:5" x14ac:dyDescent="0.25">
      <c r="C724" s="12">
        <v>45088</v>
      </c>
      <c r="D724" s="1">
        <v>48750</v>
      </c>
      <c r="E724" s="1" t="s">
        <v>1201</v>
      </c>
    </row>
    <row r="725" spans="3:5" x14ac:dyDescent="0.25">
      <c r="C725" s="12">
        <v>45089</v>
      </c>
      <c r="D725" s="1">
        <v>49037</v>
      </c>
      <c r="E725" s="1" t="s">
        <v>1208</v>
      </c>
    </row>
    <row r="726" spans="3:5" x14ac:dyDescent="0.25">
      <c r="C726" s="12">
        <v>45089</v>
      </c>
      <c r="D726" s="1">
        <v>48377</v>
      </c>
      <c r="E726" s="1" t="s">
        <v>1199</v>
      </c>
    </row>
    <row r="727" spans="3:5" x14ac:dyDescent="0.25">
      <c r="C727" s="12">
        <v>45089</v>
      </c>
      <c r="D727" s="1">
        <v>49094</v>
      </c>
      <c r="E727" s="1" t="s">
        <v>1208</v>
      </c>
    </row>
    <row r="728" spans="3:5" x14ac:dyDescent="0.25">
      <c r="C728" s="12">
        <v>45089</v>
      </c>
      <c r="D728" s="1">
        <v>48375</v>
      </c>
      <c r="E728" s="1" t="s">
        <v>1199</v>
      </c>
    </row>
    <row r="729" spans="3:5" x14ac:dyDescent="0.25">
      <c r="C729" s="12">
        <v>45089</v>
      </c>
      <c r="D729" s="1">
        <v>48642</v>
      </c>
      <c r="E729" s="1" t="s">
        <v>1203</v>
      </c>
    </row>
    <row r="730" spans="3:5" x14ac:dyDescent="0.25">
      <c r="C730" s="12">
        <v>45089</v>
      </c>
      <c r="D730" s="1">
        <v>48237</v>
      </c>
      <c r="E730" s="1" t="s">
        <v>1199</v>
      </c>
    </row>
    <row r="731" spans="3:5" x14ac:dyDescent="0.25">
      <c r="C731" s="12">
        <v>45089</v>
      </c>
      <c r="D731" s="1">
        <v>48091</v>
      </c>
      <c r="E731" s="1" t="s">
        <v>1200</v>
      </c>
    </row>
    <row r="732" spans="3:5" x14ac:dyDescent="0.25">
      <c r="C732" s="12">
        <v>45089</v>
      </c>
      <c r="D732" s="1">
        <v>48854</v>
      </c>
      <c r="E732" s="1" t="s">
        <v>1206</v>
      </c>
    </row>
    <row r="733" spans="3:5" x14ac:dyDescent="0.25">
      <c r="C733" s="12">
        <v>45089</v>
      </c>
      <c r="D733" s="1">
        <v>48002</v>
      </c>
      <c r="E733" s="1" t="s">
        <v>1200</v>
      </c>
    </row>
    <row r="734" spans="3:5" x14ac:dyDescent="0.25">
      <c r="C734" s="12">
        <v>45089</v>
      </c>
      <c r="D734" s="1">
        <v>48205</v>
      </c>
      <c r="E734" s="1" t="s">
        <v>1197</v>
      </c>
    </row>
    <row r="735" spans="3:5" x14ac:dyDescent="0.25">
      <c r="C735" s="12">
        <v>45090</v>
      </c>
      <c r="D735" s="1">
        <v>48201</v>
      </c>
      <c r="E735" s="1" t="s">
        <v>1197</v>
      </c>
    </row>
    <row r="736" spans="3:5" x14ac:dyDescent="0.25">
      <c r="C736" s="12">
        <v>45090</v>
      </c>
      <c r="D736" s="1">
        <v>48203</v>
      </c>
      <c r="E736" s="1" t="s">
        <v>1197</v>
      </c>
    </row>
    <row r="737" spans="3:5" x14ac:dyDescent="0.25">
      <c r="C737" s="12">
        <v>45090</v>
      </c>
      <c r="D737" s="1">
        <v>48093</v>
      </c>
      <c r="E737" s="1" t="s">
        <v>1200</v>
      </c>
    </row>
    <row r="738" spans="3:5" x14ac:dyDescent="0.25">
      <c r="C738" s="12">
        <v>45091</v>
      </c>
      <c r="D738" s="1">
        <v>48204</v>
      </c>
      <c r="E738" s="1" t="s">
        <v>1197</v>
      </c>
    </row>
    <row r="739" spans="3:5" x14ac:dyDescent="0.25">
      <c r="C739" s="12">
        <v>45093</v>
      </c>
      <c r="D739" s="1">
        <v>48066</v>
      </c>
      <c r="E739" s="1" t="s">
        <v>1200</v>
      </c>
    </row>
    <row r="740" spans="3:5" x14ac:dyDescent="0.25">
      <c r="C740" s="12">
        <v>45093</v>
      </c>
      <c r="D740" s="1">
        <v>48444</v>
      </c>
      <c r="E740" s="1" t="s">
        <v>1202</v>
      </c>
    </row>
    <row r="741" spans="3:5" x14ac:dyDescent="0.25">
      <c r="C741" s="12">
        <v>45093</v>
      </c>
      <c r="D741" s="1">
        <v>48188</v>
      </c>
      <c r="E741" s="1" t="s">
        <v>1191</v>
      </c>
    </row>
    <row r="742" spans="3:5" x14ac:dyDescent="0.25">
      <c r="C742" s="12">
        <v>45094</v>
      </c>
      <c r="D742" s="1">
        <v>49783</v>
      </c>
      <c r="E742" s="1" t="s">
        <v>1194</v>
      </c>
    </row>
    <row r="743" spans="3:5" x14ac:dyDescent="0.25">
      <c r="C743" s="12">
        <v>45097</v>
      </c>
      <c r="D743" s="1">
        <v>48213</v>
      </c>
      <c r="E743" s="1" t="s">
        <v>1197</v>
      </c>
    </row>
    <row r="744" spans="3:5" x14ac:dyDescent="0.25">
      <c r="C744" s="12">
        <v>45097</v>
      </c>
      <c r="D744" s="1">
        <v>48103</v>
      </c>
      <c r="E744" s="1" t="s">
        <v>1204</v>
      </c>
    </row>
    <row r="745" spans="3:5" x14ac:dyDescent="0.25">
      <c r="C745" s="12">
        <v>45097</v>
      </c>
      <c r="D745" s="1">
        <v>48823</v>
      </c>
      <c r="E745" s="1" t="s">
        <v>1206</v>
      </c>
    </row>
    <row r="746" spans="3:5" x14ac:dyDescent="0.25">
      <c r="C746" s="12">
        <v>45097</v>
      </c>
      <c r="D746" s="1">
        <v>49401</v>
      </c>
      <c r="E746" s="1" t="s">
        <v>1192</v>
      </c>
    </row>
    <row r="747" spans="3:5" x14ac:dyDescent="0.25">
      <c r="C747" s="12">
        <v>45097</v>
      </c>
      <c r="D747" s="1">
        <v>48184</v>
      </c>
      <c r="E747" s="1" t="s">
        <v>1191</v>
      </c>
    </row>
    <row r="748" spans="3:5" x14ac:dyDescent="0.25">
      <c r="C748" s="12">
        <v>45097</v>
      </c>
      <c r="D748" s="1">
        <v>49321</v>
      </c>
      <c r="E748" s="1" t="s">
        <v>1192</v>
      </c>
    </row>
    <row r="749" spans="3:5" x14ac:dyDescent="0.25">
      <c r="C749" s="12">
        <v>45097</v>
      </c>
      <c r="D749" s="1">
        <v>48602</v>
      </c>
      <c r="E749" s="1" t="s">
        <v>1203</v>
      </c>
    </row>
    <row r="750" spans="3:5" x14ac:dyDescent="0.25">
      <c r="C750" s="12">
        <v>45097</v>
      </c>
      <c r="D750" s="1">
        <v>48205</v>
      </c>
      <c r="E750" s="1" t="s">
        <v>1197</v>
      </c>
    </row>
    <row r="751" spans="3:5" x14ac:dyDescent="0.25">
      <c r="C751" s="12">
        <v>45097</v>
      </c>
      <c r="D751" s="1">
        <v>48439</v>
      </c>
      <c r="E751" s="1" t="s">
        <v>1202</v>
      </c>
    </row>
    <row r="752" spans="3:5" x14ac:dyDescent="0.25">
      <c r="C752" s="12">
        <v>45097</v>
      </c>
      <c r="D752" s="1">
        <v>49349</v>
      </c>
      <c r="E752" s="1" t="s">
        <v>1196</v>
      </c>
    </row>
    <row r="753" spans="3:5" x14ac:dyDescent="0.25">
      <c r="C753" s="12">
        <v>45097</v>
      </c>
      <c r="D753" s="1">
        <v>48033</v>
      </c>
      <c r="E753" s="1" t="s">
        <v>1199</v>
      </c>
    </row>
    <row r="754" spans="3:5" x14ac:dyDescent="0.25">
      <c r="C754" s="12">
        <v>45097</v>
      </c>
      <c r="D754" s="1">
        <v>48215</v>
      </c>
      <c r="E754" s="1" t="s">
        <v>1197</v>
      </c>
    </row>
    <row r="755" spans="3:5" x14ac:dyDescent="0.25">
      <c r="C755" s="12">
        <v>45097</v>
      </c>
      <c r="D755" s="1">
        <v>48334</v>
      </c>
      <c r="E755" s="1" t="s">
        <v>1199</v>
      </c>
    </row>
    <row r="756" spans="3:5" x14ac:dyDescent="0.25">
      <c r="C756" s="12">
        <v>45097</v>
      </c>
      <c r="D756" s="1">
        <v>48198</v>
      </c>
      <c r="E756" s="1" t="s">
        <v>1204</v>
      </c>
    </row>
    <row r="757" spans="3:5" x14ac:dyDescent="0.25">
      <c r="C757" s="12">
        <v>45097</v>
      </c>
      <c r="D757" s="1">
        <v>48602</v>
      </c>
      <c r="E757" s="1" t="s">
        <v>1203</v>
      </c>
    </row>
    <row r="758" spans="3:5" x14ac:dyDescent="0.25">
      <c r="C758" s="12">
        <v>45098</v>
      </c>
      <c r="D758" s="1">
        <v>48228</v>
      </c>
      <c r="E758" s="1" t="s">
        <v>1197</v>
      </c>
    </row>
    <row r="759" spans="3:5" x14ac:dyDescent="0.25">
      <c r="C759" s="12">
        <v>45099</v>
      </c>
      <c r="D759" s="1">
        <v>48473</v>
      </c>
      <c r="E759" s="1" t="s">
        <v>1202</v>
      </c>
    </row>
    <row r="760" spans="3:5" x14ac:dyDescent="0.25">
      <c r="C760" s="12">
        <v>45099</v>
      </c>
      <c r="D760" s="1">
        <v>49550</v>
      </c>
      <c r="E760" s="1" t="s">
        <v>1194</v>
      </c>
    </row>
    <row r="761" spans="3:5" x14ac:dyDescent="0.25">
      <c r="C761" s="12">
        <v>45099</v>
      </c>
      <c r="D761" s="1">
        <v>48750</v>
      </c>
      <c r="E761" s="1" t="s">
        <v>1201</v>
      </c>
    </row>
    <row r="762" spans="3:5" x14ac:dyDescent="0.25">
      <c r="C762" s="12">
        <v>45099</v>
      </c>
      <c r="D762" s="1">
        <v>48217</v>
      </c>
      <c r="E762" s="1" t="s">
        <v>1197</v>
      </c>
    </row>
    <row r="763" spans="3:5" x14ac:dyDescent="0.25">
      <c r="C763" s="12">
        <v>45099</v>
      </c>
      <c r="D763" s="1">
        <v>48458</v>
      </c>
      <c r="E763" s="1" t="s">
        <v>1202</v>
      </c>
    </row>
    <row r="764" spans="3:5" x14ac:dyDescent="0.25">
      <c r="C764" s="12">
        <v>45103</v>
      </c>
      <c r="D764" s="1">
        <v>48198</v>
      </c>
      <c r="E764" s="1" t="s">
        <v>1204</v>
      </c>
    </row>
    <row r="765" spans="3:5" x14ac:dyDescent="0.25">
      <c r="C765" s="12">
        <v>45103</v>
      </c>
      <c r="D765" s="1">
        <v>49037</v>
      </c>
      <c r="E765" s="1" t="s">
        <v>1208</v>
      </c>
    </row>
    <row r="766" spans="3:5" x14ac:dyDescent="0.25">
      <c r="C766" s="12">
        <v>45103</v>
      </c>
      <c r="D766" s="1">
        <v>49120</v>
      </c>
      <c r="E766" s="1" t="s">
        <v>1205</v>
      </c>
    </row>
    <row r="767" spans="3:5" x14ac:dyDescent="0.25">
      <c r="C767" s="12">
        <v>45103</v>
      </c>
      <c r="D767" s="1">
        <v>48035</v>
      </c>
      <c r="E767" s="1" t="s">
        <v>1200</v>
      </c>
    </row>
    <row r="768" spans="3:5" x14ac:dyDescent="0.25">
      <c r="C768" s="12">
        <v>45103</v>
      </c>
      <c r="D768" s="1">
        <v>49801</v>
      </c>
      <c r="E768" s="1" t="s">
        <v>1194</v>
      </c>
    </row>
    <row r="769" spans="3:5" x14ac:dyDescent="0.25">
      <c r="C769" s="12">
        <v>45103</v>
      </c>
      <c r="D769" s="1">
        <v>49058</v>
      </c>
      <c r="E769" s="1" t="s">
        <v>1192</v>
      </c>
    </row>
    <row r="770" spans="3:5" x14ac:dyDescent="0.25">
      <c r="C770" s="12">
        <v>45103</v>
      </c>
      <c r="D770" s="1">
        <v>48910</v>
      </c>
      <c r="E770" s="1" t="s">
        <v>1206</v>
      </c>
    </row>
    <row r="771" spans="3:5" x14ac:dyDescent="0.25">
      <c r="C771" s="12">
        <v>45103</v>
      </c>
      <c r="D771" s="1">
        <v>48212</v>
      </c>
      <c r="E771" s="1" t="s">
        <v>1197</v>
      </c>
    </row>
    <row r="772" spans="3:5" x14ac:dyDescent="0.25">
      <c r="C772" s="12">
        <v>45103</v>
      </c>
      <c r="D772" s="1">
        <v>48910</v>
      </c>
      <c r="E772" s="1" t="s">
        <v>1206</v>
      </c>
    </row>
    <row r="773" spans="3:5" x14ac:dyDescent="0.25">
      <c r="C773" s="12">
        <v>45103</v>
      </c>
      <c r="D773" s="1">
        <v>49509</v>
      </c>
      <c r="E773" s="1" t="s">
        <v>1192</v>
      </c>
    </row>
    <row r="774" spans="3:5" x14ac:dyDescent="0.25">
      <c r="C774" s="12">
        <v>45103</v>
      </c>
      <c r="D774" s="1">
        <v>48237</v>
      </c>
      <c r="E774" s="1" t="s">
        <v>1199</v>
      </c>
    </row>
    <row r="775" spans="3:5" x14ac:dyDescent="0.25">
      <c r="C775" s="12">
        <v>45103</v>
      </c>
      <c r="D775" s="1">
        <v>48809</v>
      </c>
      <c r="E775" s="1" t="s">
        <v>1192</v>
      </c>
    </row>
    <row r="776" spans="3:5" x14ac:dyDescent="0.25">
      <c r="C776" s="12">
        <v>45103</v>
      </c>
      <c r="D776" s="1">
        <v>49346</v>
      </c>
      <c r="E776" s="1" t="s">
        <v>1196</v>
      </c>
    </row>
    <row r="777" spans="3:5" x14ac:dyDescent="0.25">
      <c r="C777" s="12">
        <v>45104</v>
      </c>
      <c r="D777" s="1">
        <v>48224</v>
      </c>
      <c r="E777" s="1" t="s">
        <v>1197</v>
      </c>
    </row>
    <row r="778" spans="3:5" x14ac:dyDescent="0.25">
      <c r="C778" s="12">
        <v>45104</v>
      </c>
      <c r="D778" s="1">
        <v>48624</v>
      </c>
      <c r="E778" s="1" t="s">
        <v>1201</v>
      </c>
    </row>
    <row r="779" spans="3:5" x14ac:dyDescent="0.25">
      <c r="C779" s="12">
        <v>45104</v>
      </c>
      <c r="D779" s="1">
        <v>48732</v>
      </c>
      <c r="E779" s="1" t="s">
        <v>1203</v>
      </c>
    </row>
    <row r="780" spans="3:5" x14ac:dyDescent="0.25">
      <c r="C780" s="12">
        <v>45104</v>
      </c>
      <c r="D780" s="1">
        <v>48162</v>
      </c>
      <c r="E780" s="1" t="s">
        <v>1191</v>
      </c>
    </row>
    <row r="781" spans="3:5" x14ac:dyDescent="0.25">
      <c r="C781" s="12">
        <v>45104</v>
      </c>
      <c r="D781" s="1">
        <v>49055</v>
      </c>
      <c r="E781" s="1" t="s">
        <v>1205</v>
      </c>
    </row>
    <row r="782" spans="3:5" x14ac:dyDescent="0.25">
      <c r="C782" s="12">
        <v>45104</v>
      </c>
      <c r="D782" s="1">
        <v>48219</v>
      </c>
      <c r="E782" s="1" t="s">
        <v>1197</v>
      </c>
    </row>
    <row r="783" spans="3:5" x14ac:dyDescent="0.25">
      <c r="C783" s="12">
        <v>45105</v>
      </c>
      <c r="D783" s="1">
        <v>48314</v>
      </c>
      <c r="E783" s="1" t="s">
        <v>1200</v>
      </c>
    </row>
    <row r="784" spans="3:5" x14ac:dyDescent="0.25">
      <c r="C784" s="12">
        <v>45105</v>
      </c>
      <c r="D784" s="1">
        <v>49735</v>
      </c>
      <c r="E784" s="1" t="s">
        <v>1195</v>
      </c>
    </row>
    <row r="785" spans="3:5" x14ac:dyDescent="0.25">
      <c r="C785" s="12">
        <v>45106</v>
      </c>
      <c r="D785" s="1">
        <v>48235</v>
      </c>
      <c r="E785" s="1" t="s">
        <v>1197</v>
      </c>
    </row>
    <row r="786" spans="3:5" x14ac:dyDescent="0.25">
      <c r="C786" s="12">
        <v>45106</v>
      </c>
      <c r="D786" s="1">
        <v>49336</v>
      </c>
      <c r="E786" s="1" t="s">
        <v>1196</v>
      </c>
    </row>
    <row r="787" spans="3:5" x14ac:dyDescent="0.25">
      <c r="C787" s="12">
        <v>45107</v>
      </c>
      <c r="D787" s="1">
        <v>48197</v>
      </c>
      <c r="E787" s="1" t="s">
        <v>1204</v>
      </c>
    </row>
    <row r="788" spans="3:5" x14ac:dyDescent="0.25">
      <c r="C788" s="12">
        <v>45108</v>
      </c>
      <c r="D788" s="1">
        <v>49202</v>
      </c>
      <c r="E788" s="1" t="s">
        <v>1197</v>
      </c>
    </row>
    <row r="789" spans="3:5" x14ac:dyDescent="0.25">
      <c r="C789" s="12">
        <v>45108</v>
      </c>
      <c r="D789" s="1">
        <v>49788</v>
      </c>
      <c r="E789" s="1" t="s">
        <v>1194</v>
      </c>
    </row>
    <row r="790" spans="3:5" x14ac:dyDescent="0.25">
      <c r="C790" s="12">
        <v>45110</v>
      </c>
      <c r="D790" s="1">
        <v>48202</v>
      </c>
      <c r="E790" s="1" t="s">
        <v>1197</v>
      </c>
    </row>
    <row r="791" spans="3:5" x14ac:dyDescent="0.25">
      <c r="C791" s="12">
        <v>45110</v>
      </c>
      <c r="D791" s="1">
        <v>48224</v>
      </c>
      <c r="E791" s="1" t="s">
        <v>1197</v>
      </c>
    </row>
    <row r="792" spans="3:5" x14ac:dyDescent="0.25">
      <c r="C792" s="12">
        <v>45110</v>
      </c>
      <c r="D792" s="1">
        <v>48195</v>
      </c>
      <c r="E792" s="1" t="s">
        <v>1191</v>
      </c>
    </row>
    <row r="793" spans="3:5" x14ac:dyDescent="0.25">
      <c r="C793" s="12">
        <v>45110</v>
      </c>
      <c r="D793" s="1">
        <v>49441</v>
      </c>
      <c r="E793" s="1" t="s">
        <v>1192</v>
      </c>
    </row>
    <row r="794" spans="3:5" x14ac:dyDescent="0.25">
      <c r="C794" s="12">
        <v>45110</v>
      </c>
      <c r="D794" s="1">
        <v>48197</v>
      </c>
      <c r="E794" s="1" t="s">
        <v>1204</v>
      </c>
    </row>
    <row r="795" spans="3:5" x14ac:dyDescent="0.25">
      <c r="C795" s="12">
        <v>45110</v>
      </c>
      <c r="D795" s="1">
        <v>49001</v>
      </c>
      <c r="E795" s="1" t="s">
        <v>1208</v>
      </c>
    </row>
    <row r="796" spans="3:5" x14ac:dyDescent="0.25">
      <c r="C796" s="12">
        <v>45110</v>
      </c>
      <c r="D796" s="1">
        <v>48185</v>
      </c>
      <c r="E796" s="1" t="s">
        <v>1197</v>
      </c>
    </row>
    <row r="797" spans="3:5" x14ac:dyDescent="0.25">
      <c r="C797" s="12">
        <v>45110</v>
      </c>
      <c r="D797" s="1">
        <v>48221</v>
      </c>
      <c r="E797" s="1" t="s">
        <v>1197</v>
      </c>
    </row>
    <row r="798" spans="3:5" x14ac:dyDescent="0.25">
      <c r="C798" s="12">
        <v>45110</v>
      </c>
      <c r="D798" s="1">
        <v>49036</v>
      </c>
      <c r="E798" s="1" t="s">
        <v>1208</v>
      </c>
    </row>
    <row r="799" spans="3:5" x14ac:dyDescent="0.25">
      <c r="C799" s="12">
        <v>45111</v>
      </c>
      <c r="D799" s="1">
        <v>48423</v>
      </c>
      <c r="E799" s="1" t="s">
        <v>1202</v>
      </c>
    </row>
    <row r="800" spans="3:5" x14ac:dyDescent="0.25">
      <c r="C800" s="12">
        <v>45111</v>
      </c>
      <c r="D800" s="1">
        <v>48507</v>
      </c>
      <c r="E800" s="1" t="s">
        <v>1202</v>
      </c>
    </row>
    <row r="801" spans="3:5" x14ac:dyDescent="0.25">
      <c r="C801" s="12">
        <v>45111</v>
      </c>
      <c r="D801" s="1">
        <v>49779</v>
      </c>
      <c r="E801" s="1" t="s">
        <v>1195</v>
      </c>
    </row>
    <row r="802" spans="3:5" x14ac:dyDescent="0.25">
      <c r="C802" s="12">
        <v>45112</v>
      </c>
      <c r="D802" s="1">
        <v>49935</v>
      </c>
      <c r="E802" s="1" t="s">
        <v>1194</v>
      </c>
    </row>
    <row r="803" spans="3:5" x14ac:dyDescent="0.25">
      <c r="C803" s="12">
        <v>45115</v>
      </c>
      <c r="D803" s="1">
        <v>48532</v>
      </c>
      <c r="E803" s="1" t="s">
        <v>1202</v>
      </c>
    </row>
    <row r="804" spans="3:5" x14ac:dyDescent="0.25">
      <c r="C804" s="12">
        <v>45117</v>
      </c>
      <c r="D804" s="1">
        <v>48439</v>
      </c>
      <c r="E804" s="1" t="s">
        <v>1202</v>
      </c>
    </row>
    <row r="805" spans="3:5" x14ac:dyDescent="0.25">
      <c r="C805" s="12">
        <v>45117</v>
      </c>
      <c r="D805" s="1">
        <v>48071</v>
      </c>
      <c r="E805" s="1" t="s">
        <v>1199</v>
      </c>
    </row>
    <row r="806" spans="3:5" x14ac:dyDescent="0.25">
      <c r="C806" s="12">
        <v>45117</v>
      </c>
      <c r="D806" s="1">
        <v>48075</v>
      </c>
      <c r="E806" s="1" t="s">
        <v>1199</v>
      </c>
    </row>
    <row r="807" spans="3:5" x14ac:dyDescent="0.25">
      <c r="C807" s="12">
        <v>45117</v>
      </c>
      <c r="D807" s="1">
        <v>48228</v>
      </c>
      <c r="E807" s="1" t="s">
        <v>1197</v>
      </c>
    </row>
    <row r="808" spans="3:5" x14ac:dyDescent="0.25">
      <c r="C808" s="12">
        <v>45117</v>
      </c>
      <c r="D808" s="1">
        <v>48059</v>
      </c>
      <c r="E808" s="1" t="s">
        <v>1200</v>
      </c>
    </row>
    <row r="809" spans="3:5" x14ac:dyDescent="0.25">
      <c r="C809" s="12">
        <v>45117</v>
      </c>
      <c r="D809" s="1">
        <v>48227</v>
      </c>
      <c r="E809" s="1" t="s">
        <v>1197</v>
      </c>
    </row>
    <row r="810" spans="3:5" x14ac:dyDescent="0.25">
      <c r="C810" s="12">
        <v>45117</v>
      </c>
      <c r="D810" s="1">
        <v>48188</v>
      </c>
      <c r="E810" s="1" t="s">
        <v>1191</v>
      </c>
    </row>
    <row r="811" spans="3:5" x14ac:dyDescent="0.25">
      <c r="C811" s="12">
        <v>45117</v>
      </c>
      <c r="D811" s="1">
        <v>48911</v>
      </c>
      <c r="E811" s="1" t="s">
        <v>1206</v>
      </c>
    </row>
    <row r="812" spans="3:5" x14ac:dyDescent="0.25">
      <c r="C812" s="12">
        <v>45117</v>
      </c>
      <c r="D812" s="1">
        <v>48471</v>
      </c>
      <c r="E812" s="1" t="s">
        <v>1202</v>
      </c>
    </row>
    <row r="813" spans="3:5" x14ac:dyDescent="0.25">
      <c r="C813" s="12">
        <v>45118</v>
      </c>
      <c r="D813" s="1">
        <v>48208</v>
      </c>
      <c r="E813" s="1" t="s">
        <v>1197</v>
      </c>
    </row>
    <row r="814" spans="3:5" x14ac:dyDescent="0.25">
      <c r="C814" s="12">
        <v>45119</v>
      </c>
      <c r="D814" s="1">
        <v>48185</v>
      </c>
      <c r="E814" s="1" t="s">
        <v>1191</v>
      </c>
    </row>
    <row r="815" spans="3:5" x14ac:dyDescent="0.25">
      <c r="C815" s="12">
        <v>45120</v>
      </c>
      <c r="D815" s="1">
        <v>49930</v>
      </c>
      <c r="E815" s="1" t="s">
        <v>1194</v>
      </c>
    </row>
    <row r="816" spans="3:5" x14ac:dyDescent="0.25">
      <c r="C816" s="12">
        <v>45121</v>
      </c>
      <c r="D816" s="1">
        <v>49221</v>
      </c>
      <c r="E816" s="1" t="s">
        <v>1204</v>
      </c>
    </row>
    <row r="817" spans="3:5" x14ac:dyDescent="0.25">
      <c r="C817" s="12">
        <v>45121</v>
      </c>
      <c r="D817" s="1">
        <v>48045</v>
      </c>
      <c r="E817" s="1" t="s">
        <v>1200</v>
      </c>
    </row>
    <row r="818" spans="3:5" x14ac:dyDescent="0.25">
      <c r="C818" s="12">
        <v>45121</v>
      </c>
      <c r="D818" s="1">
        <v>49931</v>
      </c>
      <c r="E818" s="1" t="s">
        <v>1194</v>
      </c>
    </row>
    <row r="819" spans="3:5" x14ac:dyDescent="0.25">
      <c r="C819" s="12">
        <v>45123</v>
      </c>
      <c r="D819" s="1">
        <v>49047</v>
      </c>
      <c r="E819" s="1" t="s">
        <v>1205</v>
      </c>
    </row>
    <row r="820" spans="3:5" x14ac:dyDescent="0.25">
      <c r="C820" s="12">
        <v>45124</v>
      </c>
      <c r="D820" s="1">
        <v>48175</v>
      </c>
      <c r="E820" s="1" t="s">
        <v>1204</v>
      </c>
    </row>
    <row r="821" spans="3:5" x14ac:dyDescent="0.25">
      <c r="C821" s="12">
        <v>45125</v>
      </c>
      <c r="D821" s="1">
        <v>49507</v>
      </c>
      <c r="E821" s="1" t="s">
        <v>1192</v>
      </c>
    </row>
    <row r="822" spans="3:5" x14ac:dyDescent="0.25">
      <c r="C822" s="12">
        <v>45125</v>
      </c>
      <c r="D822" s="1">
        <v>49076</v>
      </c>
      <c r="E822" s="1" t="s">
        <v>1206</v>
      </c>
    </row>
    <row r="823" spans="3:5" x14ac:dyDescent="0.25">
      <c r="C823" s="12">
        <v>45125</v>
      </c>
      <c r="D823" s="1">
        <v>48066</v>
      </c>
      <c r="E823" s="1" t="s">
        <v>1200</v>
      </c>
    </row>
    <row r="824" spans="3:5" x14ac:dyDescent="0.25">
      <c r="C824" s="12">
        <v>45125</v>
      </c>
      <c r="D824" s="1">
        <v>48089</v>
      </c>
      <c r="E824" s="1" t="s">
        <v>1200</v>
      </c>
    </row>
    <row r="825" spans="3:5" x14ac:dyDescent="0.25">
      <c r="C825" s="12">
        <v>45125</v>
      </c>
      <c r="D825" s="1">
        <v>48661</v>
      </c>
      <c r="E825" s="1" t="s">
        <v>1201</v>
      </c>
    </row>
    <row r="826" spans="3:5" x14ac:dyDescent="0.25">
      <c r="C826" s="12">
        <v>45125</v>
      </c>
      <c r="D826" s="1">
        <v>49005</v>
      </c>
      <c r="E826" s="1" t="s">
        <v>1208</v>
      </c>
    </row>
    <row r="827" spans="3:5" x14ac:dyDescent="0.25">
      <c r="C827" s="12">
        <v>45125</v>
      </c>
      <c r="D827" s="1">
        <v>49348</v>
      </c>
      <c r="E827" s="1" t="s">
        <v>1192</v>
      </c>
    </row>
    <row r="828" spans="3:5" x14ac:dyDescent="0.25">
      <c r="C828" s="12">
        <v>45125</v>
      </c>
      <c r="D828" s="1">
        <v>49058</v>
      </c>
      <c r="E828" s="1" t="s">
        <v>1192</v>
      </c>
    </row>
    <row r="829" spans="3:5" x14ac:dyDescent="0.25">
      <c r="C829" s="12">
        <v>45126</v>
      </c>
      <c r="D829" s="1">
        <v>49037</v>
      </c>
      <c r="E829" s="1" t="s">
        <v>1208</v>
      </c>
    </row>
    <row r="830" spans="3:5" x14ac:dyDescent="0.25">
      <c r="C830" s="12">
        <v>45126</v>
      </c>
      <c r="D830" s="1">
        <v>49006</v>
      </c>
      <c r="E830" s="1" t="s">
        <v>1208</v>
      </c>
    </row>
    <row r="831" spans="3:5" x14ac:dyDescent="0.25">
      <c r="C831" s="12">
        <v>45126</v>
      </c>
      <c r="D831" s="1">
        <v>49546</v>
      </c>
      <c r="E831" s="1" t="s">
        <v>1192</v>
      </c>
    </row>
    <row r="832" spans="3:5" x14ac:dyDescent="0.25">
      <c r="C832" s="12">
        <v>45128</v>
      </c>
      <c r="D832" s="1">
        <v>48038</v>
      </c>
      <c r="E832" s="1" t="s">
        <v>1200</v>
      </c>
    </row>
    <row r="833" spans="3:5" x14ac:dyDescent="0.25">
      <c r="C833" s="12">
        <v>45128</v>
      </c>
      <c r="D833" s="1">
        <v>49009</v>
      </c>
      <c r="E833" s="1" t="s">
        <v>1208</v>
      </c>
    </row>
    <row r="834" spans="3:5" x14ac:dyDescent="0.25">
      <c r="C834" s="12">
        <v>45129</v>
      </c>
      <c r="D834" s="1">
        <v>48021</v>
      </c>
      <c r="E834" s="1" t="s">
        <v>1200</v>
      </c>
    </row>
    <row r="835" spans="3:5" x14ac:dyDescent="0.25">
      <c r="C835" s="12">
        <v>45129</v>
      </c>
      <c r="D835" s="1">
        <v>49004</v>
      </c>
      <c r="E835" s="1" t="s">
        <v>1208</v>
      </c>
    </row>
    <row r="836" spans="3:5" x14ac:dyDescent="0.25">
      <c r="C836" s="12">
        <v>45130</v>
      </c>
      <c r="D836" s="1">
        <v>49766</v>
      </c>
      <c r="E836" s="1" t="s">
        <v>1195</v>
      </c>
    </row>
    <row r="837" spans="3:5" x14ac:dyDescent="0.25">
      <c r="C837" s="12">
        <v>45130</v>
      </c>
      <c r="D837" s="1">
        <v>49779</v>
      </c>
      <c r="E837" s="1" t="s">
        <v>1195</v>
      </c>
    </row>
    <row r="838" spans="3:5" x14ac:dyDescent="0.25">
      <c r="C838" s="12">
        <v>45131</v>
      </c>
      <c r="D838" s="1">
        <v>49663</v>
      </c>
      <c r="E838" s="1" t="s">
        <v>1208</v>
      </c>
    </row>
    <row r="839" spans="3:5" x14ac:dyDescent="0.25">
      <c r="C839" s="12">
        <v>45131</v>
      </c>
      <c r="D839" s="1">
        <v>49071</v>
      </c>
      <c r="E839" s="1" t="s">
        <v>1205</v>
      </c>
    </row>
    <row r="840" spans="3:5" x14ac:dyDescent="0.25">
      <c r="C840" s="12">
        <v>45131</v>
      </c>
      <c r="D840" s="1">
        <v>48238</v>
      </c>
      <c r="E840" s="1" t="s">
        <v>1197</v>
      </c>
    </row>
    <row r="841" spans="3:5" x14ac:dyDescent="0.25">
      <c r="C841" s="12">
        <v>45131</v>
      </c>
      <c r="D841" s="1">
        <v>48197</v>
      </c>
      <c r="E841" s="1" t="s">
        <v>1204</v>
      </c>
    </row>
    <row r="842" spans="3:5" x14ac:dyDescent="0.25">
      <c r="C842" s="12">
        <v>45131</v>
      </c>
      <c r="D842" s="1">
        <v>49024</v>
      </c>
      <c r="E842" s="1" t="s">
        <v>1208</v>
      </c>
    </row>
    <row r="843" spans="3:5" x14ac:dyDescent="0.25">
      <c r="C843" s="12">
        <v>45131</v>
      </c>
      <c r="D843" s="1">
        <v>48174</v>
      </c>
      <c r="E843" s="1" t="s">
        <v>1191</v>
      </c>
    </row>
    <row r="844" spans="3:5" x14ac:dyDescent="0.25">
      <c r="C844" s="12">
        <v>45131</v>
      </c>
      <c r="D844" s="1">
        <v>48218</v>
      </c>
      <c r="E844" s="1" t="s">
        <v>1191</v>
      </c>
    </row>
    <row r="845" spans="3:5" x14ac:dyDescent="0.25">
      <c r="C845" s="12">
        <v>45131</v>
      </c>
      <c r="D845" s="1">
        <v>49079</v>
      </c>
      <c r="E845" s="1" t="s">
        <v>1205</v>
      </c>
    </row>
    <row r="846" spans="3:5" x14ac:dyDescent="0.25">
      <c r="C846" s="12">
        <v>45131</v>
      </c>
      <c r="D846" s="1">
        <v>48021</v>
      </c>
      <c r="E846" s="1" t="s">
        <v>1200</v>
      </c>
    </row>
    <row r="847" spans="3:5" x14ac:dyDescent="0.25">
      <c r="C847" s="12">
        <v>45131</v>
      </c>
      <c r="D847" s="1">
        <v>49887</v>
      </c>
      <c r="E847" s="1" t="s">
        <v>1194</v>
      </c>
    </row>
    <row r="848" spans="3:5" x14ac:dyDescent="0.25">
      <c r="C848" s="12">
        <v>45131</v>
      </c>
      <c r="D848" s="1">
        <v>48198</v>
      </c>
      <c r="E848" s="1" t="s">
        <v>1204</v>
      </c>
    </row>
    <row r="849" spans="3:5" x14ac:dyDescent="0.25">
      <c r="C849" s="12">
        <v>45131</v>
      </c>
      <c r="D849" s="1">
        <v>48125</v>
      </c>
      <c r="E849" s="1" t="s">
        <v>1191</v>
      </c>
    </row>
    <row r="850" spans="3:5" x14ac:dyDescent="0.25">
      <c r="C850" s="12">
        <v>45131</v>
      </c>
      <c r="D850" s="1">
        <v>48091</v>
      </c>
      <c r="E850" s="1" t="s">
        <v>1200</v>
      </c>
    </row>
    <row r="851" spans="3:5" x14ac:dyDescent="0.25">
      <c r="C851" s="12">
        <v>45133</v>
      </c>
      <c r="D851" s="1">
        <v>49686</v>
      </c>
      <c r="E851" s="1" t="s">
        <v>1195</v>
      </c>
    </row>
    <row r="852" spans="3:5" x14ac:dyDescent="0.25">
      <c r="C852" s="12">
        <v>45133</v>
      </c>
      <c r="D852" s="1">
        <v>49931</v>
      </c>
      <c r="E852" s="1" t="s">
        <v>1194</v>
      </c>
    </row>
    <row r="853" spans="3:5" x14ac:dyDescent="0.25">
      <c r="C853" s="12">
        <v>45133</v>
      </c>
      <c r="D853" s="1">
        <v>48532</v>
      </c>
      <c r="E853" s="1" t="s">
        <v>1202</v>
      </c>
    </row>
    <row r="854" spans="3:5" x14ac:dyDescent="0.25">
      <c r="C854" s="12">
        <v>45134</v>
      </c>
      <c r="D854" s="1">
        <v>48601</v>
      </c>
      <c r="E854" s="1" t="s">
        <v>1203</v>
      </c>
    </row>
    <row r="855" spans="3:5" x14ac:dyDescent="0.25">
      <c r="C855" s="12">
        <v>45134</v>
      </c>
      <c r="D855">
        <v>49441</v>
      </c>
      <c r="E855" s="1" t="s">
        <v>1192</v>
      </c>
    </row>
    <row r="856" spans="3:5" x14ac:dyDescent="0.25">
      <c r="C856" s="12">
        <v>45134</v>
      </c>
      <c r="D856" s="1">
        <v>48227</v>
      </c>
      <c r="E856" s="1" t="s">
        <v>1197</v>
      </c>
    </row>
    <row r="857" spans="3:5" x14ac:dyDescent="0.25">
      <c r="C857" s="12">
        <v>45134</v>
      </c>
      <c r="D857" s="27">
        <v>49423</v>
      </c>
      <c r="E857" s="1" t="s">
        <v>1192</v>
      </c>
    </row>
    <row r="858" spans="3:5" x14ac:dyDescent="0.25">
      <c r="C858" s="12">
        <v>45134</v>
      </c>
      <c r="D858" s="1">
        <v>49508</v>
      </c>
      <c r="E858" s="1" t="s">
        <v>1192</v>
      </c>
    </row>
    <row r="859" spans="3:5" x14ac:dyDescent="0.25">
      <c r="C859" s="12">
        <v>45134</v>
      </c>
      <c r="D859" s="1">
        <v>48091</v>
      </c>
      <c r="E859" s="1" t="s">
        <v>1200</v>
      </c>
    </row>
    <row r="860" spans="3:5" x14ac:dyDescent="0.25">
      <c r="C860" s="28">
        <v>45134</v>
      </c>
      <c r="D860" s="1">
        <v>48238</v>
      </c>
      <c r="E860" s="1" t="s">
        <v>1197</v>
      </c>
    </row>
    <row r="861" spans="3:5" x14ac:dyDescent="0.25">
      <c r="C861" s="28">
        <v>45134</v>
      </c>
      <c r="D861" s="1">
        <v>48906</v>
      </c>
      <c r="E861" s="1" t="s">
        <v>1206</v>
      </c>
    </row>
    <row r="862" spans="3:5" x14ac:dyDescent="0.25">
      <c r="C862" s="28">
        <v>45134</v>
      </c>
      <c r="D862" s="1">
        <v>48203</v>
      </c>
      <c r="E862" s="1" t="s">
        <v>1197</v>
      </c>
    </row>
    <row r="863" spans="3:5" x14ac:dyDescent="0.25">
      <c r="C863" s="28">
        <v>45134</v>
      </c>
      <c r="D863" s="1">
        <v>48237</v>
      </c>
      <c r="E863" s="1" t="s">
        <v>1199</v>
      </c>
    </row>
    <row r="864" spans="3:5" x14ac:dyDescent="0.25">
      <c r="C864" s="28">
        <v>45134</v>
      </c>
      <c r="D864" s="1">
        <v>48228</v>
      </c>
      <c r="E864" s="1" t="s">
        <v>1197</v>
      </c>
    </row>
    <row r="865" spans="3:6" x14ac:dyDescent="0.25">
      <c r="C865" s="28">
        <v>45134</v>
      </c>
      <c r="D865" s="1">
        <v>48335</v>
      </c>
      <c r="E865" s="1" t="s">
        <v>1199</v>
      </c>
    </row>
    <row r="866" spans="3:6" x14ac:dyDescent="0.25">
      <c r="C866" s="28">
        <v>45134</v>
      </c>
      <c r="D866" s="1">
        <v>48224</v>
      </c>
      <c r="E866" s="1" t="s">
        <v>1197</v>
      </c>
    </row>
    <row r="867" spans="3:6" x14ac:dyDescent="0.25">
      <c r="C867" s="28">
        <v>45134</v>
      </c>
      <c r="D867" s="1">
        <v>48127</v>
      </c>
      <c r="E867" s="1" t="s">
        <v>1197</v>
      </c>
    </row>
    <row r="868" spans="3:6" x14ac:dyDescent="0.25">
      <c r="C868" s="28">
        <v>45134</v>
      </c>
      <c r="D868" s="1">
        <v>48601</v>
      </c>
      <c r="E868" t="str">
        <f>_xlfn.XLOOKUP(_xlfn.XLOOKUP(D868,'Zip Code Lookup'!$F$29:$F$1276,'Zip Code Lookup'!$G$29:$G$1276),'Data Entry'!$AC$2:$AC$85,'Data Entry'!$AD$2:$AD$85,"Not Found")</f>
        <v>ORG 11</v>
      </c>
      <c r="F868" s="36" t="s">
        <v>1182</v>
      </c>
    </row>
    <row r="869" spans="3:6" x14ac:dyDescent="0.25">
      <c r="C869" s="28">
        <v>45134</v>
      </c>
      <c r="D869" s="1">
        <v>49441</v>
      </c>
      <c r="E869" t="str">
        <f>_xlfn.XLOOKUP(_xlfn.XLOOKUP(D869,'Zip Code Lookup'!$F$29:$F$1276,'Zip Code Lookup'!$G$29:$G$1276),'Data Entry'!$AC$2:$AC$85,'Data Entry'!$AD$2:$AD$85,"Not Found")</f>
        <v>ORG 2</v>
      </c>
    </row>
    <row r="870" spans="3:6" x14ac:dyDescent="0.25">
      <c r="C870" s="28">
        <v>45134</v>
      </c>
      <c r="D870" s="1">
        <v>48227</v>
      </c>
      <c r="E870" t="s">
        <v>1197</v>
      </c>
    </row>
    <row r="871" spans="3:6" x14ac:dyDescent="0.25">
      <c r="C871" s="28">
        <v>45134</v>
      </c>
      <c r="D871" s="1">
        <v>49423</v>
      </c>
      <c r="E871" t="str">
        <f>_xlfn.XLOOKUP(_xlfn.XLOOKUP(D871,'Zip Code Lookup'!$F$29:$F$1276,'Zip Code Lookup'!$G$29:$G$1276),'Data Entry'!$AC$2:$AC$85,'Data Entry'!$AD$2:$AD$85,"Not Found")</f>
        <v>ORG 2</v>
      </c>
    </row>
    <row r="872" spans="3:6" x14ac:dyDescent="0.25">
      <c r="C872" s="28">
        <v>45134</v>
      </c>
      <c r="D872" s="1">
        <v>49508</v>
      </c>
      <c r="E872" t="str">
        <f>_xlfn.XLOOKUP(_xlfn.XLOOKUP(D872,'Zip Code Lookup'!$F$29:$F$1276,'Zip Code Lookup'!$G$29:$G$1276),'Data Entry'!$AC$2:$AC$85,'Data Entry'!$AD$2:$AD$85,"Not Found")</f>
        <v>ORG 2</v>
      </c>
    </row>
    <row r="873" spans="3:6" x14ac:dyDescent="0.25">
      <c r="C873" s="28">
        <v>45134</v>
      </c>
      <c r="D873" s="1">
        <v>48091</v>
      </c>
      <c r="E873" t="str">
        <f>_xlfn.XLOOKUP(_xlfn.XLOOKUP(D873,'Zip Code Lookup'!$F$29:$F$1276,'Zip Code Lookup'!$G$29:$G$1276),'Data Entry'!$AC$2:$AC$85,'Data Entry'!$AD$2:$AD$85,"Not Found")</f>
        <v>Not Found</v>
      </c>
    </row>
    <row r="874" spans="3:6" x14ac:dyDescent="0.25">
      <c r="C874" s="28">
        <v>45134</v>
      </c>
      <c r="D874" s="1">
        <v>48506</v>
      </c>
      <c r="E874" t="str">
        <f>_xlfn.XLOOKUP(_xlfn.XLOOKUP(D874,'Zip Code Lookup'!$F$29:$F$1276,'Zip Code Lookup'!$G$29:$G$1276),'Data Entry'!$AC$2:$AC$85,'Data Entry'!$AD$2:$AD$85,"Not Found")</f>
        <v>ORG 10</v>
      </c>
    </row>
    <row r="875" spans="3:6" x14ac:dyDescent="0.25">
      <c r="C875" s="28">
        <v>45134</v>
      </c>
      <c r="D875" s="1">
        <v>49417</v>
      </c>
      <c r="E875" t="str">
        <f>_xlfn.XLOOKUP(_xlfn.XLOOKUP(D875,'Zip Code Lookup'!$F$29:$F$1276,'Zip Code Lookup'!$G$29:$G$1276),'Data Entry'!$AC$2:$AC$85,'Data Entry'!$AD$2:$AD$85,"Not Found")</f>
        <v>ORG 2</v>
      </c>
    </row>
    <row r="876" spans="3:6" x14ac:dyDescent="0.25">
      <c r="C876" s="28">
        <v>45134</v>
      </c>
      <c r="D876" s="1">
        <v>48203</v>
      </c>
      <c r="E876" t="s">
        <v>1197</v>
      </c>
    </row>
    <row r="877" spans="3:6" x14ac:dyDescent="0.25">
      <c r="C877" s="28">
        <v>45134</v>
      </c>
      <c r="D877" s="1">
        <v>48185</v>
      </c>
      <c r="E877" t="s">
        <v>1191</v>
      </c>
    </row>
    <row r="878" spans="3:6" x14ac:dyDescent="0.25">
      <c r="C878" s="28">
        <v>45134</v>
      </c>
      <c r="D878" s="1">
        <v>49548</v>
      </c>
      <c r="E878" t="str">
        <f>_xlfn.XLOOKUP(_xlfn.XLOOKUP(D878,'Zip Code Lookup'!$F$29:$F$1276,'Zip Code Lookup'!$G$29:$G$1276),'Data Entry'!$AC$2:$AC$85,'Data Entry'!$AD$2:$AD$85,"Not Found")</f>
        <v>ORG 2</v>
      </c>
    </row>
    <row r="879" spans="3:6" x14ac:dyDescent="0.25">
      <c r="C879" s="28">
        <v>45134</v>
      </c>
      <c r="D879" s="1">
        <v>49101</v>
      </c>
      <c r="E879" t="str">
        <f>_xlfn.XLOOKUP(_xlfn.XLOOKUP(D879,'Zip Code Lookup'!$F$29:$F$1276,'Zip Code Lookup'!$G$29:$G$1276),'Data Entry'!$AC$2:$AC$85,'Data Entry'!$AD$2:$AD$85,"Not Found")</f>
        <v>ORG 13</v>
      </c>
    </row>
    <row r="880" spans="3:6" x14ac:dyDescent="0.25">
      <c r="C880" s="28">
        <v>45134</v>
      </c>
      <c r="D880" s="1">
        <v>48435</v>
      </c>
      <c r="E880" t="str">
        <f>_xlfn.XLOOKUP(_xlfn.XLOOKUP(D880,'Zip Code Lookup'!$F$29:$F$1276,'Zip Code Lookup'!$G$29:$G$1276),'Data Entry'!$AC$2:$AC$85,'Data Entry'!$AD$2:$AD$85,"Not Found")</f>
        <v>ORG 10</v>
      </c>
    </row>
    <row r="881" spans="3:5" x14ac:dyDescent="0.25">
      <c r="C881" s="28">
        <v>45134</v>
      </c>
      <c r="D881" s="1">
        <v>48205</v>
      </c>
      <c r="E881" t="s">
        <v>1197</v>
      </c>
    </row>
    <row r="882" spans="3:5" x14ac:dyDescent="0.25">
      <c r="C882" s="28">
        <v>45134</v>
      </c>
      <c r="D882" s="1">
        <v>49221</v>
      </c>
      <c r="E882" t="str">
        <f>_xlfn.XLOOKUP(_xlfn.XLOOKUP(D882,'Zip Code Lookup'!$F$29:$F$1276,'Zip Code Lookup'!$G$29:$G$1276),'Data Entry'!$AC$2:$AC$85,'Data Entry'!$AD$2:$AD$85,"Not Found")</f>
        <v>ORG 12</v>
      </c>
    </row>
    <row r="883" spans="3:5" x14ac:dyDescent="0.25">
      <c r="C883" s="28">
        <v>45134</v>
      </c>
      <c r="D883" s="1">
        <v>48228</v>
      </c>
      <c r="E883" t="s">
        <v>1197</v>
      </c>
    </row>
    <row r="884" spans="3:5" x14ac:dyDescent="0.25">
      <c r="C884" s="28">
        <v>45134</v>
      </c>
      <c r="D884" s="1">
        <v>49548</v>
      </c>
      <c r="E884" t="str">
        <f>_xlfn.XLOOKUP(_xlfn.XLOOKUP(D884,'Zip Code Lookup'!$F$29:$F$1276,'Zip Code Lookup'!$G$29:$G$1276),'Data Entry'!$AC$2:$AC$85,'Data Entry'!$AD$2:$AD$85,"Not Found")</f>
        <v>ORG 2</v>
      </c>
    </row>
    <row r="885" spans="3:5" x14ac:dyDescent="0.25">
      <c r="C885" s="28">
        <v>45134</v>
      </c>
      <c r="D885" s="1">
        <v>48141</v>
      </c>
      <c r="E885" t="s">
        <v>1191</v>
      </c>
    </row>
    <row r="886" spans="3:5" x14ac:dyDescent="0.25">
      <c r="C886" s="28">
        <v>45134</v>
      </c>
      <c r="D886" s="1">
        <v>48111</v>
      </c>
      <c r="E886" t="s">
        <v>1191</v>
      </c>
    </row>
    <row r="887" spans="3:5" x14ac:dyDescent="0.25">
      <c r="C887" s="28">
        <v>45134</v>
      </c>
      <c r="D887" s="1">
        <v>48204</v>
      </c>
      <c r="E887" t="s">
        <v>1197</v>
      </c>
    </row>
    <row r="888" spans="3:5" x14ac:dyDescent="0.25">
      <c r="C888" s="28">
        <v>45134</v>
      </c>
      <c r="D888" s="1">
        <v>49508</v>
      </c>
      <c r="E888" t="str">
        <f>_xlfn.XLOOKUP(_xlfn.XLOOKUP(D888,'Zip Code Lookup'!$F$29:$F$1276,'Zip Code Lookup'!$G$29:$G$1276),'Data Entry'!$AC$2:$AC$85,'Data Entry'!$AD$2:$AD$85,"Not Found")</f>
        <v>ORG 2</v>
      </c>
    </row>
    <row r="889" spans="3:5" x14ac:dyDescent="0.25">
      <c r="C889" s="28">
        <v>45134</v>
      </c>
      <c r="D889" s="1">
        <v>48188</v>
      </c>
      <c r="E889" t="s">
        <v>1191</v>
      </c>
    </row>
    <row r="890" spans="3:5" x14ac:dyDescent="0.25">
      <c r="C890" s="28">
        <v>45134</v>
      </c>
      <c r="D890" s="1">
        <v>48174</v>
      </c>
      <c r="E890" t="s">
        <v>1191</v>
      </c>
    </row>
    <row r="891" spans="3:5" x14ac:dyDescent="0.25">
      <c r="C891" s="28">
        <v>45134</v>
      </c>
      <c r="D891" s="1">
        <v>48867</v>
      </c>
      <c r="E891" t="str">
        <f>_xlfn.XLOOKUP(_xlfn.XLOOKUP(D891,'Zip Code Lookup'!$F$29:$F$1276,'Zip Code Lookup'!$G$29:$G$1276),'Data Entry'!$AC$2:$AC$85,'Data Entry'!$AD$2:$AD$85,"Not Found")</f>
        <v>ORG 10</v>
      </c>
    </row>
    <row r="892" spans="3:5" x14ac:dyDescent="0.25">
      <c r="C892" s="28">
        <v>45134</v>
      </c>
      <c r="D892" s="1">
        <v>48235</v>
      </c>
      <c r="E892" t="s">
        <v>1197</v>
      </c>
    </row>
    <row r="893" spans="3:5" x14ac:dyDescent="0.25">
      <c r="C893" s="28">
        <v>45135</v>
      </c>
      <c r="D893" s="1">
        <v>48193</v>
      </c>
      <c r="E893" t="s">
        <v>1191</v>
      </c>
    </row>
    <row r="894" spans="3:5" x14ac:dyDescent="0.25">
      <c r="C894" s="28">
        <v>45135</v>
      </c>
      <c r="D894" s="1">
        <v>48127</v>
      </c>
      <c r="E894" t="str">
        <f>_xlfn.XLOOKUP(_xlfn.XLOOKUP(D894,'Zip Code Lookup'!$F$29:$F$1276,'Zip Code Lookup'!$G$29:$G$1276),'Data Entry'!$AC$2:$AC$85,'Data Entry'!$AD$2:$AD$85,"Not Found")</f>
        <v>ORG 6 / ORG 1</v>
      </c>
    </row>
    <row r="895" spans="3:5" x14ac:dyDescent="0.25">
      <c r="C895" s="28">
        <v>45135</v>
      </c>
      <c r="D895" s="1">
        <v>48088</v>
      </c>
      <c r="E895" t="str">
        <f>_xlfn.XLOOKUP(_xlfn.XLOOKUP(D895,'Zip Code Lookup'!$F$29:$F$1276,'Zip Code Lookup'!$G$29:$G$1276),'Data Entry'!$AC$2:$AC$85,'Data Entry'!$AD$2:$AD$85,"Not Found")</f>
        <v>Not Found</v>
      </c>
    </row>
    <row r="896" spans="3:5" x14ac:dyDescent="0.25">
      <c r="C896" s="28">
        <v>45135</v>
      </c>
      <c r="D896" s="1">
        <v>48152</v>
      </c>
      <c r="E896" t="s">
        <v>1191</v>
      </c>
    </row>
    <row r="897" spans="3:6" x14ac:dyDescent="0.25">
      <c r="C897" s="28">
        <v>45135</v>
      </c>
      <c r="D897" s="1">
        <v>49246</v>
      </c>
      <c r="E897" t="str">
        <f>_xlfn.XLOOKUP(_xlfn.XLOOKUP(D897,'Zip Code Lookup'!$F$29:$F$1276,'Zip Code Lookup'!$G$29:$G$1276),'Data Entry'!$AC$2:$AC$85,'Data Entry'!$AD$2:$AD$85,"Not Found")</f>
        <v>ORG 12</v>
      </c>
    </row>
    <row r="898" spans="3:6" x14ac:dyDescent="0.25">
      <c r="C898" s="28">
        <v>45135</v>
      </c>
      <c r="D898" s="1">
        <v>48045</v>
      </c>
      <c r="E898" t="str">
        <f>_xlfn.XLOOKUP(_xlfn.XLOOKUP(D898,'Zip Code Lookup'!$F$29:$F$1276,'Zip Code Lookup'!$G$29:$G$1276),'Data Entry'!$AC$2:$AC$85,'Data Entry'!$AD$2:$AD$85,"Not Found")</f>
        <v>Not Found</v>
      </c>
    </row>
    <row r="899" spans="3:6" x14ac:dyDescent="0.25">
      <c r="C899" s="28">
        <v>45135</v>
      </c>
      <c r="D899" s="1">
        <v>48228</v>
      </c>
      <c r="E899" t="s">
        <v>1197</v>
      </c>
    </row>
    <row r="900" spans="3:6" x14ac:dyDescent="0.25">
      <c r="C900" s="28">
        <v>45135</v>
      </c>
      <c r="D900" s="1">
        <v>48180</v>
      </c>
      <c r="E900" t="s">
        <v>1191</v>
      </c>
    </row>
    <row r="901" spans="3:6" x14ac:dyDescent="0.25">
      <c r="C901" s="28">
        <v>45135</v>
      </c>
      <c r="D901" s="1">
        <v>53151</v>
      </c>
      <c r="E901" t="e">
        <f>_xlfn.XLOOKUP(_xlfn.XLOOKUP(D901,'Zip Code Lookup'!$F$29:$F$1276,'Zip Code Lookup'!$G$29:$G$1276),'Data Entry'!$AC$2:$AC$85,'Data Entry'!$AD$2:$AD$85,"Not Found")</f>
        <v>#N/A</v>
      </c>
      <c r="F901" t="s">
        <v>1183</v>
      </c>
    </row>
    <row r="902" spans="3:6" x14ac:dyDescent="0.25">
      <c r="C902" s="28">
        <v>45136</v>
      </c>
      <c r="D902" s="1">
        <v>48203</v>
      </c>
      <c r="E902" t="s">
        <v>1197</v>
      </c>
    </row>
    <row r="903" spans="3:6" x14ac:dyDescent="0.25">
      <c r="C903" s="28">
        <v>45137</v>
      </c>
      <c r="D903" s="1">
        <v>48601</v>
      </c>
      <c r="E903" t="str">
        <f>_xlfn.XLOOKUP(_xlfn.XLOOKUP(D903,'Zip Code Lookup'!$F$29:$F$1276,'Zip Code Lookup'!$G$29:$G$1276),'Data Entry'!$AC$2:$AC$85,'Data Entry'!$AD$2:$AD$85,"Not Found")</f>
        <v>ORG 11</v>
      </c>
    </row>
    <row r="904" spans="3:6" x14ac:dyDescent="0.25">
      <c r="C904" s="28">
        <v>45138</v>
      </c>
      <c r="D904" s="1">
        <v>48133</v>
      </c>
      <c r="E904" t="str">
        <f>_xlfn.XLOOKUP(_xlfn.XLOOKUP(D904,'Zip Code Lookup'!$F$29:$F$1276,'Zip Code Lookup'!$G$29:$G$1276),'Data Entry'!$AC$2:$AC$85,'Data Entry'!$AD$2:$AD$85,"Not Found")</f>
        <v>ORG 1</v>
      </c>
    </row>
    <row r="905" spans="3:6" x14ac:dyDescent="0.25">
      <c r="C905" s="28">
        <v>45138</v>
      </c>
      <c r="D905" s="1">
        <v>48213</v>
      </c>
      <c r="E905" t="s">
        <v>1197</v>
      </c>
    </row>
    <row r="906" spans="3:6" x14ac:dyDescent="0.25">
      <c r="C906" s="28">
        <v>45138</v>
      </c>
      <c r="D906" s="1">
        <v>48219</v>
      </c>
      <c r="E906" t="s">
        <v>1197</v>
      </c>
    </row>
    <row r="907" spans="3:6" x14ac:dyDescent="0.25">
      <c r="C907" s="28">
        <v>45138</v>
      </c>
      <c r="D907" s="1">
        <v>49065</v>
      </c>
      <c r="E907" t="str">
        <f>_xlfn.XLOOKUP(_xlfn.XLOOKUP(D907,'Zip Code Lookup'!$F$29:$F$1276,'Zip Code Lookup'!$G$29:$G$1276),'Data Entry'!$AC$2:$AC$85,'Data Entry'!$AD$2:$AD$85,"Not Found")</f>
        <v>ORG 13</v>
      </c>
    </row>
    <row r="908" spans="3:6" x14ac:dyDescent="0.25">
      <c r="C908" s="28">
        <v>45138</v>
      </c>
      <c r="D908" s="1">
        <v>48127</v>
      </c>
      <c r="E908" t="s">
        <v>1191</v>
      </c>
    </row>
    <row r="909" spans="3:6" x14ac:dyDescent="0.25">
      <c r="C909" s="28">
        <v>45138</v>
      </c>
      <c r="D909" s="1">
        <v>49065</v>
      </c>
      <c r="E909" t="str">
        <f>_xlfn.XLOOKUP(_xlfn.XLOOKUP(D909,'Zip Code Lookup'!$F$29:$F$1276,'Zip Code Lookup'!$G$29:$G$1276),'Data Entry'!$AC$2:$AC$85,'Data Entry'!$AD$2:$AD$85,"Not Found")</f>
        <v>ORG 13</v>
      </c>
    </row>
    <row r="910" spans="3:6" x14ac:dyDescent="0.25">
      <c r="C910" s="28">
        <v>45138</v>
      </c>
      <c r="D910" s="1">
        <v>49349</v>
      </c>
      <c r="E910" t="str">
        <f>_xlfn.XLOOKUP(_xlfn.XLOOKUP(D910,'Zip Code Lookup'!$F$29:$F$1276,'Zip Code Lookup'!$G$29:$G$1276),'Data Entry'!$AC$2:$AC$85,'Data Entry'!$AD$2:$AD$85,"Not Found")</f>
        <v>ORG 5</v>
      </c>
    </row>
    <row r="911" spans="3:6" x14ac:dyDescent="0.25">
      <c r="C911" s="28">
        <v>45138</v>
      </c>
      <c r="D911" s="1">
        <v>48224</v>
      </c>
      <c r="E911" t="s">
        <v>1197</v>
      </c>
    </row>
    <row r="912" spans="3:6" x14ac:dyDescent="0.25">
      <c r="C912" s="28">
        <v>45138</v>
      </c>
      <c r="D912" s="1">
        <v>48240</v>
      </c>
      <c r="E912" t="s">
        <v>1197</v>
      </c>
    </row>
    <row r="913" spans="3:5" x14ac:dyDescent="0.25">
      <c r="C913" s="28">
        <v>45138</v>
      </c>
      <c r="D913" t="s">
        <v>1184</v>
      </c>
      <c r="E913" t="s">
        <v>1197</v>
      </c>
    </row>
    <row r="914" spans="3:5" x14ac:dyDescent="0.25">
      <c r="C914" s="28">
        <v>45138</v>
      </c>
      <c r="D914">
        <v>48321</v>
      </c>
      <c r="E914" t="str">
        <f>_xlfn.XLOOKUP(_xlfn.XLOOKUP(D914,'Zip Code Lookup'!$F$29:$F$1276,'Zip Code Lookup'!$G$29:$G$1276),'Data Entry'!$AC$2:$AC$85,'Data Entry'!$AD$2:$AD$85,"Not Found")</f>
        <v>Not Found</v>
      </c>
    </row>
    <row r="915" spans="3:5" x14ac:dyDescent="0.25">
      <c r="C915" s="28">
        <v>45138</v>
      </c>
      <c r="D915">
        <v>48237</v>
      </c>
      <c r="E915" t="str">
        <f>_xlfn.XLOOKUP(_xlfn.XLOOKUP(D915,'Zip Code Lookup'!$F$29:$F$1276,'Zip Code Lookup'!$G$29:$G$1276),'Data Entry'!$AC$2:$AC$85,'Data Entry'!$AD$2:$AD$85,"Not Found")</f>
        <v>Not Found</v>
      </c>
    </row>
    <row r="916" spans="3:5" x14ac:dyDescent="0.25">
      <c r="C916" s="28">
        <v>45138</v>
      </c>
      <c r="D916">
        <v>48315</v>
      </c>
      <c r="E916" t="str">
        <f>_xlfn.XLOOKUP(_xlfn.XLOOKUP(D916,'Zip Code Lookup'!$F$29:$F$1276,'Zip Code Lookup'!$G$29:$G$1276),'Data Entry'!$AC$2:$AC$85,'Data Entry'!$AD$2:$AD$85,"Not Found")</f>
        <v>Not Found</v>
      </c>
    </row>
    <row r="917" spans="3:5" x14ac:dyDescent="0.25">
      <c r="C917" s="28">
        <v>45138</v>
      </c>
      <c r="D917">
        <v>48335</v>
      </c>
      <c r="E917" t="str">
        <f>_xlfn.XLOOKUP(_xlfn.XLOOKUP(D917,'Zip Code Lookup'!$F$29:$F$1276,'Zip Code Lookup'!$G$29:$G$1276),'Data Entry'!$AC$2:$AC$85,'Data Entry'!$AD$2:$AD$85,"Not Found")</f>
        <v>Not Found</v>
      </c>
    </row>
    <row r="918" spans="3:5" x14ac:dyDescent="0.25">
      <c r="C918" s="28">
        <v>45138</v>
      </c>
      <c r="D918">
        <v>49512</v>
      </c>
      <c r="E918" t="str">
        <f>_xlfn.XLOOKUP(_xlfn.XLOOKUP(D918,'Zip Code Lookup'!$F$29:$F$1276,'Zip Code Lookup'!$G$29:$G$1276),'Data Entry'!$AC$2:$AC$85,'Data Entry'!$AD$2:$AD$85,"Not Found")</f>
        <v>ORG 2</v>
      </c>
    </row>
    <row r="919" spans="3:5" x14ac:dyDescent="0.25">
      <c r="C919" s="28">
        <v>45139</v>
      </c>
      <c r="D919">
        <v>48141</v>
      </c>
      <c r="E919" t="s">
        <v>1191</v>
      </c>
    </row>
    <row r="920" spans="3:5" x14ac:dyDescent="0.25">
      <c r="C920" s="28">
        <v>45139</v>
      </c>
      <c r="D920">
        <v>48224</v>
      </c>
      <c r="E920" t="s">
        <v>1197</v>
      </c>
    </row>
    <row r="921" spans="3:5" x14ac:dyDescent="0.25">
      <c r="C921" s="28">
        <v>45139</v>
      </c>
      <c r="D921">
        <v>48223</v>
      </c>
      <c r="E921" t="s">
        <v>1197</v>
      </c>
    </row>
    <row r="922" spans="3:5" x14ac:dyDescent="0.25">
      <c r="C922" s="28">
        <v>45139</v>
      </c>
      <c r="D922">
        <v>49441</v>
      </c>
      <c r="E922" t="str">
        <f>_xlfn.XLOOKUP(_xlfn.XLOOKUP(D922,'Zip Code Lookup'!$F$29:$F$1276,'Zip Code Lookup'!$G$29:$G$1276),'Data Entry'!$AC$2:$AC$85,'Data Entry'!$AD$2:$AD$85,"Not Found")</f>
        <v>ORG 2</v>
      </c>
    </row>
    <row r="923" spans="3:5" x14ac:dyDescent="0.25">
      <c r="C923" s="28">
        <v>45140</v>
      </c>
      <c r="D923">
        <v>48875</v>
      </c>
      <c r="E923" t="str">
        <f>_xlfn.XLOOKUP(_xlfn.XLOOKUP(D923,'Zip Code Lookup'!$F$29:$F$1276,'Zip Code Lookup'!$G$29:$G$1276),'Data Entry'!$AC$2:$AC$85,'Data Entry'!$AD$2:$AD$85,"Not Found")</f>
        <v>ORG 2</v>
      </c>
    </row>
    <row r="924" spans="3:5" x14ac:dyDescent="0.25">
      <c r="C924" s="28">
        <v>45141</v>
      </c>
      <c r="D924">
        <v>49441</v>
      </c>
      <c r="E924" t="str">
        <f>_xlfn.XLOOKUP(_xlfn.XLOOKUP(D924,'Zip Code Lookup'!$F$29:$F$1276,'Zip Code Lookup'!$G$29:$G$1276),'Data Entry'!$AC$2:$AC$85,'Data Entry'!$AD$2:$AD$85,"Not Found")</f>
        <v>ORG 2</v>
      </c>
    </row>
    <row r="925" spans="3:5" x14ac:dyDescent="0.25">
      <c r="C925" s="28">
        <v>45141</v>
      </c>
      <c r="D925">
        <v>49660</v>
      </c>
      <c r="E925" t="str">
        <f>_xlfn.XLOOKUP(_xlfn.XLOOKUP(D925,'Zip Code Lookup'!$F$29:$F$1276,'Zip Code Lookup'!$G$29:$G$1276),'Data Entry'!$AC$2:$AC$85,'Data Entry'!$AD$2:$AD$85,"Not Found")</f>
        <v>ORG 15</v>
      </c>
    </row>
    <row r="926" spans="3:5" x14ac:dyDescent="0.25">
      <c r="C926" s="28">
        <v>45141</v>
      </c>
      <c r="D926">
        <v>48322</v>
      </c>
      <c r="E926" t="str">
        <f>_xlfn.XLOOKUP(_xlfn.XLOOKUP(D926,'Zip Code Lookup'!$F$29:$F$1276,'Zip Code Lookup'!$G$29:$G$1276),'Data Entry'!$AC$2:$AC$85,'Data Entry'!$AD$2:$AD$85,"Not Found")</f>
        <v>Not Found</v>
      </c>
    </row>
    <row r="927" spans="3:5" x14ac:dyDescent="0.25">
      <c r="C927" s="28">
        <v>45141</v>
      </c>
      <c r="D927">
        <v>49442</v>
      </c>
      <c r="E927" t="str">
        <f>_xlfn.XLOOKUP(_xlfn.XLOOKUP(D927,'Zip Code Lookup'!$F$29:$F$1276,'Zip Code Lookup'!$G$29:$G$1276),'Data Entry'!$AC$2:$AC$85,'Data Entry'!$AD$2:$AD$85,"Not Found")</f>
        <v>ORG 2</v>
      </c>
    </row>
    <row r="928" spans="3:5" x14ac:dyDescent="0.25">
      <c r="C928" s="28">
        <v>45141</v>
      </c>
      <c r="D928">
        <v>49321</v>
      </c>
      <c r="E928" t="str">
        <f>_xlfn.XLOOKUP(_xlfn.XLOOKUP(D928,'Zip Code Lookup'!$F$29:$F$1276,'Zip Code Lookup'!$G$29:$G$1276),'Data Entry'!$AC$2:$AC$85,'Data Entry'!$AD$2:$AD$85,"Not Found")</f>
        <v>ORG 2</v>
      </c>
    </row>
    <row r="929" spans="3:5" x14ac:dyDescent="0.25">
      <c r="C929" s="28">
        <v>45141</v>
      </c>
      <c r="D929">
        <v>49829</v>
      </c>
      <c r="E929" t="str">
        <f>_xlfn.XLOOKUP(_xlfn.XLOOKUP(D929,'Zip Code Lookup'!$F$29:$F$1276,'Zip Code Lookup'!$G$29:$G$1276),'Data Entry'!$AC$2:$AC$85,'Data Entry'!$AD$2:$AD$85,"Not Found")</f>
        <v>ORG 3</v>
      </c>
    </row>
    <row r="930" spans="3:5" x14ac:dyDescent="0.25">
      <c r="C930" s="28">
        <v>45143</v>
      </c>
      <c r="D930">
        <v>48219</v>
      </c>
      <c r="E930" t="s">
        <v>1197</v>
      </c>
    </row>
    <row r="931" spans="3:5" x14ac:dyDescent="0.25">
      <c r="C931" s="28">
        <v>45143</v>
      </c>
      <c r="D931">
        <v>49456</v>
      </c>
      <c r="E931" t="str">
        <f>_xlfn.XLOOKUP(_xlfn.XLOOKUP(D931,'Zip Code Lookup'!$F$29:$F$1276,'Zip Code Lookup'!$G$29:$G$1276),'Data Entry'!$AC$2:$AC$85,'Data Entry'!$AD$2:$AD$85,"Not Found")</f>
        <v>ORG 2</v>
      </c>
    </row>
    <row r="932" spans="3:5" x14ac:dyDescent="0.25">
      <c r="C932" s="28">
        <v>45145</v>
      </c>
      <c r="D932">
        <v>48239</v>
      </c>
      <c r="E932" t="s">
        <v>1191</v>
      </c>
    </row>
    <row r="933" spans="3:5" x14ac:dyDescent="0.25">
      <c r="C933" s="28">
        <v>45145</v>
      </c>
      <c r="D933">
        <v>48203</v>
      </c>
      <c r="E933" t="s">
        <v>1197</v>
      </c>
    </row>
    <row r="934" spans="3:5" x14ac:dyDescent="0.25">
      <c r="C934" s="28">
        <v>45145</v>
      </c>
      <c r="D934">
        <v>48204</v>
      </c>
      <c r="E934" t="s">
        <v>1197</v>
      </c>
    </row>
    <row r="935" spans="3:5" x14ac:dyDescent="0.25">
      <c r="C935" s="28">
        <v>45145</v>
      </c>
      <c r="D935">
        <v>49022</v>
      </c>
      <c r="E935" t="str">
        <f>_xlfn.XLOOKUP(_xlfn.XLOOKUP(D935,'Zip Code Lookup'!$F$29:$F$1276,'Zip Code Lookup'!$G$29:$G$1276),'Data Entry'!$AC$2:$AC$85,'Data Entry'!$AD$2:$AD$85,"Not Found")</f>
        <v>ORG 13</v>
      </c>
    </row>
    <row r="936" spans="3:5" x14ac:dyDescent="0.25">
      <c r="C936" s="28">
        <v>45145</v>
      </c>
      <c r="D936">
        <v>48060</v>
      </c>
      <c r="E936" t="str">
        <f>_xlfn.XLOOKUP(_xlfn.XLOOKUP(D936,'Zip Code Lookup'!$F$29:$F$1276,'Zip Code Lookup'!$G$29:$G$1276),'Data Entry'!$AC$2:$AC$85,'Data Entry'!$AD$2:$AD$85,"Not Found")</f>
        <v>ORG 8</v>
      </c>
    </row>
    <row r="937" spans="3:5" x14ac:dyDescent="0.25">
      <c r="C937" s="28">
        <v>45145</v>
      </c>
      <c r="D937">
        <v>48827</v>
      </c>
      <c r="E937" t="str">
        <f>_xlfn.XLOOKUP(_xlfn.XLOOKUP(D937,'Zip Code Lookup'!$F$29:$F$1276,'Zip Code Lookup'!$G$29:$G$1276),'Data Entry'!$AC$2:$AC$85,'Data Entry'!$AD$2:$AD$85,"Not Found")</f>
        <v>ORG 14</v>
      </c>
    </row>
    <row r="938" spans="3:5" x14ac:dyDescent="0.25">
      <c r="C938" s="28">
        <v>45145</v>
      </c>
      <c r="D938">
        <v>48038</v>
      </c>
      <c r="E938" t="str">
        <f>_xlfn.XLOOKUP(_xlfn.XLOOKUP(D938,'Zip Code Lookup'!$F$29:$F$1276,'Zip Code Lookup'!$G$29:$G$1276),'Data Entry'!$AC$2:$AC$85,'Data Entry'!$AD$2:$AD$85,"Not Found")</f>
        <v>Not Found</v>
      </c>
    </row>
    <row r="939" spans="3:5" x14ac:dyDescent="0.25">
      <c r="C939" s="28">
        <v>45145</v>
      </c>
      <c r="D939">
        <v>49420</v>
      </c>
      <c r="E939" t="str">
        <f>_xlfn.XLOOKUP(_xlfn.XLOOKUP(D939,'Zip Code Lookup'!$F$29:$F$1276,'Zip Code Lookup'!$G$29:$G$1276),'Data Entry'!$AC$2:$AC$85,'Data Entry'!$AD$2:$AD$85,"Not Found")</f>
        <v>ORG 5</v>
      </c>
    </row>
    <row r="940" spans="3:5" x14ac:dyDescent="0.25">
      <c r="C940" s="28">
        <v>45145</v>
      </c>
      <c r="D940">
        <v>49442</v>
      </c>
      <c r="E940" t="str">
        <f>_xlfn.XLOOKUP(_xlfn.XLOOKUP(D940,'Zip Code Lookup'!$F$29:$F$1276,'Zip Code Lookup'!$G$29:$G$1276),'Data Entry'!$AC$2:$AC$85,'Data Entry'!$AD$2:$AD$85,"Not Found")</f>
        <v>ORG 2</v>
      </c>
    </row>
    <row r="941" spans="3:5" x14ac:dyDescent="0.25">
      <c r="C941" s="28">
        <v>45145</v>
      </c>
      <c r="D941">
        <v>49079</v>
      </c>
      <c r="E941" t="str">
        <f>_xlfn.XLOOKUP(_xlfn.XLOOKUP(D941,'Zip Code Lookup'!$F$29:$F$1276,'Zip Code Lookup'!$G$29:$G$1276),'Data Entry'!$AC$2:$AC$85,'Data Entry'!$AD$2:$AD$85,"Not Found")</f>
        <v>ORG 13</v>
      </c>
    </row>
    <row r="942" spans="3:5" x14ac:dyDescent="0.25">
      <c r="C942" s="28">
        <v>45145</v>
      </c>
      <c r="D942">
        <v>48228</v>
      </c>
      <c r="E942" t="s">
        <v>1197</v>
      </c>
    </row>
    <row r="943" spans="3:5" x14ac:dyDescent="0.25">
      <c r="C943" s="28">
        <v>45145</v>
      </c>
      <c r="D943">
        <v>48215</v>
      </c>
      <c r="E943" t="s">
        <v>1197</v>
      </c>
    </row>
    <row r="944" spans="3:5" x14ac:dyDescent="0.25">
      <c r="C944" s="28">
        <v>45145</v>
      </c>
      <c r="D944">
        <v>48124</v>
      </c>
      <c r="E944" t="s">
        <v>1191</v>
      </c>
    </row>
    <row r="945" spans="3:5" x14ac:dyDescent="0.25">
      <c r="C945" s="28">
        <v>45145</v>
      </c>
      <c r="D945">
        <v>49682</v>
      </c>
      <c r="E945" t="str">
        <f>_xlfn.XLOOKUP(_xlfn.XLOOKUP(D945,'Zip Code Lookup'!$F$29:$F$1276,'Zip Code Lookup'!$G$29:$G$1276),'Data Entry'!$AC$2:$AC$85,'Data Entry'!$AD$2:$AD$85,"Not Found")</f>
        <v>ORG 15</v>
      </c>
    </row>
    <row r="946" spans="3:5" x14ac:dyDescent="0.25">
      <c r="C946" s="28">
        <v>45145</v>
      </c>
      <c r="D946">
        <v>49450</v>
      </c>
      <c r="E946" t="str">
        <f>_xlfn.XLOOKUP(_xlfn.XLOOKUP(D946,'Zip Code Lookup'!$F$29:$F$1276,'Zip Code Lookup'!$G$29:$G$1276),'Data Entry'!$AC$2:$AC$85,'Data Entry'!$AD$2:$AD$85,"Not Found")</f>
        <v>ORG 2</v>
      </c>
    </row>
    <row r="947" spans="3:5" x14ac:dyDescent="0.25">
      <c r="C947" s="28">
        <v>45147</v>
      </c>
      <c r="D947">
        <v>49707</v>
      </c>
      <c r="E947" t="str">
        <f>_xlfn.XLOOKUP(_xlfn.XLOOKUP(D947,'Zip Code Lookup'!$F$29:$F$1276,'Zip Code Lookup'!$G$29:$G$1276),'Data Entry'!$AC$2:$AC$85,'Data Entry'!$AD$2:$AD$85,"Not Found")</f>
        <v>ORG 4</v>
      </c>
    </row>
    <row r="948" spans="3:5" x14ac:dyDescent="0.25">
      <c r="C948" s="28">
        <v>45147</v>
      </c>
      <c r="D948">
        <v>48224</v>
      </c>
      <c r="E948" t="s">
        <v>1197</v>
      </c>
    </row>
    <row r="949" spans="3:5" x14ac:dyDescent="0.25">
      <c r="C949" s="28">
        <v>45147</v>
      </c>
      <c r="D949">
        <v>48174</v>
      </c>
      <c r="E949" t="s">
        <v>1191</v>
      </c>
    </row>
    <row r="950" spans="3:5" x14ac:dyDescent="0.25">
      <c r="C950" s="28">
        <v>45147</v>
      </c>
      <c r="D950">
        <v>48021</v>
      </c>
      <c r="E950" t="str">
        <f>_xlfn.XLOOKUP(_xlfn.XLOOKUP(D950,'Zip Code Lookup'!$F$29:$F$1276,'Zip Code Lookup'!$G$29:$G$1276),'Data Entry'!$AC$2:$AC$85,'Data Entry'!$AD$2:$AD$85,"Not Found")</f>
        <v>Not Found</v>
      </c>
    </row>
    <row r="951" spans="3:5" x14ac:dyDescent="0.25">
      <c r="C951" s="28">
        <v>45147</v>
      </c>
      <c r="D951">
        <v>48219</v>
      </c>
      <c r="E951" t="s">
        <v>1197</v>
      </c>
    </row>
    <row r="952" spans="3:5" x14ac:dyDescent="0.25">
      <c r="C952" s="28">
        <v>45147</v>
      </c>
      <c r="D952">
        <v>48186</v>
      </c>
      <c r="E952" t="s">
        <v>1191</v>
      </c>
    </row>
    <row r="953" spans="3:5" x14ac:dyDescent="0.25">
      <c r="C953" s="28">
        <v>45147</v>
      </c>
      <c r="D953">
        <v>49442</v>
      </c>
      <c r="E953" t="str">
        <f>_xlfn.XLOOKUP(_xlfn.XLOOKUP(D953,'Zip Code Lookup'!$F$29:$F$1276,'Zip Code Lookup'!$G$29:$G$1276),'Data Entry'!$AC$2:$AC$85,'Data Entry'!$AD$2:$AD$85,"Not Found")</f>
        <v>ORG 2</v>
      </c>
    </row>
    <row r="954" spans="3:5" x14ac:dyDescent="0.25">
      <c r="C954" s="28">
        <v>45147</v>
      </c>
      <c r="D954">
        <v>48314</v>
      </c>
      <c r="E954" t="str">
        <f>_xlfn.XLOOKUP(_xlfn.XLOOKUP(D954,'Zip Code Lookup'!$F$29:$F$1276,'Zip Code Lookup'!$G$29:$G$1276),'Data Entry'!$AC$2:$AC$85,'Data Entry'!$AD$2:$AD$85,"Not Found")</f>
        <v>Not Found</v>
      </c>
    </row>
    <row r="955" spans="3:5" x14ac:dyDescent="0.25">
      <c r="C955" s="28">
        <v>45147</v>
      </c>
      <c r="D955">
        <v>48185</v>
      </c>
      <c r="E955" t="s">
        <v>1191</v>
      </c>
    </row>
    <row r="956" spans="3:5" x14ac:dyDescent="0.25">
      <c r="C956" s="28">
        <v>45147</v>
      </c>
      <c r="D956">
        <v>49450</v>
      </c>
      <c r="E956" t="str">
        <f>_xlfn.XLOOKUP(_xlfn.XLOOKUP(D956,'Zip Code Lookup'!$F$29:$F$1276,'Zip Code Lookup'!$G$29:$G$1276),'Data Entry'!$AC$2:$AC$85,'Data Entry'!$AD$2:$AD$85,"Not Found")</f>
        <v>ORG 2</v>
      </c>
    </row>
    <row r="957" spans="3:5" x14ac:dyDescent="0.25">
      <c r="C957" s="28">
        <v>45147</v>
      </c>
      <c r="D957">
        <v>48507</v>
      </c>
      <c r="E957" t="str">
        <f>_xlfn.XLOOKUP(_xlfn.XLOOKUP(D957,'Zip Code Lookup'!$F$29:$F$1276,'Zip Code Lookup'!$G$29:$G$1276),'Data Entry'!$AC$2:$AC$85,'Data Entry'!$AD$2:$AD$85,"Not Found")</f>
        <v>ORG 10</v>
      </c>
    </row>
    <row r="958" spans="3:5" x14ac:dyDescent="0.25">
      <c r="C958" s="28">
        <v>45147</v>
      </c>
      <c r="D958">
        <v>49855</v>
      </c>
      <c r="E958" t="str">
        <f>_xlfn.XLOOKUP(_xlfn.XLOOKUP(D958,'Zip Code Lookup'!$F$29:$F$1276,'Zip Code Lookup'!$G$29:$G$1276),'Data Entry'!$AC$2:$AC$85,'Data Entry'!$AD$2:$AD$85,"Not Found")</f>
        <v>ORG 3</v>
      </c>
    </row>
    <row r="959" spans="3:5" x14ac:dyDescent="0.25">
      <c r="C959" s="28">
        <v>45147</v>
      </c>
      <c r="D959">
        <v>48601</v>
      </c>
      <c r="E959" t="str">
        <f>_xlfn.XLOOKUP(_xlfn.XLOOKUP(D959,'Zip Code Lookup'!$F$29:$F$1276,'Zip Code Lookup'!$G$29:$G$1276),'Data Entry'!$AC$2:$AC$85,'Data Entry'!$AD$2:$AD$85,"Not Found")</f>
        <v>ORG 11</v>
      </c>
    </row>
    <row r="960" spans="3:5" x14ac:dyDescent="0.25">
      <c r="C960" s="28">
        <v>45147</v>
      </c>
      <c r="D960">
        <v>48603</v>
      </c>
      <c r="E960" t="str">
        <f>_xlfn.XLOOKUP(_xlfn.XLOOKUP(D960,'Zip Code Lookup'!$F$29:$F$1276,'Zip Code Lookup'!$G$29:$G$1276),'Data Entry'!$AC$2:$AC$85,'Data Entry'!$AD$2:$AD$85,"Not Found")</f>
        <v>ORG 11</v>
      </c>
    </row>
    <row r="961" spans="3:5" x14ac:dyDescent="0.25">
      <c r="C961" s="28">
        <v>45147</v>
      </c>
      <c r="D961">
        <v>48092</v>
      </c>
      <c r="E961" t="str">
        <f>_xlfn.XLOOKUP(_xlfn.XLOOKUP(D961,'Zip Code Lookup'!$F$29:$F$1276,'Zip Code Lookup'!$G$29:$G$1276),'Data Entry'!$AC$2:$AC$85,'Data Entry'!$AD$2:$AD$85,"Not Found")</f>
        <v>Not Found</v>
      </c>
    </row>
    <row r="962" spans="3:5" x14ac:dyDescent="0.25">
      <c r="C962" s="28">
        <v>45147</v>
      </c>
      <c r="D962">
        <v>48906</v>
      </c>
      <c r="E962" t="str">
        <f>_xlfn.XLOOKUP(_xlfn.XLOOKUP(D962,'Zip Code Lookup'!$F$29:$F$1276,'Zip Code Lookup'!$G$29:$G$1276),'Data Entry'!$AC$2:$AC$85,'Data Entry'!$AD$2:$AD$85,"Not Found")</f>
        <v>ORG 14</v>
      </c>
    </row>
    <row r="963" spans="3:5" x14ac:dyDescent="0.25">
      <c r="C963" s="28">
        <v>45147</v>
      </c>
      <c r="D963">
        <v>48134</v>
      </c>
      <c r="E963" t="str">
        <f>_xlfn.XLOOKUP(_xlfn.XLOOKUP(D963,'Zip Code Lookup'!$F$29:$F$1276,'Zip Code Lookup'!$G$29:$G$1276),'Data Entry'!$AC$2:$AC$85,'Data Entry'!$AD$2:$AD$85,"Not Found")</f>
        <v>ORG 6 / ORG 1</v>
      </c>
    </row>
    <row r="964" spans="3:5" x14ac:dyDescent="0.25">
      <c r="C964" s="28">
        <v>45147</v>
      </c>
      <c r="D964">
        <v>48336</v>
      </c>
      <c r="E964" t="str">
        <f>_xlfn.XLOOKUP(_xlfn.XLOOKUP(D964,'Zip Code Lookup'!$F$29:$F$1276,'Zip Code Lookup'!$G$29:$G$1276),'Data Entry'!$AC$2:$AC$85,'Data Entry'!$AD$2:$AD$85,"Not Found")</f>
        <v>Not Found</v>
      </c>
    </row>
    <row r="965" spans="3:5" x14ac:dyDescent="0.25">
      <c r="C965" s="28">
        <v>45147</v>
      </c>
      <c r="D965">
        <v>49841</v>
      </c>
      <c r="E965" t="str">
        <f>_xlfn.XLOOKUP(_xlfn.XLOOKUP(D965,'Zip Code Lookup'!$F$29:$F$1276,'Zip Code Lookup'!$G$29:$G$1276),'Data Entry'!$AC$2:$AC$85,'Data Entry'!$AD$2:$AD$85,"Not Found")</f>
        <v>ORG 3</v>
      </c>
    </row>
    <row r="966" spans="3:5" x14ac:dyDescent="0.25">
      <c r="C966" s="28">
        <v>45147</v>
      </c>
      <c r="D966">
        <v>49450</v>
      </c>
      <c r="E966" t="str">
        <f>_xlfn.XLOOKUP(_xlfn.XLOOKUP(D966,'Zip Code Lookup'!$F$29:$F$1276,'Zip Code Lookup'!$G$29:$G$1276),'Data Entry'!$AC$2:$AC$85,'Data Entry'!$AD$2:$AD$85,"Not Found")</f>
        <v>ORG 2</v>
      </c>
    </row>
    <row r="967" spans="3:5" x14ac:dyDescent="0.25">
      <c r="C967" s="28">
        <v>45147</v>
      </c>
      <c r="D967">
        <v>49546</v>
      </c>
      <c r="E967" t="str">
        <f>_xlfn.XLOOKUP(_xlfn.XLOOKUP(D967,'Zip Code Lookup'!$F$29:$F$1276,'Zip Code Lookup'!$G$29:$G$1276),'Data Entry'!$AC$2:$AC$85,'Data Entry'!$AD$2:$AD$85,"Not Found")</f>
        <v>ORG 2</v>
      </c>
    </row>
    <row r="968" spans="3:5" x14ac:dyDescent="0.25">
      <c r="C968" s="28">
        <v>45147</v>
      </c>
      <c r="D968">
        <v>48048</v>
      </c>
      <c r="E968" t="str">
        <f>_xlfn.XLOOKUP(_xlfn.XLOOKUP(D968,'Zip Code Lookup'!$F$29:$F$1276,'Zip Code Lookup'!$G$29:$G$1276),'Data Entry'!$AC$2:$AC$85,'Data Entry'!$AD$2:$AD$85,"Not Found")</f>
        <v>Not Found</v>
      </c>
    </row>
    <row r="969" spans="3:5" x14ac:dyDescent="0.25">
      <c r="C969" s="28">
        <v>45147</v>
      </c>
      <c r="D969">
        <v>49548</v>
      </c>
      <c r="E969" t="str">
        <f>_xlfn.XLOOKUP(_xlfn.XLOOKUP(D969,'Zip Code Lookup'!$F$29:$F$1276,'Zip Code Lookup'!$G$29:$G$1276),'Data Entry'!$AC$2:$AC$85,'Data Entry'!$AD$2:$AD$85,"Not Found")</f>
        <v>ORG 2</v>
      </c>
    </row>
    <row r="970" spans="3:5" x14ac:dyDescent="0.25">
      <c r="C970" s="28">
        <v>45147</v>
      </c>
      <c r="D970">
        <v>48064</v>
      </c>
      <c r="E970" t="str">
        <f>_xlfn.XLOOKUP(_xlfn.XLOOKUP(D970,'Zip Code Lookup'!$F$29:$F$1276,'Zip Code Lookup'!$G$29:$G$1276),'Data Entry'!$AC$2:$AC$85,'Data Entry'!$AD$2:$AD$85,"Not Found")</f>
        <v>ORG 8</v>
      </c>
    </row>
    <row r="971" spans="3:5" x14ac:dyDescent="0.25">
      <c r="C971" s="28">
        <v>45147</v>
      </c>
      <c r="D971">
        <v>49615</v>
      </c>
      <c r="E971" t="str">
        <f>_xlfn.XLOOKUP(_xlfn.XLOOKUP(D971,'Zip Code Lookup'!$F$29:$F$1276,'Zip Code Lookup'!$G$29:$G$1276),'Data Entry'!$AC$2:$AC$85,'Data Entry'!$AD$2:$AD$85,"Not Found")</f>
        <v xml:space="preserve">ORG 15 </v>
      </c>
    </row>
    <row r="972" spans="3:5" x14ac:dyDescent="0.25">
      <c r="C972" s="28">
        <v>45148</v>
      </c>
      <c r="D972">
        <v>49519</v>
      </c>
      <c r="E972" t="str">
        <f>_xlfn.XLOOKUP(_xlfn.XLOOKUP(D972,'Zip Code Lookup'!$F$29:$F$1276,'Zip Code Lookup'!$G$29:$G$1276),'Data Entry'!$AC$2:$AC$85,'Data Entry'!$AD$2:$AD$85,"Not Found")</f>
        <v>ORG 2</v>
      </c>
    </row>
    <row r="973" spans="3:5" x14ac:dyDescent="0.25">
      <c r="C973" s="28">
        <v>45148</v>
      </c>
      <c r="D973">
        <v>48080</v>
      </c>
      <c r="E973" t="str">
        <f>_xlfn.XLOOKUP(_xlfn.XLOOKUP(D973,'Zip Code Lookup'!$F$29:$F$1276,'Zip Code Lookup'!$G$29:$G$1276),'Data Entry'!$AC$2:$AC$85,'Data Entry'!$AD$2:$AD$85,"Not Found")</f>
        <v>Not Found</v>
      </c>
    </row>
    <row r="974" spans="3:5" x14ac:dyDescent="0.25">
      <c r="C974" s="28">
        <v>45148</v>
      </c>
      <c r="D974">
        <v>48858</v>
      </c>
      <c r="E974" t="str">
        <f>_xlfn.XLOOKUP(_xlfn.XLOOKUP(D974,'Zip Code Lookup'!$F$29:$F$1276,'Zip Code Lookup'!$G$29:$G$1276),'Data Entry'!$AC$2:$AC$85,'Data Entry'!$AD$2:$AD$85,"Not Found")</f>
        <v>ORG 11</v>
      </c>
    </row>
    <row r="975" spans="3:5" x14ac:dyDescent="0.25">
      <c r="C975" s="28">
        <v>45148</v>
      </c>
      <c r="D975">
        <v>48173</v>
      </c>
      <c r="E975" t="s">
        <v>1191</v>
      </c>
    </row>
    <row r="976" spans="3:5" x14ac:dyDescent="0.25">
      <c r="C976" s="28">
        <v>45148</v>
      </c>
      <c r="D976">
        <v>48334</v>
      </c>
      <c r="E976" t="str">
        <f>_xlfn.XLOOKUP(_xlfn.XLOOKUP(D976,'Zip Code Lookup'!$F$29:$F$1276,'Zip Code Lookup'!$G$29:$G$1276),'Data Entry'!$AC$2:$AC$85,'Data Entry'!$AD$2:$AD$85,"Not Found")</f>
        <v>Not Found</v>
      </c>
    </row>
    <row r="977" spans="3:5" x14ac:dyDescent="0.25">
      <c r="C977" s="28">
        <v>45148</v>
      </c>
      <c r="D977">
        <v>48125</v>
      </c>
      <c r="E977" t="s">
        <v>1191</v>
      </c>
    </row>
    <row r="978" spans="3:5" x14ac:dyDescent="0.25">
      <c r="C978" s="28">
        <v>45148</v>
      </c>
      <c r="D978">
        <v>48834</v>
      </c>
      <c r="E978" t="str">
        <f>_xlfn.XLOOKUP(_xlfn.XLOOKUP(D978,'Zip Code Lookup'!$F$29:$F$1276,'Zip Code Lookup'!$G$29:$G$1276),'Data Entry'!$AC$2:$AC$85,'Data Entry'!$AD$2:$AD$85,"Not Found")</f>
        <v>ORG 2</v>
      </c>
    </row>
    <row r="979" spans="3:5" x14ac:dyDescent="0.25">
      <c r="C979" s="28">
        <v>45147</v>
      </c>
      <c r="D979">
        <v>48504</v>
      </c>
      <c r="E979" t="str">
        <f>_xlfn.XLOOKUP(_xlfn.XLOOKUP(D979,'Zip Code Lookup'!$F$29:$F$1276,'Zip Code Lookup'!$G$29:$G$1276),'Data Entry'!$AC$2:$AC$85,'Data Entry'!$AD$2:$AD$85,"Not Found")</f>
        <v>ORG 10</v>
      </c>
    </row>
    <row r="980" spans="3:5" x14ac:dyDescent="0.25">
      <c r="C980" s="28">
        <v>45147</v>
      </c>
      <c r="D980">
        <v>48504</v>
      </c>
      <c r="E980" t="str">
        <f>_xlfn.XLOOKUP(_xlfn.XLOOKUP(D980,'Zip Code Lookup'!$F$29:$F$1276,'Zip Code Lookup'!$G$29:$G$1276),'Data Entry'!$AC$2:$AC$85,'Data Entry'!$AD$2:$AD$85,"Not Found")</f>
        <v>ORG 10</v>
      </c>
    </row>
    <row r="981" spans="3:5" x14ac:dyDescent="0.25">
      <c r="C981" s="28">
        <v>45147</v>
      </c>
      <c r="D981">
        <v>49548</v>
      </c>
      <c r="E981" t="str">
        <f>_xlfn.XLOOKUP(_xlfn.XLOOKUP(D981,'Zip Code Lookup'!$F$29:$F$1276,'Zip Code Lookup'!$G$29:$G$1276),'Data Entry'!$AC$2:$AC$85,'Data Entry'!$AD$2:$AD$85,"Not Found")</f>
        <v>ORG 2</v>
      </c>
    </row>
    <row r="982" spans="3:5" x14ac:dyDescent="0.25">
      <c r="C982" s="28">
        <v>45147</v>
      </c>
      <c r="D982">
        <v>48064</v>
      </c>
      <c r="E982" t="str">
        <f>_xlfn.XLOOKUP(_xlfn.XLOOKUP(D982,'Zip Code Lookup'!$F$29:$F$1276,'Zip Code Lookup'!$G$29:$G$1276),'Data Entry'!$AC$2:$AC$85,'Data Entry'!$AD$2:$AD$85,"Not Found")</f>
        <v>ORG 8</v>
      </c>
    </row>
    <row r="983" spans="3:5" x14ac:dyDescent="0.25">
      <c r="C983" s="28">
        <v>45147</v>
      </c>
      <c r="D983">
        <v>49615</v>
      </c>
      <c r="E983" t="str">
        <f>_xlfn.XLOOKUP(_xlfn.XLOOKUP(D983,'Zip Code Lookup'!$F$29:$F$1276,'Zip Code Lookup'!$G$29:$G$1276),'Data Entry'!$AC$2:$AC$85,'Data Entry'!$AD$2:$AD$85,"Not Found")</f>
        <v xml:space="preserve">ORG 15 </v>
      </c>
    </row>
    <row r="984" spans="3:5" x14ac:dyDescent="0.25">
      <c r="C984" s="28">
        <v>45148</v>
      </c>
      <c r="D984">
        <v>49519</v>
      </c>
      <c r="E984" t="str">
        <f>_xlfn.XLOOKUP(_xlfn.XLOOKUP(D984,'Zip Code Lookup'!$F$29:$F$1276,'Zip Code Lookup'!$G$29:$G$1276),'Data Entry'!$AC$2:$AC$85,'Data Entry'!$AD$2:$AD$85,"Not Found")</f>
        <v>ORG 2</v>
      </c>
    </row>
    <row r="985" spans="3:5" x14ac:dyDescent="0.25">
      <c r="C985" s="28">
        <v>45148</v>
      </c>
      <c r="D985">
        <v>48080</v>
      </c>
      <c r="E985" t="str">
        <f>_xlfn.XLOOKUP(_xlfn.XLOOKUP(D985,'Zip Code Lookup'!$F$29:$F$1276,'Zip Code Lookup'!$G$29:$G$1276),'Data Entry'!$AC$2:$AC$85,'Data Entry'!$AD$2:$AD$85,"Not Found")</f>
        <v>Not Found</v>
      </c>
    </row>
    <row r="986" spans="3:5" x14ac:dyDescent="0.25">
      <c r="C986" s="28">
        <v>45148</v>
      </c>
      <c r="D986">
        <v>48858</v>
      </c>
      <c r="E986" t="str">
        <f>_xlfn.XLOOKUP(_xlfn.XLOOKUP(D986,'Zip Code Lookup'!$F$29:$F$1276,'Zip Code Lookup'!$G$29:$G$1276),'Data Entry'!$AC$2:$AC$85,'Data Entry'!$AD$2:$AD$85,"Not Found")</f>
        <v>ORG 11</v>
      </c>
    </row>
    <row r="987" spans="3:5" x14ac:dyDescent="0.25">
      <c r="C987" s="28">
        <v>45148</v>
      </c>
      <c r="D987">
        <v>48075</v>
      </c>
      <c r="E987" t="str">
        <f>_xlfn.XLOOKUP(_xlfn.XLOOKUP(D987,'Zip Code Lookup'!$F$29:$F$1276,'Zip Code Lookup'!$G$29:$G$1276),'Data Entry'!$AC$2:$AC$85,'Data Entry'!$AD$2:$AD$85,"Not Found")</f>
        <v>Not Found</v>
      </c>
    </row>
    <row r="988" spans="3:5" x14ac:dyDescent="0.25">
      <c r="C988" s="28">
        <v>45149</v>
      </c>
      <c r="D988">
        <v>49504</v>
      </c>
      <c r="E988" t="str">
        <f>_xlfn.XLOOKUP(_xlfn.XLOOKUP(D988,'Zip Code Lookup'!$F$29:$F$1276,'Zip Code Lookup'!$G$29:$G$1276),'Data Entry'!$AC$2:$AC$85,'Data Entry'!$AD$2:$AD$85,"Not Found")</f>
        <v>ORG 2</v>
      </c>
    </row>
    <row r="989" spans="3:5" x14ac:dyDescent="0.25">
      <c r="C989" s="28">
        <v>45149</v>
      </c>
      <c r="D989">
        <v>49236</v>
      </c>
      <c r="E989" t="str">
        <f>_xlfn.XLOOKUP(_xlfn.XLOOKUP(D989,'Zip Code Lookup'!$F$29:$F$1276,'Zip Code Lookup'!$G$29:$G$1276),'Data Entry'!$AC$2:$AC$85,'Data Entry'!$AD$2:$AD$85,"Not Found")</f>
        <v>ORG 12</v>
      </c>
    </row>
    <row r="990" spans="3:5" x14ac:dyDescent="0.25">
      <c r="C990" s="28">
        <v>45149</v>
      </c>
      <c r="D990">
        <v>49203</v>
      </c>
      <c r="E990" t="str">
        <f>_xlfn.XLOOKUP(_xlfn.XLOOKUP(D990,'Zip Code Lookup'!$F$29:$F$1276,'Zip Code Lookup'!$G$29:$G$1276),'Data Entry'!$AC$2:$AC$85,'Data Entry'!$AD$2:$AD$85,"Not Found")</f>
        <v>ORG 12</v>
      </c>
    </row>
    <row r="991" spans="3:5" x14ac:dyDescent="0.25">
      <c r="C991" s="28">
        <v>45150</v>
      </c>
      <c r="D991">
        <v>49643</v>
      </c>
      <c r="E991" t="str">
        <f>_xlfn.XLOOKUP(_xlfn.XLOOKUP(D991,'Zip Code Lookup'!$F$29:$F$1276,'Zip Code Lookup'!$G$29:$G$1276),'Data Entry'!$AC$2:$AC$85,'Data Entry'!$AD$2:$AD$85,"Not Found")</f>
        <v>ORG 15</v>
      </c>
    </row>
    <row r="992" spans="3:5" x14ac:dyDescent="0.25">
      <c r="C992" s="28">
        <v>45150</v>
      </c>
      <c r="D992">
        <v>49240</v>
      </c>
      <c r="E992" t="str">
        <f>_xlfn.XLOOKUP(_xlfn.XLOOKUP(D992,'Zip Code Lookup'!$F$29:$F$1276,'Zip Code Lookup'!$G$29:$G$1276),'Data Entry'!$AC$2:$AC$85,'Data Entry'!$AD$2:$AD$85,"Not Found")</f>
        <v>ORG 12</v>
      </c>
    </row>
    <row r="993" spans="3:5" x14ac:dyDescent="0.25">
      <c r="C993" s="28">
        <v>45152</v>
      </c>
      <c r="D993">
        <v>48917</v>
      </c>
      <c r="E993" t="str">
        <f>_xlfn.XLOOKUP(_xlfn.XLOOKUP(D993,'Zip Code Lookup'!$F$29:$F$1276,'Zip Code Lookup'!$G$29:$G$1276),'Data Entry'!$AC$2:$AC$85,'Data Entry'!$AD$2:$AD$85,"Not Found")</f>
        <v>ORG 14</v>
      </c>
    </row>
    <row r="994" spans="3:5" x14ac:dyDescent="0.25">
      <c r="C994" s="28">
        <v>45152</v>
      </c>
      <c r="D994">
        <v>49430</v>
      </c>
      <c r="E994" t="str">
        <f>_xlfn.XLOOKUP(_xlfn.XLOOKUP(D994,'Zip Code Lookup'!$F$29:$F$1276,'Zip Code Lookup'!$G$29:$G$1276),'Data Entry'!$AC$2:$AC$85,'Data Entry'!$AD$2:$AD$85,"Not Found")</f>
        <v>ORG 2</v>
      </c>
    </row>
    <row r="995" spans="3:5" x14ac:dyDescent="0.25">
      <c r="C995" s="28">
        <v>45152</v>
      </c>
      <c r="D995">
        <v>48532</v>
      </c>
      <c r="E995" t="str">
        <f>_xlfn.XLOOKUP(_xlfn.XLOOKUP(D995,'Zip Code Lookup'!$F$29:$F$1276,'Zip Code Lookup'!$G$29:$G$1276),'Data Entry'!$AC$2:$AC$85,'Data Entry'!$AD$2:$AD$85,"Not Found")</f>
        <v>ORG 10</v>
      </c>
    </row>
    <row r="996" spans="3:5" x14ac:dyDescent="0.25">
      <c r="C996" s="28">
        <v>45152</v>
      </c>
      <c r="D996">
        <v>48227</v>
      </c>
      <c r="E996" t="s">
        <v>1197</v>
      </c>
    </row>
    <row r="997" spans="3:5" x14ac:dyDescent="0.25">
      <c r="C997" s="28">
        <v>45152</v>
      </c>
      <c r="D997">
        <v>48224</v>
      </c>
      <c r="E997" t="s">
        <v>1197</v>
      </c>
    </row>
    <row r="998" spans="3:5" x14ac:dyDescent="0.25">
      <c r="C998" s="28">
        <v>45152</v>
      </c>
      <c r="D998">
        <v>48809</v>
      </c>
      <c r="E998" t="str">
        <f>_xlfn.XLOOKUP(_xlfn.XLOOKUP(D998,'Zip Code Lookup'!$F$29:$F$1276,'Zip Code Lookup'!$G$29:$G$1276),'Data Entry'!$AC$2:$AC$85,'Data Entry'!$AD$2:$AD$85,"Not Found")</f>
        <v>ORG 2</v>
      </c>
    </row>
    <row r="999" spans="3:5" x14ac:dyDescent="0.25">
      <c r="C999" s="28">
        <v>45152</v>
      </c>
      <c r="D999">
        <v>49854</v>
      </c>
      <c r="E999" t="str">
        <f>_xlfn.XLOOKUP(_xlfn.XLOOKUP(D999,'Zip Code Lookup'!$F$29:$F$1276,'Zip Code Lookup'!$G$29:$G$1276),'Data Entry'!$AC$2:$AC$85,'Data Entry'!$AD$2:$AD$85,"Not Found")</f>
        <v>ORG 3</v>
      </c>
    </row>
    <row r="1000" spans="3:5" x14ac:dyDescent="0.25">
      <c r="C1000" s="28">
        <v>45152</v>
      </c>
      <c r="D1000">
        <v>48042</v>
      </c>
      <c r="E1000" t="str">
        <f>_xlfn.XLOOKUP(_xlfn.XLOOKUP(D1000,'Zip Code Lookup'!$F$29:$F$1276,'Zip Code Lookup'!$G$29:$G$1276),'Data Entry'!$AC$2:$AC$85,'Data Entry'!$AD$2:$AD$85,"Not Found")</f>
        <v>Not Found</v>
      </c>
    </row>
    <row r="1001" spans="3:5" x14ac:dyDescent="0.25">
      <c r="C1001" s="28">
        <v>45152</v>
      </c>
      <c r="D1001">
        <v>48223</v>
      </c>
      <c r="E1001" t="s">
        <v>1197</v>
      </c>
    </row>
    <row r="1002" spans="3:5" x14ac:dyDescent="0.25">
      <c r="C1002" s="28">
        <v>45152</v>
      </c>
      <c r="D1002">
        <v>48227</v>
      </c>
      <c r="E1002" t="s">
        <v>1197</v>
      </c>
    </row>
    <row r="1003" spans="3:5" x14ac:dyDescent="0.25">
      <c r="C1003" s="28">
        <v>45152</v>
      </c>
      <c r="D1003">
        <v>48223</v>
      </c>
      <c r="E1003" t="s">
        <v>1197</v>
      </c>
    </row>
    <row r="1004" spans="3:5" x14ac:dyDescent="0.25">
      <c r="C1004" s="28">
        <v>45152</v>
      </c>
      <c r="D1004">
        <v>49504</v>
      </c>
      <c r="E1004" t="str">
        <f>_xlfn.XLOOKUP(_xlfn.XLOOKUP(D1004,'Zip Code Lookup'!$F$29:$F$1276,'Zip Code Lookup'!$G$29:$G$1276),'Data Entry'!$AC$2:$AC$85,'Data Entry'!$AD$2:$AD$85,"Not Found")</f>
        <v>ORG 2</v>
      </c>
    </row>
    <row r="1005" spans="3:5" x14ac:dyDescent="0.25">
      <c r="C1005" s="28">
        <v>45152</v>
      </c>
      <c r="D1005">
        <v>48238</v>
      </c>
      <c r="E1005" t="s">
        <v>1197</v>
      </c>
    </row>
    <row r="1006" spans="3:5" x14ac:dyDescent="0.25">
      <c r="C1006" s="28">
        <v>45152</v>
      </c>
      <c r="D1006">
        <v>48081</v>
      </c>
      <c r="E1006" t="str">
        <f>_xlfn.XLOOKUP(_xlfn.XLOOKUP(D1006,'Zip Code Lookup'!$F$29:$F$1276,'Zip Code Lookup'!$G$29:$G$1276),'Data Entry'!$AC$2:$AC$85,'Data Entry'!$AD$2:$AD$85,"Not Found")</f>
        <v>Not Found</v>
      </c>
    </row>
    <row r="1007" spans="3:5" x14ac:dyDescent="0.25">
      <c r="C1007" s="28">
        <v>45153</v>
      </c>
      <c r="D1007">
        <v>48637</v>
      </c>
      <c r="E1007" t="str">
        <f>_xlfn.XLOOKUP(_xlfn.XLOOKUP(D1007,'Zip Code Lookup'!$F$29:$F$1276,'Zip Code Lookup'!$G$29:$G$1276),'Data Entry'!$AC$2:$AC$85,'Data Entry'!$AD$2:$AD$85,"Not Found")</f>
        <v>ORG 11</v>
      </c>
    </row>
    <row r="1008" spans="3:5" x14ac:dyDescent="0.25">
      <c r="C1008" s="28">
        <v>45153</v>
      </c>
      <c r="D1008">
        <v>48185</v>
      </c>
      <c r="E1008" t="s">
        <v>1191</v>
      </c>
    </row>
    <row r="1009" spans="3:6" x14ac:dyDescent="0.25">
      <c r="C1009" s="28">
        <v>45153</v>
      </c>
      <c r="D1009">
        <v>48234</v>
      </c>
      <c r="E1009" t="s">
        <v>1197</v>
      </c>
    </row>
    <row r="1010" spans="3:6" x14ac:dyDescent="0.25">
      <c r="C1010" s="28">
        <v>45153</v>
      </c>
      <c r="D1010">
        <v>48813</v>
      </c>
      <c r="E1010" t="str">
        <f>_xlfn.XLOOKUP(_xlfn.XLOOKUP(D1010,'Zip Code Lookup'!$F$29:$F$1276,'Zip Code Lookup'!$G$29:$G$1276),'Data Entry'!$AC$2:$AC$85,'Data Entry'!$AD$2:$AD$85,"Not Found")</f>
        <v>ORG 14</v>
      </c>
    </row>
    <row r="1011" spans="3:6" x14ac:dyDescent="0.25">
      <c r="C1011" s="28">
        <v>45153</v>
      </c>
      <c r="D1011">
        <v>48045</v>
      </c>
      <c r="E1011" t="str">
        <f>_xlfn.XLOOKUP(_xlfn.XLOOKUP(D1011,'Zip Code Lookup'!$F$29:$F$1276,'Zip Code Lookup'!$G$29:$G$1276),'Data Entry'!$AC$2:$AC$85,'Data Entry'!$AD$2:$AD$85,"Not Found")</f>
        <v>Not Found</v>
      </c>
    </row>
    <row r="1012" spans="3:6" x14ac:dyDescent="0.25">
      <c r="C1012" s="28">
        <v>45153</v>
      </c>
      <c r="D1012">
        <v>49503</v>
      </c>
      <c r="E1012" t="str">
        <f>_xlfn.XLOOKUP(_xlfn.XLOOKUP(D1012,'Zip Code Lookup'!$F$29:$F$1276,'Zip Code Lookup'!$G$29:$G$1276),'Data Entry'!$AC$2:$AC$85,'Data Entry'!$AD$2:$AD$85,"Not Found")</f>
        <v>ORG 2</v>
      </c>
    </row>
    <row r="1013" spans="3:6" x14ac:dyDescent="0.25">
      <c r="C1013" s="28">
        <v>45154</v>
      </c>
      <c r="D1013">
        <v>48141</v>
      </c>
      <c r="E1013" t="s">
        <v>1191</v>
      </c>
    </row>
    <row r="1014" spans="3:6" x14ac:dyDescent="0.25">
      <c r="C1014" s="28">
        <v>45156</v>
      </c>
      <c r="D1014">
        <v>49546</v>
      </c>
      <c r="E1014" t="str">
        <f>_xlfn.XLOOKUP(_xlfn.XLOOKUP(D1014,'Zip Code Lookup'!$F$29:$F$1276,'Zip Code Lookup'!$G$29:$G$1276),'Data Entry'!$AC$2:$AC$85,'Data Entry'!$AD$2:$AD$85,"Not Found")</f>
        <v>ORG 2</v>
      </c>
      <c r="F1014" t="str">
        <f>IF(E1014="ORG 6 / ORG 1",_xlfn.XLOOKUP(D1014,'Zip Code Lookup'!$A$115:$A$148,'Data Entry'!$B$115:$B$147,"ORG 1"),"N/A")</f>
        <v>N/A</v>
      </c>
    </row>
    <row r="1015" spans="3:6" x14ac:dyDescent="0.25">
      <c r="C1015" s="28">
        <v>45156</v>
      </c>
      <c r="D1015">
        <v>48505</v>
      </c>
      <c r="E1015" t="str">
        <f>_xlfn.XLOOKUP(_xlfn.XLOOKUP(D1015,'Zip Code Lookup'!$F$29:$F$1276,'Zip Code Lookup'!$G$29:$G$1276),'Data Entry'!$AC$2:$AC$85,'Data Entry'!$AD$2:$AD$85,"Not Found")</f>
        <v>ORG 10</v>
      </c>
      <c r="F1015" t="str">
        <f>IF(E1015="ORG 6 / ORG 1",_xlfn.XLOOKUP(D1015,'Zip Code Lookup'!$A$115:$A$148,'Data Entry'!$B$115:$B$147,"ORG 1"),"N/A")</f>
        <v>N/A</v>
      </c>
    </row>
    <row r="1016" spans="3:6" x14ac:dyDescent="0.25">
      <c r="C1016" s="28">
        <v>45156</v>
      </c>
      <c r="D1016">
        <v>49503</v>
      </c>
      <c r="E1016" t="str">
        <f>_xlfn.XLOOKUP(_xlfn.XLOOKUP(D1016,'Zip Code Lookup'!$F$29:$F$1276,'Zip Code Lookup'!$G$29:$G$1276),'Data Entry'!$AC$2:$AC$85,'Data Entry'!$AD$2:$AD$85,"Not Found")</f>
        <v>ORG 2</v>
      </c>
      <c r="F1016" t="str">
        <f>IF(E1016="ORG 6 / ORG 1",_xlfn.XLOOKUP(D1016,'Zip Code Lookup'!$A$115:$A$148,'Data Entry'!$B$115:$B$147,"ORG 1"),"N/A")</f>
        <v>N/A</v>
      </c>
    </row>
    <row r="1017" spans="3:6" x14ac:dyDescent="0.25">
      <c r="C1017" s="28">
        <v>45156</v>
      </c>
      <c r="D1017">
        <v>48195</v>
      </c>
      <c r="E1017" t="s">
        <v>1191</v>
      </c>
      <c r="F1017" t="str">
        <f>IF(E1017="ORG 6 / ORG 1",_xlfn.XLOOKUP(D1017,'Zip Code Lookup'!$A$115:$A$148,'Data Entry'!$B$115:$B$147,"ORG 1"),"N/A")</f>
        <v>N/A</v>
      </c>
    </row>
    <row r="1018" spans="3:6" x14ac:dyDescent="0.25">
      <c r="C1018" s="28">
        <v>45156</v>
      </c>
      <c r="D1018">
        <v>48602</v>
      </c>
      <c r="E1018" t="str">
        <f>_xlfn.XLOOKUP(_xlfn.XLOOKUP(D1018,'Zip Code Lookup'!$F$29:$F$1276,'Zip Code Lookup'!$G$29:$G$1276),'Data Entry'!$AC$2:$AC$85,'Data Entry'!$AD$2:$AD$85,"Not Found")</f>
        <v>ORG 11</v>
      </c>
      <c r="F1018" t="str">
        <f>IF(E1018="ORG 6 / ORG 1",_xlfn.XLOOKUP(D1018,'Zip Code Lookup'!$A$115:$A$148,'Data Entry'!$B$115:$B$147,"ORG 1"),"N/A")</f>
        <v>N/A</v>
      </c>
    </row>
    <row r="1019" spans="3:6" x14ac:dyDescent="0.25">
      <c r="C1019" s="28">
        <v>45159</v>
      </c>
      <c r="D1019">
        <v>48335</v>
      </c>
      <c r="E1019" t="str">
        <f>_xlfn.XLOOKUP(_xlfn.XLOOKUP(D1019,'Zip Code Lookup'!$F$29:$F$1276,'Zip Code Lookup'!$G$29:$G$1276),'Data Entry'!$AC$2:$AC$85,'Data Entry'!$AD$2:$AD$85,"Not Found")</f>
        <v>Not Found</v>
      </c>
      <c r="F1019" t="str">
        <f>IF(E1019="ORG 6 / ORG 1",_xlfn.XLOOKUP(D1019,'Zip Code Lookup'!$A$115:$A$148,'Data Entry'!$B$115:$B$147,"ORG 1"),"N/A")</f>
        <v>N/A</v>
      </c>
    </row>
    <row r="1020" spans="3:6" x14ac:dyDescent="0.25">
      <c r="C1020" s="28">
        <v>45159</v>
      </c>
      <c r="D1020">
        <v>48180</v>
      </c>
      <c r="E1020" t="s">
        <v>1191</v>
      </c>
      <c r="F1020" t="str">
        <f>IF(E1020="ORG 6 / ORG 1",_xlfn.XLOOKUP(D1020,'Zip Code Lookup'!$A$115:$A$148,'Data Entry'!$B$115:$B$147,"ORG 1"),"N/A")</f>
        <v>N/A</v>
      </c>
    </row>
    <row r="1021" spans="3:6" x14ac:dyDescent="0.25">
      <c r="C1021" s="28">
        <v>45159</v>
      </c>
      <c r="D1021">
        <v>48227</v>
      </c>
      <c r="E1021" t="s">
        <v>1197</v>
      </c>
      <c r="F1021" t="str">
        <f>IF(E1021="ORG 6 / ORG 1",_xlfn.XLOOKUP(D1021,'Zip Code Lookup'!$A$115:$A$148,'Data Entry'!$B$115:$B$147,"ORG 1"),"N/A")</f>
        <v>N/A</v>
      </c>
    </row>
    <row r="1022" spans="3:6" x14ac:dyDescent="0.25">
      <c r="C1022" s="28">
        <v>45159</v>
      </c>
      <c r="D1022">
        <v>48221</v>
      </c>
      <c r="E1022" t="s">
        <v>1197</v>
      </c>
    </row>
    <row r="1023" spans="3:6" x14ac:dyDescent="0.25">
      <c r="C1023" s="28">
        <v>45159</v>
      </c>
      <c r="D1023">
        <v>48532</v>
      </c>
      <c r="E1023" t="str">
        <f>_xlfn.XLOOKUP(_xlfn.XLOOKUP(D1023,'Zip Code Lookup'!$F$29:$F$1276,'Zip Code Lookup'!$G$29:$G$1276),'Data Entry'!$AC$2:$AC$85,'Data Entry'!$AD$2:$AD$85,"Not Found")</f>
        <v>ORG 10</v>
      </c>
      <c r="F1023" t="str">
        <f>IF(E1023="ORG 6 / ORG 1",_xlfn.XLOOKUP(D1023,'Zip Code Lookup'!$A$115:$A$148,'Data Entry'!$B$115:$B$147,"ORG 1"),"N/A")</f>
        <v>N/A</v>
      </c>
    </row>
    <row r="1024" spans="3:6" x14ac:dyDescent="0.25">
      <c r="C1024" s="28">
        <v>45160</v>
      </c>
      <c r="D1024">
        <v>48185</v>
      </c>
      <c r="E1024" t="s">
        <v>1191</v>
      </c>
      <c r="F1024" t="str">
        <f>IF(E1024="ORG 6 / ORG 1",_xlfn.XLOOKUP(D1024,'Zip Code Lookup'!$A$115:$A$148,'Data Entry'!$B$115:$B$147,"ORG 1"),"N/A")</f>
        <v>N/A</v>
      </c>
    </row>
    <row r="1025" spans="3:6" x14ac:dyDescent="0.25">
      <c r="C1025" s="28">
        <v>45160</v>
      </c>
      <c r="D1025">
        <v>49707</v>
      </c>
      <c r="E1025" t="str">
        <f>_xlfn.XLOOKUP(_xlfn.XLOOKUP(D1025,'Zip Code Lookup'!$F$29:$F$1276,'Zip Code Lookup'!$G$29:$G$1276),'Data Entry'!$AC$2:$AC$85,'Data Entry'!$AD$2:$AD$85,"Not Found")</f>
        <v>ORG 4</v>
      </c>
      <c r="F1025" t="str">
        <f>IF(E1025="ORG 6 / ORG 1",_xlfn.XLOOKUP(D1025,'Zip Code Lookup'!$A$115:$A$148,'Data Entry'!$B$115:$B$147,"ORG 1"),"N/A")</f>
        <v>N/A</v>
      </c>
    </row>
    <row r="1026" spans="3:6" x14ac:dyDescent="0.25">
      <c r="C1026" s="28">
        <v>45160</v>
      </c>
      <c r="D1026">
        <v>49646</v>
      </c>
      <c r="E1026" t="str">
        <f>_xlfn.XLOOKUP(_xlfn.XLOOKUP(D1026,'Zip Code Lookup'!$F$29:$F$1276,'Zip Code Lookup'!$G$29:$G$1276),'Data Entry'!$AC$2:$AC$85,'Data Entry'!$AD$2:$AD$85,"Not Found")</f>
        <v>ORG 15</v>
      </c>
      <c r="F1026" t="str">
        <f>IF(E1026="ORG 6 / ORG 1",_xlfn.XLOOKUP(D1026,'Zip Code Lookup'!$A$115:$A$148,'Data Entry'!$B$115:$B$147,"ORG 1"),"N/A")</f>
        <v>N/A</v>
      </c>
    </row>
    <row r="1027" spans="3:6" x14ac:dyDescent="0.25">
      <c r="C1027" s="28">
        <v>45160</v>
      </c>
      <c r="D1027">
        <v>49203</v>
      </c>
      <c r="E1027" t="str">
        <f>_xlfn.XLOOKUP(_xlfn.XLOOKUP(D1027,'Zip Code Lookup'!$F$29:$F$1276,'Zip Code Lookup'!$G$29:$G$1276),'Data Entry'!$AC$2:$AC$85,'Data Entry'!$AD$2:$AD$85,"Not Found")</f>
        <v>ORG 12</v>
      </c>
      <c r="F1027" t="str">
        <f>IF(E1027="ORG 6 / ORG 1",_xlfn.XLOOKUP(D1027,'Zip Code Lookup'!$A$115:$A$148,'Data Entry'!$B$115:$B$147,"ORG 1"),"N/A")</f>
        <v>N/A</v>
      </c>
    </row>
    <row r="1028" spans="3:6" x14ac:dyDescent="0.25">
      <c r="C1028" s="28">
        <v>45160</v>
      </c>
      <c r="D1028">
        <v>49203</v>
      </c>
      <c r="E1028" t="str">
        <f>_xlfn.XLOOKUP(_xlfn.XLOOKUP(D1028,'Zip Code Lookup'!$F$29:$F$1276,'Zip Code Lookup'!$G$29:$G$1276),'Data Entry'!$AC$2:$AC$85,'Data Entry'!$AD$2:$AD$85,"Not Found")</f>
        <v>ORG 12</v>
      </c>
      <c r="F1028" t="str">
        <f>IF(E1028="ORG 6 / ORG 1",_xlfn.XLOOKUP(D1028,'Zip Code Lookup'!$A$115:$A$148,'Data Entry'!$B$115:$B$147,"ORG 1"),"N/A")</f>
        <v>N/A</v>
      </c>
    </row>
    <row r="1029" spans="3:6" x14ac:dyDescent="0.25">
      <c r="C1029" s="28">
        <v>45160</v>
      </c>
      <c r="D1029">
        <v>49504</v>
      </c>
      <c r="E1029" t="str">
        <f>_xlfn.XLOOKUP(_xlfn.XLOOKUP(D1029,'Zip Code Lookup'!$F$29:$F$1276,'Zip Code Lookup'!$G$29:$G$1276),'Data Entry'!$AC$2:$AC$85,'Data Entry'!$AD$2:$AD$85,"Not Found")</f>
        <v>ORG 2</v>
      </c>
      <c r="F1029" t="str">
        <f>IF(E1029="ORG 6 / ORG 1",_xlfn.XLOOKUP(D1029,'Zip Code Lookup'!$A$115:$A$148,'Data Entry'!$B$115:$B$147,"ORG 1"),"N/A")</f>
        <v>N/A</v>
      </c>
    </row>
    <row r="1030" spans="3:6" x14ac:dyDescent="0.25">
      <c r="C1030" s="28">
        <v>45160</v>
      </c>
      <c r="D1030">
        <v>48060</v>
      </c>
      <c r="E1030" t="str">
        <f>_xlfn.XLOOKUP(_xlfn.XLOOKUP(D1030,'Zip Code Lookup'!$F$29:$F$1276,'Zip Code Lookup'!$G$29:$G$1276),'Data Entry'!$AC$2:$AC$85,'Data Entry'!$AD$2:$AD$85,"Not Found")</f>
        <v>ORG 8</v>
      </c>
      <c r="F1030" t="str">
        <f>IF(E1030="ORG 6 / ORG 1",_xlfn.XLOOKUP(D1030,'Zip Code Lookup'!$A$115:$A$148,'Data Entry'!$B$115:$B$147,"ORG 1"),"N/A")</f>
        <v>N/A</v>
      </c>
    </row>
    <row r="1031" spans="3:6" x14ac:dyDescent="0.25">
      <c r="C1031" s="28">
        <v>45160</v>
      </c>
      <c r="D1031">
        <v>48601</v>
      </c>
      <c r="E1031" t="str">
        <f>_xlfn.XLOOKUP(_xlfn.XLOOKUP(D1031,'Zip Code Lookup'!$F$29:$F$1276,'Zip Code Lookup'!$G$29:$G$1276),'Data Entry'!$AC$2:$AC$85,'Data Entry'!$AD$2:$AD$85,"Not Found")</f>
        <v>ORG 11</v>
      </c>
      <c r="F1031" t="str">
        <f>IF(E1031="ORG 6 / ORG 1",_xlfn.XLOOKUP(D1031,'Zip Code Lookup'!$A$115:$A$148,'Data Entry'!$B$115:$B$147,"ORG 1"),"N/A")</f>
        <v>N/A</v>
      </c>
    </row>
    <row r="1032" spans="3:6" x14ac:dyDescent="0.25">
      <c r="C1032" s="28">
        <v>45161</v>
      </c>
      <c r="D1032">
        <v>49445</v>
      </c>
      <c r="E1032" t="str">
        <f>_xlfn.XLOOKUP(_xlfn.XLOOKUP(D1032,'Zip Code Lookup'!$F$29:$F$1276,'Zip Code Lookup'!$G$29:$G$1276),'Data Entry'!$AC$2:$AC$85,'Data Entry'!$AD$2:$AD$85,"Not Found")</f>
        <v>ORG 2</v>
      </c>
      <c r="F1032" t="str">
        <f>IF(E1032="ORG 6 / ORG 1",_xlfn.XLOOKUP(D1032,'Zip Code Lookup'!$A$115:$A$148,'Data Entry'!$B$115:$B$147,"ORG 1"),"N/A")</f>
        <v>N/A</v>
      </c>
    </row>
    <row r="1033" spans="3:6" x14ac:dyDescent="0.25">
      <c r="C1033" s="28">
        <v>45161</v>
      </c>
      <c r="D1033">
        <v>49464</v>
      </c>
      <c r="E1033" t="str">
        <f>_xlfn.XLOOKUP(_xlfn.XLOOKUP(D1033,'Zip Code Lookup'!$F$29:$F$1276,'Zip Code Lookup'!$G$29:$G$1276),'Data Entry'!$AC$2:$AC$85,'Data Entry'!$AD$2:$AD$85,"Not Found")</f>
        <v>ORG 2</v>
      </c>
      <c r="F1033" t="str">
        <f>IF(E1033="ORG 6 / ORG 1",_xlfn.XLOOKUP(D1033,'Zip Code Lookup'!$A$115:$A$148,'Data Entry'!$B$115:$B$147,"ORG 1"),"N/A")</f>
        <v>N/A</v>
      </c>
    </row>
    <row r="1034" spans="3:6" x14ac:dyDescent="0.25">
      <c r="C1034" s="28">
        <v>45161</v>
      </c>
      <c r="D1034">
        <v>48838</v>
      </c>
      <c r="E1034" t="str">
        <f>_xlfn.XLOOKUP(_xlfn.XLOOKUP(D1034,'Zip Code Lookup'!$F$29:$F$1276,'Zip Code Lookup'!$G$29:$G$1276),'Data Entry'!$AC$2:$AC$85,'Data Entry'!$AD$2:$AD$85,"Not Found")</f>
        <v>ORG 2</v>
      </c>
      <c r="F1034" t="str">
        <f>IF(E1034="ORG 6 / ORG 1",_xlfn.XLOOKUP(D1034,'Zip Code Lookup'!$A$115:$A$148,'Data Entry'!$B$115:$B$147,"ORG 1"),"N/A")</f>
        <v>N/A</v>
      </c>
    </row>
    <row r="1035" spans="3:6" x14ac:dyDescent="0.25">
      <c r="C1035" s="28">
        <v>45162</v>
      </c>
      <c r="D1035">
        <v>48141</v>
      </c>
      <c r="E1035" t="s">
        <v>1191</v>
      </c>
      <c r="F1035" t="str">
        <f>IF(E1035="ORG 6 / ORG 1",_xlfn.XLOOKUP(D1035,'Zip Code Lookup'!$A$115:$A$148,'Data Entry'!$B$115:$B$147,"ORG 1"),"N/A")</f>
        <v>N/A</v>
      </c>
    </row>
    <row r="1036" spans="3:6" x14ac:dyDescent="0.25">
      <c r="C1036" s="28">
        <v>45162</v>
      </c>
      <c r="D1036">
        <v>49203</v>
      </c>
      <c r="E1036" t="str">
        <f>_xlfn.XLOOKUP(_xlfn.XLOOKUP(D1036,'Zip Code Lookup'!$F$29:$F$1276,'Zip Code Lookup'!$G$29:$G$1276),'Data Entry'!$AC$2:$AC$85,'Data Entry'!$AD$2:$AD$85,"Not Found")</f>
        <v>ORG 12</v>
      </c>
      <c r="F1036" t="str">
        <f>IF(E1036="ORG 6 / ORG 1",_xlfn.XLOOKUP(D1036,'Zip Code Lookup'!$A$115:$A$148,'Data Entry'!$B$115:$B$147,"ORG 1"),"N/A")</f>
        <v>N/A</v>
      </c>
    </row>
    <row r="1037" spans="3:6" x14ac:dyDescent="0.25">
      <c r="C1037" s="28">
        <v>45162</v>
      </c>
      <c r="D1037">
        <v>49504</v>
      </c>
      <c r="E1037" t="str">
        <f>_xlfn.XLOOKUP(_xlfn.XLOOKUP(D1037,'Zip Code Lookup'!$F$29:$F$1276,'Zip Code Lookup'!$G$29:$G$1276),'Data Entry'!$AC$2:$AC$85,'Data Entry'!$AD$2:$AD$85,"Not Found")</f>
        <v>ORG 2</v>
      </c>
      <c r="F1037" t="str">
        <f>IF(E1037="ORG 6 / ORG 1",_xlfn.XLOOKUP(D1037,'Zip Code Lookup'!$A$115:$A$148,'Data Entry'!$B$115:$B$147,"ORG 1"),"N/A")</f>
        <v>N/A</v>
      </c>
    </row>
    <row r="1038" spans="3:6" x14ac:dyDescent="0.25">
      <c r="C1038" s="28">
        <v>45163</v>
      </c>
      <c r="D1038">
        <v>48235</v>
      </c>
      <c r="E1038" t="s">
        <v>1197</v>
      </c>
      <c r="F1038" t="str">
        <f>IF(E1038="ORG 6 / ORG 1",_xlfn.XLOOKUP(D1038,'Zip Code Lookup'!$A$115:$A$148,'Data Entry'!$B$115:$B$147,"ORG 1"),"N/A")</f>
        <v>N/A</v>
      </c>
    </row>
    <row r="1039" spans="3:6" x14ac:dyDescent="0.25">
      <c r="C1039" s="28">
        <v>45163</v>
      </c>
      <c r="D1039">
        <v>48234</v>
      </c>
      <c r="E1039" t="s">
        <v>1197</v>
      </c>
      <c r="F1039" t="str">
        <f>IF(E1039="ORG 6 / ORG 1",_xlfn.XLOOKUP(D1039,'Zip Code Lookup'!$A$115:$A$148,'Data Entry'!$B$115:$B$147,"ORG 1"),"N/A")</f>
        <v>N/A</v>
      </c>
    </row>
    <row r="1040" spans="3:6" x14ac:dyDescent="0.25">
      <c r="C1040" s="28">
        <v>45163</v>
      </c>
      <c r="D1040">
        <v>48227</v>
      </c>
      <c r="E1040" t="s">
        <v>1197</v>
      </c>
      <c r="F1040" t="str">
        <f>IF(E1040="ORG 6 / ORG 1",_xlfn.XLOOKUP(D1040,'Zip Code Lookup'!$A$115:$A$148,'Data Entry'!$B$115:$B$147,"ORG 1"),"N/A")</f>
        <v>N/A</v>
      </c>
    </row>
    <row r="1041" spans="3:6" x14ac:dyDescent="0.25">
      <c r="C1041" s="28">
        <v>45166</v>
      </c>
      <c r="D1041">
        <v>48197</v>
      </c>
      <c r="E1041" t="str">
        <f>_xlfn.XLOOKUP(_xlfn.XLOOKUP(D1041,'Zip Code Lookup'!$F$29:$F$1276,'Zip Code Lookup'!$G$29:$G$1276),'Data Entry'!$AC$2:$AC$85,'Data Entry'!$AD$2:$AD$85,"Not Found")</f>
        <v>ORG 12</v>
      </c>
      <c r="F1041" t="str">
        <f>IF(E1041="ORG 6 / ORG 1",_xlfn.XLOOKUP(D1041,'Zip Code Lookup'!$A$115:$A$148,'Data Entry'!$B$115:$B$147,"ORG 1"),"N/A")</f>
        <v>N/A</v>
      </c>
    </row>
    <row r="1042" spans="3:6" x14ac:dyDescent="0.25">
      <c r="C1042" s="28">
        <v>45166</v>
      </c>
      <c r="D1042">
        <v>48911</v>
      </c>
      <c r="E1042" t="str">
        <f>_xlfn.XLOOKUP(_xlfn.XLOOKUP(D1042,'Zip Code Lookup'!$F$29:$F$1276,'Zip Code Lookup'!$G$29:$G$1276),'Data Entry'!$AC$2:$AC$85,'Data Entry'!$AD$2:$AD$85,"Not Found")</f>
        <v>ORG 14</v>
      </c>
      <c r="F1042" t="str">
        <f>IF(E1042="ORG 6 / ORG 1",_xlfn.XLOOKUP(D1042,'Zip Code Lookup'!$A$115:$A$148,'Data Entry'!$B$115:$B$147,"ORG 1"),"N/A")</f>
        <v>N/A</v>
      </c>
    </row>
    <row r="1043" spans="3:6" x14ac:dyDescent="0.25">
      <c r="C1043" s="28">
        <v>45166</v>
      </c>
      <c r="D1043">
        <v>48224</v>
      </c>
      <c r="E1043" t="s">
        <v>1197</v>
      </c>
      <c r="F1043" t="str">
        <f>IF(E1043="ORG 6 / ORG 1",_xlfn.XLOOKUP(D1043,'Zip Code Lookup'!$A$115:$A$148,'Data Entry'!$B$115:$B$147,"ORG 1"),"N/A")</f>
        <v>N/A</v>
      </c>
    </row>
    <row r="1044" spans="3:6" x14ac:dyDescent="0.25">
      <c r="C1044" s="28">
        <v>45166</v>
      </c>
      <c r="D1044">
        <v>49444</v>
      </c>
      <c r="E1044" t="str">
        <f>_xlfn.XLOOKUP(_xlfn.XLOOKUP(D1044,'Zip Code Lookup'!$F$29:$F$1276,'Zip Code Lookup'!$G$29:$G$1276),'Data Entry'!$AC$2:$AC$85,'Data Entry'!$AD$2:$AD$85,"Not Found")</f>
        <v>ORG 2</v>
      </c>
      <c r="F1044" t="str">
        <f>IF(E1044="ORG 6 / ORG 1",_xlfn.XLOOKUP(D1044,'Zip Code Lookup'!$A$115:$A$148,'Data Entry'!$B$115:$B$147,"ORG 1"),"N/A")</f>
        <v>N/A</v>
      </c>
    </row>
    <row r="1045" spans="3:6" x14ac:dyDescent="0.25">
      <c r="C1045" s="28">
        <v>45166</v>
      </c>
      <c r="D1045">
        <v>49548</v>
      </c>
      <c r="E1045" t="str">
        <f>_xlfn.XLOOKUP(_xlfn.XLOOKUP(D1045,'Zip Code Lookup'!$F$29:$F$1276,'Zip Code Lookup'!$G$29:$G$1276),'Data Entry'!$AC$2:$AC$85,'Data Entry'!$AD$2:$AD$85,"Not Found")</f>
        <v>ORG 2</v>
      </c>
      <c r="F1045" t="str">
        <f>IF(E1045="ORG 6 / ORG 1",_xlfn.XLOOKUP(D1045,'Zip Code Lookup'!$A$115:$A$148,'Data Entry'!$B$115:$B$147,"ORG 1"),"N/A")</f>
        <v>N/A</v>
      </c>
    </row>
    <row r="1046" spans="3:6" x14ac:dyDescent="0.25">
      <c r="C1046" s="28">
        <v>45166</v>
      </c>
      <c r="D1046">
        <v>48034</v>
      </c>
      <c r="E1046" t="str">
        <f>_xlfn.XLOOKUP(_xlfn.XLOOKUP(D1046,'Zip Code Lookup'!$F$29:$F$1276,'Zip Code Lookup'!$G$29:$G$1276),'Data Entry'!$AC$2:$AC$85,'Data Entry'!$AD$2:$AD$85,"Not Found")</f>
        <v>Not Found</v>
      </c>
      <c r="F1046" t="str">
        <f>IF(E1046="ORG 6 / ORG 1",_xlfn.XLOOKUP(D1046,'Zip Code Lookup'!$A$115:$A$148,'Data Entry'!$B$115:$B$147,"ORG 1"),"N/A")</f>
        <v>N/A</v>
      </c>
    </row>
    <row r="1047" spans="3:6" x14ac:dyDescent="0.25">
      <c r="C1047" s="28">
        <v>45166</v>
      </c>
      <c r="D1047">
        <v>48126</v>
      </c>
      <c r="E1047" t="s">
        <v>1197</v>
      </c>
      <c r="F1047" t="str">
        <f>IF(E1047="ORG 6 / ORG 1",_xlfn.XLOOKUP(D1047,'Zip Code Lookup'!$A$115:$A$148,'Data Entry'!$B$115:$B$147,"ORG 1"),"N/A")</f>
        <v>N/A</v>
      </c>
    </row>
    <row r="1048" spans="3:6" x14ac:dyDescent="0.25">
      <c r="C1048" s="28">
        <v>45166</v>
      </c>
      <c r="D1048">
        <v>48221</v>
      </c>
      <c r="E1048" t="s">
        <v>1197</v>
      </c>
      <c r="F1048" t="str">
        <f>IF(E1048="ORG 6 / ORG 1",_xlfn.XLOOKUP(D1048,'Zip Code Lookup'!$A$115:$A$148,'Data Entry'!$B$115:$B$147,"ORG 1"),"N/A")</f>
        <v>N/A</v>
      </c>
    </row>
    <row r="1049" spans="3:6" x14ac:dyDescent="0.25">
      <c r="C1049" s="28">
        <v>45166</v>
      </c>
      <c r="D1049">
        <v>49203</v>
      </c>
      <c r="E1049" t="str">
        <f>_xlfn.XLOOKUP(_xlfn.XLOOKUP(D1049,'Zip Code Lookup'!$F$29:$F$1276,'Zip Code Lookup'!$G$29:$G$1276),'Data Entry'!$AC$2:$AC$85,'Data Entry'!$AD$2:$AD$85,"Not Found")</f>
        <v>ORG 12</v>
      </c>
      <c r="F1049" t="str">
        <f>IF(E1049="ORG 6 / ORG 1",_xlfn.XLOOKUP(D1049,'Zip Code Lookup'!$A$115:$A$148,'Data Entry'!$B$115:$B$147,"ORG 1"),"N/A")</f>
        <v>N/A</v>
      </c>
    </row>
    <row r="1050" spans="3:6" x14ac:dyDescent="0.25">
      <c r="C1050" s="28">
        <v>45166</v>
      </c>
      <c r="D1050">
        <v>49508</v>
      </c>
      <c r="E1050" t="str">
        <f>_xlfn.XLOOKUP(_xlfn.XLOOKUP(D1050,'Zip Code Lookup'!$F$29:$F$1276,'Zip Code Lookup'!$G$29:$G$1276),'Data Entry'!$AC$2:$AC$85,'Data Entry'!$AD$2:$AD$85,"Not Found")</f>
        <v>ORG 2</v>
      </c>
      <c r="F1050" t="str">
        <f>IF(E1050="ORG 6 / ORG 1",_xlfn.XLOOKUP(D1050,'Zip Code Lookup'!$A$115:$A$148,'Data Entry'!$B$115:$B$147,"ORG 1"),"N/A")</f>
        <v>N/A</v>
      </c>
    </row>
    <row r="1051" spans="3:6" x14ac:dyDescent="0.25">
      <c r="C1051" s="28">
        <v>45166</v>
      </c>
      <c r="D1051">
        <v>49348</v>
      </c>
      <c r="E1051" t="str">
        <f>_xlfn.XLOOKUP(_xlfn.XLOOKUP(D1051,'Zip Code Lookup'!$F$29:$F$1276,'Zip Code Lookup'!$G$29:$G$1276),'Data Entry'!$AC$2:$AC$85,'Data Entry'!$AD$2:$AD$85,"Not Found")</f>
        <v>ORG 2</v>
      </c>
      <c r="F1051" t="str">
        <f>IF(E1051="ORG 6 / ORG 1",_xlfn.XLOOKUP(D1051,'Zip Code Lookup'!$A$115:$A$148,'Data Entry'!$B$115:$B$147,"ORG 1"),"N/A")</f>
        <v>N/A</v>
      </c>
    </row>
    <row r="1052" spans="3:6" x14ac:dyDescent="0.25">
      <c r="C1052" s="28">
        <v>45166</v>
      </c>
      <c r="D1052">
        <v>49037</v>
      </c>
      <c r="E1052" t="str">
        <f>_xlfn.XLOOKUP(_xlfn.XLOOKUP(D1052,'Zip Code Lookup'!$F$29:$F$1276,'Zip Code Lookup'!$G$29:$G$1276),'Data Entry'!$AC$2:$AC$85,'Data Entry'!$AD$2:$AD$85,"Not Found")</f>
        <v>ORG 15</v>
      </c>
      <c r="F1052" t="str">
        <f>IF(E1052="ORG 6 / ORG 1",_xlfn.XLOOKUP(D1052,'Zip Code Lookup'!$A$115:$A$148,'Data Entry'!$B$115:$B$147,"ORG 1"),"N/A")</f>
        <v>N/A</v>
      </c>
    </row>
    <row r="1053" spans="3:6" x14ac:dyDescent="0.25">
      <c r="C1053" s="28">
        <v>45167</v>
      </c>
      <c r="D1053">
        <v>49441</v>
      </c>
      <c r="E1053" t="str">
        <f>_xlfn.XLOOKUP(_xlfn.XLOOKUP(D1053,'Zip Code Lookup'!$F$29:$F$1276,'Zip Code Lookup'!$G$29:$G$1276),'Data Entry'!$AC$2:$AC$85,'Data Entry'!$AD$2:$AD$85,"Not Found")</f>
        <v>ORG 2</v>
      </c>
      <c r="F1053" t="str">
        <f>IF(E1053="ORG 6 / ORG 1",_xlfn.XLOOKUP(D1053,'Zip Code Lookup'!$A$115:$A$148,'Data Entry'!$B$115:$B$147,"ORG 1"),"N/A")</f>
        <v>N/A</v>
      </c>
    </row>
    <row r="1054" spans="3:6" x14ac:dyDescent="0.25">
      <c r="C1054" s="28">
        <v>45168</v>
      </c>
      <c r="D1054">
        <v>48021</v>
      </c>
      <c r="E1054" t="str">
        <f>_xlfn.XLOOKUP(_xlfn.XLOOKUP(D1054,'Zip Code Lookup'!$F$29:$F$1276,'Zip Code Lookup'!$G$29:$G$1276),'Data Entry'!$AC$2:$AC$85,'Data Entry'!$AD$2:$AD$85,"Not Found")</f>
        <v>Not Found</v>
      </c>
      <c r="F1054" t="str">
        <f>IF(E1054="ORG 6 / ORG 1",_xlfn.XLOOKUP(D1054,'Zip Code Lookup'!$A$115:$A$148,'Data Entry'!$B$115:$B$147,"ORG 1"),"N/A")</f>
        <v>N/A</v>
      </c>
    </row>
    <row r="1055" spans="3:6" x14ac:dyDescent="0.25">
      <c r="C1055" s="28">
        <v>45168</v>
      </c>
      <c r="D1055">
        <v>48130</v>
      </c>
      <c r="E1055" t="str">
        <f>_xlfn.XLOOKUP(_xlfn.XLOOKUP(D1055,'Zip Code Lookup'!$F$29:$F$1276,'Zip Code Lookup'!$G$29:$G$1276),'Data Entry'!$AC$2:$AC$85,'Data Entry'!$AD$2:$AD$85,"Not Found")</f>
        <v>ORG 12</v>
      </c>
      <c r="F1055" t="str">
        <f>IF(E1055="ORG 6 / ORG 1",_xlfn.XLOOKUP(D1055,'Zip Code Lookup'!$A$115:$A$148,'Data Entry'!$B$115:$B$147,"ORG 1"),"N/A")</f>
        <v>N/A</v>
      </c>
    </row>
    <row r="1056" spans="3:6" x14ac:dyDescent="0.25">
      <c r="C1056" s="28">
        <v>45168</v>
      </c>
      <c r="D1056">
        <v>48390</v>
      </c>
      <c r="E1056" t="str">
        <f>_xlfn.XLOOKUP(_xlfn.XLOOKUP(D1056,'Zip Code Lookup'!$F$29:$F$1276,'Zip Code Lookup'!$G$29:$G$1276),'Data Entry'!$AC$2:$AC$85,'Data Entry'!$AD$2:$AD$85,"Not Found")</f>
        <v>Not Found</v>
      </c>
      <c r="F1056" t="str">
        <f>IF(E1056="ORG 6 / ORG 1",_xlfn.XLOOKUP(D1056,'Zip Code Lookup'!$A$115:$A$148,'Data Entry'!$B$115:$B$147,"ORG 1"),"N/A")</f>
        <v>N/A</v>
      </c>
    </row>
    <row r="1057" spans="3:6" x14ac:dyDescent="0.25">
      <c r="C1057" s="28">
        <v>45170</v>
      </c>
      <c r="D1057">
        <v>49321</v>
      </c>
      <c r="E1057" t="str">
        <f>_xlfn.XLOOKUP(_xlfn.XLOOKUP(D1057,'Zip Code Lookup'!$F$29:$F$1276,'Zip Code Lookup'!$G$29:$G$1276),'Data Entry'!$AC$2:$AC$85,'Data Entry'!$AD$2:$AD$85,"Not Found")</f>
        <v>ORG 2</v>
      </c>
      <c r="F1057" t="str">
        <f>IF(E1057="ORG 6 / ORG 1",_xlfn.XLOOKUP(D1057,'Zip Code Lookup'!$A$115:$A$148,'Data Entry'!$B$115:$B$147,"ORG 1"),"N/A")</f>
        <v>N/A</v>
      </c>
    </row>
    <row r="1058" spans="3:6" x14ac:dyDescent="0.25">
      <c r="C1058" s="28">
        <v>45172</v>
      </c>
      <c r="D1058">
        <v>49323</v>
      </c>
      <c r="E1058" t="str">
        <f>_xlfn.XLOOKUP(_xlfn.XLOOKUP(D1058,'Zip Code Lookup'!$F$29:$F$1276,'Zip Code Lookup'!$G$29:$G$1276),'Data Entry'!$AC$2:$AC$85,'Data Entry'!$AD$2:$AD$85,"Not Found")</f>
        <v>ORG 2</v>
      </c>
      <c r="F1058" t="str">
        <f>IF(E1058="ORG 6 / ORG 1",_xlfn.XLOOKUP(D1058,'Zip Code Lookup'!$A$115:$A$148,'Data Entry'!$B$115:$B$147,"ORG 1"),"N/A")</f>
        <v>N/A</v>
      </c>
    </row>
    <row r="1059" spans="3:6" x14ac:dyDescent="0.25">
      <c r="C1059" s="28">
        <v>45174</v>
      </c>
      <c r="D1059">
        <v>49548</v>
      </c>
      <c r="E1059" t="str">
        <f>_xlfn.XLOOKUP(_xlfn.XLOOKUP(D1059,'Zip Code Lookup'!$F$29:$F$1276,'Zip Code Lookup'!$G$29:$G$1276),'Data Entry'!$AC$2:$AC$85,'Data Entry'!$AD$2:$AD$85,"Not Found")</f>
        <v>ORG 2</v>
      </c>
      <c r="F1059" t="str">
        <f>IF(E1059="ORG 6 / ORG 1",_xlfn.XLOOKUP(D1059,'Zip Code Lookup'!$A$115:$A$148,'Data Entry'!$B$115:$B$147,"ORG 1"),"N/A")</f>
        <v>N/A</v>
      </c>
    </row>
    <row r="1060" spans="3:6" x14ac:dyDescent="0.25">
      <c r="C1060" s="28">
        <v>45174</v>
      </c>
      <c r="D1060">
        <v>48813</v>
      </c>
      <c r="E1060" t="str">
        <f>_xlfn.XLOOKUP(_xlfn.XLOOKUP(D1060,'Zip Code Lookup'!$F$29:$F$1276,'Zip Code Lookup'!$G$29:$G$1276),'Data Entry'!$AC$2:$AC$85,'Data Entry'!$AD$2:$AD$85,"Not Found")</f>
        <v>ORG 14</v>
      </c>
      <c r="F1060" t="str">
        <f>IF(E1060="ORG 6 / ORG 1",_xlfn.XLOOKUP(D1060,'Zip Code Lookup'!$A$115:$A$148,'Data Entry'!$B$115:$B$147,"ORG 1"),"N/A")</f>
        <v>N/A</v>
      </c>
    </row>
    <row r="1061" spans="3:6" x14ac:dyDescent="0.25">
      <c r="C1061" s="28">
        <v>45174</v>
      </c>
      <c r="D1061">
        <v>48473</v>
      </c>
      <c r="E1061" t="str">
        <f>_xlfn.XLOOKUP(_xlfn.XLOOKUP(D1061,'Zip Code Lookup'!$F$29:$F$1276,'Zip Code Lookup'!$G$29:$G$1276),'Data Entry'!$AC$2:$AC$85,'Data Entry'!$AD$2:$AD$85,"Not Found")</f>
        <v>ORG 10</v>
      </c>
      <c r="F1061" t="str">
        <f>IF(E1061="ORG 6 / ORG 1",_xlfn.XLOOKUP(D1061,'Zip Code Lookup'!$A$115:$A$148,'Data Entry'!$B$115:$B$147,"ORG 1"),"N/A")</f>
        <v>N/A</v>
      </c>
    </row>
    <row r="1062" spans="3:6" x14ac:dyDescent="0.25">
      <c r="C1062" s="28">
        <v>45174</v>
      </c>
      <c r="D1062">
        <v>48234</v>
      </c>
      <c r="E1062" t="s">
        <v>1197</v>
      </c>
      <c r="F1062" t="str">
        <f>IF(E1062="ORG 6 / ORG 1",_xlfn.XLOOKUP(D1062,'Zip Code Lookup'!$A$115:$A$148,'Data Entry'!$B$115:$B$147,"ORG 1"),"N/A")</f>
        <v>N/A</v>
      </c>
    </row>
    <row r="1063" spans="3:6" x14ac:dyDescent="0.25">
      <c r="C1063" s="28">
        <v>45174</v>
      </c>
      <c r="D1063">
        <v>48089</v>
      </c>
      <c r="E1063" t="str">
        <f>_xlfn.XLOOKUP(_xlfn.XLOOKUP(D1063,'Zip Code Lookup'!$F$29:$F$1276,'Zip Code Lookup'!$G$29:$G$1276),'Data Entry'!$AC$2:$AC$85,'Data Entry'!$AD$2:$AD$85,"Not Found")</f>
        <v>Not Found</v>
      </c>
      <c r="F1063" t="str">
        <f>IF(E1063="ORG 6 / ORG 1",_xlfn.XLOOKUP(D1063,'Zip Code Lookup'!$A$115:$A$148,'Data Entry'!$B$115:$B$147,"ORG 1"),"N/A")</f>
        <v>N/A</v>
      </c>
    </row>
    <row r="1064" spans="3:6" x14ac:dyDescent="0.25">
      <c r="C1064" s="28">
        <v>45174</v>
      </c>
      <c r="D1064">
        <v>48317</v>
      </c>
      <c r="E1064" t="str">
        <f>_xlfn.XLOOKUP(_xlfn.XLOOKUP(D1064,'Zip Code Lookup'!$F$29:$F$1276,'Zip Code Lookup'!$G$29:$G$1276),'Data Entry'!$AC$2:$AC$85,'Data Entry'!$AD$2:$AD$85,"Not Found")</f>
        <v>Not Found</v>
      </c>
      <c r="F1064" t="str">
        <f>IF(E1064="ORG 6 / ORG 1",_xlfn.XLOOKUP(D1064,'Zip Code Lookup'!$A$115:$A$148,'Data Entry'!$B$115:$B$147,"ORG 1"),"N/A")</f>
        <v>N/A</v>
      </c>
    </row>
    <row r="1065" spans="3:6" x14ac:dyDescent="0.25">
      <c r="C1065" s="28">
        <v>45174</v>
      </c>
      <c r="D1065">
        <v>48045</v>
      </c>
      <c r="E1065" t="str">
        <f>_xlfn.XLOOKUP(_xlfn.XLOOKUP(D1065,'Zip Code Lookup'!$F$29:$F$1276,'Zip Code Lookup'!$G$29:$G$1276),'Data Entry'!$AC$2:$AC$85,'Data Entry'!$AD$2:$AD$85,"Not Found")</f>
        <v>Not Found</v>
      </c>
      <c r="F1065" t="str">
        <f>IF(E1065="ORG 6 / ORG 1",_xlfn.XLOOKUP(D1065,'Zip Code Lookup'!$A$115:$A$148,'Data Entry'!$B$115:$B$147,"ORG 1"),"N/A")</f>
        <v>N/A</v>
      </c>
    </row>
    <row r="1066" spans="3:6" x14ac:dyDescent="0.25">
      <c r="C1066" s="28">
        <v>45174</v>
      </c>
      <c r="D1066">
        <v>48329</v>
      </c>
      <c r="E1066" t="str">
        <f>_xlfn.XLOOKUP(_xlfn.XLOOKUP(D1066,'Zip Code Lookup'!$F$29:$F$1276,'Zip Code Lookup'!$G$29:$G$1276),'Data Entry'!$AC$2:$AC$85,'Data Entry'!$AD$2:$AD$85,"Not Found")</f>
        <v>Not Found</v>
      </c>
      <c r="F1066" t="str">
        <f>IF(E1066="ORG 6 / ORG 1",_xlfn.XLOOKUP(D1066,'Zip Code Lookup'!$A$115:$A$148,'Data Entry'!$B$115:$B$147,"ORG 1"),"N/A")</f>
        <v>N/A</v>
      </c>
    </row>
    <row r="1067" spans="3:6" x14ac:dyDescent="0.25">
      <c r="C1067" s="28">
        <v>45174</v>
      </c>
      <c r="D1067">
        <v>48615</v>
      </c>
      <c r="E1067" t="str">
        <f>_xlfn.XLOOKUP(_xlfn.XLOOKUP(D1067,'Zip Code Lookup'!$F$29:$F$1276,'Zip Code Lookup'!$G$29:$G$1276),'Data Entry'!$AC$2:$AC$85,'Data Entry'!$AD$2:$AD$85,"Not Found")</f>
        <v>ORG 11</v>
      </c>
      <c r="F1067" t="str">
        <f>IF(E1067="ORG 6 / ORG 1",_xlfn.XLOOKUP(D1067,'Zip Code Lookup'!$A$115:$A$148,'Data Entry'!$B$115:$B$147,"ORG 1"),"N/A")</f>
        <v>N/A</v>
      </c>
    </row>
    <row r="1068" spans="3:6" x14ac:dyDescent="0.25">
      <c r="C1068" s="28">
        <v>45174</v>
      </c>
      <c r="D1068">
        <v>48207</v>
      </c>
      <c r="E1068" t="s">
        <v>1197</v>
      </c>
      <c r="F1068" t="str">
        <f>IF(E1068="ORG 6 / ORG 1",_xlfn.XLOOKUP(D1068,'Zip Code Lookup'!$A$115:$A$148,'Data Entry'!$B$115:$B$147,"ORG 1"),"N/A")</f>
        <v>N/A</v>
      </c>
    </row>
    <row r="1069" spans="3:6" x14ac:dyDescent="0.25">
      <c r="C1069" s="28">
        <v>45175</v>
      </c>
      <c r="D1069">
        <v>48390</v>
      </c>
      <c r="E1069" t="str">
        <f>_xlfn.XLOOKUP(_xlfn.XLOOKUP(D1069,'Zip Code Lookup'!$F$29:$F$1276,'Zip Code Lookup'!$G$29:$G$1276),'Data Entry'!$AC$2:$AC$85,'Data Entry'!$AD$2:$AD$85,"Not Found")</f>
        <v>Not Found</v>
      </c>
      <c r="F1069" t="str">
        <f>IF(E1069="ORG 6 / ORG 1",_xlfn.XLOOKUP(D1069,'Zip Code Lookup'!$A$115:$A$148,'Data Entry'!$B$115:$B$147,"ORG 1"),"N/A")</f>
        <v>N/A</v>
      </c>
    </row>
    <row r="1070" spans="3:6" x14ac:dyDescent="0.25">
      <c r="C1070" s="28">
        <v>45175</v>
      </c>
      <c r="D1070">
        <v>49451</v>
      </c>
      <c r="E1070" t="str">
        <f>_xlfn.XLOOKUP(_xlfn.XLOOKUP(D1070,'Zip Code Lookup'!$F$29:$F$1276,'Zip Code Lookup'!$G$29:$G$1276),'Data Entry'!$AC$2:$AC$85,'Data Entry'!$AD$2:$AD$85,"Not Found")</f>
        <v>ORG 2</v>
      </c>
      <c r="F1070" t="str">
        <f>IF(E1070="ORG 6 / ORG 1",_xlfn.XLOOKUP(D1070,'Zip Code Lookup'!$A$115:$A$148,'Data Entry'!$B$115:$B$147,"ORG 1"),"N/A")</f>
        <v>N/A</v>
      </c>
    </row>
    <row r="1071" spans="3:6" x14ac:dyDescent="0.25">
      <c r="C1071" s="28">
        <v>45175</v>
      </c>
      <c r="D1071">
        <v>48021</v>
      </c>
      <c r="E1071" t="str">
        <f>_xlfn.XLOOKUP(_xlfn.XLOOKUP(D1071,'Zip Code Lookup'!$F$29:$F$1276,'Zip Code Lookup'!$G$29:$G$1276),'Data Entry'!$AC$2:$AC$85,'Data Entry'!$AD$2:$AD$85,"Not Found")</f>
        <v>Not Found</v>
      </c>
      <c r="F1071" t="str">
        <f>IF(E1071="ORG 6 / ORG 1",_xlfn.XLOOKUP(D1071,'Zip Code Lookup'!$A$115:$A$148,'Data Entry'!$B$115:$B$147,"ORG 1"),"N/A")</f>
        <v>N/A</v>
      </c>
    </row>
    <row r="1072" spans="3:6" x14ac:dyDescent="0.25">
      <c r="C1072" s="28">
        <v>45175</v>
      </c>
      <c r="D1072">
        <v>48180</v>
      </c>
      <c r="E1072" t="s">
        <v>1191</v>
      </c>
      <c r="F1072" t="str">
        <f>IF(E1072="ORG 6 / ORG 1",_xlfn.XLOOKUP(D1072,'Zip Code Lookup'!$A$115:$A$148,'Data Entry'!$B$115:$B$147,"ORG 1"),"N/A")</f>
        <v>N/A</v>
      </c>
    </row>
    <row r="1073" spans="3:6" x14ac:dyDescent="0.25">
      <c r="C1073" s="28">
        <v>45175</v>
      </c>
      <c r="D1073">
        <v>49331</v>
      </c>
      <c r="E1073" t="str">
        <f>_xlfn.XLOOKUP(_xlfn.XLOOKUP(D1073,'Zip Code Lookup'!$F$29:$F$1276,'Zip Code Lookup'!$G$29:$G$1276),'Data Entry'!$AC$2:$AC$85,'Data Entry'!$AD$2:$AD$85,"Not Found")</f>
        <v>ORG 2</v>
      </c>
      <c r="F1073" t="str">
        <f>IF(E1073="ORG 6 / ORG 1",_xlfn.XLOOKUP(D1073,'Zip Code Lookup'!$A$115:$A$148,'Data Entry'!$B$115:$B$147,"ORG 1"),"N/A")</f>
        <v>N/A</v>
      </c>
    </row>
    <row r="1074" spans="3:6" x14ac:dyDescent="0.25">
      <c r="C1074" s="28">
        <v>45175</v>
      </c>
      <c r="D1074" t="s">
        <v>629</v>
      </c>
      <c r="E1074" t="str">
        <f>_xlfn.XLOOKUP(_xlfn.XLOOKUP(D1074,'Zip Code Lookup'!$F$29:$F$1276,'Zip Code Lookup'!$G$29:$G$1276),'Data Entry'!$AC$2:$AC$85,'Data Entry'!$AD$2:$AD$85,"Not Found")</f>
        <v>Not Found</v>
      </c>
      <c r="F1074" t="str">
        <f>IF(E1074="ORG 6 / ORG 1",_xlfn.XLOOKUP(D1074,'Zip Code Lookup'!$A$115:$A$148,'Data Entry'!$B$115:$B$147,"ORG 1"),"N/A")</f>
        <v>N/A</v>
      </c>
    </row>
    <row r="1075" spans="3:6" x14ac:dyDescent="0.25">
      <c r="C1075" s="28">
        <v>45177</v>
      </c>
      <c r="D1075">
        <v>48911</v>
      </c>
      <c r="E1075" t="str">
        <f>_xlfn.XLOOKUP(_xlfn.XLOOKUP(D1075,'Zip Code Lookup'!$F$29:$F$1276,'Zip Code Lookup'!$G$29:$G$1276),'Data Entry'!$AC$2:$AC$85,'Data Entry'!$AD$2:$AD$85,"Not Found")</f>
        <v>ORG 14</v>
      </c>
      <c r="F1075" t="str">
        <f>IF(E1075="ORG 6 / ORG 1",_xlfn.XLOOKUP(D1075,'Zip Code Lookup'!$A$115:$A$148,'Data Entry'!$B$115:$B$147,"ORG 1"),"N/A")</f>
        <v>N/A</v>
      </c>
    </row>
    <row r="1076" spans="3:6" x14ac:dyDescent="0.25">
      <c r="C1076" s="28">
        <v>45177</v>
      </c>
      <c r="D1076">
        <v>49503</v>
      </c>
      <c r="E1076" t="str">
        <f>_xlfn.XLOOKUP(_xlfn.XLOOKUP(D1076,'Zip Code Lookup'!$F$29:$F$1276,'Zip Code Lookup'!$G$29:$G$1276),'Data Entry'!$AC$2:$AC$85,'Data Entry'!$AD$2:$AD$85,"Not Found")</f>
        <v>ORG 2</v>
      </c>
      <c r="F1076" t="str">
        <f>IF(E1076="ORG 6 / ORG 1",_xlfn.XLOOKUP(D1076,'Zip Code Lookup'!$A$115:$A$148,'Data Entry'!$B$115:$B$147,"ORG 1"),"N/A")</f>
        <v>N/A</v>
      </c>
    </row>
    <row r="1077" spans="3:6" x14ac:dyDescent="0.25">
      <c r="C1077" s="28">
        <v>45178</v>
      </c>
      <c r="D1077">
        <v>49504</v>
      </c>
      <c r="E1077" t="str">
        <f>_xlfn.XLOOKUP(_xlfn.XLOOKUP(D1077,'Zip Code Lookup'!$F$29:$F$1276,'Zip Code Lookup'!$G$29:$G$1276),'Data Entry'!$AC$2:$AC$85,'Data Entry'!$AD$2:$AD$85,"Not Found")</f>
        <v>ORG 2</v>
      </c>
      <c r="F1077" t="str">
        <f>IF(E1077="ORG 6 / ORG 1",_xlfn.XLOOKUP(D1077,'Zip Code Lookup'!$A$115:$A$148,'Data Entry'!$B$115:$B$147,"ORG 1"),"N/A")</f>
        <v>N/A</v>
      </c>
    </row>
    <row r="1078" spans="3:6" x14ac:dyDescent="0.25">
      <c r="C1078" s="28">
        <v>45179</v>
      </c>
      <c r="D1078">
        <v>48221</v>
      </c>
      <c r="E1078" t="s">
        <v>1197</v>
      </c>
      <c r="F1078" t="str">
        <f>IF(E1078="ORG 6 / ORG 1",_xlfn.XLOOKUP(D1078,'Zip Code Lookup'!$A$115:$A$148,'Data Entry'!$B$115:$B$147,"ORG 1"),"N/A")</f>
        <v>N/A</v>
      </c>
    </row>
    <row r="1079" spans="3:6" x14ac:dyDescent="0.25">
      <c r="C1079" s="28">
        <v>45180</v>
      </c>
      <c r="D1079">
        <v>48846</v>
      </c>
      <c r="E1079" t="str">
        <f>_xlfn.XLOOKUP(_xlfn.XLOOKUP(D1079,'Zip Code Lookup'!$F$29:$F$1276,'Zip Code Lookup'!$G$29:$G$1276),'Data Entry'!$AC$2:$AC$85,'Data Entry'!$AD$2:$AD$85,"Not Found")</f>
        <v>ORG 2</v>
      </c>
      <c r="F1079" t="str">
        <f>IF(E1079="ORG 6 / ORG 1",_xlfn.XLOOKUP(D1079,'Zip Code Lookup'!$A$115:$A$148,'Data Entry'!$B$115:$B$147,"ORG 1"),"N/A")</f>
        <v>N/A</v>
      </c>
    </row>
    <row r="1080" spans="3:6" x14ac:dyDescent="0.25">
      <c r="C1080" s="28">
        <v>45181</v>
      </c>
      <c r="D1080">
        <v>48506</v>
      </c>
      <c r="E1080" t="str">
        <f>_xlfn.XLOOKUP(_xlfn.XLOOKUP(D1080,'Zip Code Lookup'!$F$29:$F$1276,'Zip Code Lookup'!$G$29:$G$1276),'Data Entry'!$AC$2:$AC$85,'Data Entry'!$AD$2:$AD$85,"Not Found")</f>
        <v>ORG 10</v>
      </c>
      <c r="F1080" t="str">
        <f>IF(E1080="ORG 6 / ORG 1",_xlfn.XLOOKUP(D1080,'Zip Code Lookup'!$A$115:$A$148,'Data Entry'!$B$115:$B$147,"ORG 1"),"N/A")</f>
        <v>N/A</v>
      </c>
    </row>
    <row r="1081" spans="3:6" x14ac:dyDescent="0.25">
      <c r="C1081" s="28">
        <v>45182</v>
      </c>
      <c r="D1081">
        <v>49036</v>
      </c>
      <c r="E1081" t="str">
        <f>_xlfn.XLOOKUP(_xlfn.XLOOKUP(D1081,'Zip Code Lookup'!$F$29:$F$1276,'Zip Code Lookup'!$G$29:$G$1276),'Data Entry'!$AC$2:$AC$85,'Data Entry'!$AD$2:$AD$85,"Not Found")</f>
        <v>ORG 15</v>
      </c>
      <c r="F1081" t="str">
        <f>IF(E1081="ORG 6 / ORG 1",_xlfn.XLOOKUP(D1081,'Zip Code Lookup'!$A$115:$A$148,'Data Entry'!$B$115:$B$147,"ORG 1"),"N/A")</f>
        <v>N/A</v>
      </c>
    </row>
    <row r="1082" spans="3:6" x14ac:dyDescent="0.25">
      <c r="C1082" s="28">
        <v>45182</v>
      </c>
      <c r="D1082">
        <v>48206</v>
      </c>
      <c r="E1082" t="s">
        <v>1197</v>
      </c>
      <c r="F1082" t="str">
        <f>IF(E1082="ORG 6 / ORG 1",_xlfn.XLOOKUP(D1082,'Zip Code Lookup'!$A$115:$A$148,'Data Entry'!$B$115:$B$147,"ORG 1"),"N/A")</f>
        <v>N/A</v>
      </c>
    </row>
    <row r="1083" spans="3:6" x14ac:dyDescent="0.25">
      <c r="C1083" s="28">
        <v>45183</v>
      </c>
      <c r="D1083">
        <v>49348</v>
      </c>
      <c r="E1083" t="str">
        <f>_xlfn.XLOOKUP(_xlfn.XLOOKUP(D1083,'Zip Code Lookup'!$F$29:$F$1276,'Zip Code Lookup'!$G$29:$G$1276),'Data Entry'!$AC$2:$AC$85,'Data Entry'!$AD$2:$AD$85,"Not Found")</f>
        <v>ORG 2</v>
      </c>
      <c r="F1083" t="str">
        <f>IF(E1083="ORG 6 / ORG 1",_xlfn.XLOOKUP(D1083,'Zip Code Lookup'!$A$115:$A$148,'Data Entry'!$B$115:$B$147,"ORG 1"),"N/A")</f>
        <v>N/A</v>
      </c>
    </row>
    <row r="1084" spans="3:6" x14ac:dyDescent="0.25">
      <c r="C1084" s="28">
        <v>45183</v>
      </c>
      <c r="D1084">
        <v>49504</v>
      </c>
      <c r="E1084" t="str">
        <f>_xlfn.XLOOKUP(_xlfn.XLOOKUP(D1084,'Zip Code Lookup'!$F$29:$F$1276,'Zip Code Lookup'!$G$29:$G$1276),'Data Entry'!$AC$2:$AC$85,'Data Entry'!$AD$2:$AD$85,"Not Found")</f>
        <v>ORG 2</v>
      </c>
      <c r="F1084" t="str">
        <f>IF(E1084="ORG 6 / ORG 1",_xlfn.XLOOKUP(D1084,'Zip Code Lookup'!$A$115:$A$148,'Data Entry'!$B$115:$B$147,"ORG 1"),"N/A")</f>
        <v>N/A</v>
      </c>
    </row>
    <row r="1085" spans="3:6" x14ac:dyDescent="0.25">
      <c r="C1085" s="28">
        <v>45183</v>
      </c>
      <c r="D1085">
        <v>49456</v>
      </c>
      <c r="E1085" t="str">
        <f>_xlfn.XLOOKUP(_xlfn.XLOOKUP(D1085,'Zip Code Lookup'!$F$29:$F$1276,'Zip Code Lookup'!$G$29:$G$1276),'Data Entry'!$AC$2:$AC$85,'Data Entry'!$AD$2:$AD$85,"Not Found")</f>
        <v>ORG 2</v>
      </c>
      <c r="F1085" t="str">
        <f>IF(E1085="ORG 6 / ORG 1",_xlfn.XLOOKUP(D1085,'Zip Code Lookup'!$A$115:$A$148,'Data Entry'!$B$115:$B$147,"ORG 1"),"N/A")</f>
        <v>N/A</v>
      </c>
    </row>
    <row r="1086" spans="3:6" x14ac:dyDescent="0.25">
      <c r="C1086" s="28">
        <v>45183</v>
      </c>
      <c r="D1086">
        <v>49445</v>
      </c>
      <c r="E1086" t="str">
        <f>_xlfn.XLOOKUP(_xlfn.XLOOKUP(D1086,'Zip Code Lookup'!$F$29:$F$1276,'Zip Code Lookup'!$G$29:$G$1276),'Data Entry'!$AC$2:$AC$85,'Data Entry'!$AD$2:$AD$85,"Not Found")</f>
        <v>ORG 2</v>
      </c>
      <c r="F1086" t="str">
        <f>IF(E1086="ORG 6 / ORG 1",_xlfn.XLOOKUP(D1086,'Zip Code Lookup'!$A$115:$A$148,'Data Entry'!$B$115:$B$147,"ORG 1"),"N/A")</f>
        <v>N/A</v>
      </c>
    </row>
    <row r="1087" spans="3:6" x14ac:dyDescent="0.25">
      <c r="C1087" s="28">
        <v>45184</v>
      </c>
      <c r="D1087">
        <v>48205</v>
      </c>
      <c r="E1087" t="s">
        <v>1197</v>
      </c>
      <c r="F1087" t="str">
        <f>IF(E1087="ORG 6 / ORG 1",_xlfn.XLOOKUP(D1087,'Zip Code Lookup'!$A$115:$A$148,'Data Entry'!$B$115:$B$147,"ORG 1"),"N/A")</f>
        <v>N/A</v>
      </c>
    </row>
    <row r="1088" spans="3:6" x14ac:dyDescent="0.25">
      <c r="C1088" s="28">
        <v>45184</v>
      </c>
      <c r="D1088">
        <v>48185</v>
      </c>
      <c r="E1088" t="s">
        <v>1191</v>
      </c>
      <c r="F1088" t="str">
        <f>IF(E1088="ORG 6 / ORG 1",_xlfn.XLOOKUP(D1088,'Zip Code Lookup'!$A$115:$A$148,'Data Entry'!$B$115:$B$147,"ORG 1"),"N/A")</f>
        <v>N/A</v>
      </c>
    </row>
    <row r="1089" spans="3:6" x14ac:dyDescent="0.25">
      <c r="C1089" s="28">
        <v>45184</v>
      </c>
      <c r="D1089">
        <v>48205</v>
      </c>
      <c r="E1089" t="s">
        <v>1197</v>
      </c>
      <c r="F1089" t="str">
        <f>IF(E1089="ORG 6 / ORG 1",_xlfn.XLOOKUP(D1089,'Zip Code Lookup'!$A$115:$A$148,'Zip Code Lookup'!$C$115:$C$148,"ORG 1"),"N/A")</f>
        <v>N/A</v>
      </c>
    </row>
    <row r="1090" spans="3:6" x14ac:dyDescent="0.25">
      <c r="C1090" s="28">
        <v>45187</v>
      </c>
      <c r="D1090">
        <v>48197</v>
      </c>
      <c r="E1090" t="str">
        <f>_xlfn.XLOOKUP(_xlfn.XLOOKUP(D1090,'Zip Code Lookup'!$F$29:$F$1276,'Zip Code Lookup'!$G$29:$G$1276),'Data Entry'!$AC$2:$AC$85,'Data Entry'!$AD$2:$AD$85,"Not Found")</f>
        <v>ORG 12</v>
      </c>
      <c r="F1090" t="str">
        <f>IF(E1090="ORG 6 / ORG 1",_xlfn.XLOOKUP(D1090,'Zip Code Lookup'!$A$115:$A$148,'Zip Code Lookup'!$C$115:$C$148,"ORG 1"),"N/A")</f>
        <v>N/A</v>
      </c>
    </row>
    <row r="1091" spans="3:6" x14ac:dyDescent="0.25">
      <c r="C1091" s="28">
        <v>45187</v>
      </c>
      <c r="D1091">
        <v>48225</v>
      </c>
      <c r="E1091" t="s">
        <v>1197</v>
      </c>
      <c r="F1091" t="str">
        <f>IF(E1091="ORG 6 / ORG 1",_xlfn.XLOOKUP(D1091,'Zip Code Lookup'!$A$115:$A$148,'Zip Code Lookup'!$C$115:$C$148,"ORG 1"),"N/A")</f>
        <v>N/A</v>
      </c>
    </row>
    <row r="1092" spans="3:6" x14ac:dyDescent="0.25">
      <c r="C1092" s="28">
        <v>45187</v>
      </c>
      <c r="D1092">
        <v>49442</v>
      </c>
      <c r="E1092" t="str">
        <f>_xlfn.XLOOKUP(_xlfn.XLOOKUP(D1092,'Zip Code Lookup'!$F$29:$F$1276,'Zip Code Lookup'!$G$29:$G$1276),'Data Entry'!$AC$2:$AC$85,'Data Entry'!$AD$2:$AD$85,"Not Found")</f>
        <v>ORG 2</v>
      </c>
      <c r="F1092" t="str">
        <f>IF(E1092="ORG 6 / ORG 1",_xlfn.XLOOKUP(D1092,'Zip Code Lookup'!$A$115:$A$148,'Zip Code Lookup'!$C$115:$C$148,"ORG 1"),"N/A")</f>
        <v>N/A</v>
      </c>
    </row>
    <row r="1093" spans="3:6" x14ac:dyDescent="0.25">
      <c r="C1093" s="28">
        <v>45187</v>
      </c>
      <c r="D1093">
        <v>49112</v>
      </c>
      <c r="E1093" t="str">
        <f>_xlfn.XLOOKUP(_xlfn.XLOOKUP(D1093,'Zip Code Lookup'!$F$29:$F$1276,'Zip Code Lookup'!$G$29:$G$1276),'Data Entry'!$AC$2:$AC$85,'Data Entry'!$AD$2:$AD$85,"Not Found")</f>
        <v>ORG 13</v>
      </c>
      <c r="F1093" t="str">
        <f>IF(E1093="ORG 6 / ORG 1",_xlfn.XLOOKUP(D1093,'Zip Code Lookup'!$A$115:$A$148,'Zip Code Lookup'!$C$115:$C$148,"ORG 1"),"N/A")</f>
        <v>N/A</v>
      </c>
    </row>
    <row r="1094" spans="3:6" x14ac:dyDescent="0.25">
      <c r="C1094" s="28">
        <v>45187</v>
      </c>
      <c r="D1094">
        <v>49444</v>
      </c>
      <c r="E1094" t="str">
        <f>_xlfn.XLOOKUP(_xlfn.XLOOKUP(D1094,'Zip Code Lookup'!$F$29:$F$1276,'Zip Code Lookup'!$G$29:$G$1276),'Data Entry'!$AC$2:$AC$85,'Data Entry'!$AD$2:$AD$85,"Not Found")</f>
        <v>ORG 2</v>
      </c>
      <c r="F1094" t="str">
        <f>IF(E1094="ORG 6 / ORG 1",_xlfn.XLOOKUP(D1094,'Zip Code Lookup'!$A$115:$A$148,'Zip Code Lookup'!$C$115:$C$148,"ORG 1"),"N/A")</f>
        <v>N/A</v>
      </c>
    </row>
    <row r="1095" spans="3:6" x14ac:dyDescent="0.25">
      <c r="C1095" s="28">
        <v>45187</v>
      </c>
      <c r="D1095">
        <v>48195</v>
      </c>
      <c r="E1095" t="s">
        <v>1191</v>
      </c>
      <c r="F1095" t="str">
        <f>IF(E1095="ORG 6 / ORG 1",_xlfn.XLOOKUP(D1095,'Zip Code Lookup'!$A$115:$A$148,'Zip Code Lookup'!$C$115:$C$148,"ORG 1"),"N/A")</f>
        <v>N/A</v>
      </c>
    </row>
    <row r="1096" spans="3:6" x14ac:dyDescent="0.25">
      <c r="C1096" s="28">
        <v>45187</v>
      </c>
      <c r="D1096">
        <v>49444</v>
      </c>
      <c r="E1096" t="str">
        <f>_xlfn.XLOOKUP(_xlfn.XLOOKUP(D1096,'Zip Code Lookup'!$F$29:$F$1276,'Zip Code Lookup'!$G$29:$G$1276),'Data Entry'!$AC$2:$AC$85,'Data Entry'!$AD$2:$AD$85,"Not Found")</f>
        <v>ORG 2</v>
      </c>
      <c r="F1096" t="str">
        <f>IF(E1096="ORG 6 / ORG 1",_xlfn.XLOOKUP(D1096,'Zip Code Lookup'!$A$115:$A$148,'Zip Code Lookup'!$C$115:$C$148,"ORG 1"),"N/A")</f>
        <v>N/A</v>
      </c>
    </row>
    <row r="1097" spans="3:6" x14ac:dyDescent="0.25">
      <c r="C1097" s="28">
        <v>45187</v>
      </c>
      <c r="D1097">
        <v>49645</v>
      </c>
      <c r="E1097" t="str">
        <f>_xlfn.XLOOKUP(_xlfn.XLOOKUP(D1097,'Zip Code Lookup'!$F$29:$F$1276,'Zip Code Lookup'!$G$29:$G$1276),'Data Entry'!$AC$2:$AC$85,'Data Entry'!$AD$2:$AD$85,"Not Found")</f>
        <v>ORG 15</v>
      </c>
      <c r="F1097" t="str">
        <f>IF(E1097="ORG 6 / ORG 1",_xlfn.XLOOKUP(D1097,'Zip Code Lookup'!$A$115:$A$148,'Zip Code Lookup'!$C$115:$C$148,"ORG 1"),"N/A")</f>
        <v>N/A</v>
      </c>
    </row>
    <row r="1098" spans="3:6" x14ac:dyDescent="0.25">
      <c r="C1098" s="28">
        <v>45187</v>
      </c>
      <c r="D1098">
        <v>48601</v>
      </c>
      <c r="E1098" t="str">
        <f>_xlfn.XLOOKUP(_xlfn.XLOOKUP(D1098,'Zip Code Lookup'!$F$29:$F$1276,'Zip Code Lookup'!$G$29:$G$1276),'Data Entry'!$AC$2:$AC$85,'Data Entry'!$AD$2:$AD$85,"Not Found")</f>
        <v>ORG 11</v>
      </c>
      <c r="F1098" t="str">
        <f>IF(E1098="ORG 6 / ORG 1",_xlfn.XLOOKUP(D1098,'Zip Code Lookup'!$A$115:$A$148,'Zip Code Lookup'!$C$115:$C$148,"ORG 1"),"N/A")</f>
        <v>N/A</v>
      </c>
    </row>
    <row r="1099" spans="3:6" x14ac:dyDescent="0.25">
      <c r="C1099" s="28">
        <v>45187</v>
      </c>
      <c r="D1099">
        <v>49508</v>
      </c>
      <c r="E1099" t="str">
        <f>_xlfn.XLOOKUP(_xlfn.XLOOKUP(D1099,'Zip Code Lookup'!$F$29:$F$1276,'Zip Code Lookup'!$G$29:$G$1276),'Data Entry'!$AC$2:$AC$85,'Data Entry'!$AD$2:$AD$85,"Not Found")</f>
        <v>ORG 2</v>
      </c>
      <c r="F1099" t="str">
        <f>IF(E1099="ORG 6 / ORG 1",_xlfn.XLOOKUP(D1099,'Zip Code Lookup'!$A$115:$A$148,'Zip Code Lookup'!$C$115:$C$148,"ORG 1"),"N/A")</f>
        <v>N/A</v>
      </c>
    </row>
    <row r="1100" spans="3:6" x14ac:dyDescent="0.25">
      <c r="C1100" s="28">
        <v>45187</v>
      </c>
      <c r="D1100">
        <v>49442</v>
      </c>
      <c r="E1100" t="str">
        <f>_xlfn.XLOOKUP(_xlfn.XLOOKUP(D1100,'Zip Code Lookup'!$F$29:$F$1276,'Zip Code Lookup'!$G$29:$G$1276),'Data Entry'!$AC$2:$AC$85,'Data Entry'!$AD$2:$AD$85,"Not Found")</f>
        <v>ORG 2</v>
      </c>
      <c r="F1100" t="str">
        <f>IF(E1100="ORG 6 / ORG 1",_xlfn.XLOOKUP(D1100,'Zip Code Lookup'!$A$115:$A$148,'Zip Code Lookup'!$C$115:$C$148,"ORG 1"),"N/A")</f>
        <v>N/A</v>
      </c>
    </row>
    <row r="1101" spans="3:6" x14ac:dyDescent="0.25">
      <c r="C1101" s="28">
        <v>45188</v>
      </c>
      <c r="D1101">
        <v>48237</v>
      </c>
      <c r="E1101" t="str">
        <f>_xlfn.XLOOKUP(_xlfn.XLOOKUP(D1101,'Zip Code Lookup'!$F$29:$F$1276,'Zip Code Lookup'!$G$29:$G$1276),'Data Entry'!$AC$2:$AC$85,'Data Entry'!$AD$2:$AD$85,"Not Found")</f>
        <v>Not Found</v>
      </c>
      <c r="F1101" t="str">
        <f>IF(E1101="ORG 6 / ORG 1",_xlfn.XLOOKUP(D1101,'Zip Code Lookup'!$A$115:$A$148,'Zip Code Lookup'!$C$115:$C$148,"ORG 1"),"N/A")</f>
        <v>N/A</v>
      </c>
    </row>
    <row r="1102" spans="3:6" x14ac:dyDescent="0.25">
      <c r="C1102" s="28">
        <v>45188</v>
      </c>
      <c r="D1102">
        <v>49418</v>
      </c>
      <c r="E1102" t="str">
        <f>_xlfn.XLOOKUP(_xlfn.XLOOKUP(D1102,'Zip Code Lookup'!$F$29:$F$1276,'Zip Code Lookup'!$G$29:$G$1276),'Data Entry'!$AC$2:$AC$85,'Data Entry'!$AD$2:$AD$85,"Not Found")</f>
        <v>ORG 2</v>
      </c>
      <c r="F1102" t="str">
        <f>IF(E1102="ORG 6 / ORG 1",_xlfn.XLOOKUP(D1102,'Zip Code Lookup'!$A$115:$A$148,'Zip Code Lookup'!$C$115:$C$148,"ORG 1"),"N/A")</f>
        <v>N/A</v>
      </c>
    </row>
    <row r="1103" spans="3:6" x14ac:dyDescent="0.25">
      <c r="C1103" s="28">
        <v>45188</v>
      </c>
      <c r="D1103">
        <v>49315</v>
      </c>
      <c r="E1103" t="str">
        <f>_xlfn.XLOOKUP(_xlfn.XLOOKUP(D1103,'Zip Code Lookup'!$F$29:$F$1276,'Zip Code Lookup'!$G$29:$G$1276),'Data Entry'!$AC$2:$AC$85,'Data Entry'!$AD$2:$AD$85,"Not Found")</f>
        <v>ORG 2</v>
      </c>
      <c r="F1103" t="str">
        <f>IF(E1103="ORG 6 / ORG 1",_xlfn.XLOOKUP(D1103,'Zip Code Lookup'!$A$115:$A$148,'Zip Code Lookup'!$C$115:$C$148,"ORG 1"),"N/A")</f>
        <v>N/A</v>
      </c>
    </row>
    <row r="1104" spans="3:6" x14ac:dyDescent="0.25">
      <c r="C1104" s="28">
        <v>45188</v>
      </c>
      <c r="D1104">
        <v>48342</v>
      </c>
      <c r="E1104" t="str">
        <f>_xlfn.XLOOKUP(_xlfn.XLOOKUP(D1104,'Zip Code Lookup'!$F$29:$F$1276,'Zip Code Lookup'!$G$29:$G$1276),'Data Entry'!$AC$2:$AC$85,'Data Entry'!$AD$2:$AD$85,"Not Found")</f>
        <v>Not Found</v>
      </c>
      <c r="F1104" t="str">
        <f>IF(E1104="ORG 6 / ORG 1",_xlfn.XLOOKUP(D1104,'Zip Code Lookup'!$A$115:$A$148,'Zip Code Lookup'!$C$115:$C$148,"ORG 1"),"N/A")</f>
        <v>N/A</v>
      </c>
    </row>
    <row r="1105" spans="3:6" x14ac:dyDescent="0.25">
      <c r="C1105" s="28">
        <v>45188</v>
      </c>
      <c r="D1105">
        <v>48442</v>
      </c>
      <c r="E1105" t="str">
        <f>_xlfn.XLOOKUP(_xlfn.XLOOKUP(D1105,'Zip Code Lookup'!$F$29:$F$1276,'Zip Code Lookup'!$G$29:$G$1276),'Data Entry'!$AC$2:$AC$85,'Data Entry'!$AD$2:$AD$85,"Not Found")</f>
        <v>Not Found</v>
      </c>
      <c r="F1105" t="str">
        <f>IF(E1105="ORG 6 / ORG 1",_xlfn.XLOOKUP(D1105,'Zip Code Lookup'!$A$115:$A$148,'Zip Code Lookup'!$C$115:$C$148,"ORG 1"),"N/A")</f>
        <v>N/A</v>
      </c>
    </row>
    <row r="1106" spans="3:6" x14ac:dyDescent="0.25">
      <c r="C1106" s="28">
        <v>45188</v>
      </c>
      <c r="D1106">
        <v>48186</v>
      </c>
      <c r="E1106" t="s">
        <v>1191</v>
      </c>
      <c r="F1106" t="str">
        <f>IF(E1106="ORG 6 / ORG 1",_xlfn.XLOOKUP(D1106,'Zip Code Lookup'!$A$115:$A$148,'Zip Code Lookup'!$C$115:$C$148,"ORG 1"),"N/A")</f>
        <v>N/A</v>
      </c>
    </row>
    <row r="1107" spans="3:6" x14ac:dyDescent="0.25">
      <c r="C1107" s="28">
        <v>45188</v>
      </c>
      <c r="D1107">
        <v>48768</v>
      </c>
      <c r="E1107" t="str">
        <f>_xlfn.XLOOKUP(_xlfn.XLOOKUP(D1107,'Zip Code Lookup'!$F$29:$F$1276,'Zip Code Lookup'!$G$29:$G$1276),'Data Entry'!$AC$2:$AC$85,'Data Entry'!$AD$2:$AD$85,"Not Found")</f>
        <v>ORG 10</v>
      </c>
      <c r="F1107" t="str">
        <f>IF(E1107="ORG 6 / ORG 1",_xlfn.XLOOKUP(D1107,'Zip Code Lookup'!$A$115:$A$148,'Zip Code Lookup'!$C$115:$C$148,"ORG 1"),"N/A")</f>
        <v>N/A</v>
      </c>
    </row>
    <row r="1108" spans="3:6" x14ac:dyDescent="0.25">
      <c r="C1108" s="28">
        <v>45189</v>
      </c>
      <c r="D1108">
        <v>48224</v>
      </c>
      <c r="E1108" t="s">
        <v>1197</v>
      </c>
      <c r="F1108" t="str">
        <f>IF(E1108="ORG 6 / ORG 1",_xlfn.XLOOKUP(D1108,'Zip Code Lookup'!$A$115:$A$148,'Zip Code Lookup'!$C$115:$C$148,"ORG 1"),"N/A")</f>
        <v>N/A</v>
      </c>
    </row>
    <row r="1109" spans="3:6" x14ac:dyDescent="0.25">
      <c r="C1109" s="28">
        <v>45190</v>
      </c>
      <c r="D1109">
        <v>48881</v>
      </c>
      <c r="E1109" t="str">
        <f>_xlfn.XLOOKUP(_xlfn.XLOOKUP(D1109,'Zip Code Lookup'!$F$29:$F$1276,'Zip Code Lookup'!$G$29:$G$1276),'Data Entry'!$AC$2:$AC$85,'Data Entry'!$AD$2:$AD$85,"Not Found")</f>
        <v>ORG 2</v>
      </c>
      <c r="F1109" t="str">
        <f>IF(E1109="ORG 6 / ORG 1",_xlfn.XLOOKUP(D1109,'Zip Code Lookup'!$A$115:$A$148,'Zip Code Lookup'!$C$115:$C$148,"ORG 1"),"N/A")</f>
        <v>N/A</v>
      </c>
    </row>
    <row r="1110" spans="3:6" x14ac:dyDescent="0.25">
      <c r="C1110" s="28">
        <v>45190</v>
      </c>
      <c r="D1110">
        <v>48829</v>
      </c>
      <c r="E1110" t="str">
        <f>_xlfn.XLOOKUP(_xlfn.XLOOKUP(D1110,'Zip Code Lookup'!$F$29:$F$1276,'Zip Code Lookup'!$G$29:$G$1276),'Data Entry'!$AC$2:$AC$85,'Data Entry'!$AD$2:$AD$85,"Not Found")</f>
        <v>ORG 2</v>
      </c>
      <c r="F1110" t="str">
        <f>IF(E1110="ORG 6 / ORG 1",_xlfn.XLOOKUP(D1110,'Zip Code Lookup'!$A$115:$A$148,'Zip Code Lookup'!$C$115:$C$148,"ORG 1"),"N/A")</f>
        <v>N/A</v>
      </c>
    </row>
    <row r="1111" spans="3:6" x14ac:dyDescent="0.25">
      <c r="C1111" s="28">
        <v>45190</v>
      </c>
      <c r="D1111">
        <v>49444</v>
      </c>
      <c r="E1111" t="str">
        <f>_xlfn.XLOOKUP(_xlfn.XLOOKUP(D1111,'Zip Code Lookup'!$F$29:$F$1276,'Zip Code Lookup'!$G$29:$G$1276),'Data Entry'!$AC$2:$AC$85,'Data Entry'!$AD$2:$AD$85,"Not Found")</f>
        <v>ORG 2</v>
      </c>
      <c r="F1111" t="str">
        <f>IF(E1111="ORG 6 / ORG 1",_xlfn.XLOOKUP(D1111,'Zip Code Lookup'!$A$115:$A$148,'Zip Code Lookup'!$C$115:$C$148,"ORG 1"),"N/A")</f>
        <v>N/A</v>
      </c>
    </row>
    <row r="1112" spans="3:6" x14ac:dyDescent="0.25">
      <c r="C1112" s="28">
        <v>45190</v>
      </c>
      <c r="D1112">
        <v>48237</v>
      </c>
      <c r="E1112" t="str">
        <f>_xlfn.XLOOKUP(_xlfn.XLOOKUP(D1112,'Zip Code Lookup'!$F$29:$F$1276,'Zip Code Lookup'!$G$29:$G$1276),'Data Entry'!$AC$2:$AC$85,'Data Entry'!$AD$2:$AD$85,"Not Found")</f>
        <v>Not Found</v>
      </c>
      <c r="F1112" t="str">
        <f>IF(E1112="ORG 6 / ORG 1",_xlfn.XLOOKUP(D1112,'Zip Code Lookup'!$A$115:$A$148,'Zip Code Lookup'!$C$115:$C$148,"ORG 1"),"N/A")</f>
        <v>N/A</v>
      </c>
    </row>
    <row r="1113" spans="3:6" x14ac:dyDescent="0.25">
      <c r="C1113" s="28">
        <v>45193</v>
      </c>
      <c r="D1113">
        <v>48089</v>
      </c>
      <c r="E1113" t="str">
        <f>_xlfn.XLOOKUP(_xlfn.XLOOKUP(D1113,'Zip Code Lookup'!$F$29:$F$1276,'Zip Code Lookup'!$G$29:$G$1276),'Data Entry'!$AC$2:$AC$85,'Data Entry'!$AD$2:$AD$85,"Not Found")</f>
        <v>Not Found</v>
      </c>
      <c r="F1113" t="str">
        <f>IF(E1113="ORG 6 / ORG 1",_xlfn.XLOOKUP(D1113,'Zip Code Lookup'!$A$115:$A$148,'Zip Code Lookup'!$C$115:$C$148,"ORG 1"),"N/A")</f>
        <v>N/A</v>
      </c>
    </row>
    <row r="1114" spans="3:6" x14ac:dyDescent="0.25">
      <c r="C1114" s="28">
        <v>45193</v>
      </c>
      <c r="D1114">
        <v>49442</v>
      </c>
      <c r="E1114" t="str">
        <f>_xlfn.XLOOKUP(_xlfn.XLOOKUP(D1114,'Zip Code Lookup'!$F$29:$F$1276,'Zip Code Lookup'!$G$29:$G$1276),'Data Entry'!$AC$2:$AC$85,'Data Entry'!$AD$2:$AD$85,"Not Found")</f>
        <v>ORG 2</v>
      </c>
      <c r="F1114" t="str">
        <f>IF(E1114="ORG 6 / ORG 1",_xlfn.XLOOKUP(D1114,'Zip Code Lookup'!$A$115:$A$148,'Zip Code Lookup'!$C$115:$C$148,"ORG 1"),"N/A")</f>
        <v>N/A</v>
      </c>
    </row>
    <row r="1115" spans="3:6" x14ac:dyDescent="0.25">
      <c r="C1115" s="28">
        <v>45194</v>
      </c>
      <c r="D1115">
        <v>48186</v>
      </c>
      <c r="E1115" t="s">
        <v>1191</v>
      </c>
      <c r="F1115" t="str">
        <f>IF(E1115="ORG 6 / ORG 1",_xlfn.XLOOKUP(D1115,'Zip Code Lookup'!$A$115:$A$148,'Zip Code Lookup'!$C$115:$C$148,"ORG 1"),"N/A")</f>
        <v>N/A</v>
      </c>
    </row>
    <row r="1116" spans="3:6" x14ac:dyDescent="0.25">
      <c r="C1116" s="28">
        <v>45194</v>
      </c>
      <c r="D1116">
        <v>49444</v>
      </c>
      <c r="E1116" t="str">
        <f>_xlfn.XLOOKUP(_xlfn.XLOOKUP(D1116,'Zip Code Lookup'!$F$29:$F$1276,'Zip Code Lookup'!$G$29:$G$1276),'Data Entry'!$AC$2:$AC$85,'Data Entry'!$AD$2:$AD$85,"Not Found")</f>
        <v>ORG 2</v>
      </c>
      <c r="F1116" t="str">
        <f>IF(E1116="ORG 6 / ORG 1",_xlfn.XLOOKUP(D1116,'Zip Code Lookup'!$A$115:$A$148,'Zip Code Lookup'!$C$115:$C$148,"ORG 1"),"N/A")</f>
        <v>N/A</v>
      </c>
    </row>
    <row r="1117" spans="3:6" x14ac:dyDescent="0.25">
      <c r="C1117" s="28">
        <v>45194</v>
      </c>
      <c r="D1117">
        <v>48225</v>
      </c>
      <c r="E1117" t="s">
        <v>1197</v>
      </c>
      <c r="F1117" t="str">
        <f>IF(E1117="ORG 6 / ORG 1",_xlfn.XLOOKUP(D1117,'Zip Code Lookup'!$A$115:$A$148,'Zip Code Lookup'!$C$115:$C$148,"ORG 1"),"N/A")</f>
        <v>N/A</v>
      </c>
    </row>
    <row r="1118" spans="3:6" x14ac:dyDescent="0.25">
      <c r="C1118" s="28">
        <v>45194</v>
      </c>
      <c r="D1118">
        <v>48503</v>
      </c>
      <c r="E1118" t="str">
        <f>_xlfn.XLOOKUP(_xlfn.XLOOKUP(D1118,'Zip Code Lookup'!$F$29:$F$1276,'Zip Code Lookup'!$G$29:$G$1276),'Data Entry'!$AC$2:$AC$85,'Data Entry'!$AD$2:$AD$85,"Not Found")</f>
        <v>ORG 10</v>
      </c>
      <c r="F1118" t="str">
        <f>IF(E1118="ORG 6 / ORG 1",_xlfn.XLOOKUP(D1118,'Zip Code Lookup'!$A$115:$A$148,'Zip Code Lookup'!$C$115:$C$148,"ORG 1"),"N/A")</f>
        <v>N/A</v>
      </c>
    </row>
    <row r="1119" spans="3:6" x14ac:dyDescent="0.25">
      <c r="C1119" s="28">
        <v>45194</v>
      </c>
      <c r="D1119">
        <v>48227</v>
      </c>
      <c r="E1119" t="s">
        <v>1197</v>
      </c>
      <c r="F1119" t="str">
        <f>IF(E1119="ORG 6 / ORG 1",_xlfn.XLOOKUP(D1119,'Zip Code Lookup'!$A$115:$A$148,'Zip Code Lookup'!$C$115:$C$148,"ORG 1"),"N/A")</f>
        <v>N/A</v>
      </c>
    </row>
    <row r="1120" spans="3:6" x14ac:dyDescent="0.25">
      <c r="C1120" s="28">
        <v>45194</v>
      </c>
      <c r="D1120">
        <v>48532</v>
      </c>
      <c r="E1120" t="str">
        <f>_xlfn.XLOOKUP(_xlfn.XLOOKUP(D1120,'Zip Code Lookup'!$F$29:$F$1276,'Zip Code Lookup'!$G$29:$G$1276),'Data Entry'!$AC$2:$AC$85,'Data Entry'!$AD$2:$AD$85,"Not Found")</f>
        <v>ORG 10</v>
      </c>
      <c r="F1120" t="str">
        <f>IF(E1120="ORG 6 / ORG 1",_xlfn.XLOOKUP(D1120,'Zip Code Lookup'!$A$115:$A$148,'Zip Code Lookup'!$C$115:$C$148,"ORG 1"),"N/A")</f>
        <v>N/A</v>
      </c>
    </row>
    <row r="1121" spans="3:6" x14ac:dyDescent="0.25">
      <c r="C1121" s="28">
        <v>45194</v>
      </c>
      <c r="D1121">
        <v>48836</v>
      </c>
      <c r="E1121" t="str">
        <f>_xlfn.XLOOKUP(_xlfn.XLOOKUP(D1121,'Zip Code Lookup'!$F$29:$F$1276,'Zip Code Lookup'!$G$29:$G$1276),'Data Entry'!$AC$2:$AC$85,'Data Entry'!$AD$2:$AD$85,"Not Found")</f>
        <v>ORG 12</v>
      </c>
      <c r="F1121" t="str">
        <f>IF(E1121="ORG 6 / ORG 1",_xlfn.XLOOKUP(D1121,'Zip Code Lookup'!$A$115:$A$148,'Zip Code Lookup'!$C$115:$C$148,"ORG 1"),"N/A")</f>
        <v>N/A</v>
      </c>
    </row>
    <row r="1122" spans="3:6" x14ac:dyDescent="0.25">
      <c r="C1122" s="28">
        <v>45194</v>
      </c>
      <c r="D1122">
        <v>49343</v>
      </c>
      <c r="E1122" t="str">
        <f>_xlfn.XLOOKUP(_xlfn.XLOOKUP(D1122,'Zip Code Lookup'!$F$29:$F$1276,'Zip Code Lookup'!$G$29:$G$1276),'Data Entry'!$AC$2:$AC$85,'Data Entry'!$AD$2:$AD$85,"Not Found")</f>
        <v>ORG 2</v>
      </c>
      <c r="F1122" t="str">
        <f>IF(E1122="ORG 6 / ORG 1",_xlfn.XLOOKUP(D1122,'Zip Code Lookup'!$A$115:$A$148,'Zip Code Lookup'!$C$115:$C$148,"ORG 1"),"N/A")</f>
        <v>N/A</v>
      </c>
    </row>
    <row r="1123" spans="3:6" x14ac:dyDescent="0.25">
      <c r="C1123" s="28">
        <v>45195</v>
      </c>
      <c r="D1123">
        <v>49424</v>
      </c>
      <c r="E1123" t="str">
        <f>_xlfn.XLOOKUP(_xlfn.XLOOKUP(D1123,'Zip Code Lookup'!$F$29:$F$1276,'Zip Code Lookup'!$G$29:$G$1276),'Data Entry'!$AC$2:$AC$85,'Data Entry'!$AD$2:$AD$85,"Not Found")</f>
        <v>ORG 2</v>
      </c>
      <c r="F1123" t="str">
        <f>IF(E1123="ORG 6 / ORG 1",_xlfn.XLOOKUP(D1123,'Zip Code Lookup'!$A$115:$A$148,'Zip Code Lookup'!$C$115:$C$148,"ORG 1"),"N/A")</f>
        <v>N/A</v>
      </c>
    </row>
    <row r="1124" spans="3:6" x14ac:dyDescent="0.25">
      <c r="C1124" s="28">
        <v>45195</v>
      </c>
      <c r="D1124">
        <v>48601</v>
      </c>
      <c r="E1124" t="str">
        <f>_xlfn.XLOOKUP(_xlfn.XLOOKUP(D1124,'Zip Code Lookup'!$F$29:$F$1276,'Zip Code Lookup'!$G$29:$G$1276),'Data Entry'!$AC$2:$AC$85,'Data Entry'!$AD$2:$AD$85,"Not Found")</f>
        <v>ORG 11</v>
      </c>
      <c r="F1124" t="str">
        <f>IF(E1124="ORG 6 / ORG 1",_xlfn.XLOOKUP(D1124,'Zip Code Lookup'!$A$115:$A$148,'Zip Code Lookup'!$C$115:$C$148,"ORG 1"),"N/A")</f>
        <v>N/A</v>
      </c>
    </row>
    <row r="1125" spans="3:6" x14ac:dyDescent="0.25">
      <c r="C1125" s="28">
        <v>45196</v>
      </c>
      <c r="D1125">
        <v>48218</v>
      </c>
      <c r="E1125" t="s">
        <v>1191</v>
      </c>
      <c r="F1125" t="str">
        <f>IF(E1125="ORG 6 / ORG 1",_xlfn.XLOOKUP(D1125,'Zip Code Lookup'!$A$115:$A$148,'Zip Code Lookup'!$C$115:$C$148,"ORG 1"),"N/A")</f>
        <v>N/A</v>
      </c>
    </row>
    <row r="1126" spans="3:6" x14ac:dyDescent="0.25">
      <c r="C1126" s="28">
        <v>45196</v>
      </c>
      <c r="D1126">
        <v>49504</v>
      </c>
      <c r="E1126" t="str">
        <f>_xlfn.XLOOKUP(_xlfn.XLOOKUP(D1126,'Zip Code Lookup'!$F$29:$F$1276,'Zip Code Lookup'!$G$29:$G$1276),'Data Entry'!$AC$2:$AC$85,'Data Entry'!$AD$2:$AD$85,"Not Found")</f>
        <v>ORG 2</v>
      </c>
      <c r="F1126" t="str">
        <f>IF(E1126="ORG 6 / ORG 1",_xlfn.XLOOKUP(D1126,'Zip Code Lookup'!$A$115:$A$148,'Zip Code Lookup'!$C$115:$C$148,"ORG 1"),"N/A")</f>
        <v>N/A</v>
      </c>
    </row>
    <row r="1127" spans="3:6" x14ac:dyDescent="0.25">
      <c r="C1127" s="28">
        <v>45196</v>
      </c>
      <c r="D1127">
        <v>49509</v>
      </c>
      <c r="E1127" t="str">
        <f>_xlfn.XLOOKUP(_xlfn.XLOOKUP(D1127,'Zip Code Lookup'!$F$29:$F$1276,'Zip Code Lookup'!$G$29:$G$1276),'Data Entry'!$AC$2:$AC$85,'Data Entry'!$AD$2:$AD$85,"Not Found")</f>
        <v>ORG 2</v>
      </c>
      <c r="F1127" t="str">
        <f>IF(E1127="ORG 6 / ORG 1",_xlfn.XLOOKUP(D1127,'Zip Code Lookup'!$A$115:$A$148,'Zip Code Lookup'!$C$115:$C$148,"ORG 1"),"N/A")</f>
        <v>N/A</v>
      </c>
    </row>
    <row r="1128" spans="3:6" x14ac:dyDescent="0.25">
      <c r="C1128" s="28">
        <v>45197</v>
      </c>
      <c r="D1128">
        <v>49024</v>
      </c>
      <c r="E1128" t="str">
        <f>_xlfn.XLOOKUP(_xlfn.XLOOKUP(D1128,'Zip Code Lookup'!$F$29:$F$1276,'Zip Code Lookup'!$G$29:$G$1276),'Data Entry'!$AC$2:$AC$85,'Data Entry'!$AD$2:$AD$85,"Not Found")</f>
        <v>ORG 15</v>
      </c>
      <c r="F1128" t="str">
        <f>IF(E1128="ORG 6 / ORG 1",_xlfn.XLOOKUP(D1128,'Zip Code Lookup'!$A$115:$A$148,'Zip Code Lookup'!$C$115:$C$148,"ORG 1"),"N/A")</f>
        <v>N/A</v>
      </c>
    </row>
    <row r="1129" spans="3:6" x14ac:dyDescent="0.25">
      <c r="C1129" s="28">
        <v>45197</v>
      </c>
      <c r="D1129">
        <v>48203</v>
      </c>
      <c r="E1129" t="s">
        <v>1197</v>
      </c>
      <c r="F1129" t="str">
        <f>IF(E1129="ORG 6 / ORG 1",_xlfn.XLOOKUP(D1129,'Zip Code Lookup'!$A$115:$A$148,'Zip Code Lookup'!$C$115:$C$148,"ORG 1"),"N/A")</f>
        <v>N/A</v>
      </c>
    </row>
    <row r="1130" spans="3:6" x14ac:dyDescent="0.25">
      <c r="C1130" s="28">
        <v>45197</v>
      </c>
      <c r="D1130">
        <v>49341</v>
      </c>
      <c r="E1130" t="str">
        <f>_xlfn.XLOOKUP(_xlfn.XLOOKUP(D1130,'Zip Code Lookup'!$F$29:$F$1276,'Zip Code Lookup'!$G$29:$G$1276),'Data Entry'!$AC$2:$AC$85,'Data Entry'!$AD$2:$AD$85,"Not Found")</f>
        <v>ORG 2</v>
      </c>
      <c r="F1130" t="str">
        <f>IF(E1130="ORG 6 / ORG 1",_xlfn.XLOOKUP(D1130,'Zip Code Lookup'!$A$115:$A$148,'Zip Code Lookup'!$C$115:$C$148,"ORG 1"),"N/A")</f>
        <v>N/A</v>
      </c>
    </row>
    <row r="1131" spans="3:6" x14ac:dyDescent="0.25">
      <c r="C1131" s="28">
        <v>45195</v>
      </c>
      <c r="D1131">
        <v>48035</v>
      </c>
      <c r="E1131" t="str">
        <f>_xlfn.XLOOKUP(_xlfn.XLOOKUP(D1131,'Zip Code Lookup'!$F$29:$F$1276,'Zip Code Lookup'!$G$29:$G$1276),'Data Entry'!$AC$2:$AC$85,'Data Entry'!$AD$2:$AD$85,"Not Found")</f>
        <v>Not Found</v>
      </c>
      <c r="F1131" t="str">
        <f>IF(E1131="ORG 6 / ORG 1",_xlfn.XLOOKUP(D1131,'Zip Code Lookup'!$A$115:$A$148,'Zip Code Lookup'!$C$115:$C$148,"ORG 1"),"N/A")</f>
        <v>N/A</v>
      </c>
    </row>
    <row r="1132" spans="3:6" x14ac:dyDescent="0.25">
      <c r="C1132" s="28">
        <v>45198</v>
      </c>
      <c r="D1132">
        <v>49503</v>
      </c>
      <c r="E1132" t="str">
        <f>_xlfn.XLOOKUP(_xlfn.XLOOKUP(D1132,'Zip Code Lookup'!$F$29:$F$1276,'Zip Code Lookup'!$G$29:$G$1276),'Data Entry'!$AC$2:$AC$85,'Data Entry'!$AD$2:$AD$85,"Not Found")</f>
        <v>ORG 2</v>
      </c>
      <c r="F1132" t="str">
        <f>IF(E1132="ORG 6 / ORG 1",_xlfn.XLOOKUP(D1132,'Zip Code Lookup'!$A$115:$A$148,'Zip Code Lookup'!$C$115:$C$148,"ORG 1"),"N/A")</f>
        <v>N/A</v>
      </c>
    </row>
    <row r="1133" spans="3:6" x14ac:dyDescent="0.25">
      <c r="C1133" s="28">
        <v>45198</v>
      </c>
      <c r="D1133">
        <v>49444</v>
      </c>
      <c r="E1133" t="str">
        <f>_xlfn.XLOOKUP(_xlfn.XLOOKUP(D1133,'Zip Code Lookup'!$F$29:$F$1276,'Zip Code Lookup'!$G$29:$G$1276),'Data Entry'!$AC$2:$AC$85,'Data Entry'!$AD$2:$AD$85,"Not Found")</f>
        <v>ORG 2</v>
      </c>
      <c r="F1133" t="str">
        <f>IF(E1133="ORG 6 / ORG 1",_xlfn.XLOOKUP(D1133,'Zip Code Lookup'!$A$115:$A$148,'Zip Code Lookup'!$C$115:$C$148,"ORG 1"),"N/A")</f>
        <v>N/A</v>
      </c>
    </row>
    <row r="1134" spans="3:6" x14ac:dyDescent="0.25">
      <c r="C1134" s="28">
        <v>45200</v>
      </c>
      <c r="D1134">
        <v>48613</v>
      </c>
      <c r="E1134" t="str">
        <f>_xlfn.XLOOKUP(_xlfn.XLOOKUP(D1134,'Zip Code Lookup'!$F$29:$F$1276,'Zip Code Lookup'!$G$29:$G$1276),'Data Entry'!$AC$2:$AC$85,'Data Entry'!$AD$2:$AD$85,"Not Found")</f>
        <v>ORG 11</v>
      </c>
      <c r="F1134" t="str">
        <f>IF(E1134="ORG 6 / ORG 1",_xlfn.XLOOKUP(D1134,'Zip Code Lookup'!$A$115:$A$148,'Zip Code Lookup'!$C$115:$C$148,"ORG 1"),"N/A")</f>
        <v>N/A</v>
      </c>
    </row>
    <row r="1135" spans="3:6" x14ac:dyDescent="0.25">
      <c r="C1135" s="28">
        <v>45200</v>
      </c>
      <c r="D1135">
        <v>49408</v>
      </c>
      <c r="E1135" t="str">
        <f>_xlfn.XLOOKUP(_xlfn.XLOOKUP(D1135,'Zip Code Lookup'!$F$29:$F$1276,'Zip Code Lookup'!$G$29:$G$1276),'Data Entry'!$AC$2:$AC$85,'Data Entry'!$AD$2:$AD$85,"Not Found")</f>
        <v>ORG 2</v>
      </c>
      <c r="F1135" t="str">
        <f>IF(E1135="ORG 6 / ORG 1",_xlfn.XLOOKUP(D1135,'Zip Code Lookup'!$A$115:$A$148,'Zip Code Lookup'!$C$115:$C$148,"ORG 1"),"N/A")</f>
        <v>N/A</v>
      </c>
    </row>
    <row r="1136" spans="3:6" x14ac:dyDescent="0.25">
      <c r="C1136" s="28">
        <v>45200</v>
      </c>
      <c r="D1136">
        <v>48310</v>
      </c>
      <c r="E1136" t="str">
        <f>_xlfn.XLOOKUP(_xlfn.XLOOKUP(D1136,'Zip Code Lookup'!$F$29:$F$1276,'Zip Code Lookup'!$G$29:$G$1276),'Data Entry'!$AC$2:$AC$85,'Data Entry'!$AD$2:$AD$85,"Not Found")</f>
        <v>Not Found</v>
      </c>
      <c r="F1136" t="str">
        <f>IF(E1136="ORG 6 / ORG 1",_xlfn.XLOOKUP(D1136,'Zip Code Lookup'!$A$115:$A$148,'Zip Code Lookup'!$C$115:$C$148,"ORG 1"),"N/A")</f>
        <v>N/A</v>
      </c>
    </row>
    <row r="1137" spans="3:6" x14ac:dyDescent="0.25">
      <c r="C1137" s="28">
        <v>45201</v>
      </c>
      <c r="D1137">
        <v>48444</v>
      </c>
      <c r="E1137" t="str">
        <f>_xlfn.XLOOKUP(_xlfn.XLOOKUP(D1137,'Zip Code Lookup'!$F$29:$F$1276,'Zip Code Lookup'!$G$29:$G$1276),'Data Entry'!$AC$2:$AC$85,'Data Entry'!$AD$2:$AD$85,"Not Found")</f>
        <v>ORG 10</v>
      </c>
      <c r="F1137" t="str">
        <f>IF(E1137="ORG 6 / ORG 1",_xlfn.XLOOKUP(D1137,'Zip Code Lookup'!$A$115:$A$148,'Zip Code Lookup'!$C$115:$C$148,"ORG 1"),"N/A")</f>
        <v>N/A</v>
      </c>
    </row>
    <row r="1138" spans="3:6" x14ac:dyDescent="0.25">
      <c r="C1138" s="28">
        <v>45201</v>
      </c>
      <c r="D1138">
        <v>48224</v>
      </c>
      <c r="E1138" t="s">
        <v>1197</v>
      </c>
      <c r="F1138" t="str">
        <f>IF(E1138="ORG 6 / ORG 1",_xlfn.XLOOKUP(D1138,'Zip Code Lookup'!$A$115:$A$148,'Zip Code Lookup'!$C$115:$C$148,"ORG 1"),"N/A")</f>
        <v>N/A</v>
      </c>
    </row>
    <row r="1139" spans="3:6" x14ac:dyDescent="0.25">
      <c r="C1139" s="28">
        <v>45201</v>
      </c>
      <c r="D1139">
        <v>48161</v>
      </c>
      <c r="E1139" t="str">
        <f>_xlfn.XLOOKUP(_xlfn.XLOOKUP(D1139,'Zip Code Lookup'!$F$29:$F$1276,'Zip Code Lookup'!$G$29:$G$1276),'Data Entry'!$AC$2:$AC$85,'Data Entry'!$AD$2:$AD$85,"Not Found")</f>
        <v>ORG 1</v>
      </c>
      <c r="F1139" t="str">
        <f>IF(E1139="ORG 6 / ORG 1",_xlfn.XLOOKUP(D1139,'Zip Code Lookup'!$A$115:$A$148,'Zip Code Lookup'!$C$115:$C$148,"ORG 1"),"N/A")</f>
        <v>N/A</v>
      </c>
    </row>
    <row r="1140" spans="3:6" x14ac:dyDescent="0.25">
      <c r="C1140" s="28">
        <v>45201</v>
      </c>
      <c r="D1140">
        <v>48651</v>
      </c>
      <c r="E1140" t="str">
        <f>_xlfn.XLOOKUP(_xlfn.XLOOKUP(D1140,'Zip Code Lookup'!$F$29:$F$1276,'Zip Code Lookup'!$G$29:$G$1276),'Data Entry'!$AC$2:$AC$85,'Data Entry'!$AD$2:$AD$85,"Not Found")</f>
        <v>ORG 9</v>
      </c>
      <c r="F1140" t="str">
        <f>IF(E1140="ORG 6 / ORG 1",_xlfn.XLOOKUP(D1140,'Zip Code Lookup'!$A$115:$A$148,'Zip Code Lookup'!$C$115:$C$148,"ORG 1"),"N/A")</f>
        <v>N/A</v>
      </c>
    </row>
    <row r="1141" spans="3:6" x14ac:dyDescent="0.25">
      <c r="C1141" s="28">
        <v>45201</v>
      </c>
      <c r="D1141">
        <v>48651</v>
      </c>
      <c r="E1141" t="str">
        <f>_xlfn.XLOOKUP(_xlfn.XLOOKUP(D1141,'Zip Code Lookup'!$F$29:$F$1276,'Zip Code Lookup'!$G$29:$G$1276),'Data Entry'!$AC$2:$AC$85,'Data Entry'!$AD$2:$AD$85,"Not Found")</f>
        <v>ORG 9</v>
      </c>
      <c r="F1141" t="str">
        <f>IF(E1141="ORG 6 / ORG 1",_xlfn.XLOOKUP(D1141,'Zip Code Lookup'!$A$115:$A$148,'Zip Code Lookup'!$C$115:$C$148,"ORG 1"),"N/A")</f>
        <v>N/A</v>
      </c>
    </row>
    <row r="1142" spans="3:6" x14ac:dyDescent="0.25">
      <c r="C1142" s="28">
        <v>45201</v>
      </c>
      <c r="D1142">
        <v>48315</v>
      </c>
      <c r="E1142" t="str">
        <f>_xlfn.XLOOKUP(_xlfn.XLOOKUP(D1142,'Zip Code Lookup'!$F$29:$F$1276,'Zip Code Lookup'!$G$29:$G$1276),'Data Entry'!$AC$2:$AC$85,'Data Entry'!$AD$2:$AD$85,"Not Found")</f>
        <v>Not Found</v>
      </c>
      <c r="F1142" t="str">
        <f>IF(E1142="ORG 6 / ORG 1",_xlfn.XLOOKUP(D1142,'Zip Code Lookup'!$A$115:$A$148,'Zip Code Lookup'!$C$115:$C$148,"ORG 1"),"N/A")</f>
        <v>N/A</v>
      </c>
    </row>
    <row r="1143" spans="3:6" x14ac:dyDescent="0.25">
      <c r="C1143" s="28">
        <v>45201</v>
      </c>
      <c r="D1143">
        <v>49009</v>
      </c>
      <c r="E1143" t="str">
        <f>_xlfn.XLOOKUP(_xlfn.XLOOKUP(D1143,'Zip Code Lookup'!$F$29:$F$1276,'Zip Code Lookup'!$G$29:$G$1276),'Data Entry'!$AC$2:$AC$85,'Data Entry'!$AD$2:$AD$85,"Not Found")</f>
        <v>ORG 15</v>
      </c>
      <c r="F1143" t="str">
        <f>IF(E1143="ORG 6 / ORG 1",_xlfn.XLOOKUP(D1143,'Zip Code Lookup'!$A$115:$A$148,'Zip Code Lookup'!$C$115:$C$148,"ORG 1"),"N/A")</f>
        <v>N/A</v>
      </c>
    </row>
    <row r="1144" spans="3:6" x14ac:dyDescent="0.25">
      <c r="C1144" s="28">
        <v>45201</v>
      </c>
      <c r="D1144">
        <v>48223</v>
      </c>
      <c r="E1144" t="s">
        <v>1197</v>
      </c>
      <c r="F1144" t="str">
        <f>IF(E1144="ORG 6 / ORG 1",_xlfn.XLOOKUP(D1144,'Zip Code Lookup'!$A$115:$A$148,'Zip Code Lookup'!$C$115:$C$148,"ORG 1"),"N/A")</f>
        <v>N/A</v>
      </c>
    </row>
    <row r="1145" spans="3:6" x14ac:dyDescent="0.25">
      <c r="C1145" s="28">
        <v>45201</v>
      </c>
      <c r="D1145">
        <v>49931</v>
      </c>
      <c r="E1145" t="str">
        <f>_xlfn.XLOOKUP(_xlfn.XLOOKUP(D1145,'Zip Code Lookup'!$F$29:$F$1276,'Zip Code Lookup'!$G$29:$G$1276),'Data Entry'!$AC$2:$AC$85,'Data Entry'!$AD$2:$AD$85,"Not Found")</f>
        <v>ORG 3</v>
      </c>
      <c r="F1145" t="str">
        <f>IF(E1145="ORG 6 / ORG 1",_xlfn.XLOOKUP(D1145,'Zip Code Lookup'!$A$115:$A$148,'Zip Code Lookup'!$C$115:$C$148,"ORG 1"),"N/A")</f>
        <v>N/A</v>
      </c>
    </row>
    <row r="1146" spans="3:6" x14ac:dyDescent="0.25">
      <c r="C1146" s="28">
        <v>45201</v>
      </c>
      <c r="D1146">
        <v>48051</v>
      </c>
      <c r="E1146" t="str">
        <f>_xlfn.XLOOKUP(_xlfn.XLOOKUP(D1146,'Zip Code Lookup'!$F$29:$F$1276,'Zip Code Lookup'!$G$29:$G$1276),'Data Entry'!$AC$2:$AC$85,'Data Entry'!$AD$2:$AD$85,"Not Found")</f>
        <v>Not Found</v>
      </c>
      <c r="F1146" t="str">
        <f>IF(E1146="ORG 6 / ORG 1",_xlfn.XLOOKUP(D1146,'Zip Code Lookup'!$A$115:$A$148,'Zip Code Lookup'!$C$115:$C$148,"ORG 1"),"N/A")</f>
        <v>N/A</v>
      </c>
    </row>
    <row r="1147" spans="3:6" x14ac:dyDescent="0.25">
      <c r="C1147" s="28">
        <v>45199</v>
      </c>
      <c r="D1147">
        <v>48529</v>
      </c>
      <c r="E1147" t="str">
        <f>_xlfn.XLOOKUP(_xlfn.XLOOKUP(D1147,'Zip Code Lookup'!$F$29:$F$1276,'Zip Code Lookup'!$G$29:$G$1276),'Data Entry'!$AC$2:$AC$85,'Data Entry'!$AD$2:$AD$85,"Not Found")</f>
        <v>ORG 10</v>
      </c>
      <c r="F1147" t="str">
        <f>IF(E1147="ORG 6 / ORG 1",_xlfn.XLOOKUP(D1147,'Zip Code Lookup'!$A$115:$A$148,'Zip Code Lookup'!$C$115:$C$148,"ORG 1"),"N/A")</f>
        <v>N/A</v>
      </c>
    </row>
    <row r="1148" spans="3:6" x14ac:dyDescent="0.25">
      <c r="C1148" s="28">
        <v>45201</v>
      </c>
      <c r="D1148">
        <v>48045</v>
      </c>
      <c r="E1148" t="str">
        <f>_xlfn.XLOOKUP(_xlfn.XLOOKUP(D1148,'Zip Code Lookup'!$F$29:$F$1276,'Zip Code Lookup'!$G$29:$G$1276),'Data Entry'!$AC$2:$AC$85,'Data Entry'!$AD$2:$AD$85,"Not Found")</f>
        <v>Not Found</v>
      </c>
      <c r="F1148" t="str">
        <f>IF(E1148="ORG 6 / ORG 1",_xlfn.XLOOKUP(D1148,'Zip Code Lookup'!$A$115:$A$148,'Zip Code Lookup'!$C$115:$C$148,"ORG 1"),"N/A")</f>
        <v>N/A</v>
      </c>
    </row>
    <row r="1149" spans="3:6" x14ac:dyDescent="0.25">
      <c r="C1149" s="28">
        <v>45201</v>
      </c>
      <c r="D1149">
        <v>48227</v>
      </c>
      <c r="E1149" t="s">
        <v>1197</v>
      </c>
      <c r="F1149" t="str">
        <f>IF(E1149="ORG 6 / ORG 1",_xlfn.XLOOKUP(D1149,'Zip Code Lookup'!$A$115:$A$148,'Zip Code Lookup'!$C$115:$C$148,"ORG 1"),"N/A")</f>
        <v>N/A</v>
      </c>
    </row>
    <row r="1150" spans="3:6" x14ac:dyDescent="0.25">
      <c r="C1150" s="28">
        <v>45201</v>
      </c>
      <c r="D1150">
        <v>48227</v>
      </c>
      <c r="E1150" t="s">
        <v>1197</v>
      </c>
      <c r="F1150" t="str">
        <f>IF(E1150="ORG 6 / ORG 1",_xlfn.XLOOKUP(D1150,'Zip Code Lookup'!$A$115:$A$148,'Zip Code Lookup'!$C$115:$C$148,"ORG 1"),"N/A")</f>
        <v>N/A</v>
      </c>
    </row>
    <row r="1151" spans="3:6" x14ac:dyDescent="0.25">
      <c r="C1151" s="28">
        <v>45202</v>
      </c>
      <c r="D1151">
        <v>49348</v>
      </c>
      <c r="E1151" t="str">
        <f>_xlfn.XLOOKUP(_xlfn.XLOOKUP(D1151,'Zip Code Lookup'!$F$29:$F$1276,'Zip Code Lookup'!$G$29:$G$1276),'Data Entry'!$AC$2:$AC$85,'Data Entry'!$AD$2:$AD$85,"Not Found")</f>
        <v>ORG 2</v>
      </c>
      <c r="F1151" t="str">
        <f>IF(E1151="ORG 6 / ORG 1",_xlfn.XLOOKUP(D1151,'Zip Code Lookup'!$A$115:$A$148,'Zip Code Lookup'!$C$115:$C$148,"ORG 1"),"N/A")</f>
        <v>N/A</v>
      </c>
    </row>
    <row r="1152" spans="3:6" x14ac:dyDescent="0.25">
      <c r="C1152" s="28">
        <v>45203</v>
      </c>
      <c r="D1152">
        <v>49331</v>
      </c>
      <c r="E1152" t="str">
        <f>_xlfn.XLOOKUP(_xlfn.XLOOKUP(D1152,'Zip Code Lookup'!$F$29:$F$1276,'Zip Code Lookup'!$G$29:$G$1276),'Data Entry'!$AC$2:$AC$85,'Data Entry'!$AD$2:$AD$85,"Not Found")</f>
        <v>ORG 2</v>
      </c>
      <c r="F1152" t="str">
        <f>IF(E1152="ORG 6 / ORG 1",_xlfn.XLOOKUP(D1152,'Zip Code Lookup'!$A$115:$A$148,'Zip Code Lookup'!$C$115:$C$148,"ORG 1"),"N/A")</f>
        <v>N/A</v>
      </c>
    </row>
    <row r="1153" spans="3:6" x14ac:dyDescent="0.25">
      <c r="C1153" s="28">
        <v>45203</v>
      </c>
      <c r="D1153">
        <v>48051</v>
      </c>
      <c r="E1153" t="str">
        <f>_xlfn.XLOOKUP(_xlfn.XLOOKUP(D1153,'Zip Code Lookup'!$F$29:$F$1276,'Zip Code Lookup'!$G$29:$G$1276),'Data Entry'!$AC$2:$AC$85,'Data Entry'!$AD$2:$AD$85,"Not Found")</f>
        <v>Not Found</v>
      </c>
      <c r="F1153" t="str">
        <f>IF(E1153="ORG 6 / ORG 1",_xlfn.XLOOKUP(D1153,'Zip Code Lookup'!$A$115:$A$148,'Zip Code Lookup'!$C$115:$C$148,"ORG 1"),"N/A")</f>
        <v>N/A</v>
      </c>
    </row>
    <row r="1154" spans="3:6" x14ac:dyDescent="0.25">
      <c r="C1154" s="28">
        <v>45204</v>
      </c>
      <c r="D1154">
        <v>49525</v>
      </c>
      <c r="E1154" t="str">
        <f>_xlfn.XLOOKUP(_xlfn.XLOOKUP(D1154,'Zip Code Lookup'!$F$29:$F$1276,'Zip Code Lookup'!$G$29:$G$1276),'Data Entry'!$AC$2:$AC$85,'Data Entry'!$AD$2:$AD$85,"Not Found")</f>
        <v>ORG 2</v>
      </c>
      <c r="F1154" t="str">
        <f>IF(E1154="ORG 6 / ORG 1",_xlfn.XLOOKUP(D1154,'Zip Code Lookup'!$A$115:$A$148,'Zip Code Lookup'!$C$115:$C$148,"ORG 1"),"N/A")</f>
        <v>N/A</v>
      </c>
    </row>
    <row r="1155" spans="3:6" x14ac:dyDescent="0.25">
      <c r="C1155" s="28">
        <v>45204</v>
      </c>
      <c r="D1155">
        <v>49417</v>
      </c>
      <c r="E1155" t="str">
        <f>_xlfn.XLOOKUP(_xlfn.XLOOKUP(D1155,'Zip Code Lookup'!$F$29:$F$1276,'Zip Code Lookup'!$G$29:$G$1276),'Data Entry'!$AC$2:$AC$85,'Data Entry'!$AD$2:$AD$85,"Not Found")</f>
        <v>ORG 2</v>
      </c>
      <c r="F1155" t="str">
        <f>IF(E1155="ORG 6 / ORG 1",_xlfn.XLOOKUP(D1155,'Zip Code Lookup'!$A$115:$A$148,'Zip Code Lookup'!$C$115:$C$148,"ORG 1"),"N/A")</f>
        <v>N/A</v>
      </c>
    </row>
    <row r="1156" spans="3:6" x14ac:dyDescent="0.25">
      <c r="C1156" s="28">
        <v>45204</v>
      </c>
      <c r="D1156">
        <v>49442</v>
      </c>
      <c r="E1156" t="str">
        <f>_xlfn.XLOOKUP(_xlfn.XLOOKUP(D1156,'Zip Code Lookup'!$F$29:$F$1276,'Zip Code Lookup'!$G$29:$G$1276),'Data Entry'!$AC$2:$AC$85,'Data Entry'!$AD$2:$AD$85,"Not Found")</f>
        <v>ORG 2</v>
      </c>
      <c r="F1156" t="str">
        <f>IF(E1156="ORG 6 / ORG 1",_xlfn.XLOOKUP(D1156,'Zip Code Lookup'!$A$115:$A$148,'Zip Code Lookup'!$C$115:$C$148,"ORG 1"),"N/A")</f>
        <v>N/A</v>
      </c>
    </row>
    <row r="1157" spans="3:6" x14ac:dyDescent="0.25">
      <c r="C1157" s="28">
        <v>45205</v>
      </c>
      <c r="D1157">
        <v>48444</v>
      </c>
      <c r="E1157" t="str">
        <f>_xlfn.XLOOKUP(_xlfn.XLOOKUP(D1157,'Zip Code Lookup'!$F$29:$F$1276,'Zip Code Lookup'!$G$29:$G$1276),'Data Entry'!$AC$2:$AC$85,'Data Entry'!$AD$2:$AD$85,"Not Found")</f>
        <v>ORG 10</v>
      </c>
      <c r="F1157" t="str">
        <f>IF(E1157="ORG 6 / ORG 1",_xlfn.XLOOKUP(D1157,'Zip Code Lookup'!$A$115:$A$148,'Zip Code Lookup'!$C$115:$C$148,"ORG 1"),"N/A")</f>
        <v>N/A</v>
      </c>
    </row>
    <row r="1158" spans="3:6" x14ac:dyDescent="0.25">
      <c r="C1158" s="28">
        <v>45209</v>
      </c>
      <c r="D1158">
        <v>49505</v>
      </c>
      <c r="E1158" t="str">
        <f>_xlfn.XLOOKUP(_xlfn.XLOOKUP(D1158,'Zip Code Lookup'!$F$29:$F$1276,'Zip Code Lookup'!$G$29:$G$1276),'Data Entry'!$AC$2:$AC$85,'Data Entry'!$AD$2:$AD$85,"Not Found")</f>
        <v>ORG 2</v>
      </c>
      <c r="F1158" t="str">
        <f>IF(E1158="ORG 6 / ORG 1",_xlfn.XLOOKUP(D1158,'Zip Code Lookup'!$A$115:$A$148,'Zip Code Lookup'!$C$115:$C$148,"ORG 1"),"N/A")</f>
        <v>N/A</v>
      </c>
    </row>
    <row r="1159" spans="3:6" x14ac:dyDescent="0.25">
      <c r="C1159" s="28">
        <v>45205</v>
      </c>
      <c r="D1159">
        <v>49441</v>
      </c>
      <c r="E1159" t="str">
        <f>_xlfn.XLOOKUP(_xlfn.XLOOKUP(D1159,'Zip Code Lookup'!$F$29:$F$1276,'Zip Code Lookup'!$G$29:$G$1276),'Data Entry'!$AC$2:$AC$85,'Data Entry'!$AD$2:$AD$85,"Not Found")</f>
        <v>ORG 2</v>
      </c>
      <c r="F1159" t="str">
        <f>IF(E1159="ORG 6 / ORG 1",_xlfn.XLOOKUP(D1159,'Zip Code Lookup'!$A$115:$A$148,'Zip Code Lookup'!$C$115:$C$148,"ORG 1"),"N/A")</f>
        <v>N/A</v>
      </c>
    </row>
    <row r="1160" spans="3:6" x14ac:dyDescent="0.25">
      <c r="C1160" s="28">
        <v>45205</v>
      </c>
      <c r="D1160">
        <v>48184</v>
      </c>
      <c r="E1160" t="s">
        <v>1191</v>
      </c>
      <c r="F1160" t="str">
        <f>IF(E1160="ORG 6 / ORG 1",_xlfn.XLOOKUP(D1160,'Zip Code Lookup'!$A$115:$A$148,'Zip Code Lookup'!$C$115:$C$148,"ORG 1"),"N/A")</f>
        <v>N/A</v>
      </c>
    </row>
    <row r="1161" spans="3:6" x14ac:dyDescent="0.25">
      <c r="C1161" s="28">
        <v>45207</v>
      </c>
      <c r="D1161">
        <v>49442</v>
      </c>
      <c r="E1161" t="str">
        <f>_xlfn.XLOOKUP(_xlfn.XLOOKUP(D1161,'Zip Code Lookup'!$F$29:$F$1276,'Zip Code Lookup'!$G$29:$G$1276),'Data Entry'!$AC$2:$AC$85,'Data Entry'!$AD$2:$AD$85,"Not Found")</f>
        <v>ORG 2</v>
      </c>
      <c r="F1161" t="str">
        <f>IF(E1161="ORG 6 / ORG 1",_xlfn.XLOOKUP(D1161,'Zip Code Lookup'!$A$115:$A$148,'Zip Code Lookup'!$C$115:$C$148,"ORG 1"),"N/A")</f>
        <v>N/A</v>
      </c>
    </row>
    <row r="1162" spans="3:6" x14ac:dyDescent="0.25">
      <c r="C1162" s="28">
        <v>45207</v>
      </c>
      <c r="D1162">
        <v>49008</v>
      </c>
      <c r="E1162" t="str">
        <f>_xlfn.XLOOKUP(_xlfn.XLOOKUP(D1162,'Zip Code Lookup'!$F$29:$F$1276,'Zip Code Lookup'!$G$29:$G$1276),'Data Entry'!$AC$2:$AC$85,'Data Entry'!$AD$2:$AD$85,"Not Found")</f>
        <v>ORG 15</v>
      </c>
      <c r="F1162" t="str">
        <f>IF(E1162="ORG 6 / ORG 1",_xlfn.XLOOKUP(D1162,'Zip Code Lookup'!$A$115:$A$148,'Zip Code Lookup'!$C$115:$C$148,"ORG 1"),"N/A")</f>
        <v>N/A</v>
      </c>
    </row>
    <row r="1163" spans="3:6" x14ac:dyDescent="0.25">
      <c r="C1163" s="28">
        <v>45207</v>
      </c>
      <c r="D1163">
        <v>48111</v>
      </c>
      <c r="E1163" t="s">
        <v>1191</v>
      </c>
      <c r="F1163" t="str">
        <f>IF(E1163="ORG 6 / ORG 1",_xlfn.XLOOKUP(D1163,'Zip Code Lookup'!$A$115:$A$148,'Zip Code Lookup'!$C$115:$C$148,"ORG 1"),"N/A")</f>
        <v>N/A</v>
      </c>
    </row>
    <row r="1164" spans="3:6" x14ac:dyDescent="0.25">
      <c r="C1164" s="28">
        <v>45209</v>
      </c>
      <c r="D1164">
        <v>48111</v>
      </c>
      <c r="E1164" t="s">
        <v>1191</v>
      </c>
      <c r="F1164" t="str">
        <f>IF(E1164="ORG 6 / ORG 1",_xlfn.XLOOKUP(D1164,'Zip Code Lookup'!$A$115:$A$148,'Zip Code Lookup'!$C$115:$C$148,"ORG 1"),"N/A")</f>
        <v>N/A</v>
      </c>
    </row>
    <row r="1165" spans="3:6" x14ac:dyDescent="0.25">
      <c r="C1165" s="28">
        <v>45209</v>
      </c>
      <c r="D1165">
        <v>49348</v>
      </c>
      <c r="E1165" t="str">
        <f>_xlfn.XLOOKUP(_xlfn.XLOOKUP(D1165,'Zip Code Lookup'!$F$29:$F$1276,'Zip Code Lookup'!$G$29:$G$1276),'Data Entry'!$AC$2:$AC$85,'Data Entry'!$AD$2:$AD$85,"Not Found")</f>
        <v>ORG 2</v>
      </c>
      <c r="F1165" t="str">
        <f>IF(E1165="ORG 6 / ORG 1",_xlfn.XLOOKUP(D1165,'Zip Code Lookup'!$A$115:$A$148,'Zip Code Lookup'!$C$115:$C$148,"ORG 1"),"N/A")</f>
        <v>N/A</v>
      </c>
    </row>
    <row r="1166" spans="3:6" x14ac:dyDescent="0.25">
      <c r="C1166" s="28">
        <v>45209</v>
      </c>
      <c r="D1166">
        <v>48818</v>
      </c>
      <c r="E1166" t="str">
        <f>_xlfn.XLOOKUP(_xlfn.XLOOKUP(D1166,'Zip Code Lookup'!$F$29:$F$1276,'Zip Code Lookup'!$G$29:$G$1276),'Data Entry'!$AC$2:$AC$85,'Data Entry'!$AD$2:$AD$85,"Not Found")</f>
        <v>ORG 2</v>
      </c>
      <c r="F1166" t="str">
        <f>IF(E1166="ORG 6 / ORG 1",_xlfn.XLOOKUP(D1166,'Zip Code Lookup'!$A$115:$A$148,'Zip Code Lookup'!$C$115:$C$148,"ORG 1"),"N/A")</f>
        <v>N/A</v>
      </c>
    </row>
    <row r="1167" spans="3:6" x14ac:dyDescent="0.25">
      <c r="C1167" s="28">
        <v>45208</v>
      </c>
      <c r="D1167">
        <v>49058</v>
      </c>
      <c r="E1167" t="str">
        <f>_xlfn.XLOOKUP(_xlfn.XLOOKUP(D1167,'Zip Code Lookup'!$F$29:$F$1276,'Zip Code Lookup'!$G$29:$G$1276),'Data Entry'!$AC$2:$AC$85,'Data Entry'!$AD$2:$AD$85,"Not Found")</f>
        <v>ORG 2</v>
      </c>
      <c r="F1167" t="str">
        <f>IF(E1167="ORG 6 / ORG 1",_xlfn.XLOOKUP(D1167,'Zip Code Lookup'!$A$115:$A$148,'Zip Code Lookup'!$C$115:$C$148,"ORG 1"),"N/A")</f>
        <v>N/A</v>
      </c>
    </row>
    <row r="1168" spans="3:6" x14ac:dyDescent="0.25">
      <c r="C1168" s="28">
        <v>45208</v>
      </c>
      <c r="D1168">
        <v>49058</v>
      </c>
      <c r="E1168" t="str">
        <f>_xlfn.XLOOKUP(_xlfn.XLOOKUP(D1168,'Zip Code Lookup'!$F$29:$F$1276,'Zip Code Lookup'!$G$29:$G$1276),'Data Entry'!$AC$2:$AC$85,'Data Entry'!$AD$2:$AD$85,"Not Found")</f>
        <v>ORG 2</v>
      </c>
      <c r="F1168" t="str">
        <f>IF(E1168="ORG 6 / ORG 1",_xlfn.XLOOKUP(D1168,'Zip Code Lookup'!$A$115:$A$148,'Zip Code Lookup'!$C$115:$C$148,"ORG 1"),"N/A")</f>
        <v>N/A</v>
      </c>
    </row>
    <row r="1169" spans="3:6" x14ac:dyDescent="0.25">
      <c r="C1169" s="28">
        <v>45209</v>
      </c>
      <c r="D1169">
        <v>48207</v>
      </c>
      <c r="E1169" t="s">
        <v>1197</v>
      </c>
      <c r="F1169" t="str">
        <f>IF(E1169="ORG 6 / ORG 1",_xlfn.XLOOKUP(D1169,'Zip Code Lookup'!$A$115:$A$148,'Zip Code Lookup'!$C$115:$C$148,"ORG 1"),"N/A")</f>
        <v>N/A</v>
      </c>
    </row>
    <row r="1170" spans="3:6" x14ac:dyDescent="0.25">
      <c r="C1170" s="28">
        <v>45208</v>
      </c>
      <c r="D1170">
        <v>48138</v>
      </c>
      <c r="E1170" t="s">
        <v>1191</v>
      </c>
      <c r="F1170" t="str">
        <f>IF(E1170="ORG 6 / ORG 1",_xlfn.XLOOKUP(D1170,'Zip Code Lookup'!$A$115:$A$148,'Zip Code Lookup'!$C$115:$C$148,"ORG 1"),"N/A")</f>
        <v>N/A</v>
      </c>
    </row>
    <row r="1171" spans="3:6" x14ac:dyDescent="0.25">
      <c r="C1171" s="28">
        <v>45208</v>
      </c>
      <c r="D1171">
        <v>48089</v>
      </c>
      <c r="E1171" t="str">
        <f>_xlfn.XLOOKUP(_xlfn.XLOOKUP(D1171,'Zip Code Lookup'!$F$29:$F$1276,'Zip Code Lookup'!$G$29:$G$1276),'Data Entry'!$AC$2:$AC$85,'Data Entry'!$AD$2:$AD$85,"Not Found")</f>
        <v>Not Found</v>
      </c>
      <c r="F1171" t="str">
        <f>IF(E1171="ORG 6 / ORG 1",_xlfn.XLOOKUP(D1171,'Zip Code Lookup'!$A$115:$A$148,'Zip Code Lookup'!$C$115:$C$148,"ORG 1"),"N/A")</f>
        <v>N/A</v>
      </c>
    </row>
    <row r="1172" spans="3:6" x14ac:dyDescent="0.25">
      <c r="C1172" s="28">
        <v>45208</v>
      </c>
      <c r="D1172">
        <v>48066</v>
      </c>
      <c r="E1172" t="str">
        <f>_xlfn.XLOOKUP(_xlfn.XLOOKUP(D1172,'Zip Code Lookup'!$F$29:$F$1276,'Zip Code Lookup'!$G$29:$G$1276),'Data Entry'!$AC$2:$AC$85,'Data Entry'!$AD$2:$AD$85,"Not Found")</f>
        <v>Not Found</v>
      </c>
      <c r="F1172" t="str">
        <f>IF(E1172="ORG 6 / ORG 1",_xlfn.XLOOKUP(D1172,'Zip Code Lookup'!$A$115:$A$148,'Zip Code Lookup'!$C$115:$C$148,"ORG 1"),"N/A")</f>
        <v>N/A</v>
      </c>
    </row>
    <row r="1173" spans="3:6" x14ac:dyDescent="0.25">
      <c r="C1173" s="28">
        <v>45208</v>
      </c>
      <c r="D1173">
        <v>48237</v>
      </c>
      <c r="E1173" t="str">
        <f>_xlfn.XLOOKUP(_xlfn.XLOOKUP(D1173,'Zip Code Lookup'!$F$29:$F$1276,'Zip Code Lookup'!$G$29:$G$1276),'Data Entry'!$AC$2:$AC$85,'Data Entry'!$AD$2:$AD$85,"Not Found")</f>
        <v>Not Found</v>
      </c>
      <c r="F1173" t="str">
        <f>IF(E1173="ORG 6 / ORG 1",_xlfn.XLOOKUP(D1173,'Zip Code Lookup'!$A$115:$A$148,'Zip Code Lookup'!$C$115:$C$148,"ORG 1"),"N/A")</f>
        <v>N/A</v>
      </c>
    </row>
    <row r="1174" spans="3:6" x14ac:dyDescent="0.25">
      <c r="C1174" s="28">
        <v>45208</v>
      </c>
      <c r="D1174">
        <v>48180</v>
      </c>
      <c r="E1174" t="s">
        <v>1191</v>
      </c>
      <c r="F1174" t="str">
        <f>IF(E1174="ORG 6 / ORG 1",_xlfn.XLOOKUP(D1174,'Zip Code Lookup'!$A$115:$A$148,'Zip Code Lookup'!$C$115:$C$148,"ORG 1"),"N/A")</f>
        <v>N/A</v>
      </c>
    </row>
    <row r="1175" spans="3:6" x14ac:dyDescent="0.25">
      <c r="C1175" s="28">
        <v>45208</v>
      </c>
      <c r="D1175">
        <v>48048</v>
      </c>
      <c r="E1175" t="str">
        <f>_xlfn.XLOOKUP(_xlfn.XLOOKUP(D1175,'Zip Code Lookup'!$F$29:$F$1276,'Zip Code Lookup'!$G$29:$G$1276),'Data Entry'!$AC$2:$AC$85,'Data Entry'!$AD$2:$AD$85,"Not Found")</f>
        <v>Not Found</v>
      </c>
      <c r="F1175" t="str">
        <f>IF(E1175="ORG 6 / ORG 1",_xlfn.XLOOKUP(D1175,'Zip Code Lookup'!$A$115:$A$148,'Zip Code Lookup'!$C$115:$C$148,"ORG 1"),"N/A")</f>
        <v>N/A</v>
      </c>
    </row>
    <row r="1176" spans="3:6" x14ac:dyDescent="0.25">
      <c r="C1176" s="28">
        <v>45208</v>
      </c>
      <c r="D1176">
        <v>49085</v>
      </c>
      <c r="E1176" t="str">
        <f>_xlfn.XLOOKUP(_xlfn.XLOOKUP(D1176,'Zip Code Lookup'!$F$29:$F$1276,'Zip Code Lookup'!$G$29:$G$1276),'Data Entry'!$AC$2:$AC$85,'Data Entry'!$AD$2:$AD$85,"Not Found")</f>
        <v>ORG 13</v>
      </c>
      <c r="F1176" t="str">
        <f>IF(E1176="ORG 6 / ORG 1",_xlfn.XLOOKUP(D1176,'Zip Code Lookup'!$A$115:$A$148,'Zip Code Lookup'!$C$115:$C$148,"ORG 1"),"N/A")</f>
        <v>N/A</v>
      </c>
    </row>
    <row r="1177" spans="3:6" x14ac:dyDescent="0.25">
      <c r="C1177" s="28">
        <v>45208</v>
      </c>
      <c r="D1177">
        <v>49685</v>
      </c>
      <c r="E1177" t="str">
        <f>_xlfn.XLOOKUP(_xlfn.XLOOKUP(D1177,'Zip Code Lookup'!$F$29:$F$1276,'Zip Code Lookup'!$G$29:$G$1276),'Data Entry'!$AC$2:$AC$85,'Data Entry'!$AD$2:$AD$85,"Not Found")</f>
        <v>ORG 15</v>
      </c>
      <c r="F1177" t="str">
        <f>IF(E1177="ORG 6 / ORG 1",_xlfn.XLOOKUP(D1177,'Zip Code Lookup'!$A$115:$A$148,'Zip Code Lookup'!$C$115:$C$148,"ORG 1"),"N/A")</f>
        <v>N/A</v>
      </c>
    </row>
    <row r="1178" spans="3:6" x14ac:dyDescent="0.25">
      <c r="C1178" s="28">
        <v>45208</v>
      </c>
      <c r="D1178">
        <v>48615</v>
      </c>
      <c r="E1178" t="str">
        <f>_xlfn.XLOOKUP(_xlfn.XLOOKUP(D1178,'Zip Code Lookup'!$F$29:$F$1276,'Zip Code Lookup'!$G$29:$G$1276),'Data Entry'!$AC$2:$AC$85,'Data Entry'!$AD$2:$AD$85,"Not Found")</f>
        <v>ORG 11</v>
      </c>
      <c r="F1178" t="str">
        <f>IF(E1178="ORG 6 / ORG 1",_xlfn.XLOOKUP(D1178,'Zip Code Lookup'!$A$115:$A$148,'Zip Code Lookup'!$C$115:$C$148,"ORG 1"),"N/A")</f>
        <v>N/A</v>
      </c>
    </row>
    <row r="1179" spans="3:6" x14ac:dyDescent="0.25">
      <c r="C1179" s="28">
        <v>45210</v>
      </c>
      <c r="D1179">
        <v>48507</v>
      </c>
      <c r="E1179" t="str">
        <f>_xlfn.XLOOKUP(_xlfn.XLOOKUP(D1179,'Zip Code Lookup'!$F$29:$F$1276,'Zip Code Lookup'!$G$29:$G$1276),'Data Entry'!$AC$2:$AC$85,'Data Entry'!$AD$2:$AD$85,"Not Found")</f>
        <v>ORG 10</v>
      </c>
      <c r="F1179" t="str">
        <f>IF(E1179="ORG 6 / ORG 1",_xlfn.XLOOKUP(D1179,'Zip Code Lookup'!$A$115:$A$148,'Zip Code Lookup'!$C$115:$C$148,"ORG 1"),"N/A")</f>
        <v>N/A</v>
      </c>
    </row>
    <row r="1180" spans="3:6" x14ac:dyDescent="0.25">
      <c r="C1180" s="28">
        <v>45210</v>
      </c>
      <c r="D1180">
        <v>49287</v>
      </c>
      <c r="E1180" t="str">
        <f>_xlfn.XLOOKUP(_xlfn.XLOOKUP(D1180,'Zip Code Lookup'!$F$29:$F$1276,'Zip Code Lookup'!$G$29:$G$1276),'Data Entry'!$AC$2:$AC$85,'Data Entry'!$AD$2:$AD$85,"Not Found")</f>
        <v>ORG 12</v>
      </c>
      <c r="F1180" t="str">
        <f>IF(E1180="ORG 6 / ORG 1",_xlfn.XLOOKUP(D1180,'Zip Code Lookup'!$A$115:$A$148,'Zip Code Lookup'!$C$115:$C$148,"ORG 1"),"N/A")</f>
        <v>N/A</v>
      </c>
    </row>
    <row r="1181" spans="3:6" x14ac:dyDescent="0.25">
      <c r="C1181" s="28">
        <v>45210</v>
      </c>
      <c r="D1181">
        <v>48506</v>
      </c>
      <c r="E1181" t="str">
        <f>_xlfn.XLOOKUP(_xlfn.XLOOKUP(D1181,'Zip Code Lookup'!$F$29:$F$1276,'Zip Code Lookup'!$G$29:$G$1276),'Data Entry'!$AC$2:$AC$85,'Data Entry'!$AD$2:$AD$85,"Not Found")</f>
        <v>ORG 10</v>
      </c>
      <c r="F1181" t="str">
        <f>IF(E1181="ORG 6 / ORG 1",_xlfn.XLOOKUP(D1181,'Zip Code Lookup'!$A$115:$A$148,'Zip Code Lookup'!$C$115:$C$148,"ORG 1"),"N/A")</f>
        <v>N/A</v>
      </c>
    </row>
    <row r="1182" spans="3:6" x14ac:dyDescent="0.25">
      <c r="C1182" s="28">
        <v>45211</v>
      </c>
      <c r="D1182">
        <v>48238</v>
      </c>
      <c r="E1182" t="s">
        <v>1197</v>
      </c>
      <c r="F1182" t="str">
        <f>IF(E1182="ORG 6 / ORG 1",_xlfn.XLOOKUP(D1182,'Zip Code Lookup'!$A$115:$A$148,'Zip Code Lookup'!$C$115:$C$148,"ORG 1"),"N/A")</f>
        <v>N/A</v>
      </c>
    </row>
    <row r="1183" spans="3:6" x14ac:dyDescent="0.25">
      <c r="C1183" s="28">
        <v>45212</v>
      </c>
      <c r="D1183">
        <v>49444</v>
      </c>
      <c r="E1183" t="str">
        <f>_xlfn.XLOOKUP(_xlfn.XLOOKUP(D1183,'Zip Code Lookup'!$F$29:$F$1276,'Zip Code Lookup'!$G$29:$G$1276),'Data Entry'!$AC$2:$AC$85,'Data Entry'!$AD$2:$AD$85,"Not Found")</f>
        <v>ORG 2</v>
      </c>
      <c r="F1183" t="str">
        <f>IF(E1183="ORG 6 / ORG 1",_xlfn.XLOOKUP(D1183,'Zip Code Lookup'!$A$115:$A$148,'Zip Code Lookup'!$C$115:$C$148,"ORG 1"),"N/A")</f>
        <v>N/A</v>
      </c>
    </row>
    <row r="1184" spans="3:6" x14ac:dyDescent="0.25">
      <c r="C1184" s="28">
        <v>45212</v>
      </c>
      <c r="D1184">
        <v>49735</v>
      </c>
      <c r="E1184" t="str">
        <f>_xlfn.XLOOKUP(_xlfn.XLOOKUP(D1184,'Zip Code Lookup'!$F$29:$F$1276,'Zip Code Lookup'!$G$29:$G$1276),'Data Entry'!$AC$2:$AC$85,'Data Entry'!$AD$2:$AD$85,"Not Found")</f>
        <v>ORG 4</v>
      </c>
      <c r="F1184" t="str">
        <f>IF(E1184="ORG 6 / ORG 1",_xlfn.XLOOKUP(D1184,'Zip Code Lookup'!$A$115:$A$148,'Zip Code Lookup'!$C$115:$C$148,"ORG 1"),"N/A")</f>
        <v>N/A</v>
      </c>
    </row>
    <row r="1185" spans="3:14" x14ac:dyDescent="0.25">
      <c r="C1185" s="28">
        <v>45214</v>
      </c>
      <c r="D1185">
        <v>49730</v>
      </c>
      <c r="E1185" t="str">
        <f>_xlfn.XLOOKUP(_xlfn.XLOOKUP(D1185,'Zip Code Lookup'!$F$29:$F$1276,'Zip Code Lookup'!$G$29:$G$1276),'Data Entry'!$AC$2:$AC$85,'Data Entry'!$AD$2:$AD$85,"Not Found")</f>
        <v>ORG 4</v>
      </c>
      <c r="F1185" t="str">
        <f>IF(E1185="ORG 6 / ORG 1",_xlfn.XLOOKUP(D1185,'Zip Code Lookup'!$A$115:$A$148,'Zip Code Lookup'!$C$115:$C$148,"ORG 1"),"N/A")</f>
        <v>N/A</v>
      </c>
    </row>
    <row r="1186" spans="3:14" x14ac:dyDescent="0.25">
      <c r="C1186" s="28">
        <v>45214</v>
      </c>
      <c r="D1186">
        <v>49508</v>
      </c>
      <c r="E1186" t="str">
        <f>_xlfn.XLOOKUP(_xlfn.XLOOKUP(D1186,'Zip Code Lookup'!$F$29:$F$1276,'Zip Code Lookup'!$G$29:$G$1276),'Data Entry'!$AC$2:$AC$85,'Data Entry'!$AD$2:$AD$85,"Not Found")</f>
        <v>ORG 2</v>
      </c>
      <c r="F1186" t="str">
        <f>IF(E1186="ORG 6 / ORG 1",_xlfn.XLOOKUP(D1186,'Zip Code Lookup'!$A$115:$A$148,'Zip Code Lookup'!$C$115:$C$148,"ORG 1"),"N/A")</f>
        <v>N/A</v>
      </c>
      <c r="N1186" t="s">
        <v>1186</v>
      </c>
    </row>
    <row r="1187" spans="3:14" x14ac:dyDescent="0.25">
      <c r="C1187" s="28">
        <v>45215</v>
      </c>
      <c r="D1187">
        <v>48188</v>
      </c>
      <c r="E1187" t="s">
        <v>1191</v>
      </c>
      <c r="F1187" t="str">
        <f>IF(E1187="ORG 6 / ORG 1",_xlfn.XLOOKUP(D1187,'Zip Code Lookup'!$A$115:$A$148,'Zip Code Lookup'!$C$115:$C$148,"ORG 1"),"N/A")</f>
        <v>N/A</v>
      </c>
    </row>
    <row r="1188" spans="3:14" x14ac:dyDescent="0.25">
      <c r="C1188" s="28">
        <v>45215</v>
      </c>
      <c r="D1188">
        <v>48601</v>
      </c>
      <c r="E1188" t="str">
        <f>_xlfn.XLOOKUP(_xlfn.XLOOKUP(D1188,'Zip Code Lookup'!$F$29:$F$1276,'Zip Code Lookup'!$G$29:$G$1276),'Data Entry'!$AC$2:$AC$85,'Data Entry'!$AD$2:$AD$85,"Not Found")</f>
        <v>ORG 11</v>
      </c>
      <c r="F1188" t="str">
        <f>IF(E1188="ORG 6 / ORG 1",_xlfn.XLOOKUP(D1188,'Zip Code Lookup'!$A$115:$A$148,'Zip Code Lookup'!$C$115:$C$148,"ORG 1"),"N/A")</f>
        <v>N/A</v>
      </c>
    </row>
    <row r="1189" spans="3:14" x14ac:dyDescent="0.25">
      <c r="C1189" s="28">
        <v>45215</v>
      </c>
      <c r="D1189">
        <v>48047</v>
      </c>
      <c r="E1189" t="str">
        <f>_xlfn.XLOOKUP(_xlfn.XLOOKUP(D1189,'Zip Code Lookup'!$F$29:$F$1276,'Zip Code Lookup'!$G$29:$G$1276),'Data Entry'!$AC$2:$AC$85,'Data Entry'!$AD$2:$AD$85,"Not Found")</f>
        <v>Not Found</v>
      </c>
      <c r="F1189" t="str">
        <f>IF(E1189="ORG 6 / ORG 1",_xlfn.XLOOKUP(D1189,'Zip Code Lookup'!$A$115:$A$148,'Zip Code Lookup'!$C$115:$C$148,"ORG 1"),"N/A")</f>
        <v>N/A</v>
      </c>
    </row>
    <row r="1190" spans="3:14" x14ac:dyDescent="0.25">
      <c r="C1190" s="28">
        <v>45215</v>
      </c>
      <c r="D1190">
        <v>48043</v>
      </c>
      <c r="E1190" t="str">
        <f>_xlfn.XLOOKUP(_xlfn.XLOOKUP(D1190,'Zip Code Lookup'!$F$29:$F$1276,'Zip Code Lookup'!$G$29:$G$1276),'Data Entry'!$AC$2:$AC$85,'Data Entry'!$AD$2:$AD$85,"Not Found")</f>
        <v>Not Found</v>
      </c>
      <c r="F1190" t="str">
        <f>IF(E1190="ORG 6 / ORG 1",_xlfn.XLOOKUP(D1190,'Zip Code Lookup'!$A$115:$A$148,'Zip Code Lookup'!$C$115:$C$148,"ORG 1"),"N/A")</f>
        <v>N/A</v>
      </c>
    </row>
    <row r="1191" spans="3:14" x14ac:dyDescent="0.25">
      <c r="C1191" s="28">
        <v>45215</v>
      </c>
      <c r="D1191">
        <v>48221</v>
      </c>
      <c r="E1191" t="s">
        <v>1197</v>
      </c>
      <c r="F1191" t="str">
        <f>IF(E1191="ORG 6 / ORG 1",_xlfn.XLOOKUP(D1191,'Zip Code Lookup'!$A$115:$A$148,'Zip Code Lookup'!$C$115:$C$148,"ORG 1"),"N/A")</f>
        <v>N/A</v>
      </c>
    </row>
    <row r="1192" spans="3:14" x14ac:dyDescent="0.25">
      <c r="C1192" s="28">
        <v>45215</v>
      </c>
      <c r="D1192">
        <v>49631</v>
      </c>
      <c r="E1192" t="str">
        <f>_xlfn.XLOOKUP(_xlfn.XLOOKUP(D1192,'Zip Code Lookup'!$F$29:$F$1276,'Zip Code Lookup'!$G$29:$G$1276),'Data Entry'!$AC$2:$AC$85,'Data Entry'!$AD$2:$AD$85,"Not Found")</f>
        <v>ORG 5</v>
      </c>
      <c r="F1192" t="str">
        <f>IF(E1192="ORG 6 / ORG 1",_xlfn.XLOOKUP(D1192,'Zip Code Lookup'!$A$115:$A$148,'Zip Code Lookup'!$C$115:$C$148,"ORG 1"),"N/A")</f>
        <v>N/A</v>
      </c>
    </row>
    <row r="1193" spans="3:14" x14ac:dyDescent="0.25">
      <c r="C1193" s="28">
        <v>45215</v>
      </c>
      <c r="D1193">
        <v>48224</v>
      </c>
      <c r="E1193" t="s">
        <v>1197</v>
      </c>
      <c r="F1193" t="str">
        <f>IF(E1193="ORG 6 / ORG 1",_xlfn.XLOOKUP(D1193,'Zip Code Lookup'!$A$115:$A$148,'Zip Code Lookup'!$C$115:$C$148,"ORG 1"),"N/A")</f>
        <v>N/A</v>
      </c>
    </row>
    <row r="1194" spans="3:14" x14ac:dyDescent="0.25">
      <c r="C1194" s="28">
        <v>45215</v>
      </c>
      <c r="D1194">
        <v>48198</v>
      </c>
      <c r="E1194" t="str">
        <f>_xlfn.XLOOKUP(_xlfn.XLOOKUP(D1194,'Zip Code Lookup'!$F$29:$F$1276,'Zip Code Lookup'!$G$29:$G$1276),'Data Entry'!$AC$2:$AC$85,'Data Entry'!$AD$2:$AD$85,"Not Found")</f>
        <v>ORG 12</v>
      </c>
      <c r="F1194" t="str">
        <f>IF(E1194="ORG 6 / ORG 1",_xlfn.XLOOKUP(D1194,'Zip Code Lookup'!$A$115:$A$148,'Zip Code Lookup'!$C$115:$C$148,"ORG 1"),"N/A")</f>
        <v>N/A</v>
      </c>
    </row>
    <row r="1195" spans="3:14" x14ac:dyDescent="0.25">
      <c r="C1195" s="28">
        <v>45215</v>
      </c>
      <c r="D1195">
        <v>48362</v>
      </c>
      <c r="E1195" t="str">
        <f>_xlfn.XLOOKUP(_xlfn.XLOOKUP(D1195,'Zip Code Lookup'!$F$29:$F$1276,'Zip Code Lookup'!$G$29:$G$1276),'Data Entry'!$AC$2:$AC$85,'Data Entry'!$AD$2:$AD$85,"Not Found")</f>
        <v>Not Found</v>
      </c>
      <c r="F1195" t="str">
        <f>IF(E1195="ORG 6 / ORG 1",_xlfn.XLOOKUP(D1195,'Zip Code Lookup'!$A$115:$A$148,'Zip Code Lookup'!$C$115:$C$148,"ORG 1"),"N/A")</f>
        <v>N/A</v>
      </c>
    </row>
    <row r="1196" spans="3:14" x14ac:dyDescent="0.25">
      <c r="C1196" s="28">
        <v>45215</v>
      </c>
      <c r="D1196">
        <v>48225</v>
      </c>
      <c r="E1196" t="s">
        <v>1197</v>
      </c>
      <c r="F1196" t="str">
        <f>IF(E1196="ORG 6 / ORG 1",_xlfn.XLOOKUP(D1196,'Zip Code Lookup'!$A$115:$A$148,'Zip Code Lookup'!$C$115:$C$148,"ORG 1"),"N/A")</f>
        <v>N/A</v>
      </c>
    </row>
    <row r="1197" spans="3:14" x14ac:dyDescent="0.25">
      <c r="C1197" s="28">
        <v>45215</v>
      </c>
      <c r="D1197">
        <v>48202</v>
      </c>
      <c r="E1197" t="s">
        <v>1197</v>
      </c>
      <c r="F1197" t="str">
        <f>IF(E1197="ORG 6 / ORG 1",_xlfn.XLOOKUP(D1197,'Zip Code Lookup'!$A$115:$A$148,'Zip Code Lookup'!$C$115:$C$148,"ORG 1"),"N/A")</f>
        <v>N/A</v>
      </c>
    </row>
    <row r="1198" spans="3:14" x14ac:dyDescent="0.25">
      <c r="C1198" s="28">
        <v>45215</v>
      </c>
      <c r="D1198">
        <v>48198</v>
      </c>
      <c r="E1198" t="str">
        <f>_xlfn.XLOOKUP(_xlfn.XLOOKUP(D1198,'Zip Code Lookup'!$F$29:$F$1276,'Zip Code Lookup'!$G$29:$G$1276),'Data Entry'!$AC$2:$AC$85,'Data Entry'!$AD$2:$AD$85,"Not Found")</f>
        <v>ORG 12</v>
      </c>
      <c r="F1198" t="str">
        <f>IF(E1198="ORG 6 / ORG 1",_xlfn.XLOOKUP(D1198,'Zip Code Lookup'!$A$115:$A$148,'Zip Code Lookup'!$C$115:$C$148,"ORG 1"),"N/A")</f>
        <v>N/A</v>
      </c>
    </row>
    <row r="1199" spans="3:14" x14ac:dyDescent="0.25">
      <c r="C1199" s="28">
        <v>45215</v>
      </c>
      <c r="D1199">
        <v>48706</v>
      </c>
      <c r="E1199" t="str">
        <f>_xlfn.XLOOKUP(_xlfn.XLOOKUP(D1199,'Zip Code Lookup'!$F$29:$F$1276,'Zip Code Lookup'!$G$29:$G$1276),'Data Entry'!$AC$2:$AC$85,'Data Entry'!$AD$2:$AD$85,"Not Found")</f>
        <v>ORG 11</v>
      </c>
      <c r="F1199" t="str">
        <f>IF(E1199="ORG 6 / ORG 1",_xlfn.XLOOKUP(D1199,'Zip Code Lookup'!$A$115:$A$148,'Zip Code Lookup'!$C$115:$C$148,"ORG 1"),"N/A")</f>
        <v>N/A</v>
      </c>
    </row>
    <row r="1200" spans="3:14" x14ac:dyDescent="0.25">
      <c r="C1200" s="28">
        <v>45216</v>
      </c>
      <c r="D1200">
        <v>49601</v>
      </c>
      <c r="E1200" t="str">
        <f>_xlfn.XLOOKUP(_xlfn.XLOOKUP(D1200,'Zip Code Lookup'!$F$29:$F$1276,'Zip Code Lookup'!$G$29:$G$1276),'Data Entry'!$AC$2:$AC$85,'Data Entry'!$AD$2:$AD$85,"Not Found")</f>
        <v>ORG 15</v>
      </c>
      <c r="F1200" t="str">
        <f>IF(E1200="ORG 6 / ORG 1",_xlfn.XLOOKUP(D1200,'Zip Code Lookup'!$A$115:$A$148,'Zip Code Lookup'!$C$115:$C$148,"ORG 1"),"N/A")</f>
        <v>N/A</v>
      </c>
    </row>
    <row r="1201" spans="3:6" x14ac:dyDescent="0.25">
      <c r="C1201" s="28">
        <v>45216</v>
      </c>
      <c r="D1201">
        <v>49707</v>
      </c>
      <c r="E1201" t="str">
        <f>_xlfn.XLOOKUP(_xlfn.XLOOKUP(D1201,'Zip Code Lookup'!$F$29:$F$1276,'Zip Code Lookup'!$G$29:$G$1276),'Data Entry'!$AC$2:$AC$85,'Data Entry'!$AD$2:$AD$85,"Not Found")</f>
        <v>ORG 4</v>
      </c>
      <c r="F1201" t="str">
        <f>IF(E1201="ORG 6 / ORG 1",_xlfn.XLOOKUP(D1201,'Zip Code Lookup'!$A$115:$A$148,'Zip Code Lookup'!$C$115:$C$148,"ORG 1"),"N/A")</f>
        <v>N/A</v>
      </c>
    </row>
    <row r="1202" spans="3:6" x14ac:dyDescent="0.25">
      <c r="C1202" s="28">
        <v>45216</v>
      </c>
      <c r="D1202">
        <v>49458</v>
      </c>
      <c r="E1202" t="str">
        <f>_xlfn.XLOOKUP(_xlfn.XLOOKUP(D1202,'Zip Code Lookup'!$F$29:$F$1276,'Zip Code Lookup'!$G$29:$G$1276),'Data Entry'!$AC$2:$AC$85,'Data Entry'!$AD$2:$AD$85,"Not Found")</f>
        <v>ORG 5</v>
      </c>
      <c r="F1202" t="str">
        <f>IF(E1202="ORG 6 / ORG 1",_xlfn.XLOOKUP(D1202,'Zip Code Lookup'!$A$115:$A$148,'Zip Code Lookup'!$C$115:$C$148,"ORG 1"),"N/A")</f>
        <v>N/A</v>
      </c>
    </row>
    <row r="1203" spans="3:6" x14ac:dyDescent="0.25">
      <c r="C1203" s="28">
        <v>45216</v>
      </c>
      <c r="D1203">
        <v>48326</v>
      </c>
      <c r="E1203" t="str">
        <f>_xlfn.XLOOKUP(_xlfn.XLOOKUP(D1203,'Zip Code Lookup'!$F$29:$F$1276,'Zip Code Lookup'!$G$29:$G$1276),'Data Entry'!$AC$2:$AC$85,'Data Entry'!$AD$2:$AD$85,"Not Found")</f>
        <v>Not Found</v>
      </c>
      <c r="F1203" t="str">
        <f>IF(E1203="ORG 6 / ORG 1",_xlfn.XLOOKUP(D1203,'Zip Code Lookup'!$A$115:$A$148,'Zip Code Lookup'!$C$115:$C$148,"ORG 1"),"N/A")</f>
        <v>N/A</v>
      </c>
    </row>
    <row r="1204" spans="3:6" x14ac:dyDescent="0.25">
      <c r="C1204" s="28">
        <v>45216</v>
      </c>
      <c r="D1204">
        <v>48076</v>
      </c>
      <c r="E1204" t="str">
        <f>_xlfn.XLOOKUP(_xlfn.XLOOKUP(D1204,'Zip Code Lookup'!$F$29:$F$1276,'Zip Code Lookup'!$G$29:$G$1276),'Data Entry'!$AC$2:$AC$85,'Data Entry'!$AD$2:$AD$85,"Not Found")</f>
        <v>Not Found</v>
      </c>
      <c r="F1204" t="str">
        <f>IF(E1204="ORG 6 / ORG 1",_xlfn.XLOOKUP(D1204,'Zip Code Lookup'!$A$115:$A$148,'Zip Code Lookup'!$C$115:$C$148,"ORG 1"),"N/A")</f>
        <v>N/A</v>
      </c>
    </row>
    <row r="1205" spans="3:6" x14ac:dyDescent="0.25">
      <c r="C1205" s="28">
        <v>45217</v>
      </c>
      <c r="D1205">
        <v>49015</v>
      </c>
      <c r="E1205" t="str">
        <f>_xlfn.XLOOKUP(_xlfn.XLOOKUP(D1205,'Zip Code Lookup'!$F$29:$F$1276,'Zip Code Lookup'!$G$29:$G$1276),'Data Entry'!$AC$2:$AC$85,'Data Entry'!$AD$2:$AD$85,"Not Found")</f>
        <v>ORG 15</v>
      </c>
      <c r="F1205" t="str">
        <f>IF(E1205="ORG 6 / ORG 1",_xlfn.XLOOKUP(D1205,'Zip Code Lookup'!$A$115:$A$148,'Zip Code Lookup'!$C$115:$C$148,"ORG 1"),"N/A")</f>
        <v>N/A</v>
      </c>
    </row>
    <row r="1206" spans="3:6" x14ac:dyDescent="0.25">
      <c r="C1206" s="28">
        <v>45217</v>
      </c>
      <c r="D1206">
        <v>48091</v>
      </c>
      <c r="E1206" t="str">
        <f>_xlfn.XLOOKUP(_xlfn.XLOOKUP(D1206,'Zip Code Lookup'!$F$29:$F$1276,'Zip Code Lookup'!$G$29:$G$1276),'Data Entry'!$AC$2:$AC$85,'Data Entry'!$AD$2:$AD$85,"Not Found")</f>
        <v>Not Found</v>
      </c>
      <c r="F1206" t="str">
        <f>IF(E1206="ORG 6 / ORG 1",_xlfn.XLOOKUP(D1206,'Zip Code Lookup'!$A$115:$A$148,'Zip Code Lookup'!$C$115:$C$148,"ORG 1"),"N/A")</f>
        <v>N/A</v>
      </c>
    </row>
    <row r="1207" spans="3:6" x14ac:dyDescent="0.25">
      <c r="C1207" s="53">
        <v>45218</v>
      </c>
      <c r="D1207">
        <v>49519</v>
      </c>
      <c r="E1207" t="str">
        <f>_xlfn.XLOOKUP(_xlfn.XLOOKUP(D1207,'Zip Code Lookup'!$F$29:$F$1276,'Zip Code Lookup'!$G$29:$G$1276),'Data Entry'!$AC$2:$AC$85,'Data Entry'!$AD$2:$AD$85,"Not Found")</f>
        <v>ORG 2</v>
      </c>
      <c r="F1207" t="str">
        <f>IF(E1207="ORG 6 / ORG 1",_xlfn.XLOOKUP(D1207,'Zip Code Lookup'!$A$115:$A$148,'Zip Code Lookup'!$C$115:$C$148,"ORG 1"),"N/A")</f>
        <v>N/A</v>
      </c>
    </row>
    <row r="1208" spans="3:6" x14ac:dyDescent="0.25">
      <c r="C1208" s="28">
        <v>45218</v>
      </c>
      <c r="D1208">
        <v>49770</v>
      </c>
      <c r="E1208" t="str">
        <f>_xlfn.XLOOKUP(_xlfn.XLOOKUP(D1208,'Zip Code Lookup'!$F$29:$F$1276,'Zip Code Lookup'!$G$29:$G$1276),'Data Entry'!$AC$2:$AC$85,'Data Entry'!$AD$2:$AD$85,"Not Found")</f>
        <v>ORG 15</v>
      </c>
      <c r="F1208" t="str">
        <f>IF(E1208="ORG 6 / ORG 1",_xlfn.XLOOKUP(D1208,'Zip Code Lookup'!$A$115:$A$148,'Zip Code Lookup'!$C$115:$C$148,"ORG 1"),"N/A")</f>
        <v>N/A</v>
      </c>
    </row>
    <row r="1209" spans="3:6" x14ac:dyDescent="0.25">
      <c r="C1209" s="28">
        <v>45220</v>
      </c>
      <c r="D1209">
        <v>49504</v>
      </c>
      <c r="E1209" t="str">
        <f>_xlfn.XLOOKUP(_xlfn.XLOOKUP(D1209,'Zip Code Lookup'!$F$29:$F$1276,'Zip Code Lookup'!$G$29:$G$1276),'Data Entry'!$AC$2:$AC$85,'Data Entry'!$AD$2:$AD$85,"Not Found")</f>
        <v>ORG 2</v>
      </c>
      <c r="F1209" t="str">
        <f>IF(E1209="ORG 6 / ORG 1",_xlfn.XLOOKUP(D1209,'Zip Code Lookup'!$A$115:$A$148,'Zip Code Lookup'!$C$115:$C$148,"ORG 1"),"N/A")</f>
        <v>N/A</v>
      </c>
    </row>
    <row r="1210" spans="3:6" x14ac:dyDescent="0.25">
      <c r="C1210" s="28">
        <v>45220</v>
      </c>
      <c r="D1210">
        <v>49067</v>
      </c>
      <c r="E1210" t="str">
        <f>_xlfn.XLOOKUP(_xlfn.XLOOKUP(D1210,'Zip Code Lookup'!$F$29:$F$1276,'Zip Code Lookup'!$G$29:$G$1276),'Data Entry'!$AC$2:$AC$85,'Data Entry'!$AD$2:$AD$85,"Not Found")</f>
        <v>ORG 13</v>
      </c>
      <c r="F1210" t="str">
        <f>IF(E1210="ORG 6 / ORG 1",_xlfn.XLOOKUP(D1210,'Zip Code Lookup'!$A$115:$A$148,'Zip Code Lookup'!$C$115:$C$148,"ORG 1"),"N/A")</f>
        <v>N/A</v>
      </c>
    </row>
    <row r="1211" spans="3:6" x14ac:dyDescent="0.25">
      <c r="C1211" s="28">
        <v>45221</v>
      </c>
      <c r="D1211">
        <v>48453</v>
      </c>
      <c r="E1211" t="str">
        <f>_xlfn.XLOOKUP(_xlfn.XLOOKUP(D1211,'Zip Code Lookup'!$F$29:$F$1276,'Zip Code Lookup'!$G$29:$G$1276),'Data Entry'!$AC$2:$AC$85,'Data Entry'!$AD$2:$AD$85,"Not Found")</f>
        <v>ORG 10</v>
      </c>
      <c r="F1211" t="str">
        <f>IF(E1211="ORG 6 / ORG 1",_xlfn.XLOOKUP(D1211,'Zip Code Lookup'!$A$115:$A$148,'Zip Code Lookup'!$C$115:$C$148,"ORG 1"),"N/A")</f>
        <v>N/A</v>
      </c>
    </row>
    <row r="1212" spans="3:6" x14ac:dyDescent="0.25">
      <c r="C1212" s="28">
        <v>45222</v>
      </c>
      <c r="D1212">
        <v>48092</v>
      </c>
      <c r="E1212" t="str">
        <f>_xlfn.XLOOKUP(_xlfn.XLOOKUP(D1212,'Zip Code Lookup'!$F$29:$F$1276,'Zip Code Lookup'!$G$29:$G$1276),'Data Entry'!$AC$2:$AC$85,'Data Entry'!$AD$2:$AD$85,"Not Found")</f>
        <v>Not Found</v>
      </c>
      <c r="F1212" t="str">
        <f>IF(E1212="ORG 6 / ORG 1",_xlfn.XLOOKUP(D1212,'Zip Code Lookup'!$A$115:$A$148,'Zip Code Lookup'!$C$115:$C$148,"ORG 1"),"N/A")</f>
        <v>N/A</v>
      </c>
    </row>
    <row r="1213" spans="3:6" x14ac:dyDescent="0.25">
      <c r="C1213" s="28">
        <v>45222</v>
      </c>
      <c r="D1213">
        <v>48809</v>
      </c>
      <c r="E1213" t="str">
        <f>_xlfn.XLOOKUP(_xlfn.XLOOKUP(D1213,'Zip Code Lookup'!$F$29:$F$1276,'Zip Code Lookup'!$G$29:$G$1276),'Data Entry'!$AC$2:$AC$85,'Data Entry'!$AD$2:$AD$85,"Not Found")</f>
        <v>ORG 2</v>
      </c>
      <c r="F1213" t="str">
        <f>IF(E1213="ORG 6 / ORG 1",_xlfn.XLOOKUP(D1213,'Zip Code Lookup'!$A$115:$A$148,'Zip Code Lookup'!$C$115:$C$148,"ORG 1"),"N/A")</f>
        <v>N/A</v>
      </c>
    </row>
    <row r="1214" spans="3:6" x14ac:dyDescent="0.25">
      <c r="C1214" s="28">
        <v>45222</v>
      </c>
      <c r="D1214">
        <v>48235</v>
      </c>
      <c r="E1214" t="s">
        <v>1197</v>
      </c>
      <c r="F1214" t="str">
        <f>IF(E1214="ORG 6 / ORG 1",_xlfn.XLOOKUP(D1214,'Zip Code Lookup'!$A$115:$A$148,'Zip Code Lookup'!$C$115:$C$148,"ORG 1"),"N/A")</f>
        <v>N/A</v>
      </c>
    </row>
    <row r="1215" spans="3:6" x14ac:dyDescent="0.25">
      <c r="C1215" s="28">
        <v>45222</v>
      </c>
      <c r="D1215">
        <v>48336</v>
      </c>
      <c r="E1215" t="str">
        <f>_xlfn.XLOOKUP(_xlfn.XLOOKUP(D1215,'Zip Code Lookup'!$F$29:$F$1276,'Zip Code Lookup'!$G$29:$G$1276),'Data Entry'!$AC$2:$AC$85,'Data Entry'!$AD$2:$AD$85,"Not Found")</f>
        <v>Not Found</v>
      </c>
      <c r="F1215" t="str">
        <f>IF(E1215="ORG 6 / ORG 1",_xlfn.XLOOKUP(D1215,'Zip Code Lookup'!$A$115:$A$148,'Zip Code Lookup'!$C$115:$C$148,"ORG 1"),"N/A")</f>
        <v>N/A</v>
      </c>
    </row>
    <row r="1216" spans="3:6" x14ac:dyDescent="0.25">
      <c r="C1216" s="28">
        <v>45222</v>
      </c>
      <c r="D1216">
        <v>49444</v>
      </c>
      <c r="E1216" t="str">
        <f>_xlfn.XLOOKUP(_xlfn.XLOOKUP(D1216,'Zip Code Lookup'!$F$29:$F$1276,'Zip Code Lookup'!$G$29:$G$1276),'Data Entry'!$AC$2:$AC$85,'Data Entry'!$AD$2:$AD$85,"Not Found")</f>
        <v>ORG 2</v>
      </c>
      <c r="F1216" t="str">
        <f>IF(E1216="ORG 6 / ORG 1",_xlfn.XLOOKUP(D1216,'Zip Code Lookup'!$A$115:$A$148,'Zip Code Lookup'!$C$115:$C$148,"ORG 1"),"N/A")</f>
        <v>N/A</v>
      </c>
    </row>
    <row r="1217" spans="3:12" x14ac:dyDescent="0.25">
      <c r="C1217" s="28">
        <v>45222</v>
      </c>
      <c r="D1217">
        <v>48060</v>
      </c>
      <c r="E1217" t="str">
        <f>_xlfn.XLOOKUP(_xlfn.XLOOKUP(D1217,'Zip Code Lookup'!$F$29:$F$1276,'Zip Code Lookup'!$G$29:$G$1276),'Data Entry'!$AC$2:$AC$85,'Data Entry'!$AD$2:$AD$85,"Not Found")</f>
        <v>ORG 8</v>
      </c>
      <c r="F1217" t="str">
        <f>IF(E1217="ORG 6 / ORG 1",_xlfn.XLOOKUP(D1217,'Zip Code Lookup'!$A$115:$A$148,'Zip Code Lookup'!$C$115:$C$148,"ORG 1"),"N/A")</f>
        <v>N/A</v>
      </c>
    </row>
    <row r="1218" spans="3:12" x14ac:dyDescent="0.25">
      <c r="C1218" s="28">
        <v>45222</v>
      </c>
      <c r="D1218">
        <v>48235</v>
      </c>
      <c r="E1218" t="s">
        <v>1197</v>
      </c>
      <c r="F1218" t="s">
        <v>1187</v>
      </c>
    </row>
    <row r="1219" spans="3:12" x14ac:dyDescent="0.25">
      <c r="C1219" s="28">
        <v>45222</v>
      </c>
      <c r="D1219">
        <v>48601</v>
      </c>
      <c r="E1219" t="str">
        <f>_xlfn.XLOOKUP(_xlfn.XLOOKUP(D1219,'Zip Code Lookup'!$F$29:$F$1276,'Zip Code Lookup'!$G$29:$G$1276),'Data Entry'!$AC$2:$AC$85,'Data Entry'!$AD$2:$AD$85,"Not Found")</f>
        <v>ORG 11</v>
      </c>
      <c r="F1219" t="str">
        <f>IF(E1219="ORG 6 / ORG 1",_xlfn.XLOOKUP(D1219,'Zip Code Lookup'!$A$115:$A$148,'Zip Code Lookup'!$C$115:$C$148,"ORG 1"),"N/A")</f>
        <v>N/A</v>
      </c>
      <c r="L1219">
        <v>48043</v>
      </c>
    </row>
    <row r="1220" spans="3:12" x14ac:dyDescent="0.25">
      <c r="C1220" s="28">
        <v>45222</v>
      </c>
      <c r="D1220">
        <v>48235</v>
      </c>
      <c r="E1220" t="s">
        <v>1197</v>
      </c>
      <c r="F1220" t="s">
        <v>1187</v>
      </c>
    </row>
    <row r="1221" spans="3:12" x14ac:dyDescent="0.25">
      <c r="C1221" s="28">
        <v>45223</v>
      </c>
      <c r="D1221">
        <v>48503</v>
      </c>
      <c r="E1221" t="str">
        <f>_xlfn.XLOOKUP(_xlfn.XLOOKUP(D1221,'Zip Code Lookup'!$F$29:$F$1276,'Zip Code Lookup'!$G$29:$G$1276),'Data Entry'!$AC$2:$AC$85,'Data Entry'!$AD$2:$AD$85,"Not Found")</f>
        <v>ORG 10</v>
      </c>
      <c r="F1221" t="str">
        <f>IF(E1221="ORG 6 / ORG 1",_xlfn.XLOOKUP(D1221,'Zip Code Lookup'!$A$115:$A$148,'Zip Code Lookup'!$C$115:$C$148,"ORG 1"),"N/A")</f>
        <v>N/A</v>
      </c>
    </row>
    <row r="1222" spans="3:12" x14ac:dyDescent="0.25">
      <c r="C1222" s="28">
        <v>45223</v>
      </c>
      <c r="D1222">
        <v>48865</v>
      </c>
      <c r="E1222" t="str">
        <f>_xlfn.XLOOKUP(_xlfn.XLOOKUP(D1222,'Zip Code Lookup'!$F$29:$F$1276,'Zip Code Lookup'!$G$29:$G$1276),'Data Entry'!$AC$2:$AC$85,'Data Entry'!$AD$2:$AD$85,"Not Found")</f>
        <v>ORG 2</v>
      </c>
      <c r="F1222" t="str">
        <f>IF(E1222="ORG 6 / ORG 1",_xlfn.XLOOKUP(D1222,'Zip Code Lookup'!$A$115:$A$148,'Zip Code Lookup'!$C$115:$C$148,"ORG 1"),"N/A")</f>
        <v>N/A</v>
      </c>
    </row>
    <row r="1223" spans="3:12" x14ac:dyDescent="0.25">
      <c r="C1223" s="28">
        <v>45223</v>
      </c>
      <c r="D1223">
        <v>48423</v>
      </c>
      <c r="E1223" t="str">
        <f>_xlfn.XLOOKUP(_xlfn.XLOOKUP(D1223,'Zip Code Lookup'!$F$29:$F$1276,'Zip Code Lookup'!$G$29:$G$1276),'Data Entry'!$AC$2:$AC$85,'Data Entry'!$AD$2:$AD$85,"Not Found")</f>
        <v>ORG 10</v>
      </c>
      <c r="F1223" t="str">
        <f>IF(E1223="ORG 6 / ORG 1",_xlfn.XLOOKUP(D1223,'Zip Code Lookup'!$A$115:$A$148,'Zip Code Lookup'!$C$115:$C$148,"ORG 1"),"N/A")</f>
        <v>N/A</v>
      </c>
    </row>
    <row r="1224" spans="3:12" x14ac:dyDescent="0.25">
      <c r="C1224" s="28">
        <v>45223</v>
      </c>
      <c r="D1224">
        <v>48801</v>
      </c>
      <c r="E1224" t="str">
        <f>_xlfn.XLOOKUP(_xlfn.XLOOKUP(D1224,'Zip Code Lookup'!$F$29:$F$1276,'Zip Code Lookup'!$G$29:$G$1276),'Data Entry'!$AC$2:$AC$85,'Data Entry'!$AD$2:$AD$85,"Not Found")</f>
        <v>ORG 11</v>
      </c>
      <c r="F1224" t="str">
        <f>IF(E1224="ORG 6 / ORG 1",_xlfn.XLOOKUP(D1224,'Zip Code Lookup'!$A$115:$A$148,'Zip Code Lookup'!$C$115:$C$148,"ORG 1"),"N/A")</f>
        <v>N/A</v>
      </c>
    </row>
    <row r="1225" spans="3:12" x14ac:dyDescent="0.25">
      <c r="C1225" s="28">
        <v>45223</v>
      </c>
      <c r="D1225">
        <v>48236</v>
      </c>
      <c r="E1225" t="str">
        <f>_xlfn.XLOOKUP(_xlfn.XLOOKUP(D1225,'Zip Code Lookup'!$F$29:$F$1276,'Zip Code Lookup'!$G$29:$G$1276),'Data Entry'!$AC$2:$AC$85,'Data Entry'!$AD$2:$AD$85,"Not Found")</f>
        <v>ORG 6 / ORG 1</v>
      </c>
      <c r="F1225" t="s">
        <v>1187</v>
      </c>
    </row>
    <row r="1226" spans="3:12" x14ac:dyDescent="0.25">
      <c r="C1226" s="53">
        <v>45224</v>
      </c>
      <c r="D1226">
        <v>48015</v>
      </c>
      <c r="E1226" t="str">
        <f>_xlfn.XLOOKUP(_xlfn.XLOOKUP(D1226,'Zip Code Lookup'!$F$29:$F$1276,'Zip Code Lookup'!$G$29:$G$1276),'Data Entry'!$AC$2:$AC$85,'Data Entry'!$AD$2:$AD$85,"Not Found")</f>
        <v>Not Found</v>
      </c>
      <c r="F1226" t="str">
        <f>IF(E1226="ORG 6 / ORG 1",_xlfn.XLOOKUP(D1226,'Zip Code Lookup'!$A$115:$A$148,'Zip Code Lookup'!$C$115:$C$148,"ORG 1"),"N/A")</f>
        <v>N/A</v>
      </c>
    </row>
    <row r="1227" spans="3:12" x14ac:dyDescent="0.25">
      <c r="C1227" s="53">
        <v>45224</v>
      </c>
      <c r="D1227">
        <v>48422</v>
      </c>
      <c r="E1227" t="str">
        <f>_xlfn.XLOOKUP(_xlfn.XLOOKUP(D1227,'Zip Code Lookup'!$F$29:$F$1276,'Zip Code Lookup'!$G$29:$G$1276),'Data Entry'!$AC$2:$AC$85,'Data Entry'!$AD$2:$AD$85,"Not Found")</f>
        <v>ORG 10</v>
      </c>
      <c r="F1227" t="str">
        <f>IF(E1227="ORG 6 / ORG 1",_xlfn.XLOOKUP(D1227,'Zip Code Lookup'!$A$115:$A$148,'Zip Code Lookup'!$C$115:$C$148,"ORG 1"),"N/A")</f>
        <v>N/A</v>
      </c>
    </row>
    <row r="1228" spans="3:12" x14ac:dyDescent="0.25">
      <c r="C1228" s="28">
        <v>45224</v>
      </c>
      <c r="D1228">
        <v>48203</v>
      </c>
      <c r="E1228" t="s">
        <v>1197</v>
      </c>
      <c r="F1228" t="s">
        <v>1187</v>
      </c>
    </row>
    <row r="1229" spans="3:12" x14ac:dyDescent="0.25">
      <c r="C1229" s="28">
        <v>45225</v>
      </c>
      <c r="D1229">
        <v>48074</v>
      </c>
      <c r="E1229" t="str">
        <f>_xlfn.XLOOKUP(_xlfn.XLOOKUP(D1229,'Zip Code Lookup'!$F$29:$F$1276,'Zip Code Lookup'!$G$29:$G$1276),'Data Entry'!$AC$2:$AC$85,'Data Entry'!$AD$2:$AD$85,"Not Found")</f>
        <v>ORG 8</v>
      </c>
      <c r="F1229" t="str">
        <f>IF(E1229="ORG 6 / ORG 1",_xlfn.XLOOKUP(D1229,'Zip Code Lookup'!$A$115:$A$148,'Zip Code Lookup'!$C$115:$C$148,"ORG 1"),"N/A")</f>
        <v>N/A</v>
      </c>
    </row>
    <row r="1230" spans="3:12" x14ac:dyDescent="0.25">
      <c r="C1230" s="28">
        <v>45225</v>
      </c>
      <c r="D1230">
        <v>49269</v>
      </c>
      <c r="E1230" t="str">
        <f>_xlfn.XLOOKUP(_xlfn.XLOOKUP(D1230,'Zip Code Lookup'!$F$29:$F$1276,'Zip Code Lookup'!$G$29:$G$1276),'Data Entry'!$AC$2:$AC$85,'Data Entry'!$AD$2:$AD$85,"Not Found")</f>
        <v>ORG 12</v>
      </c>
      <c r="F1230" t="str">
        <f>IF(E1230="ORG 6 / ORG 1",_xlfn.XLOOKUP(D1230,'Zip Code Lookup'!$A$115:$A$148,'Zip Code Lookup'!$C$115:$C$148,"ORG 1"),"N/A")</f>
        <v>N/A</v>
      </c>
    </row>
    <row r="1231" spans="3:12" x14ac:dyDescent="0.25">
      <c r="C1231" s="28">
        <v>45226</v>
      </c>
      <c r="D1231">
        <v>49945</v>
      </c>
      <c r="E1231" t="str">
        <f>_xlfn.XLOOKUP(_xlfn.XLOOKUP(D1231,'Zip Code Lookup'!$F$29:$F$1276,'Zip Code Lookup'!$G$29:$G$1276),'Data Entry'!$AC$2:$AC$85,'Data Entry'!$AD$2:$AD$85,"Not Found")</f>
        <v>ORG 3</v>
      </c>
      <c r="F1231" t="str">
        <f>IF(E1231="ORG 6 / ORG 1",_xlfn.XLOOKUP(D1231,'Zip Code Lookup'!$A$115:$A$148,'Zip Code Lookup'!$C$115:$C$148,"ORG 1"),"N/A")</f>
        <v>N/A</v>
      </c>
    </row>
    <row r="1232" spans="3:12" x14ac:dyDescent="0.25">
      <c r="C1232" s="28">
        <v>45227</v>
      </c>
      <c r="D1232">
        <v>49503</v>
      </c>
      <c r="E1232" t="str">
        <f>_xlfn.XLOOKUP(_xlfn.XLOOKUP(D1232,'Zip Code Lookup'!$F$29:$F$1276,'Zip Code Lookup'!$G$29:$G$1276),'Data Entry'!$AC$2:$AC$85,'Data Entry'!$AD$2:$AD$85,"Not Found")</f>
        <v>ORG 2</v>
      </c>
      <c r="F1232" t="str">
        <f>IF(E1232="ORG 6 / ORG 1",_xlfn.XLOOKUP(D1232,'Zip Code Lookup'!$A$115:$A$148,'Zip Code Lookup'!$C$115:$C$148,"ORG 1"),"N/A")</f>
        <v>N/A</v>
      </c>
    </row>
    <row r="1233" spans="3:6" x14ac:dyDescent="0.25">
      <c r="C1233" s="28">
        <v>45227</v>
      </c>
      <c r="D1233">
        <v>49424</v>
      </c>
      <c r="E1233" t="str">
        <f>_xlfn.XLOOKUP(_xlfn.XLOOKUP(D1233,'Zip Code Lookup'!$F$29:$F$1276,'Zip Code Lookup'!$G$29:$G$1276),'Data Entry'!$AC$2:$AC$85,'Data Entry'!$AD$2:$AD$85,"Not Found")</f>
        <v>ORG 2</v>
      </c>
      <c r="F1233" t="str">
        <f>IF(E1233="ORG 6 / ORG 1",_xlfn.XLOOKUP(D1233,'Zip Code Lookup'!$A$115:$A$148,'Zip Code Lookup'!$C$115:$C$148,"ORG 1"),"N/A")</f>
        <v>N/A</v>
      </c>
    </row>
    <row r="1234" spans="3:6" x14ac:dyDescent="0.25">
      <c r="C1234" s="28">
        <v>45229</v>
      </c>
      <c r="D1234">
        <v>48103</v>
      </c>
      <c r="E1234" t="str">
        <f>_xlfn.XLOOKUP(_xlfn.XLOOKUP(D1234,'Zip Code Lookup'!$F$29:$F$1276,'Zip Code Lookup'!$G$29:$G$1276),'Data Entry'!$AC$2:$AC$85,'Data Entry'!$AD$2:$AD$85,"Not Found")</f>
        <v>ORG 12</v>
      </c>
      <c r="F1234" t="str">
        <f>IF(E1234="ORG 6 / ORG 1",_xlfn.XLOOKUP(D1234,'Zip Code Lookup'!$A$115:$A$148,'Zip Code Lookup'!$C$115:$C$148,"ORG 1"),"N/A")</f>
        <v>N/A</v>
      </c>
    </row>
    <row r="1235" spans="3:6" x14ac:dyDescent="0.25">
      <c r="C1235" s="28">
        <v>45229</v>
      </c>
      <c r="D1235">
        <v>48858</v>
      </c>
      <c r="E1235" t="str">
        <f>_xlfn.XLOOKUP(_xlfn.XLOOKUP(D1235,'Zip Code Lookup'!$F$29:$F$1276,'Zip Code Lookup'!$G$29:$G$1276),'Data Entry'!$AC$2:$AC$85,'Data Entry'!$AD$2:$AD$85,"Not Found")</f>
        <v>ORG 11</v>
      </c>
      <c r="F1235" t="str">
        <f>IF(E1235="ORG 6 / ORG 1",_xlfn.XLOOKUP(D1235,'Zip Code Lookup'!$A$115:$A$148,'Zip Code Lookup'!$C$115:$C$148,"ORG 1"),"N/A")</f>
        <v>N/A</v>
      </c>
    </row>
    <row r="1236" spans="3:6" x14ac:dyDescent="0.25">
      <c r="C1236" s="28">
        <v>45229</v>
      </c>
      <c r="D1236">
        <v>49091</v>
      </c>
      <c r="E1236" t="str">
        <f>_xlfn.XLOOKUP(_xlfn.XLOOKUP(D1236,'Zip Code Lookup'!$F$29:$F$1276,'Zip Code Lookup'!$G$29:$G$1276),'Data Entry'!$AC$2:$AC$85,'Data Entry'!$AD$2:$AD$85,"Not Found")</f>
        <v>ORG 15</v>
      </c>
      <c r="F1236" t="str">
        <f>IF(E1236="ORG 6 / ORG 1",_xlfn.XLOOKUP(D1236,'Zip Code Lookup'!$A$115:$A$148,'Zip Code Lookup'!$C$115:$C$148,"ORG 1"),"N/A")</f>
        <v>N/A</v>
      </c>
    </row>
    <row r="1237" spans="3:6" x14ac:dyDescent="0.25">
      <c r="C1237" s="28">
        <v>45229</v>
      </c>
      <c r="D1237">
        <v>49203</v>
      </c>
      <c r="E1237" t="str">
        <f>_xlfn.XLOOKUP(_xlfn.XLOOKUP(D1237,'Zip Code Lookup'!$F$29:$F$1276,'Zip Code Lookup'!$G$29:$G$1276),'Data Entry'!$AC$2:$AC$85,'Data Entry'!$AD$2:$AD$85,"Not Found")</f>
        <v>ORG 12</v>
      </c>
      <c r="F1237" t="str">
        <f>IF(E1237="ORG 6 / ORG 1",_xlfn.XLOOKUP(D1237,'Zip Code Lookup'!$A$115:$A$148,'Zip Code Lookup'!$C$115:$C$148,"ORG 1"),"N/A")</f>
        <v>N/A</v>
      </c>
    </row>
    <row r="1238" spans="3:6" x14ac:dyDescent="0.25">
      <c r="C1238" s="28">
        <v>45229</v>
      </c>
      <c r="D1238">
        <v>48093</v>
      </c>
      <c r="E1238" t="str">
        <f>_xlfn.XLOOKUP(_xlfn.XLOOKUP(D1238,'Zip Code Lookup'!$F$29:$F$1276,'Zip Code Lookup'!$G$29:$G$1276),'Data Entry'!$AC$2:$AC$85,'Data Entry'!$AD$2:$AD$85,"Not Found")</f>
        <v>Not Found</v>
      </c>
      <c r="F1238" t="str">
        <f>IF(E1238="ORG 6 / ORG 1",_xlfn.XLOOKUP(D1238,'Zip Code Lookup'!$A$115:$A$148,'Zip Code Lookup'!$C$115:$C$148,"ORG 1"),"N/A")</f>
        <v>N/A</v>
      </c>
    </row>
    <row r="1239" spans="3:6" x14ac:dyDescent="0.25">
      <c r="C1239" s="28">
        <v>45229</v>
      </c>
      <c r="D1239">
        <v>48235</v>
      </c>
      <c r="E1239" t="s">
        <v>1197</v>
      </c>
      <c r="F1239" t="s">
        <v>1187</v>
      </c>
    </row>
    <row r="1240" spans="3:6" x14ac:dyDescent="0.25">
      <c r="C1240" s="28">
        <v>45229</v>
      </c>
      <c r="D1240">
        <v>49431</v>
      </c>
      <c r="E1240" t="str">
        <f>_xlfn.XLOOKUP(_xlfn.XLOOKUP(D1240,'Zip Code Lookup'!$F$29:$F$1276,'Zip Code Lookup'!$G$29:$G$1276),'Data Entry'!$AC$2:$AC$85,'Data Entry'!$AD$2:$AD$85,"Not Found")</f>
        <v>ORG 5</v>
      </c>
      <c r="F1240" t="str">
        <f>IF(E1240="ORG 6 / ORG 1",_xlfn.XLOOKUP(D1240,'Zip Code Lookup'!$A$115:$A$148,'Zip Code Lookup'!$C$115:$C$148,"ORG 1"),"N/A")</f>
        <v>N/A</v>
      </c>
    </row>
    <row r="1241" spans="3:6" x14ac:dyDescent="0.25">
      <c r="C1241" s="28">
        <v>45229</v>
      </c>
      <c r="D1241">
        <v>49009</v>
      </c>
      <c r="E1241" t="str">
        <f>_xlfn.XLOOKUP(_xlfn.XLOOKUP(D1241,'Zip Code Lookup'!$F$29:$F$1276,'Zip Code Lookup'!$G$29:$G$1276),'Data Entry'!$AC$2:$AC$85,'Data Entry'!$AD$2:$AD$85,"Not Found")</f>
        <v>ORG 15</v>
      </c>
      <c r="F1241" t="str">
        <f>IF(E1241="ORG 6 / ORG 1",_xlfn.XLOOKUP(D1241,'Zip Code Lookup'!$A$115:$A$148,'Zip Code Lookup'!$C$115:$C$148,"ORG 1"),"N/A")</f>
        <v>N/A</v>
      </c>
    </row>
    <row r="1242" spans="3:6" x14ac:dyDescent="0.25">
      <c r="C1242" s="28">
        <v>45229</v>
      </c>
      <c r="D1242">
        <v>48180</v>
      </c>
      <c r="E1242" t="s">
        <v>1191</v>
      </c>
      <c r="F1242" t="s">
        <v>1187</v>
      </c>
    </row>
    <row r="1243" spans="3:6" x14ac:dyDescent="0.25">
      <c r="C1243" s="28">
        <v>45230</v>
      </c>
      <c r="D1243">
        <v>48223</v>
      </c>
      <c r="E1243" t="s">
        <v>1197</v>
      </c>
      <c r="F1243" t="str">
        <f>IF(E1243="ORG 6 / ORG 1",_xlfn.XLOOKUP(D1243,'Zip Code Lookup'!$A$115:$A$148,'Zip Code Lookup'!$C$115:$C$148,"ORG 1"),"N/A")</f>
        <v>N/A</v>
      </c>
    </row>
    <row r="1244" spans="3:6" x14ac:dyDescent="0.25">
      <c r="C1244" s="28">
        <v>45231</v>
      </c>
      <c r="D1244">
        <v>49337</v>
      </c>
      <c r="E1244" t="str">
        <f>_xlfn.XLOOKUP(_xlfn.XLOOKUP(D1244,'Zip Code Lookup'!$F$29:$F$1276,'Zip Code Lookup'!$G$29:$G$1276),'Data Entry'!$AC$2:$AC$85,'Data Entry'!$AD$2:$AD$85,"Not Found")</f>
        <v>ORG 5</v>
      </c>
      <c r="F1244" t="str">
        <f>IF(E1244="ORG 6 / ORG 1",_xlfn.XLOOKUP(D1244,'Zip Code Lookup'!$A$115:$A$148,'Zip Code Lookup'!$C$115:$C$148,"ORG 1"),"N/A")</f>
        <v>N/A</v>
      </c>
    </row>
    <row r="1245" spans="3:6" x14ac:dyDescent="0.25">
      <c r="C1245" s="28">
        <v>45231</v>
      </c>
      <c r="D1245">
        <v>49067</v>
      </c>
      <c r="E1245" t="str">
        <f>_xlfn.XLOOKUP(_xlfn.XLOOKUP(D1245,'Zip Code Lookup'!$F$29:$F$1276,'Zip Code Lookup'!$G$29:$G$1276),'Data Entry'!$AC$2:$AC$85,'Data Entry'!$AD$2:$AD$85,"Not Found")</f>
        <v>ORG 13</v>
      </c>
      <c r="F1245" t="str">
        <f>IF(E1245="ORG 6 / ORG 1",_xlfn.XLOOKUP(D1245,'Zip Code Lookup'!$A$115:$A$148,'Zip Code Lookup'!$C$115:$C$148,"ORG 1"),"N/A")</f>
        <v>N/A</v>
      </c>
    </row>
    <row r="1246" spans="3:6" x14ac:dyDescent="0.25">
      <c r="C1246" s="28">
        <v>45232</v>
      </c>
      <c r="D1246">
        <v>48060</v>
      </c>
      <c r="E1246" t="str">
        <f>_xlfn.XLOOKUP(_xlfn.XLOOKUP(D1246,'Zip Code Lookup'!$F$29:$F$1276,'Zip Code Lookup'!$G$29:$G$1276),'Data Entry'!$AC$2:$AC$85,'Data Entry'!$AD$2:$AD$85,"Not Found")</f>
        <v>ORG 8</v>
      </c>
      <c r="F1246" t="str">
        <f>IF(E1246="ORG 6 / ORG 1",_xlfn.XLOOKUP(D1246,'Zip Code Lookup'!$A$115:$A$148,'Zip Code Lookup'!$C$115:$C$148,"ORG 1"),"N/A")</f>
        <v>N/A</v>
      </c>
    </row>
    <row r="1247" spans="3:6" x14ac:dyDescent="0.25">
      <c r="C1247" s="28">
        <v>45232</v>
      </c>
      <c r="D1247">
        <v>48234</v>
      </c>
      <c r="E1247" t="s">
        <v>1197</v>
      </c>
      <c r="F1247" t="str">
        <f>IF(E1247="ORG 6 / ORG 1",_xlfn.XLOOKUP(D1247,'Zip Code Lookup'!$A$115:$A$148,'Zip Code Lookup'!$C$115:$C$148,"ORG 1"),"N/A")</f>
        <v>N/A</v>
      </c>
    </row>
    <row r="1248" spans="3:6" x14ac:dyDescent="0.25">
      <c r="C1248" s="28">
        <v>45233</v>
      </c>
      <c r="D1248">
        <v>48038</v>
      </c>
      <c r="E1248" t="str">
        <f>_xlfn.XLOOKUP(_xlfn.XLOOKUP(D1248,'Zip Code Lookup'!$F$29:$F$1276,'Zip Code Lookup'!$G$29:$G$1276),'Data Entry'!$AC$2:$AC$85,'Data Entry'!$AD$2:$AD$85,"Not Found")</f>
        <v>Not Found</v>
      </c>
      <c r="F1248" t="str">
        <f>IF(E1248="ORG 6 / ORG 1",_xlfn.XLOOKUP(D1248,'Zip Code Lookup'!$A$115:$A$148,'Zip Code Lookup'!$C$115:$C$148,"ORG 1"),"N/A")</f>
        <v>N/A</v>
      </c>
    </row>
    <row r="1249" spans="3:6" x14ac:dyDescent="0.25">
      <c r="C1249" s="28">
        <v>45233</v>
      </c>
      <c r="D1249">
        <v>49120</v>
      </c>
      <c r="E1249" t="str">
        <f>_xlfn.XLOOKUP(_xlfn.XLOOKUP(D1249,'Zip Code Lookup'!$F$29:$F$1276,'Zip Code Lookup'!$G$29:$G$1276),'Data Entry'!$AC$2:$AC$85,'Data Entry'!$AD$2:$AD$85,"Not Found")</f>
        <v>ORG 13</v>
      </c>
      <c r="F1249" t="str">
        <f>IF(E1249="ORG 6 / ORG 1",_xlfn.XLOOKUP(D1249,'Zip Code Lookup'!$A$115:$A$148,'Zip Code Lookup'!$C$115:$C$148,"ORG 1"),"N/A")</f>
        <v>N/A</v>
      </c>
    </row>
    <row r="1250" spans="3:6" x14ac:dyDescent="0.25">
      <c r="C1250" s="28">
        <v>45233</v>
      </c>
      <c r="D1250">
        <v>49503</v>
      </c>
      <c r="E1250" t="str">
        <f>_xlfn.XLOOKUP(_xlfn.XLOOKUP(D1250,'Zip Code Lookup'!$F$29:$F$1276,'Zip Code Lookup'!$G$29:$G$1276),'Data Entry'!$AC$2:$AC$85,'Data Entry'!$AD$2:$AD$85,"Not Found")</f>
        <v>ORG 2</v>
      </c>
      <c r="F1250" t="str">
        <f>IF(E1250="ORG 6 / ORG 1",_xlfn.XLOOKUP(D1250,'Zip Code Lookup'!$A$115:$A$148,'Zip Code Lookup'!$C$115:$C$148,"ORG 1"),"N/A")</f>
        <v>N/A</v>
      </c>
    </row>
    <row r="1251" spans="3:6" x14ac:dyDescent="0.25">
      <c r="C1251" s="28">
        <v>45233</v>
      </c>
      <c r="D1251">
        <v>49201</v>
      </c>
      <c r="E1251" t="str">
        <f>_xlfn.XLOOKUP(_xlfn.XLOOKUP(D1251,'Zip Code Lookup'!$F$29:$F$1276,'Zip Code Lookup'!$G$29:$G$1276),'Data Entry'!$AC$2:$AC$85,'Data Entry'!$AD$2:$AD$85,"Not Found")</f>
        <v>ORG 12</v>
      </c>
      <c r="F1251" t="str">
        <f>IF(E1251="ORG 6 / ORG 1",_xlfn.XLOOKUP(D1251,'Zip Code Lookup'!$A$115:$A$148,'Zip Code Lookup'!$C$115:$C$148,"ORG 1"),"N/A")</f>
        <v>N/A</v>
      </c>
    </row>
    <row r="1252" spans="3:6" x14ac:dyDescent="0.25">
      <c r="C1252" s="28">
        <v>45233</v>
      </c>
      <c r="D1252">
        <v>48842</v>
      </c>
      <c r="E1252" t="str">
        <f>_xlfn.XLOOKUP(_xlfn.XLOOKUP(D1252,'Zip Code Lookup'!$F$29:$F$1276,'Zip Code Lookup'!$G$29:$G$1276),'Data Entry'!$AC$2:$AC$85,'Data Entry'!$AD$2:$AD$85,"Not Found")</f>
        <v>ORG 14</v>
      </c>
      <c r="F1252" t="str">
        <f>IF(E1252="ORG 6 / ORG 1",_xlfn.XLOOKUP(D1252,'Zip Code Lookup'!$A$115:$A$148,'Zip Code Lookup'!$C$115:$C$148,"ORG 1"),"N/A")</f>
        <v>N/A</v>
      </c>
    </row>
    <row r="1253" spans="3:6" x14ac:dyDescent="0.25">
      <c r="C1253" s="28">
        <v>45234</v>
      </c>
      <c r="D1253">
        <v>49935</v>
      </c>
      <c r="E1253" t="str">
        <f>_xlfn.XLOOKUP(_xlfn.XLOOKUP(D1253,'Zip Code Lookup'!$F$29:$F$1276,'Zip Code Lookup'!$G$29:$G$1276),'Data Entry'!$AC$2:$AC$85,'Data Entry'!$AD$2:$AD$85,"Not Found")</f>
        <v>ORG 3</v>
      </c>
      <c r="F1253" t="str">
        <f>IF(E1253="ORG 6 / ORG 1",_xlfn.XLOOKUP(D1253,'Zip Code Lookup'!$A$115:$A$148,'Zip Code Lookup'!$C$115:$C$148,"ORG 1"),"N/A")</f>
        <v>N/A</v>
      </c>
    </row>
    <row r="1254" spans="3:6" x14ac:dyDescent="0.25">
      <c r="C1254" s="28">
        <v>45234</v>
      </c>
      <c r="D1254">
        <v>49442</v>
      </c>
      <c r="E1254" t="str">
        <f>_xlfn.XLOOKUP(_xlfn.XLOOKUP(D1254,'Zip Code Lookup'!$F$29:$F$1276,'Zip Code Lookup'!$G$29:$G$1276),'Data Entry'!$AC$2:$AC$85,'Data Entry'!$AD$2:$AD$85,"Not Found")</f>
        <v>ORG 2</v>
      </c>
      <c r="F1254" t="str">
        <f>IF(E1254="ORG 6 / ORG 1",_xlfn.XLOOKUP(D1254,'Zip Code Lookup'!$A$115:$A$148,'Zip Code Lookup'!$C$115:$C$148,"ORG 1"),"N/A")</f>
        <v>N/A</v>
      </c>
    </row>
    <row r="1255" spans="3:6" x14ac:dyDescent="0.25">
      <c r="C1255" s="28">
        <v>45235</v>
      </c>
      <c r="D1255">
        <v>49448</v>
      </c>
      <c r="E1255" t="str">
        <f>_xlfn.XLOOKUP(_xlfn.XLOOKUP(D1255,'Zip Code Lookup'!$F$29:$F$1276,'Zip Code Lookup'!$G$29:$G$1276),'Data Entry'!$AC$2:$AC$85,'Data Entry'!$AD$2:$AD$85,"Not Found")</f>
        <v>ORG 2</v>
      </c>
      <c r="F1255" t="str">
        <f>IF(E1255="ORG 6 / ORG 1",_xlfn.XLOOKUP(D1255,'Zip Code Lookup'!$A$115:$A$148,'Zip Code Lookup'!$C$115:$C$148,"ORG 1"),"N/A")</f>
        <v>N/A</v>
      </c>
    </row>
    <row r="1256" spans="3:6" x14ac:dyDescent="0.25">
      <c r="C1256" s="28">
        <v>45235</v>
      </c>
      <c r="D1256">
        <v>49120</v>
      </c>
      <c r="E1256" t="str">
        <f>_xlfn.XLOOKUP(_xlfn.XLOOKUP(D1256,'Zip Code Lookup'!$F$29:$F$1276,'Zip Code Lookup'!$G$29:$G$1276),'Data Entry'!$AC$2:$AC$85,'Data Entry'!$AD$2:$AD$85,"Not Found")</f>
        <v>ORG 13</v>
      </c>
      <c r="F1256" t="str">
        <f>IF(E1256="ORG 6 / ORG 1",_xlfn.XLOOKUP(D1256,'Zip Code Lookup'!$A$115:$A$148,'Zip Code Lookup'!$C$115:$C$148,"ORG 1"),"N/A")</f>
        <v>N/A</v>
      </c>
    </row>
    <row r="1257" spans="3:6" x14ac:dyDescent="0.25">
      <c r="C1257" s="28">
        <v>45235</v>
      </c>
      <c r="D1257">
        <v>49442</v>
      </c>
      <c r="E1257" t="str">
        <f>_xlfn.XLOOKUP(_xlfn.XLOOKUP(D1257,'Zip Code Lookup'!$F$29:$F$1276,'Zip Code Lookup'!$G$29:$G$1276),'Data Entry'!$AC$2:$AC$85,'Data Entry'!$AD$2:$AD$85,"Not Found")</f>
        <v>ORG 2</v>
      </c>
      <c r="F1257" t="str">
        <f>IF(E1257="ORG 6 / ORG 1",_xlfn.XLOOKUP(D1257,'Zip Code Lookup'!$A$115:$A$148,'Zip Code Lookup'!$C$115:$C$148,"ORG 1"),"N/A")</f>
        <v>N/A</v>
      </c>
    </row>
    <row r="1258" spans="3:6" x14ac:dyDescent="0.25">
      <c r="C1258" s="28">
        <v>45236</v>
      </c>
      <c r="D1258">
        <v>49548</v>
      </c>
      <c r="E1258" t="str">
        <f>_xlfn.XLOOKUP(_xlfn.XLOOKUP(D1258,'Zip Code Lookup'!$F$29:$F$1276,'Zip Code Lookup'!$G$29:$G$1276),'Data Entry'!$AC$2:$AC$85,'Data Entry'!$AD$2:$AD$85,"Not Found")</f>
        <v>ORG 2</v>
      </c>
      <c r="F1258" t="str">
        <f>IF(E1258="ORG 6 / ORG 1",_xlfn.XLOOKUP(D1258,'Zip Code Lookup'!$A$115:$A$148,'Zip Code Lookup'!$C$115:$C$148,"ORG 1"),"N/A")</f>
        <v>N/A</v>
      </c>
    </row>
    <row r="1259" spans="3:6" x14ac:dyDescent="0.25">
      <c r="C1259" s="28">
        <v>45236</v>
      </c>
      <c r="D1259">
        <v>49464</v>
      </c>
      <c r="E1259" t="str">
        <f>_xlfn.XLOOKUP(_xlfn.XLOOKUP(D1259,'Zip Code Lookup'!$F$29:$F$1276,'Zip Code Lookup'!$G$29:$G$1276),'Data Entry'!$AC$2:$AC$85,'Data Entry'!$AD$2:$AD$85,"Not Found")</f>
        <v>ORG 2</v>
      </c>
      <c r="F1259" t="str">
        <f>IF(E1259="ORG 6 / ORG 1",_xlfn.XLOOKUP(D1259,'Zip Code Lookup'!$A$115:$A$148,'Zip Code Lookup'!$C$115:$C$148,"ORG 1"),"N/A")</f>
        <v>N/A</v>
      </c>
    </row>
    <row r="1260" spans="3:6" x14ac:dyDescent="0.25">
      <c r="C1260" s="28">
        <v>45236</v>
      </c>
      <c r="D1260">
        <v>48858</v>
      </c>
      <c r="E1260" t="str">
        <f>_xlfn.XLOOKUP(_xlfn.XLOOKUP(D1260,'Zip Code Lookup'!$F$29:$F$1276,'Zip Code Lookup'!$G$29:$G$1276),'Data Entry'!$AC$2:$AC$85,'Data Entry'!$AD$2:$AD$85,"Not Found")</f>
        <v>ORG 11</v>
      </c>
      <c r="F1260" t="str">
        <f>IF(E1260="ORG 6 / ORG 1",_xlfn.XLOOKUP(D1260,'Zip Code Lookup'!$A$115:$A$148,'Zip Code Lookup'!$C$115:$C$148,"ORG 1"),"N/A")</f>
        <v>N/A</v>
      </c>
    </row>
    <row r="1261" spans="3:6" x14ac:dyDescent="0.25">
      <c r="C1261" s="28">
        <v>45236</v>
      </c>
      <c r="D1261">
        <v>48442</v>
      </c>
      <c r="E1261" t="str">
        <f>_xlfn.XLOOKUP(_xlfn.XLOOKUP(D1261,'Zip Code Lookup'!$F$29:$F$1276,'Zip Code Lookup'!$G$29:$G$1276),'Data Entry'!$AC$2:$AC$85,'Data Entry'!$AD$2:$AD$85,"Not Found")</f>
        <v>Not Found</v>
      </c>
      <c r="F1261" t="str">
        <f>IF(E1261="ORG 6 / ORG 1",_xlfn.XLOOKUP(D1261,'Zip Code Lookup'!$A$115:$A$148,'Zip Code Lookup'!$C$115:$C$148,"ORG 1"),"N/A")</f>
        <v>N/A</v>
      </c>
    </row>
    <row r="1262" spans="3:6" x14ac:dyDescent="0.25">
      <c r="C1262" s="28">
        <v>45236</v>
      </c>
      <c r="D1262">
        <v>49037</v>
      </c>
      <c r="E1262" t="str">
        <f>_xlfn.XLOOKUP(_xlfn.XLOOKUP(D1262,'Zip Code Lookup'!$F$29:$F$1276,'Zip Code Lookup'!$G$29:$G$1276),'Data Entry'!$AC$2:$AC$85,'Data Entry'!$AD$2:$AD$85,"Not Found")</f>
        <v>ORG 15</v>
      </c>
      <c r="F1262" t="str">
        <f>IF(E1262="ORG 6 / ORG 1",_xlfn.XLOOKUP(D1262,'Zip Code Lookup'!$A$115:$A$148,'Zip Code Lookup'!$C$115:$C$148,"ORG 1"),"N/A")</f>
        <v>N/A</v>
      </c>
    </row>
    <row r="1263" spans="3:6" x14ac:dyDescent="0.25">
      <c r="C1263" s="28">
        <v>45236</v>
      </c>
      <c r="D1263">
        <v>48184</v>
      </c>
      <c r="E1263" t="s">
        <v>1197</v>
      </c>
      <c r="F1263" t="str">
        <f>IF(E1263="ORG 6 / ORG 1",_xlfn.XLOOKUP(D1263,'Zip Code Lookup'!$A$115:$A$148,'Zip Code Lookup'!$C$115:$C$148,"ORG 1"),"N/A")</f>
        <v>N/A</v>
      </c>
    </row>
    <row r="1264" spans="3:6" x14ac:dyDescent="0.25">
      <c r="C1264" s="28">
        <v>45236</v>
      </c>
      <c r="D1264">
        <v>48237</v>
      </c>
      <c r="E1264" t="str">
        <f>_xlfn.XLOOKUP(_xlfn.XLOOKUP(D1264,'Zip Code Lookup'!$F$29:$F$1276,'Zip Code Lookup'!$G$29:$G$1276),'Data Entry'!$AC$2:$AC$85,'Data Entry'!$AD$2:$AD$85,"Not Found")</f>
        <v>Not Found</v>
      </c>
      <c r="F1264" t="str">
        <f>IF(E1264="ORG 6 / ORG 1",_xlfn.XLOOKUP(D1264,'Zip Code Lookup'!$A$115:$A$148,'Zip Code Lookup'!$C$115:$C$148,"ORG 1"),"N/A")</f>
        <v>N/A</v>
      </c>
    </row>
    <row r="1265" spans="3:6" x14ac:dyDescent="0.25">
      <c r="C1265" s="28">
        <v>45236</v>
      </c>
      <c r="D1265">
        <v>49037</v>
      </c>
      <c r="E1265" t="str">
        <f>_xlfn.XLOOKUP(_xlfn.XLOOKUP(D1265,'Zip Code Lookup'!$F$29:$F$1276,'Zip Code Lookup'!$G$29:$G$1276),'Data Entry'!$AC$2:$AC$85,'Data Entry'!$AD$2:$AD$85,"Not Found")</f>
        <v>ORG 15</v>
      </c>
      <c r="F1265" t="str">
        <f>IF(E1265="ORG 6 / ORG 1",_xlfn.XLOOKUP(D1265,'Zip Code Lookup'!$A$115:$A$148,'Zip Code Lookup'!$C$115:$C$148,"ORG 1"),"N/A")</f>
        <v>N/A</v>
      </c>
    </row>
    <row r="1266" spans="3:6" x14ac:dyDescent="0.25">
      <c r="C1266" s="28">
        <v>45236</v>
      </c>
      <c r="D1266">
        <v>48228</v>
      </c>
      <c r="E1266" t="s">
        <v>1197</v>
      </c>
      <c r="F1266" t="str">
        <f>IF(E1266="ORG 6 / ORG 1",_xlfn.XLOOKUP(D1266,'Zip Code Lookup'!$A$115:$A$148,'Zip Code Lookup'!$C$115:$C$148,"ORG 1"),"N/A")</f>
        <v>N/A</v>
      </c>
    </row>
    <row r="1267" spans="3:6" x14ac:dyDescent="0.25">
      <c r="C1267" s="28">
        <v>45236</v>
      </c>
      <c r="D1267">
        <v>48186</v>
      </c>
      <c r="E1267" t="s">
        <v>1191</v>
      </c>
      <c r="F1267" t="str">
        <f>IF(E1267="ORG 6 / ORG 1",_xlfn.XLOOKUP(D1267,'Zip Code Lookup'!$A$115:$A$148,'Zip Code Lookup'!$C$115:$C$148,"ORG 1"),"N/A")</f>
        <v>N/A</v>
      </c>
    </row>
    <row r="1268" spans="3:6" x14ac:dyDescent="0.25">
      <c r="C1268" s="28">
        <v>45236</v>
      </c>
      <c r="D1268">
        <v>48831</v>
      </c>
      <c r="E1268" t="str">
        <f>_xlfn.XLOOKUP(_xlfn.XLOOKUP(D1268,'Zip Code Lookup'!$F$29:$F$1276,'Zip Code Lookup'!$G$29:$G$1276),'Data Entry'!$AC$2:$AC$85,'Data Entry'!$AD$2:$AD$85,"Not Found")</f>
        <v>ORG 14</v>
      </c>
      <c r="F1268" t="str">
        <f>IF(E1268="ORG 6 / ORG 1",_xlfn.XLOOKUP(D1268,'Zip Code Lookup'!$A$115:$A$148,'Zip Code Lookup'!$C$115:$C$148,"ORG 1"),"N/A")</f>
        <v>N/A</v>
      </c>
    </row>
    <row r="1269" spans="3:6" x14ac:dyDescent="0.25">
      <c r="C1269" s="28">
        <v>45236</v>
      </c>
      <c r="D1269">
        <v>49307</v>
      </c>
      <c r="E1269" t="str">
        <f>_xlfn.XLOOKUP(_xlfn.XLOOKUP(D1269,'Zip Code Lookup'!$F$29:$F$1276,'Zip Code Lookup'!$G$29:$G$1276),'Data Entry'!$AC$2:$AC$85,'Data Entry'!$AD$2:$AD$85,"Not Found")</f>
        <v>ORG 5</v>
      </c>
      <c r="F1269" t="str">
        <f>IF(E1269="ORG 6 / ORG 1",_xlfn.XLOOKUP(D1269,'Zip Code Lookup'!$A$115:$A$148,'Zip Code Lookup'!$C$115:$C$148,"ORG 1"),"N/A")</f>
        <v>N/A</v>
      </c>
    </row>
    <row r="1270" spans="3:6" x14ac:dyDescent="0.25">
      <c r="C1270" s="28">
        <v>45236</v>
      </c>
      <c r="D1270">
        <v>49958</v>
      </c>
      <c r="E1270" t="str">
        <f>_xlfn.XLOOKUP(_xlfn.XLOOKUP(D1270,'Zip Code Lookup'!$F$29:$F$1276,'Zip Code Lookup'!$G$29:$G$1276),'Data Entry'!$AC$2:$AC$85,'Data Entry'!$AD$2:$AD$85,"Not Found")</f>
        <v>ORG 3</v>
      </c>
      <c r="F1270" t="str">
        <f>IF(E1270="ORG 6 / ORG 1",_xlfn.XLOOKUP(D1270,'Zip Code Lookup'!$A$115:$A$148,'Zip Code Lookup'!$C$115:$C$148,"ORG 1"),"N/A")</f>
        <v>N/A</v>
      </c>
    </row>
    <row r="1271" spans="3:6" x14ac:dyDescent="0.25">
      <c r="C1271" s="28">
        <v>45236</v>
      </c>
      <c r="D1271">
        <v>49885</v>
      </c>
      <c r="E1271" t="str">
        <f>_xlfn.XLOOKUP(_xlfn.XLOOKUP(D1271,'Zip Code Lookup'!$F$29:$F$1276,'Zip Code Lookup'!$G$29:$G$1276),'Data Entry'!$AC$2:$AC$85,'Data Entry'!$AD$2:$AD$85,"Not Found")</f>
        <v>ORG 3</v>
      </c>
      <c r="F1271" t="str">
        <f>IF(E1271="ORG 6 / ORG 1",_xlfn.XLOOKUP(D1271,'Zip Code Lookup'!$A$115:$A$148,'Zip Code Lookup'!$C$115:$C$148,"ORG 1"),"N/A")</f>
        <v>N/A</v>
      </c>
    </row>
    <row r="1272" spans="3:6" x14ac:dyDescent="0.25">
      <c r="C1272" s="28">
        <v>45236</v>
      </c>
      <c r="D1272">
        <v>48089</v>
      </c>
      <c r="E1272" t="str">
        <f>_xlfn.XLOOKUP(_xlfn.XLOOKUP(D1272,'Zip Code Lookup'!$F$29:$F$1276,'Zip Code Lookup'!$G$29:$G$1276),'Data Entry'!$AC$2:$AC$85,'Data Entry'!$AD$2:$AD$85,"Not Found")</f>
        <v>Not Found</v>
      </c>
      <c r="F1272" t="str">
        <f>IF(E1272="ORG 6 / ORG 1",_xlfn.XLOOKUP(D1272,'Zip Code Lookup'!$A$115:$A$148,'Zip Code Lookup'!$C$115:$C$148,"ORG 1"),"N/A")</f>
        <v>N/A</v>
      </c>
    </row>
    <row r="1273" spans="3:6" x14ac:dyDescent="0.25">
      <c r="C1273" s="28">
        <v>45236</v>
      </c>
      <c r="D1273">
        <v>49112</v>
      </c>
      <c r="E1273" t="str">
        <f>_xlfn.XLOOKUP(_xlfn.XLOOKUP(D1273,'Zip Code Lookup'!$F$29:$F$1276,'Zip Code Lookup'!$G$29:$G$1276),'Data Entry'!$AC$2:$AC$85,'Data Entry'!$AD$2:$AD$85,"Not Found")</f>
        <v>ORG 13</v>
      </c>
      <c r="F1273" t="str">
        <f>IF(E1273="ORG 6 / ORG 1",_xlfn.XLOOKUP(D1273,'Zip Code Lookup'!$A$115:$A$148,'Zip Code Lookup'!$C$115:$C$148,"ORG 1"),"N/A")</f>
        <v>N/A</v>
      </c>
    </row>
    <row r="1274" spans="3:6" x14ac:dyDescent="0.25">
      <c r="C1274" s="28">
        <v>45236</v>
      </c>
      <c r="D1274">
        <v>48386</v>
      </c>
      <c r="E1274" t="str">
        <f>_xlfn.XLOOKUP(_xlfn.XLOOKUP(D1274,'Zip Code Lookup'!$F$29:$F$1276,'Zip Code Lookup'!$G$29:$G$1276),'Data Entry'!$AC$2:$AC$85,'Data Entry'!$AD$2:$AD$85,"Not Found")</f>
        <v>Not Found</v>
      </c>
      <c r="F1274" t="str">
        <f>IF(E1274="ORG 6 / ORG 1",_xlfn.XLOOKUP(D1274,'Zip Code Lookup'!$A$115:$A$148,'Zip Code Lookup'!$C$115:$C$148,"ORG 1"),"N/A")</f>
        <v>N/A</v>
      </c>
    </row>
    <row r="1275" spans="3:6" x14ac:dyDescent="0.25">
      <c r="C1275" s="28">
        <v>45236</v>
      </c>
      <c r="D1275">
        <v>49014</v>
      </c>
      <c r="E1275" t="str">
        <f>_xlfn.XLOOKUP(_xlfn.XLOOKUP(D1275,'Zip Code Lookup'!$F$29:$F$1276,'Zip Code Lookup'!$G$29:$G$1276),'Data Entry'!$AC$2:$AC$85,'Data Entry'!$AD$2:$AD$85,"Not Found")</f>
        <v>ORG 15</v>
      </c>
      <c r="F1275" t="str">
        <f>IF(E1275="ORG 6 / ORG 1",_xlfn.XLOOKUP(D1275,'Zip Code Lookup'!$A$115:$A$148,'Zip Code Lookup'!$C$115:$C$148,"ORG 1"),"N/A")</f>
        <v>N/A</v>
      </c>
    </row>
    <row r="1276" spans="3:6" x14ac:dyDescent="0.25">
      <c r="C1276" s="28">
        <v>45237</v>
      </c>
      <c r="D1276">
        <v>48310</v>
      </c>
      <c r="E1276" t="str">
        <f>_xlfn.XLOOKUP(_xlfn.XLOOKUP(D1276,'Zip Code Lookup'!$F$29:$F$1276,'Zip Code Lookup'!$G$29:$G$1276),'Data Entry'!$AC$2:$AC$85,'Data Entry'!$AD$2:$AD$85,"Not Found")</f>
        <v>Not Found</v>
      </c>
      <c r="F1276" t="str">
        <f>IF(E1276="ORG 6 / ORG 1",_xlfn.XLOOKUP(D1276,'Zip Code Lookup'!$A$115:$A$148,'Zip Code Lookup'!$C$115:$C$148,"ORG 1"),"N/A")</f>
        <v>N/A</v>
      </c>
    </row>
    <row r="1277" spans="3:6" x14ac:dyDescent="0.25">
      <c r="C1277" s="28">
        <v>45237</v>
      </c>
      <c r="D1277">
        <v>49930</v>
      </c>
      <c r="E1277" t="str">
        <f>_xlfn.XLOOKUP(_xlfn.XLOOKUP(D1277,'Zip Code Lookup'!$F$29:$F$1276,'Zip Code Lookup'!$G$29:$G$1276),'Data Entry'!$AC$2:$AC$85,'Data Entry'!$AD$2:$AD$85,"Not Found")</f>
        <v>ORG 3</v>
      </c>
      <c r="F1277" t="str">
        <f>IF(E1277="ORG 6 / ORG 1",_xlfn.XLOOKUP(D1277,'Zip Code Lookup'!$A$115:$A$148,'Zip Code Lookup'!$C$115:$C$148,"ORG 1"),"N/A")</f>
        <v>N/A</v>
      </c>
    </row>
    <row r="1278" spans="3:6" x14ac:dyDescent="0.25">
      <c r="C1278" s="28">
        <v>45237</v>
      </c>
      <c r="D1278">
        <v>49849</v>
      </c>
      <c r="E1278" t="str">
        <f>_xlfn.XLOOKUP(_xlfn.XLOOKUP(D1278,'Zip Code Lookup'!$F$29:$F$1276,'Zip Code Lookup'!$G$29:$G$1276),'Data Entry'!$AC$2:$AC$85,'Data Entry'!$AD$2:$AD$85,"Not Found")</f>
        <v>ORG 3</v>
      </c>
      <c r="F1278" t="str">
        <f>IF(E1278="ORG 6 / ORG 1",_xlfn.XLOOKUP(D1278,'Zip Code Lookup'!$A$115:$A$148,'Zip Code Lookup'!$C$115:$C$148,"ORG 1"),"N/A")</f>
        <v>N/A</v>
      </c>
    </row>
    <row r="1279" spans="3:6" x14ac:dyDescent="0.25">
      <c r="C1279" s="28">
        <v>45237</v>
      </c>
      <c r="D1279">
        <v>48842</v>
      </c>
      <c r="E1279" t="str">
        <f>_xlfn.XLOOKUP(_xlfn.XLOOKUP(D1279,'Zip Code Lookup'!$F$29:$F$1276,'Zip Code Lookup'!$G$29:$G$1276),'Data Entry'!$AC$2:$AC$85,'Data Entry'!$AD$2:$AD$85,"Not Found")</f>
        <v>ORG 14</v>
      </c>
      <c r="F1279" t="str">
        <f>IF(E1279="ORG 6 / ORG 1",_xlfn.XLOOKUP(D1279,'Zip Code Lookup'!$A$115:$A$148,'Zip Code Lookup'!$C$115:$C$148,"ORG 1"),"N/A")</f>
        <v>N/A</v>
      </c>
    </row>
    <row r="1280" spans="3:6" x14ac:dyDescent="0.25">
      <c r="C1280" s="28">
        <v>45237</v>
      </c>
      <c r="D1280">
        <v>49950</v>
      </c>
      <c r="E1280" t="str">
        <f>_xlfn.XLOOKUP(_xlfn.XLOOKUP(D1280,'Zip Code Lookup'!$F$29:$F$1276,'Zip Code Lookup'!$G$29:$G$1276),'Data Entry'!$AC$2:$AC$85,'Data Entry'!$AD$2:$AD$85,"Not Found")</f>
        <v>ORG 3</v>
      </c>
      <c r="F1280" t="str">
        <f>IF(E1280="ORG 6 / ORG 1",_xlfn.XLOOKUP(D1280,'Zip Code Lookup'!$A$115:$A$148,'Zip Code Lookup'!$C$115:$C$148,"ORG 1"),"N/A")</f>
        <v>N/A</v>
      </c>
    </row>
    <row r="1281" spans="3:6" x14ac:dyDescent="0.25">
      <c r="C1281" s="28">
        <v>45237</v>
      </c>
      <c r="D1281">
        <v>48219</v>
      </c>
      <c r="E1281" t="s">
        <v>1197</v>
      </c>
      <c r="F1281" t="str">
        <f>IF(E1281="ORG 6 / ORG 1",_xlfn.XLOOKUP(D1281,'Zip Code Lookup'!$A$115:$A$148,'Zip Code Lookup'!$C$115:$C$148,"ORG 1"),"N/A")</f>
        <v>N/A</v>
      </c>
    </row>
    <row r="1282" spans="3:6" x14ac:dyDescent="0.25">
      <c r="C1282" s="28">
        <v>45238</v>
      </c>
      <c r="D1282">
        <v>49442</v>
      </c>
      <c r="E1282" t="str">
        <f>_xlfn.XLOOKUP(_xlfn.XLOOKUP(D1282,'Zip Code Lookup'!$F$29:$F$1276,'Zip Code Lookup'!$G$29:$G$1276),'Data Entry'!$AC$2:$AC$85,'Data Entry'!$AD$2:$AD$85,"Not Found")</f>
        <v>ORG 2</v>
      </c>
      <c r="F1282" t="str">
        <f>IF(E1282="ORG 6 / ORG 1",_xlfn.XLOOKUP(D1282,'Zip Code Lookup'!$A$115:$A$148,'Zip Code Lookup'!$C$115:$C$148,"ORG 1"),"N/A")</f>
        <v>N/A</v>
      </c>
    </row>
    <row r="1283" spans="3:6" x14ac:dyDescent="0.25">
      <c r="C1283" s="28">
        <v>45238</v>
      </c>
      <c r="D1283">
        <v>49546</v>
      </c>
      <c r="E1283" t="str">
        <f>_xlfn.XLOOKUP(_xlfn.XLOOKUP(D1283,'Zip Code Lookup'!$F$29:$F$1276,'Zip Code Lookup'!$G$29:$G$1276),'Data Entry'!$AC$2:$AC$85,'Data Entry'!$AD$2:$AD$85,"Not Found")</f>
        <v>ORG 2</v>
      </c>
      <c r="F1283" t="str">
        <f>IF(E1283="ORG 6 / ORG 1",_xlfn.XLOOKUP(D1283,'Zip Code Lookup'!$A$115:$A$148,'Zip Code Lookup'!$C$115:$C$148,"ORG 1"),"N/A")</f>
        <v>N/A</v>
      </c>
    </row>
    <row r="1284" spans="3:6" x14ac:dyDescent="0.25">
      <c r="C1284" s="28">
        <v>45239</v>
      </c>
      <c r="D1284">
        <v>48506</v>
      </c>
      <c r="E1284" t="str">
        <f>_xlfn.XLOOKUP(_xlfn.XLOOKUP(D1284,'Zip Code Lookup'!$F$29:$F$1276,'Zip Code Lookup'!$G$29:$G$1276),'Data Entry'!$AC$2:$AC$85,'Data Entry'!$AD$2:$AD$85,"Not Found")</f>
        <v>ORG 10</v>
      </c>
      <c r="F1284" t="str">
        <f>IF(E1284="ORG 6 / ORG 1",_xlfn.XLOOKUP(D1284,'Zip Code Lookup'!$A$115:$A$148,'Zip Code Lookup'!$C$115:$C$148,"ORG 1"),"N/A")</f>
        <v>N/A</v>
      </c>
    </row>
    <row r="1285" spans="3:6" x14ac:dyDescent="0.25">
      <c r="C1285" s="28">
        <v>45240</v>
      </c>
      <c r="D1285">
        <v>48911</v>
      </c>
      <c r="E1285" t="str">
        <f>_xlfn.XLOOKUP(_xlfn.XLOOKUP(D1285,'Zip Code Lookup'!$F$29:$F$1276,'Zip Code Lookup'!$G$29:$G$1276),'Data Entry'!$AC$2:$AC$85,'Data Entry'!$AD$2:$AD$85,"Not Found")</f>
        <v>ORG 14</v>
      </c>
      <c r="F1285" t="str">
        <f>IF(E1285="ORG 6 / ORG 1",_xlfn.XLOOKUP(D1285,'Zip Code Lookup'!$A$115:$A$148,'Zip Code Lookup'!$C$115:$C$148,"ORG 1"),"N/A")</f>
        <v>N/A</v>
      </c>
    </row>
    <row r="1286" spans="3:6" x14ac:dyDescent="0.25">
      <c r="C1286" s="28">
        <v>45240</v>
      </c>
      <c r="D1286">
        <v>49911</v>
      </c>
      <c r="E1286" t="str">
        <f>_xlfn.XLOOKUP(_xlfn.XLOOKUP(D1286,'Zip Code Lookup'!$F$29:$F$1276,'Zip Code Lookup'!$G$29:$G$1276),'Data Entry'!$AC$2:$AC$85,'Data Entry'!$AD$2:$AD$85,"Not Found")</f>
        <v>ORG 3</v>
      </c>
      <c r="F1286" t="str">
        <f>IF(E1286="ORG 6 / ORG 1",_xlfn.XLOOKUP(D1286,'Zip Code Lookup'!$A$115:$A$148,'Zip Code Lookup'!$C$115:$C$148,"ORG 1"),"N/A")</f>
        <v>N/A</v>
      </c>
    </row>
    <row r="1287" spans="3:6" x14ac:dyDescent="0.25">
      <c r="C1287" s="28">
        <v>45240</v>
      </c>
      <c r="D1287">
        <v>49971</v>
      </c>
      <c r="E1287" t="str">
        <f>_xlfn.XLOOKUP(_xlfn.XLOOKUP(D1287,'Zip Code Lookup'!$F$29:$F$1276,'Zip Code Lookup'!$G$29:$G$1276),'Data Entry'!$AC$2:$AC$85,'Data Entry'!$AD$2:$AD$85,"Not Found")</f>
        <v>ORG 3</v>
      </c>
      <c r="F1287" t="str">
        <f>IF(E1287="ORG 6 / ORG 1",_xlfn.XLOOKUP(D1287,'Zip Code Lookup'!$A$115:$A$148,'Zip Code Lookup'!$C$115:$C$148,"ORG 1"),"N/A")</f>
        <v>N/A</v>
      </c>
    </row>
    <row r="1288" spans="3:6" x14ac:dyDescent="0.25">
      <c r="C1288" s="28">
        <v>45241</v>
      </c>
      <c r="D1288">
        <v>49938</v>
      </c>
      <c r="E1288" t="str">
        <f>_xlfn.XLOOKUP(_xlfn.XLOOKUP(D1288,'Zip Code Lookup'!$F$29:$F$1276,'Zip Code Lookup'!$G$29:$G$1276),'Data Entry'!$AC$2:$AC$85,'Data Entry'!$AD$2:$AD$85,"Not Found")</f>
        <v>ORG 3</v>
      </c>
      <c r="F1288" t="str">
        <f>IF(E1288="ORG 6 / ORG 1",_xlfn.XLOOKUP(D1288,'Zip Code Lookup'!$A$115:$A$148,'Zip Code Lookup'!$C$115:$C$148,"ORG 1"),"N/A")</f>
        <v>N/A</v>
      </c>
    </row>
    <row r="1289" spans="3:6" x14ac:dyDescent="0.25">
      <c r="C1289" s="28">
        <v>45242</v>
      </c>
      <c r="D1289">
        <v>49014</v>
      </c>
      <c r="E1289" t="str">
        <f>_xlfn.XLOOKUP(_xlfn.XLOOKUP(D1289,'Zip Code Lookup'!$F$29:$F$1276,'Zip Code Lookup'!$G$29:$G$1276),'Data Entry'!$AC$2:$AC$85,'Data Entry'!$AD$2:$AD$85,"Not Found")</f>
        <v>ORG 15</v>
      </c>
      <c r="F1289" t="str">
        <f>IF(E1289="ORG 6 / ORG 1",_xlfn.XLOOKUP(D1289,'Zip Code Lookup'!$A$115:$A$148,'Zip Code Lookup'!$C$115:$C$148,"ORG 1"),"N/A")</f>
        <v>N/A</v>
      </c>
    </row>
    <row r="1290" spans="3:6" x14ac:dyDescent="0.25">
      <c r="C1290" s="28">
        <v>45242</v>
      </c>
      <c r="D1290">
        <v>49424</v>
      </c>
      <c r="E1290" t="str">
        <f>_xlfn.XLOOKUP(_xlfn.XLOOKUP(D1290,'Zip Code Lookup'!$F$29:$F$1276,'Zip Code Lookup'!$G$29:$G$1276),'Data Entry'!$AC$2:$AC$85,'Data Entry'!$AD$2:$AD$85,"Not Found")</f>
        <v>ORG 2</v>
      </c>
      <c r="F1290" t="str">
        <f>IF(E1290="ORG 6 / ORG 1",_xlfn.XLOOKUP(D1290,'Zip Code Lookup'!$A$115:$A$148,'Zip Code Lookup'!$C$115:$C$148,"ORG 1"),"N/A")</f>
        <v>N/A</v>
      </c>
    </row>
    <row r="1291" spans="3:6" x14ac:dyDescent="0.25">
      <c r="C1291" s="28">
        <v>45242</v>
      </c>
      <c r="D1291">
        <v>49087</v>
      </c>
      <c r="E1291" t="str">
        <f>_xlfn.XLOOKUP(_xlfn.XLOOKUP(D1291,'Zip Code Lookup'!$F$29:$F$1276,'Zip Code Lookup'!$G$29:$G$1276),'Data Entry'!$AC$2:$AC$85,'Data Entry'!$AD$2:$AD$85,"Not Found")</f>
        <v>ORG 15</v>
      </c>
      <c r="F1291" t="str">
        <f>IF(E1291="ORG 6 / ORG 1",_xlfn.XLOOKUP(D1291,'Zip Code Lookup'!$A$115:$A$148,'Zip Code Lookup'!$C$115:$C$148,"ORG 1"),"N/A")</f>
        <v>N/A</v>
      </c>
    </row>
    <row r="1292" spans="3:6" x14ac:dyDescent="0.25">
      <c r="C1292" s="28">
        <v>45243</v>
      </c>
      <c r="D1292">
        <v>48872</v>
      </c>
      <c r="E1292" t="str">
        <f>_xlfn.XLOOKUP(_xlfn.XLOOKUP(D1292,'Zip Code Lookup'!$F$29:$F$1276,'Zip Code Lookup'!$G$29:$G$1276),'Data Entry'!$AC$2:$AC$85,'Data Entry'!$AD$2:$AD$85,"Not Found")</f>
        <v>ORG 10</v>
      </c>
      <c r="F1292" t="str">
        <f>IF(E1292="ORG 6 / ORG 1",_xlfn.XLOOKUP(D1292,'Zip Code Lookup'!$A$115:$A$148,'Zip Code Lookup'!$C$115:$C$148,"ORG 1"),"N/A")</f>
        <v>N/A</v>
      </c>
    </row>
    <row r="1293" spans="3:6" x14ac:dyDescent="0.25">
      <c r="C1293" s="28">
        <v>45243</v>
      </c>
      <c r="D1293">
        <v>48323</v>
      </c>
      <c r="E1293" t="str">
        <f>_xlfn.XLOOKUP(_xlfn.XLOOKUP(D1293,'Zip Code Lookup'!$F$29:$F$1276,'Zip Code Lookup'!$G$29:$G$1276),'Data Entry'!$AC$2:$AC$85,'Data Entry'!$AD$2:$AD$85,"Not Found")</f>
        <v>Not Found</v>
      </c>
      <c r="F1293" t="str">
        <f>IF(E1293="ORG 6 / ORG 1",_xlfn.XLOOKUP(D1293,'Zip Code Lookup'!$A$115:$A$148,'Zip Code Lookup'!$C$115:$C$148,"ORG 1"),"N/A")</f>
        <v>N/A</v>
      </c>
    </row>
    <row r="1294" spans="3:6" x14ac:dyDescent="0.25">
      <c r="C1294" s="28">
        <v>45243</v>
      </c>
      <c r="D1294">
        <v>49963</v>
      </c>
      <c r="E1294" t="str">
        <f>_xlfn.XLOOKUP(_xlfn.XLOOKUP(D1294,'Zip Code Lookup'!$F$29:$F$1276,'Zip Code Lookup'!$G$29:$G$1276),'Data Entry'!$AC$2:$AC$85,'Data Entry'!$AD$2:$AD$85,"Not Found")</f>
        <v>ORG 3</v>
      </c>
      <c r="F1294" t="str">
        <f>IF(E1294="ORG 6 / ORG 1",_xlfn.XLOOKUP(D1294,'Zip Code Lookup'!$A$115:$A$148,'Zip Code Lookup'!$C$115:$C$148,"ORG 1"),"N/A")</f>
        <v>N/A</v>
      </c>
    </row>
    <row r="1295" spans="3:6" x14ac:dyDescent="0.25">
      <c r="C1295" s="28">
        <v>45243</v>
      </c>
      <c r="D1295">
        <v>49854</v>
      </c>
      <c r="E1295" t="str">
        <f>_xlfn.XLOOKUP(_xlfn.XLOOKUP(D1295,'Zip Code Lookup'!$F$29:$F$1276,'Zip Code Lookup'!$G$29:$G$1276),'Data Entry'!$AC$2:$AC$85,'Data Entry'!$AD$2:$AD$85,"Not Found")</f>
        <v>ORG 3</v>
      </c>
      <c r="F1295" t="str">
        <f>IF(E1295="ORG 6 / ORG 1",_xlfn.XLOOKUP(D1295,'Zip Code Lookup'!$A$115:$A$148,'Zip Code Lookup'!$C$115:$C$148,"ORG 1"),"N/A")</f>
        <v>N/A</v>
      </c>
    </row>
    <row r="1296" spans="3:6" x14ac:dyDescent="0.25">
      <c r="C1296" s="28">
        <v>45243</v>
      </c>
      <c r="D1296">
        <v>49505</v>
      </c>
      <c r="E1296" t="str">
        <f>_xlfn.XLOOKUP(_xlfn.XLOOKUP(D1296,'Zip Code Lookup'!$F$29:$F$1276,'Zip Code Lookup'!$G$29:$G$1276),'Data Entry'!$AC$2:$AC$85,'Data Entry'!$AD$2:$AD$85,"Not Found")</f>
        <v>ORG 2</v>
      </c>
      <c r="F1296" t="str">
        <f>IF(E1296="ORG 6 / ORG 1",_xlfn.XLOOKUP(D1296,'Zip Code Lookup'!$A$115:$A$148,'Zip Code Lookup'!$C$115:$C$148,"ORG 1"),"N/A")</f>
        <v>N/A</v>
      </c>
    </row>
    <row r="1297" spans="3:6" x14ac:dyDescent="0.25">
      <c r="C1297" s="28">
        <v>45243</v>
      </c>
      <c r="D1297">
        <v>49442</v>
      </c>
      <c r="E1297" t="str">
        <f>_xlfn.XLOOKUP(_xlfn.XLOOKUP(D1297,'Zip Code Lookup'!$F$29:$F$1276,'Zip Code Lookup'!$G$29:$G$1276),'Data Entry'!$AC$2:$AC$85,'Data Entry'!$AD$2:$AD$85,"Not Found")</f>
        <v>ORG 2</v>
      </c>
      <c r="F1297" t="str">
        <f>IF(E1297="ORG 6 / ORG 1",_xlfn.XLOOKUP(D1297,'Zip Code Lookup'!$A$115:$A$148,'Zip Code Lookup'!$C$115:$C$148,"ORG 1"),"N/A")</f>
        <v>N/A</v>
      </c>
    </row>
    <row r="1298" spans="3:6" x14ac:dyDescent="0.25">
      <c r="C1298" s="28">
        <v>45243</v>
      </c>
      <c r="D1298">
        <v>48911</v>
      </c>
      <c r="E1298" t="str">
        <f>_xlfn.XLOOKUP(_xlfn.XLOOKUP(D1298,'Zip Code Lookup'!$F$29:$F$1276,'Zip Code Lookup'!$G$29:$G$1276),'Data Entry'!$AC$2:$AC$85,'Data Entry'!$AD$2:$AD$85,"Not Found")</f>
        <v>ORG 14</v>
      </c>
      <c r="F1298" t="str">
        <f>IF(E1298="ORG 6 / ORG 1",_xlfn.XLOOKUP(D1298,'Zip Code Lookup'!$A$115:$A$148,'Zip Code Lookup'!$C$115:$C$148,"ORG 1"),"N/A")</f>
        <v>N/A</v>
      </c>
    </row>
    <row r="1299" spans="3:6" x14ac:dyDescent="0.25">
      <c r="C1299" s="28">
        <v>45243</v>
      </c>
      <c r="D1299">
        <v>48650</v>
      </c>
      <c r="E1299" t="str">
        <f>_xlfn.XLOOKUP(_xlfn.XLOOKUP(D1299,'Zip Code Lookup'!$F$29:$F$1276,'Zip Code Lookup'!$G$29:$G$1276),'Data Entry'!$AC$2:$AC$85,'Data Entry'!$AD$2:$AD$85,"Not Found")</f>
        <v>ORG 11</v>
      </c>
      <c r="F1299" t="str">
        <f>IF(E1299="ORG 6 / ORG 1",_xlfn.XLOOKUP(D1299,'Zip Code Lookup'!$A$115:$A$148,'Zip Code Lookup'!$C$115:$C$148,"ORG 1"),"N/A")</f>
        <v>N/A</v>
      </c>
    </row>
    <row r="1300" spans="3:6" x14ac:dyDescent="0.25">
      <c r="C1300" s="28">
        <v>45243</v>
      </c>
      <c r="D1300">
        <v>48846</v>
      </c>
      <c r="E1300" t="str">
        <f>_xlfn.XLOOKUP(_xlfn.XLOOKUP(D1300,'Zip Code Lookup'!$F$29:$F$1276,'Zip Code Lookup'!$G$29:$G$1276),'Data Entry'!$AC$2:$AC$85,'Data Entry'!$AD$2:$AD$85,"Not Found")</f>
        <v>ORG 2</v>
      </c>
      <c r="F1300" t="str">
        <f>IF(E1300="ORG 6 / ORG 1",_xlfn.XLOOKUP(D1300,'Zip Code Lookup'!$A$115:$A$148,'Zip Code Lookup'!$C$115:$C$148,"ORG 1"),"N/A")</f>
        <v>N/A</v>
      </c>
    </row>
    <row r="1301" spans="3:6" x14ac:dyDescent="0.25">
      <c r="C1301" s="28">
        <v>45243</v>
      </c>
      <c r="D1301">
        <v>48075</v>
      </c>
      <c r="E1301" t="str">
        <f>_xlfn.XLOOKUP(_xlfn.XLOOKUP(D1301,'Zip Code Lookup'!$F$29:$F$1276,'Zip Code Lookup'!$G$29:$G$1276),'Data Entry'!$AC$2:$AC$85,'Data Entry'!$AD$2:$AD$85,"Not Found")</f>
        <v>Not Found</v>
      </c>
      <c r="F1301" t="str">
        <f>IF(E1301="ORG 6 / ORG 1",_xlfn.XLOOKUP(D1301,'Zip Code Lookup'!$A$115:$A$148,'Zip Code Lookup'!$C$115:$C$148,"ORG 1"),"N/A")</f>
        <v>N/A</v>
      </c>
    </row>
    <row r="1302" spans="3:6" x14ac:dyDescent="0.25">
      <c r="C1302" s="28">
        <v>45243</v>
      </c>
      <c r="D1302">
        <v>48204</v>
      </c>
      <c r="E1302" t="s">
        <v>1197</v>
      </c>
      <c r="F1302" t="str">
        <f>IF(E1302="ORG 6 / ORG 1",_xlfn.XLOOKUP(D1302,'Zip Code Lookup'!$A$115:$A$148,'Zip Code Lookup'!$C$115:$C$148,"ORG 1"),"N/A")</f>
        <v>N/A</v>
      </c>
    </row>
    <row r="1303" spans="3:6" x14ac:dyDescent="0.25">
      <c r="C1303" s="28">
        <v>45243</v>
      </c>
      <c r="D1303">
        <v>48036</v>
      </c>
      <c r="E1303" t="str">
        <f>_xlfn.XLOOKUP(_xlfn.XLOOKUP(D1303,'Zip Code Lookup'!$F$29:$F$1276,'Zip Code Lookup'!$G$29:$G$1276),'Data Entry'!$AC$2:$AC$85,'Data Entry'!$AD$2:$AD$85,"Not Found")</f>
        <v>Not Found</v>
      </c>
      <c r="F1303" t="str">
        <f>IF(E1303="ORG 6 / ORG 1",_xlfn.XLOOKUP(D1303,'Zip Code Lookup'!$A$115:$A$148,'Zip Code Lookup'!$C$115:$C$148,"ORG 1"),"N/A")</f>
        <v>N/A</v>
      </c>
    </row>
    <row r="1304" spans="3:6" x14ac:dyDescent="0.25">
      <c r="C1304" s="28">
        <v>45243</v>
      </c>
      <c r="D1304">
        <v>49424</v>
      </c>
      <c r="E1304" t="str">
        <f>_xlfn.XLOOKUP(_xlfn.XLOOKUP(D1304,'Zip Code Lookup'!$F$29:$F$1276,'Zip Code Lookup'!$G$29:$G$1276),'Data Entry'!$AC$2:$AC$85,'Data Entry'!$AD$2:$AD$85,"Not Found")</f>
        <v>ORG 2</v>
      </c>
      <c r="F1304" t="str">
        <f>IF(E1304="ORG 6 / ORG 1",_xlfn.XLOOKUP(D1304,'Zip Code Lookup'!$A$115:$A$148,'Zip Code Lookup'!$C$115:$C$148,"ORG 1"),"N/A")</f>
        <v>N/A</v>
      </c>
    </row>
    <row r="1305" spans="3:6" x14ac:dyDescent="0.25">
      <c r="C1305" s="28">
        <v>45243</v>
      </c>
      <c r="D1305">
        <v>48089</v>
      </c>
      <c r="E1305" t="str">
        <f>_xlfn.XLOOKUP(_xlfn.XLOOKUP(D1305,'Zip Code Lookup'!$F$29:$F$1276,'Zip Code Lookup'!$G$29:$G$1276),'Data Entry'!$AC$2:$AC$85,'Data Entry'!$AD$2:$AD$85,"Not Found")</f>
        <v>Not Found</v>
      </c>
      <c r="F1305" t="str">
        <f>IF(E1305="ORG 6 / ORG 1",_xlfn.XLOOKUP(D1305,'Zip Code Lookup'!$A$115:$A$148,'Zip Code Lookup'!$C$115:$C$148,"ORG 1"),"N/A")</f>
        <v>N/A</v>
      </c>
    </row>
    <row r="1306" spans="3:6" x14ac:dyDescent="0.25">
      <c r="C1306" s="28">
        <v>45243</v>
      </c>
      <c r="D1306">
        <v>49504</v>
      </c>
      <c r="E1306" t="str">
        <f>_xlfn.XLOOKUP(_xlfn.XLOOKUP(D1306,'Zip Code Lookup'!$F$29:$F$1276,'Zip Code Lookup'!$G$29:$G$1276),'Data Entry'!$AC$2:$AC$85,'Data Entry'!$AD$2:$AD$85,"Not Found")</f>
        <v>ORG 2</v>
      </c>
      <c r="F1306" t="str">
        <f>IF(E1306="ORG 6 / ORG 1",_xlfn.XLOOKUP(D1306,'Zip Code Lookup'!$A$115:$A$148,'Zip Code Lookup'!$C$115:$C$148,"ORG 1"),"N/A")</f>
        <v>N/A</v>
      </c>
    </row>
    <row r="1307" spans="3:6" x14ac:dyDescent="0.25">
      <c r="C1307" s="28">
        <v>45243</v>
      </c>
      <c r="D1307">
        <v>48423</v>
      </c>
      <c r="E1307" t="str">
        <f>_xlfn.XLOOKUP(_xlfn.XLOOKUP(D1307,'Zip Code Lookup'!$F$29:$F$1276,'Zip Code Lookup'!$G$29:$G$1276),'Data Entry'!$AC$2:$AC$85,'Data Entry'!$AD$2:$AD$85,"Not Found")</f>
        <v>ORG 10</v>
      </c>
      <c r="F1307" t="str">
        <f>IF(E1307="ORG 6 / ORG 1",_xlfn.XLOOKUP(D1307,'Zip Code Lookup'!$A$115:$A$148,'Zip Code Lookup'!$C$115:$C$148,"ORG 1"),"N/A")</f>
        <v>N/A</v>
      </c>
    </row>
    <row r="1308" spans="3:6" x14ac:dyDescent="0.25">
      <c r="C1308" s="28">
        <v>45243</v>
      </c>
      <c r="D1308">
        <v>49022</v>
      </c>
      <c r="E1308" t="str">
        <f>_xlfn.XLOOKUP(_xlfn.XLOOKUP(D1308,'Zip Code Lookup'!$F$29:$F$1276,'Zip Code Lookup'!$G$29:$G$1276),'Data Entry'!$AC$2:$AC$85,'Data Entry'!$AD$2:$AD$85,"Not Found")</f>
        <v>ORG 13</v>
      </c>
      <c r="F1308" t="str">
        <f>IF(E1308="ORG 6 / ORG 1",_xlfn.XLOOKUP(D1308,'Zip Code Lookup'!$A$115:$A$148,'Zip Code Lookup'!$C$115:$C$148,"ORG 1"),"N/A")</f>
        <v>N/A</v>
      </c>
    </row>
    <row r="1309" spans="3:6" x14ac:dyDescent="0.25">
      <c r="C1309" s="28">
        <v>45243</v>
      </c>
      <c r="D1309">
        <v>48225</v>
      </c>
      <c r="E1309" t="s">
        <v>1197</v>
      </c>
      <c r="F1309" t="str">
        <f>IF(E1309="ORG 6 / ORG 1",_xlfn.XLOOKUP(D1309,'Zip Code Lookup'!$A$115:$A$148,'Zip Code Lookup'!$C$115:$C$148,"ORG 1"),"N/A")</f>
        <v>N/A</v>
      </c>
    </row>
    <row r="1310" spans="3:6" x14ac:dyDescent="0.25">
      <c r="C1310" s="28">
        <v>45243</v>
      </c>
      <c r="D1310">
        <v>49009</v>
      </c>
      <c r="E1310" t="str">
        <f>_xlfn.XLOOKUP(_xlfn.XLOOKUP(D1310,'Zip Code Lookup'!$F$29:$F$1276,'Zip Code Lookup'!$G$29:$G$1276),'Data Entry'!$AC$2:$AC$85,'Data Entry'!$AD$2:$AD$85,"Not Found")</f>
        <v>ORG 15</v>
      </c>
      <c r="F1310" t="str">
        <f>IF(E1310="ORG 6 / ORG 1",_xlfn.XLOOKUP(D1310,'Zip Code Lookup'!$A$115:$A$148,'Zip Code Lookup'!$C$115:$C$148,"ORG 1"),"N/A")</f>
        <v>N/A</v>
      </c>
    </row>
    <row r="1311" spans="3:6" x14ac:dyDescent="0.25">
      <c r="C1311" s="28">
        <v>45243</v>
      </c>
      <c r="D1311">
        <v>49802</v>
      </c>
      <c r="E1311" t="str">
        <f>_xlfn.XLOOKUP(_xlfn.XLOOKUP(D1311,'Zip Code Lookup'!$F$29:$F$1276,'Zip Code Lookup'!$G$29:$G$1276),'Data Entry'!$AC$2:$AC$85,'Data Entry'!$AD$2:$AD$85,"Not Found")</f>
        <v>ORG 3</v>
      </c>
      <c r="F1311" t="str">
        <f>IF(E1311="ORG 6 / ORG 1",_xlfn.XLOOKUP(D1311,'Zip Code Lookup'!$A$115:$A$148,'Zip Code Lookup'!$C$115:$C$148,"ORG 1"),"N/A")</f>
        <v>N/A</v>
      </c>
    </row>
    <row r="1312" spans="3:6" x14ac:dyDescent="0.25">
      <c r="C1312" s="28">
        <v>45244</v>
      </c>
      <c r="D1312">
        <v>49412</v>
      </c>
      <c r="E1312" t="str">
        <f>_xlfn.XLOOKUP(_xlfn.XLOOKUP(D1312,'Zip Code Lookup'!$F$29:$F$1276,'Zip Code Lookup'!$G$29:$G$1276),'Data Entry'!$AC$2:$AC$85,'Data Entry'!$AD$2:$AD$85,"Not Found")</f>
        <v>ORG 5</v>
      </c>
      <c r="F1312" t="str">
        <f>IF(E1312="ORG 6 / ORG 1",_xlfn.XLOOKUP(D1312,'Zip Code Lookup'!$A$115:$A$148,'Zip Code Lookup'!$C$115:$C$148,"ORG 1"),"N/A")</f>
        <v>N/A</v>
      </c>
    </row>
    <row r="1313" spans="3:6" x14ac:dyDescent="0.25">
      <c r="C1313" s="28">
        <v>45244</v>
      </c>
      <c r="D1313">
        <v>48076</v>
      </c>
      <c r="E1313" t="str">
        <f>_xlfn.XLOOKUP(_xlfn.XLOOKUP(D1313,'Zip Code Lookup'!$F$29:$F$1276,'Zip Code Lookup'!$G$29:$G$1276),'Data Entry'!$AC$2:$AC$85,'Data Entry'!$AD$2:$AD$85,"Not Found")</f>
        <v>Not Found</v>
      </c>
      <c r="F1313" t="str">
        <f>IF(E1313="ORG 6 / ORG 1",_xlfn.XLOOKUP(D1313,'Zip Code Lookup'!$A$115:$A$148,'Zip Code Lookup'!$C$115:$C$148,"ORG 1"),"N/A")</f>
        <v>N/A</v>
      </c>
    </row>
    <row r="1314" spans="3:6" x14ac:dyDescent="0.25">
      <c r="C1314" s="28">
        <v>45244</v>
      </c>
      <c r="D1314">
        <v>49660</v>
      </c>
      <c r="E1314" t="str">
        <f>_xlfn.XLOOKUP(_xlfn.XLOOKUP(D1314,'Zip Code Lookup'!$F$29:$F$1276,'Zip Code Lookup'!$G$29:$G$1276),'Data Entry'!$AC$2:$AC$85,'Data Entry'!$AD$2:$AD$85,"Not Found")</f>
        <v>ORG 15</v>
      </c>
      <c r="F1314" t="str">
        <f>IF(E1314="ORG 6 / ORG 1",_xlfn.XLOOKUP(D1314,'Zip Code Lookup'!$A$115:$A$148,'Zip Code Lookup'!$C$115:$C$148,"ORG 1"),"N/A")</f>
        <v>N/A</v>
      </c>
    </row>
    <row r="1315" spans="3:6" x14ac:dyDescent="0.25">
      <c r="C1315" s="28">
        <v>45244</v>
      </c>
      <c r="D1315">
        <v>48328</v>
      </c>
      <c r="E1315" t="str">
        <f>_xlfn.XLOOKUP(_xlfn.XLOOKUP(D1315,'Zip Code Lookup'!$F$29:$F$1276,'Zip Code Lookup'!$G$29:$G$1276),'Data Entry'!$AC$2:$AC$85,'Data Entry'!$AD$2:$AD$85,"Not Found")</f>
        <v>Not Found</v>
      </c>
      <c r="F1315" t="str">
        <f>IF(E1315="ORG 6 / ORG 1",_xlfn.XLOOKUP(D1315,'Zip Code Lookup'!$A$115:$A$148,'Zip Code Lookup'!$C$115:$C$148,"ORG 1"),"N/A")</f>
        <v>N/A</v>
      </c>
    </row>
    <row r="1316" spans="3:6" x14ac:dyDescent="0.25">
      <c r="C1316" s="28">
        <v>45244</v>
      </c>
      <c r="D1316">
        <v>48082</v>
      </c>
      <c r="E1316" t="str">
        <f>_xlfn.XLOOKUP(_xlfn.XLOOKUP(D1316,'Zip Code Lookup'!$F$29:$F$1276,'Zip Code Lookup'!$G$29:$G$1276),'Data Entry'!$AC$2:$AC$85,'Data Entry'!$AD$2:$AD$85,"Not Found")</f>
        <v>Not Found</v>
      </c>
      <c r="F1316" t="str">
        <f>IF(E1316="ORG 6 / ORG 1",_xlfn.XLOOKUP(D1316,'Zip Code Lookup'!$A$115:$A$148,'Zip Code Lookup'!$C$115:$C$148,"ORG 1"),"N/A")</f>
        <v>N/A</v>
      </c>
    </row>
    <row r="1317" spans="3:6" x14ac:dyDescent="0.25">
      <c r="C1317" s="28">
        <v>45244</v>
      </c>
      <c r="D1317">
        <v>48906</v>
      </c>
      <c r="E1317" t="str">
        <f>_xlfn.XLOOKUP(_xlfn.XLOOKUP(D1317,'Zip Code Lookup'!$F$29:$F$1276,'Zip Code Lookup'!$G$29:$G$1276),'Data Entry'!$AC$2:$AC$85,'Data Entry'!$AD$2:$AD$85,"Not Found")</f>
        <v>ORG 14</v>
      </c>
      <c r="F1317" t="str">
        <f>IF(E1317="ORG 6 / ORG 1",_xlfn.XLOOKUP(D1317,'Zip Code Lookup'!$A$115:$A$148,'Zip Code Lookup'!$C$115:$C$148,"ORG 1"),"N/A")</f>
        <v>N/A</v>
      </c>
    </row>
    <row r="1318" spans="3:6" x14ac:dyDescent="0.25">
      <c r="C1318" s="28">
        <v>45245</v>
      </c>
      <c r="D1318">
        <v>48201</v>
      </c>
      <c r="E1318" t="s">
        <v>1197</v>
      </c>
      <c r="F1318" t="str">
        <f>IF(E1318="ORG 6 / ORG 1",_xlfn.XLOOKUP(D1318,'Zip Code Lookup'!$A$115:$A$148,'Zip Code Lookup'!$C$115:$C$148,"ORG 1"),"N/A")</f>
        <v>N/A</v>
      </c>
    </row>
    <row r="1319" spans="3:6" x14ac:dyDescent="0.25">
      <c r="C1319" s="28">
        <v>45245</v>
      </c>
      <c r="D1319">
        <v>49203</v>
      </c>
      <c r="E1319" t="str">
        <f>_xlfn.XLOOKUP(_xlfn.XLOOKUP(D1319,'Zip Code Lookup'!$F$29:$F$1276,'Zip Code Lookup'!$G$29:$G$1276),'Data Entry'!$AC$2:$AC$85,'Data Entry'!$AD$2:$AD$85,"Not Found")</f>
        <v>ORG 12</v>
      </c>
      <c r="F1319" t="str">
        <f>IF(E1319="ORG 6 / ORG 1",_xlfn.XLOOKUP(D1319,'Zip Code Lookup'!$A$115:$A$148,'Zip Code Lookup'!$C$115:$C$148,"ORG 1"),"N/A")</f>
        <v>N/A</v>
      </c>
    </row>
    <row r="1320" spans="3:6" x14ac:dyDescent="0.25">
      <c r="C1320" s="28">
        <v>45246</v>
      </c>
      <c r="D1320">
        <v>49721</v>
      </c>
      <c r="E1320" t="str">
        <f>_xlfn.XLOOKUP(_xlfn.XLOOKUP(D1320,'Zip Code Lookup'!$F$29:$F$1276,'Zip Code Lookup'!$G$29:$G$1276),'Data Entry'!$AC$2:$AC$85,'Data Entry'!$AD$2:$AD$85,"Not Found")</f>
        <v>ORG 4</v>
      </c>
      <c r="F1320" t="str">
        <f>IF(E1320="ORG 6 / ORG 1",_xlfn.XLOOKUP(D1320,'Zip Code Lookup'!$A$115:$A$148,'Zip Code Lookup'!$C$115:$C$148,"ORG 1"),"N/A")</f>
        <v>N/A</v>
      </c>
    </row>
    <row r="1321" spans="3:6" x14ac:dyDescent="0.25">
      <c r="C1321" s="28">
        <v>45248</v>
      </c>
      <c r="D1321">
        <v>48809</v>
      </c>
      <c r="E1321" t="s">
        <v>1192</v>
      </c>
      <c r="F1321" t="str">
        <f>IF(E1321="ORG 6 / ORG 1",_xlfn.XLOOKUP(D1321,'Zip Code Lookup'!$A$115:$A$148,'Zip Code Lookup'!$C$115:$C$148,"ORG 1"),"N/A")</f>
        <v>N/A</v>
      </c>
    </row>
    <row r="1322" spans="3:6" x14ac:dyDescent="0.25">
      <c r="C1322" s="28">
        <v>45250</v>
      </c>
      <c r="D1322">
        <v>48089</v>
      </c>
      <c r="E1322" t="str">
        <f>_xlfn.XLOOKUP(_xlfn.XLOOKUP(D1322,'Zip Code Lookup'!$F$29:$F$1276,'Zip Code Lookup'!$G$29:$G$1276),'Data Entry'!$AC$2:$AC$85,'Data Entry'!$AD$2:$AD$85,"Not Found")</f>
        <v>Not Found</v>
      </c>
      <c r="F1322" t="str">
        <f>IF(E1322="ORG 6 / ORG 1",_xlfn.XLOOKUP(D1322,'Zip Code Lookup'!$A$115:$A$148,'Zip Code Lookup'!$C$115:$C$148,"ORG 1"),"N/A")</f>
        <v>N/A</v>
      </c>
    </row>
    <row r="1323" spans="3:6" x14ac:dyDescent="0.25">
      <c r="C1323" s="28">
        <v>45250</v>
      </c>
      <c r="D1323">
        <v>48236</v>
      </c>
      <c r="E1323" t="s">
        <v>1197</v>
      </c>
      <c r="F1323" t="str">
        <f>IF(E1323="ORG 6 / ORG 1",_xlfn.XLOOKUP(D1323,'Zip Code Lookup'!$A$115:$A$148,'Zip Code Lookup'!$C$115:$C$148,"ORG 1"),"N/A")</f>
        <v>N/A</v>
      </c>
    </row>
    <row r="1324" spans="3:6" x14ac:dyDescent="0.25">
      <c r="C1324" s="28">
        <v>45250</v>
      </c>
      <c r="D1324">
        <v>48842</v>
      </c>
      <c r="E1324" t="str">
        <f>_xlfn.XLOOKUP(_xlfn.XLOOKUP(D1324,'Zip Code Lookup'!$F$29:$F$1276,'Zip Code Lookup'!$G$29:$G$1276),'Data Entry'!$AC$2:$AC$85,'Data Entry'!$AD$2:$AD$85,"Not Found")</f>
        <v>ORG 14</v>
      </c>
      <c r="F1324" t="str">
        <f>IF(E1324="ORG 6 / ORG 1",_xlfn.XLOOKUP(D1324,'Zip Code Lookup'!$A$115:$A$148,'Zip Code Lookup'!$C$115:$C$148,"ORG 1"),"N/A")</f>
        <v>N/A</v>
      </c>
    </row>
    <row r="1325" spans="3:6" x14ac:dyDescent="0.25">
      <c r="C1325" s="28">
        <v>45250</v>
      </c>
      <c r="D1325">
        <v>48034</v>
      </c>
      <c r="E1325" t="str">
        <f>_xlfn.XLOOKUP(_xlfn.XLOOKUP(D1325,'Zip Code Lookup'!$F$29:$F$1276,'Zip Code Lookup'!$G$29:$G$1276),'Data Entry'!$AC$2:$AC$85,'Data Entry'!$AD$2:$AD$85,"Not Found")</f>
        <v>Not Found</v>
      </c>
      <c r="F1325" t="str">
        <f>IF(E1325="ORG 6 / ORG 1",_xlfn.XLOOKUP(D1325,'Zip Code Lookup'!$A$115:$A$148,'Zip Code Lookup'!$C$115:$C$148,"ORG 1"),"N/A")</f>
        <v>N/A</v>
      </c>
    </row>
    <row r="1326" spans="3:6" x14ac:dyDescent="0.25">
      <c r="C1326" s="28">
        <v>45250</v>
      </c>
      <c r="D1326">
        <v>48228</v>
      </c>
      <c r="E1326" t="s">
        <v>1197</v>
      </c>
      <c r="F1326" t="str">
        <f>IF(E1326="ORG 6 / ORG 1",_xlfn.XLOOKUP(D1326,'Zip Code Lookup'!$A$115:$A$148,'Zip Code Lookup'!$C$115:$C$148,"ORG 1"),"N/A")</f>
        <v>N/A</v>
      </c>
    </row>
    <row r="1327" spans="3:6" x14ac:dyDescent="0.25">
      <c r="C1327" s="28">
        <v>45250</v>
      </c>
      <c r="D1327">
        <v>48185</v>
      </c>
      <c r="E1327" t="s">
        <v>1191</v>
      </c>
      <c r="F1327" t="str">
        <f>IF(E1327="ORG 6 / ORG 1",_xlfn.XLOOKUP(D1327,'Zip Code Lookup'!$A$115:$A$148,'Zip Code Lookup'!$C$115:$C$148,"ORG 1"),"N/A")</f>
        <v>N/A</v>
      </c>
    </row>
    <row r="1328" spans="3:6" x14ac:dyDescent="0.25">
      <c r="C1328" s="28">
        <v>45250</v>
      </c>
      <c r="D1328">
        <v>49442</v>
      </c>
      <c r="E1328" t="str">
        <f>_xlfn.XLOOKUP(_xlfn.XLOOKUP(D1328,'Zip Code Lookup'!$F$29:$F$1276,'Zip Code Lookup'!$G$29:$G$1276),'Data Entry'!$AC$2:$AC$85,'Data Entry'!$AD$2:$AD$85,"Not Found")</f>
        <v>ORG 2</v>
      </c>
      <c r="F1328" t="str">
        <f>IF(E1328="ORG 6 / ORG 1",_xlfn.XLOOKUP(D1328,'Zip Code Lookup'!$A$115:$A$148,'Zip Code Lookup'!$C$115:$C$148,"ORG 1"),"N/A")</f>
        <v>N/A</v>
      </c>
    </row>
    <row r="1329" spans="3:6" x14ac:dyDescent="0.25">
      <c r="C1329" s="28">
        <v>45250</v>
      </c>
      <c r="D1329">
        <v>48205</v>
      </c>
      <c r="E1329" t="s">
        <v>1197</v>
      </c>
      <c r="F1329" t="str">
        <f>IF(E1329="ORG 6 / ORG 1",_xlfn.XLOOKUP(D1329,'Zip Code Lookup'!$A$115:$A$148,'Zip Code Lookup'!$C$115:$C$148,"ORG 1"),"N/A")</f>
        <v>N/A</v>
      </c>
    </row>
    <row r="1330" spans="3:6" x14ac:dyDescent="0.25">
      <c r="C1330" s="28">
        <v>45250</v>
      </c>
      <c r="D1330">
        <v>49505</v>
      </c>
      <c r="E1330" t="str">
        <f>_xlfn.XLOOKUP(_xlfn.XLOOKUP(D1330,'Zip Code Lookup'!$F$29:$F$1276,'Zip Code Lookup'!$G$29:$G$1276),'Data Entry'!$AC$2:$AC$85,'Data Entry'!$AD$2:$AD$85,"Not Found")</f>
        <v>ORG 2</v>
      </c>
      <c r="F1330" t="str">
        <f>IF(E1330="ORG 6 / ORG 1",_xlfn.XLOOKUP(D1330,'Zip Code Lookup'!$A$115:$A$148,'Zip Code Lookup'!$C$115:$C$148,"ORG 1"),"N/A")</f>
        <v>N/A</v>
      </c>
    </row>
    <row r="1331" spans="3:6" x14ac:dyDescent="0.25">
      <c r="C1331" s="28">
        <v>45250</v>
      </c>
      <c r="D1331">
        <v>49505</v>
      </c>
      <c r="E1331" t="str">
        <f>_xlfn.XLOOKUP(_xlfn.XLOOKUP(D1331,'Zip Code Lookup'!$F$29:$F$1276,'Zip Code Lookup'!$G$29:$G$1276),'Data Entry'!$AC$2:$AC$85,'Data Entry'!$AD$2:$AD$85,"Not Found")</f>
        <v>ORG 2</v>
      </c>
      <c r="F1331" t="str">
        <f>IF(E1331="ORG 6 / ORG 1",_xlfn.XLOOKUP(D1331,'Zip Code Lookup'!$A$115:$A$148,'Zip Code Lookup'!$C$115:$C$148,"ORG 1"),"N/A")</f>
        <v>N/A</v>
      </c>
    </row>
    <row r="1332" spans="3:6" x14ac:dyDescent="0.25">
      <c r="C1332" s="28">
        <v>45250</v>
      </c>
      <c r="D1332">
        <v>48180</v>
      </c>
      <c r="E1332" t="s">
        <v>1191</v>
      </c>
      <c r="F1332" t="str">
        <f>IF(E1332="ORG 6 / ORG 1",_xlfn.XLOOKUP(D1332,'Zip Code Lookup'!$A$115:$A$148,'Zip Code Lookup'!$C$115:$C$148,"ORG 1"),"N/A")</f>
        <v>N/A</v>
      </c>
    </row>
    <row r="1333" spans="3:6" x14ac:dyDescent="0.25">
      <c r="C1333" s="28">
        <v>45250</v>
      </c>
      <c r="D1333">
        <v>49307</v>
      </c>
      <c r="E1333" t="str">
        <f>_xlfn.XLOOKUP(_xlfn.XLOOKUP(D1333,'Zip Code Lookup'!$F$29:$F$1276,'Zip Code Lookup'!$G$29:$G$1276),'Data Entry'!$AC$2:$AC$85,'Data Entry'!$AD$2:$AD$85,"Not Found")</f>
        <v>ORG 5</v>
      </c>
      <c r="F1333" t="str">
        <f>IF(E1333="ORG 6 / ORG 1",_xlfn.XLOOKUP(D1333,'Zip Code Lookup'!$A$115:$A$148,'Zip Code Lookup'!$C$115:$C$148,"ORG 1"),"N/A")</f>
        <v>N/A</v>
      </c>
    </row>
    <row r="1334" spans="3:6" x14ac:dyDescent="0.25">
      <c r="C1334" s="28">
        <v>45251</v>
      </c>
      <c r="D1334">
        <v>48234</v>
      </c>
      <c r="E1334" t="s">
        <v>1197</v>
      </c>
      <c r="F1334" t="str">
        <f>IF(E1334="ORG 6 / ORG 1",_xlfn.XLOOKUP(D1334,'Zip Code Lookup'!$A$115:$A$148,'Zip Code Lookup'!$C$115:$C$148,"ORG 1"),"N/A")</f>
        <v>N/A</v>
      </c>
    </row>
    <row r="1335" spans="3:6" x14ac:dyDescent="0.25">
      <c r="C1335" s="28">
        <v>45251</v>
      </c>
      <c r="D1335">
        <v>49015</v>
      </c>
      <c r="E1335" t="str">
        <f>_xlfn.XLOOKUP(_xlfn.XLOOKUP(D1335,'Zip Code Lookup'!$F$29:$F$1276,'Zip Code Lookup'!$G$29:$G$1276),'Data Entry'!$AC$2:$AC$85,'Data Entry'!$AD$2:$AD$85,"Not Found")</f>
        <v>ORG 15</v>
      </c>
      <c r="F1335" t="str">
        <f>IF(E1335="ORG 6 / ORG 1",_xlfn.XLOOKUP(D1335,'Zip Code Lookup'!$A$115:$A$148,'Zip Code Lookup'!$C$115:$C$148,"ORG 1"),"N/A")</f>
        <v>N/A</v>
      </c>
    </row>
    <row r="1336" spans="3:6" x14ac:dyDescent="0.25">
      <c r="C1336" s="28">
        <v>45252</v>
      </c>
      <c r="D1336">
        <v>48208</v>
      </c>
      <c r="E1336" t="s">
        <v>1197</v>
      </c>
      <c r="F1336" t="str">
        <f>IF(E1336="ORG 6 / ORG 1",_xlfn.XLOOKUP(D1336,'Zip Code Lookup'!$A$115:$A$148,'Zip Code Lookup'!$C$115:$C$148,"ORG 1"),"N/A")</f>
        <v>N/A</v>
      </c>
    </row>
    <row r="1337" spans="3:6" x14ac:dyDescent="0.25">
      <c r="C1337" s="28">
        <v>45252</v>
      </c>
      <c r="D1337">
        <v>48128</v>
      </c>
      <c r="E1337" t="s">
        <v>1191</v>
      </c>
      <c r="F1337" t="str">
        <f>IF(E1337="ORG 6 / ORG 1",_xlfn.XLOOKUP(D1337,'Zip Code Lookup'!$A$115:$A$148,'Zip Code Lookup'!$C$115:$C$148,"ORG 1"),"N/A")</f>
        <v>N/A</v>
      </c>
    </row>
    <row r="1338" spans="3:6" x14ac:dyDescent="0.25">
      <c r="C1338" s="28">
        <v>45254</v>
      </c>
      <c r="D1338">
        <v>49046</v>
      </c>
      <c r="E1338" t="str">
        <f>_xlfn.XLOOKUP(_xlfn.XLOOKUP(D1338,'Zip Code Lookup'!$F$29:$F$1276,'Zip Code Lookup'!$G$29:$G$1276),'Data Entry'!$AC$2:$AC$85,'Data Entry'!$AD$2:$AD$85,"Not Found")</f>
        <v>ORG 2</v>
      </c>
      <c r="F1338" t="str">
        <f>IF(E1338="ORG 6 / ORG 1",_xlfn.XLOOKUP(D1338,'Zip Code Lookup'!$A$115:$A$148,'Zip Code Lookup'!$C$115:$C$148,"ORG 1"),"N/A")</f>
        <v>N/A</v>
      </c>
    </row>
    <row r="1339" spans="3:6" x14ac:dyDescent="0.25">
      <c r="C1339" s="28">
        <v>45255</v>
      </c>
      <c r="D1339">
        <v>48224</v>
      </c>
      <c r="E1339" t="s">
        <v>1197</v>
      </c>
      <c r="F1339" t="str">
        <f>IF(E1339="ORG 6 / ORG 1",_xlfn.XLOOKUP(D1339,'Zip Code Lookup'!$A$115:$A$148,'Zip Code Lookup'!$C$115:$C$148,"ORG 1"),"N/A")</f>
        <v>N/A</v>
      </c>
    </row>
    <row r="1340" spans="3:6" x14ac:dyDescent="0.25">
      <c r="C1340" s="28">
        <v>45256</v>
      </c>
      <c r="D1340">
        <v>49509</v>
      </c>
      <c r="E1340" t="str">
        <f>_xlfn.XLOOKUP(_xlfn.XLOOKUP(D1340,'Zip Code Lookup'!$F$29:$F$1276,'Zip Code Lookup'!$G$29:$G$1276),'Data Entry'!$AC$2:$AC$85,'Data Entry'!$AD$2:$AD$85,"Not Found")</f>
        <v>ORG 2</v>
      </c>
      <c r="F1340" t="str">
        <f>IF(E1340="ORG 6 / ORG 1",_xlfn.XLOOKUP(D1340,'Zip Code Lookup'!$A$115:$A$148,'Zip Code Lookup'!$C$115:$C$148,"ORG 1"),"N/A")</f>
        <v>N/A</v>
      </c>
    </row>
    <row r="1341" spans="3:6" x14ac:dyDescent="0.25">
      <c r="C1341" s="28">
        <v>45256</v>
      </c>
      <c r="D1341">
        <v>48073</v>
      </c>
      <c r="E1341" t="str">
        <f>_xlfn.XLOOKUP(_xlfn.XLOOKUP(D1341,'Zip Code Lookup'!$F$29:$F$1276,'Zip Code Lookup'!$G$29:$G$1276),'Data Entry'!$AC$2:$AC$85,'Data Entry'!$AD$2:$AD$85,"Not Found")</f>
        <v>Not Found</v>
      </c>
      <c r="F1341" t="str">
        <f>IF(E1341="ORG 6 / ORG 1",_xlfn.XLOOKUP(D1341,'Zip Code Lookup'!$A$115:$A$148,'Zip Code Lookup'!$C$115:$C$148,"ORG 1"),"N/A")</f>
        <v>N/A</v>
      </c>
    </row>
    <row r="1342" spans="3:6" x14ac:dyDescent="0.25">
      <c r="C1342" s="28">
        <v>45256</v>
      </c>
      <c r="D1342">
        <v>49441</v>
      </c>
      <c r="E1342" t="str">
        <f>_xlfn.XLOOKUP(_xlfn.XLOOKUP(D1342,'Zip Code Lookup'!$F$29:$F$1276,'Zip Code Lookup'!$G$29:$G$1276),'Data Entry'!$AC$2:$AC$85,'Data Entry'!$AD$2:$AD$85,"Not Found")</f>
        <v>ORG 2</v>
      </c>
      <c r="F1342" t="str">
        <f>IF(E1342="ORG 6 / ORG 1",_xlfn.XLOOKUP(D1342,'Zip Code Lookup'!$A$115:$A$148,'Zip Code Lookup'!$C$115:$C$148,"ORG 1"),"N/A")</f>
        <v>N/A</v>
      </c>
    </row>
    <row r="1343" spans="3:6" x14ac:dyDescent="0.25">
      <c r="C1343" s="28">
        <v>45256</v>
      </c>
      <c r="D1343">
        <v>48170</v>
      </c>
      <c r="E1343" t="s">
        <v>1191</v>
      </c>
      <c r="F1343" t="str">
        <f>IF(E1343="ORG 6 / ORG 1",_xlfn.XLOOKUP(D1343,'Zip Code Lookup'!$A$115:$A$148,'Zip Code Lookup'!$C$115:$C$148,"ORG 1"),"N/A")</f>
        <v>N/A</v>
      </c>
    </row>
    <row r="1344" spans="3:6" x14ac:dyDescent="0.25">
      <c r="C1344" s="28">
        <v>45256</v>
      </c>
      <c r="D1344">
        <v>49442</v>
      </c>
      <c r="E1344" t="str">
        <f>_xlfn.XLOOKUP(_xlfn.XLOOKUP(D1344,'Zip Code Lookup'!$F$29:$F$1276,'Zip Code Lookup'!$G$29:$G$1276),'Data Entry'!$AC$2:$AC$85,'Data Entry'!$AD$2:$AD$85,"Not Found")</f>
        <v>ORG 2</v>
      </c>
      <c r="F1344" t="str">
        <f>IF(E1344="ORG 6 / ORG 1",_xlfn.XLOOKUP(D1344,'Zip Code Lookup'!$A$115:$A$148,'Zip Code Lookup'!$C$115:$C$148,"ORG 1"),"N/A")</f>
        <v>N/A</v>
      </c>
    </row>
    <row r="1345" spans="3:6" x14ac:dyDescent="0.25">
      <c r="C1345" s="28">
        <v>45257</v>
      </c>
      <c r="D1345">
        <v>48906</v>
      </c>
      <c r="E1345" t="str">
        <f>_xlfn.XLOOKUP(_xlfn.XLOOKUP(D1345,'Zip Code Lookup'!$F$29:$F$1276,'Zip Code Lookup'!$G$29:$G$1276),'Data Entry'!$AC$2:$AC$85,'Data Entry'!$AD$2:$AD$85,"Not Found")</f>
        <v>ORG 14</v>
      </c>
      <c r="F1345" t="str">
        <f>IF(E1345="ORG 6 / ORG 1",_xlfn.XLOOKUP(D1345,'Zip Code Lookup'!$A$115:$A$148,'Zip Code Lookup'!$C$115:$C$148,"ORG 1"),"N/A")</f>
        <v>N/A</v>
      </c>
    </row>
    <row r="1346" spans="3:6" x14ac:dyDescent="0.25">
      <c r="C1346" s="28">
        <v>45257</v>
      </c>
      <c r="D1346">
        <v>48080</v>
      </c>
      <c r="E1346" t="str">
        <f>_xlfn.XLOOKUP(_xlfn.XLOOKUP(D1346,'Zip Code Lookup'!$F$29:$F$1276,'Zip Code Lookup'!$G$29:$G$1276),'Data Entry'!$AC$2:$AC$85,'Data Entry'!$AD$2:$AD$85,"Not Found")</f>
        <v>Not Found</v>
      </c>
      <c r="F1346" t="str">
        <f>IF(E1346="ORG 6 / ORG 1",_xlfn.XLOOKUP(D1346,'Zip Code Lookup'!$A$115:$A$148,'Zip Code Lookup'!$C$115:$C$148,"ORG 1"),"N/A")</f>
        <v>N/A</v>
      </c>
    </row>
    <row r="1347" spans="3:6" x14ac:dyDescent="0.25">
      <c r="C1347" s="28">
        <v>45257</v>
      </c>
      <c r="D1347">
        <v>48235</v>
      </c>
      <c r="E1347" t="s">
        <v>1197</v>
      </c>
      <c r="F1347" t="str">
        <f>IF(E1347="ORG 6 / ORG 1",_xlfn.XLOOKUP(D1347,'Zip Code Lookup'!$A$115:$A$148,'Zip Code Lookup'!$C$115:$C$148,"ORG 1"),"N/A")</f>
        <v>N/A</v>
      </c>
    </row>
    <row r="1348" spans="3:6" x14ac:dyDescent="0.25">
      <c r="C1348" s="28">
        <v>45257</v>
      </c>
      <c r="D1348">
        <v>48219</v>
      </c>
      <c r="E1348" t="s">
        <v>1197</v>
      </c>
      <c r="F1348" t="str">
        <f>IF(E1348="ORG 6 / ORG 1",_xlfn.XLOOKUP(D1348,'Zip Code Lookup'!$A$115:$A$148,'Zip Code Lookup'!$C$115:$C$148,"ORG 1"),"N/A")</f>
        <v>N/A</v>
      </c>
    </row>
    <row r="1349" spans="3:6" x14ac:dyDescent="0.25">
      <c r="C1349" s="28">
        <v>45257</v>
      </c>
      <c r="D1349">
        <v>49858</v>
      </c>
      <c r="E1349" t="str">
        <f>_xlfn.XLOOKUP(_xlfn.XLOOKUP(D1349,'Zip Code Lookup'!$F$29:$F$1276,'Zip Code Lookup'!$G$29:$G$1276),'Data Entry'!$AC$2:$AC$85,'Data Entry'!$AD$2:$AD$85,"Not Found")</f>
        <v>ORG 3</v>
      </c>
      <c r="F1349" t="str">
        <f>IF(E1349="ORG 6 / ORG 1",_xlfn.XLOOKUP(D1349,'Zip Code Lookup'!$A$115:$A$148,'Zip Code Lookup'!$C$115:$C$148,"ORG 1"),"N/A")</f>
        <v>N/A</v>
      </c>
    </row>
    <row r="1350" spans="3:6" x14ac:dyDescent="0.25">
      <c r="C1350" s="28">
        <v>45258</v>
      </c>
      <c r="D1350">
        <v>49009</v>
      </c>
      <c r="E1350" t="str">
        <f>_xlfn.XLOOKUP(_xlfn.XLOOKUP(D1350,'Zip Code Lookup'!$F$29:$F$1276,'Zip Code Lookup'!$G$29:$G$1276),'Data Entry'!$AC$2:$AC$85,'Data Entry'!$AD$2:$AD$85,"Not Found")</f>
        <v>ORG 15</v>
      </c>
      <c r="F1350" t="str">
        <f>IF(E1350="ORG 6 / ORG 1",_xlfn.XLOOKUP(D1350,'Zip Code Lookup'!$A$115:$A$148,'Zip Code Lookup'!$C$115:$C$148,"ORG 1"),"N/A")</f>
        <v>N/A</v>
      </c>
    </row>
    <row r="1351" spans="3:6" x14ac:dyDescent="0.25">
      <c r="C1351" s="28">
        <v>45258</v>
      </c>
      <c r="D1351">
        <v>48146</v>
      </c>
      <c r="E1351" t="s">
        <v>1191</v>
      </c>
      <c r="F1351" t="str">
        <f>IF(E1351="ORG 6 / ORG 1",_xlfn.XLOOKUP(D1351,'Zip Code Lookup'!$A$115:$A$148,'Zip Code Lookup'!$C$115:$C$148,"ORG 1"),"N/A")</f>
        <v>N/A</v>
      </c>
    </row>
    <row r="1352" spans="3:6" x14ac:dyDescent="0.25">
      <c r="C1352" s="28">
        <v>45258</v>
      </c>
      <c r="D1352">
        <v>48035</v>
      </c>
      <c r="E1352" t="str">
        <f>_xlfn.XLOOKUP(_xlfn.XLOOKUP(D1352,'Zip Code Lookup'!$F$29:$F$1276,'Zip Code Lookup'!$G$29:$G$1276),'Data Entry'!$AC$2:$AC$85,'Data Entry'!$AD$2:$AD$85,"Not Found")</f>
        <v>Not Found</v>
      </c>
      <c r="F1352" t="str">
        <f>IF(E1352="ORG 6 / ORG 1",_xlfn.XLOOKUP(D1352,'Zip Code Lookup'!$A$115:$A$148,'Zip Code Lookup'!$C$115:$C$148,"ORG 1"),"N/A")</f>
        <v>N/A</v>
      </c>
    </row>
    <row r="1353" spans="3:6" x14ac:dyDescent="0.25">
      <c r="C1353" s="28">
        <v>45258</v>
      </c>
      <c r="D1353">
        <v>48322</v>
      </c>
      <c r="E1353" t="str">
        <f>_xlfn.XLOOKUP(_xlfn.XLOOKUP(D1353,'Zip Code Lookup'!$F$29:$F$1276,'Zip Code Lookup'!$G$29:$G$1276),'Data Entry'!$AC$2:$AC$85,'Data Entry'!$AD$2:$AD$85,"Not Found")</f>
        <v>Not Found</v>
      </c>
      <c r="F1353" t="str">
        <f>IF(E1353="ORG 6 / ORG 1",_xlfn.XLOOKUP(D1353,'Zip Code Lookup'!$A$115:$A$148,'Zip Code Lookup'!$C$115:$C$148,"ORG 1"),"N/A")</f>
        <v>N/A</v>
      </c>
    </row>
    <row r="1354" spans="3:6" x14ac:dyDescent="0.25">
      <c r="C1354" s="28">
        <v>45258</v>
      </c>
      <c r="D1354">
        <v>49442</v>
      </c>
      <c r="E1354" t="str">
        <f>_xlfn.XLOOKUP(_xlfn.XLOOKUP(D1354,'Zip Code Lookup'!$F$29:$F$1276,'Zip Code Lookup'!$G$29:$G$1276),'Data Entry'!$AC$2:$AC$85,'Data Entry'!$AD$2:$AD$85,"Not Found")</f>
        <v>ORG 2</v>
      </c>
      <c r="F1354" t="str">
        <f>IF(E1354="ORG 6 / ORG 1",_xlfn.XLOOKUP(D1354,'Zip Code Lookup'!$A$115:$A$148,'Zip Code Lookup'!$C$115:$C$148,"ORG 1"),"N/A")</f>
        <v>N/A</v>
      </c>
    </row>
    <row r="1355" spans="3:6" x14ac:dyDescent="0.25">
      <c r="C1355" s="28">
        <v>45258</v>
      </c>
      <c r="D1355">
        <v>49507</v>
      </c>
      <c r="E1355" t="str">
        <f>_xlfn.XLOOKUP(_xlfn.XLOOKUP(D1355,'Zip Code Lookup'!$F$29:$F$1276,'Zip Code Lookup'!$G$29:$G$1276),'Data Entry'!$AC$2:$AC$85,'Data Entry'!$AD$2:$AD$85,"Not Found")</f>
        <v>ORG 2</v>
      </c>
      <c r="F1355" t="str">
        <f>IF(E1355="ORG 6 / ORG 1",_xlfn.XLOOKUP(D1355,'Zip Code Lookup'!$A$115:$A$148,'Zip Code Lookup'!$C$115:$C$148,"ORG 1"),"N/A")</f>
        <v>N/A</v>
      </c>
    </row>
    <row r="1356" spans="3:6" x14ac:dyDescent="0.25">
      <c r="C1356" s="28">
        <v>45258</v>
      </c>
      <c r="D1356">
        <v>48235</v>
      </c>
      <c r="E1356" t="s">
        <v>1197</v>
      </c>
      <c r="F1356" t="str">
        <f>IF(E1356="ORG 6 / ORG 1",_xlfn.XLOOKUP(D1356,'Zip Code Lookup'!$A$115:$A$148,'Zip Code Lookup'!$C$115:$C$148,"ORG 1"),"N/A")</f>
        <v>N/A</v>
      </c>
    </row>
    <row r="1357" spans="3:6" x14ac:dyDescent="0.25">
      <c r="C1357" s="28">
        <v>45258</v>
      </c>
      <c r="D1357">
        <v>49006</v>
      </c>
      <c r="E1357" t="str">
        <f>_xlfn.XLOOKUP(_xlfn.XLOOKUP(D1357,'Zip Code Lookup'!$F$29:$F$1276,'Zip Code Lookup'!$G$29:$G$1276),'Data Entry'!$AC$2:$AC$85,'Data Entry'!$AD$2:$AD$85,"Not Found")</f>
        <v>ORG 15</v>
      </c>
      <c r="F1357" t="str">
        <f>IF(E1357="ORG 6 / ORG 1",_xlfn.XLOOKUP(D1357,'Zip Code Lookup'!$A$115:$A$148,'Zip Code Lookup'!$C$115:$C$148,"ORG 1"),"N/A")</f>
        <v>N/A</v>
      </c>
    </row>
    <row r="1358" spans="3:6" x14ac:dyDescent="0.25">
      <c r="C1358" s="28">
        <v>45259</v>
      </c>
      <c r="D1358">
        <v>49445</v>
      </c>
      <c r="E1358" t="str">
        <f>_xlfn.XLOOKUP(_xlfn.XLOOKUP(D1358,'Zip Code Lookup'!$F$29:$F$1276,'Zip Code Lookup'!$G$29:$G$1276),'Data Entry'!$AC$2:$AC$85,'Data Entry'!$AD$2:$AD$85,"Not Found")</f>
        <v>ORG 2</v>
      </c>
      <c r="F1358" t="str">
        <f>IF(E1358="ORG 6 / ORG 1",_xlfn.XLOOKUP(D1358,'Zip Code Lookup'!$A$115:$A$148,'Zip Code Lookup'!$C$115:$C$148,"ORG 1"),"N/A")</f>
        <v>N/A</v>
      </c>
    </row>
    <row r="1359" spans="3:6" x14ac:dyDescent="0.25">
      <c r="C1359" s="28">
        <v>45259</v>
      </c>
      <c r="D1359">
        <v>48088</v>
      </c>
      <c r="E1359" t="str">
        <f>_xlfn.XLOOKUP(_xlfn.XLOOKUP(D1359,'Zip Code Lookup'!$F$29:$F$1276,'Zip Code Lookup'!$G$29:$G$1276),'Data Entry'!$AC$2:$AC$85,'Data Entry'!$AD$2:$AD$85,"Not Found")</f>
        <v>Not Found</v>
      </c>
      <c r="F1359" t="str">
        <f>IF(E1359="ORG 6 / ORG 1",_xlfn.XLOOKUP(D1359,'Zip Code Lookup'!$A$115:$A$148,'Zip Code Lookup'!$C$115:$C$148,"ORG 1"),"N/A")</f>
        <v>N/A</v>
      </c>
    </row>
    <row r="1360" spans="3:6" x14ac:dyDescent="0.25">
      <c r="C1360" s="28">
        <v>45259</v>
      </c>
      <c r="D1360">
        <v>49009</v>
      </c>
      <c r="E1360" t="str">
        <f>_xlfn.XLOOKUP(_xlfn.XLOOKUP(D1360,'Zip Code Lookup'!$F$29:$F$1276,'Zip Code Lookup'!$G$29:$G$1276),'Data Entry'!$AC$2:$AC$85,'Data Entry'!$AD$2:$AD$85,"Not Found")</f>
        <v>ORG 15</v>
      </c>
      <c r="F1360" t="str">
        <f>IF(E1360="ORG 6 / ORG 1",_xlfn.XLOOKUP(D1360,'Zip Code Lookup'!$A$115:$A$148,'Zip Code Lookup'!$C$115:$C$148,"ORG 1"),"N/A")</f>
        <v>N/A</v>
      </c>
    </row>
    <row r="1361" spans="3:6" x14ac:dyDescent="0.25">
      <c r="C1361" s="28">
        <v>45261</v>
      </c>
      <c r="D1361">
        <v>48912</v>
      </c>
      <c r="E1361" t="str">
        <f>_xlfn.XLOOKUP(_xlfn.XLOOKUP(D1361,'Zip Code Lookup'!$F$29:$F$1276,'Zip Code Lookup'!$G$29:$G$1276),'Data Entry'!$AC$2:$AC$85,'Data Entry'!$AD$2:$AD$85,"Not Found")</f>
        <v>ORG 14</v>
      </c>
      <c r="F1361" t="str">
        <f>IF(E1361="ORG 6 / ORG 1",_xlfn.XLOOKUP(D1361,'Zip Code Lookup'!$A$115:$A$148,'Zip Code Lookup'!$C$115:$C$148,"ORG 1"),"N/A")</f>
        <v>N/A</v>
      </c>
    </row>
    <row r="1362" spans="3:6" x14ac:dyDescent="0.25">
      <c r="C1362" s="28">
        <v>45261</v>
      </c>
      <c r="D1362">
        <v>49548</v>
      </c>
      <c r="E1362" t="str">
        <f>_xlfn.XLOOKUP(_xlfn.XLOOKUP(D1362,'Zip Code Lookup'!$F$29:$F$1276,'Zip Code Lookup'!$G$29:$G$1276),'Data Entry'!$AC$2:$AC$85,'Data Entry'!$AD$2:$AD$85,"Not Found")</f>
        <v>ORG 2</v>
      </c>
      <c r="F1362" t="str">
        <f>IF(E1362="ORG 6 / ORG 1",_xlfn.XLOOKUP(D1362,'Zip Code Lookup'!$A$115:$A$148,'Zip Code Lookup'!$C$115:$C$148,"ORG 1"),"N/A")</f>
        <v>N/A</v>
      </c>
    </row>
    <row r="1363" spans="3:6" x14ac:dyDescent="0.25">
      <c r="C1363" s="28">
        <v>45261</v>
      </c>
      <c r="D1363">
        <v>49265</v>
      </c>
      <c r="E1363" t="str">
        <f>_xlfn.XLOOKUP(_xlfn.XLOOKUP(D1363,'Zip Code Lookup'!$F$29:$F$1276,'Zip Code Lookup'!$G$29:$G$1276),'Data Entry'!$AC$2:$AC$85,'Data Entry'!$AD$2:$AD$85,"Not Found")</f>
        <v>ORG 12</v>
      </c>
      <c r="F1363" t="str">
        <f>IF(E1363="ORG 6 / ORG 1",_xlfn.XLOOKUP(D1363,'Zip Code Lookup'!$A$115:$A$148,'Zip Code Lookup'!$C$115:$C$148,"ORG 1"),"N/A")</f>
        <v>N/A</v>
      </c>
    </row>
    <row r="1364" spans="3:6" x14ac:dyDescent="0.25">
      <c r="C1364" s="28">
        <v>45261</v>
      </c>
      <c r="D1364">
        <v>49464</v>
      </c>
      <c r="E1364" t="str">
        <f>_xlfn.XLOOKUP(_xlfn.XLOOKUP(D1364,'Zip Code Lookup'!$F$29:$F$1276,'Zip Code Lookup'!$G$29:$G$1276),'Data Entry'!$AC$2:$AC$85,'Data Entry'!$AD$2:$AD$85,"Not Found")</f>
        <v>ORG 2</v>
      </c>
      <c r="F1364" t="str">
        <f>IF(E1364="ORG 6 / ORG 1",_xlfn.XLOOKUP(D1364,'Zip Code Lookup'!$A$115:$A$148,'Zip Code Lookup'!$C$115:$C$148,"ORG 1"),"N/A")</f>
        <v>N/A</v>
      </c>
    </row>
    <row r="1365" spans="3:6" x14ac:dyDescent="0.25">
      <c r="C1365" s="28">
        <v>45262</v>
      </c>
      <c r="D1365">
        <v>48044</v>
      </c>
      <c r="E1365" t="str">
        <f>_xlfn.XLOOKUP(_xlfn.XLOOKUP(D1365,'Zip Code Lookup'!$F$29:$F$1276,'Zip Code Lookup'!$G$29:$G$1276),'Data Entry'!$AC$2:$AC$85,'Data Entry'!$AD$2:$AD$85,"Not Found")</f>
        <v>Not Found</v>
      </c>
      <c r="F1365" t="str">
        <f>IF(E1365="ORG 6 / ORG 1",_xlfn.XLOOKUP(D1365,'Zip Code Lookup'!$A$115:$A$148,'Zip Code Lookup'!$C$115:$C$148,"ORG 1"),"N/A")</f>
        <v>N/A</v>
      </c>
    </row>
    <row r="1366" spans="3:6" x14ac:dyDescent="0.25">
      <c r="C1366" s="28">
        <v>45264</v>
      </c>
      <c r="D1366">
        <v>49201</v>
      </c>
      <c r="E1366" t="str">
        <f>_xlfn.XLOOKUP(_xlfn.XLOOKUP(D1366,'Zip Code Lookup'!$F$29:$F$1276,'Zip Code Lookup'!$G$29:$G$1276),'Data Entry'!$AC$2:$AC$85,'Data Entry'!$AD$2:$AD$85,"Not Found")</f>
        <v>ORG 12</v>
      </c>
      <c r="F1366" t="str">
        <f>IF(E1366="ORG 6 / ORG 1",_xlfn.XLOOKUP(D1366,'Zip Code Lookup'!$A$115:$A$148,'Zip Code Lookup'!$C$115:$C$148,"ORG 1"),"N/A")</f>
        <v>N/A</v>
      </c>
    </row>
    <row r="1367" spans="3:6" x14ac:dyDescent="0.25">
      <c r="C1367" s="28">
        <v>45264</v>
      </c>
      <c r="D1367">
        <v>48135</v>
      </c>
      <c r="E1367" t="s">
        <v>1191</v>
      </c>
      <c r="F1367" t="str">
        <f>IF(E1367="ORG 6 / ORG 1",_xlfn.XLOOKUP(D1367,'Zip Code Lookup'!$A$115:$A$148,'Zip Code Lookup'!$C$115:$C$148,"ORG 1"),"N/A")</f>
        <v>N/A</v>
      </c>
    </row>
    <row r="1368" spans="3:6" x14ac:dyDescent="0.25">
      <c r="C1368" s="28">
        <v>45264</v>
      </c>
      <c r="D1368">
        <v>48234</v>
      </c>
      <c r="E1368" t="s">
        <v>1197</v>
      </c>
      <c r="F1368" t="str">
        <f>IF(E1368="ORG 6 / ORG 1",_xlfn.XLOOKUP(D1368,'Zip Code Lookup'!$A$115:$A$148,'Zip Code Lookup'!$C$115:$C$148,"ORG 1"),"N/A")</f>
        <v>N/A</v>
      </c>
    </row>
    <row r="1369" spans="3:6" x14ac:dyDescent="0.25">
      <c r="C1369" s="28">
        <v>45264</v>
      </c>
      <c r="D1369">
        <v>48224</v>
      </c>
      <c r="E1369" t="s">
        <v>1197</v>
      </c>
      <c r="F1369" t="str">
        <f>IF(E1369="ORG 6 / ORG 1",_xlfn.XLOOKUP(D1369,'Zip Code Lookup'!$A$115:$A$148,'Zip Code Lookup'!$C$115:$C$148,"ORG 1"),"N/A")</f>
        <v>N/A</v>
      </c>
    </row>
    <row r="1370" spans="3:6" x14ac:dyDescent="0.25">
      <c r="C1370" s="28">
        <v>45264</v>
      </c>
      <c r="D1370">
        <v>48214</v>
      </c>
      <c r="E1370" t="s">
        <v>1197</v>
      </c>
      <c r="F1370" t="str">
        <f>IF(E1370="ORG 6 / ORG 1",_xlfn.XLOOKUP(D1370,'Zip Code Lookup'!$A$115:$A$148,'Zip Code Lookup'!$C$115:$C$148,"ORG 1"),"N/A")</f>
        <v>N/A</v>
      </c>
    </row>
    <row r="1371" spans="3:6" x14ac:dyDescent="0.25">
      <c r="C1371" s="28">
        <v>45264</v>
      </c>
      <c r="D1371">
        <v>48205</v>
      </c>
      <c r="E1371" t="s">
        <v>1197</v>
      </c>
      <c r="F1371" t="str">
        <f>IF(E1371="ORG 6 / ORG 1",_xlfn.XLOOKUP(D1371,'Zip Code Lookup'!$A$115:$A$148,'Zip Code Lookup'!$C$115:$C$148,"ORG 1"),"N/A")</f>
        <v>N/A</v>
      </c>
    </row>
    <row r="1372" spans="3:6" x14ac:dyDescent="0.25">
      <c r="C1372" s="28">
        <v>45265</v>
      </c>
      <c r="D1372">
        <v>49548</v>
      </c>
      <c r="E1372" t="str">
        <f>_xlfn.XLOOKUP(_xlfn.XLOOKUP(D1372,'Zip Code Lookup'!$F$29:$F$1276,'Zip Code Lookup'!$G$29:$G$1276),'Data Entry'!$AC$2:$AC$85,'Data Entry'!$AD$2:$AD$85,"Not Found")</f>
        <v>ORG 2</v>
      </c>
      <c r="F1372" t="str">
        <f>IF(E1372="ORG 6 / ORG 1",_xlfn.XLOOKUP(D1372,'Zip Code Lookup'!$A$115:$A$148,'Zip Code Lookup'!$C$115:$C$148,"ORG 1"),"N/A")</f>
        <v>N/A</v>
      </c>
    </row>
    <row r="1373" spans="3:6" x14ac:dyDescent="0.25">
      <c r="C1373" s="28">
        <v>45266</v>
      </c>
      <c r="D1373">
        <v>49001</v>
      </c>
      <c r="E1373" t="str">
        <f>_xlfn.XLOOKUP(_xlfn.XLOOKUP(D1373,'Zip Code Lookup'!$F$29:$F$1276,'Zip Code Lookup'!$G$29:$G$1276),'Data Entry'!$AC$2:$AC$85,'Data Entry'!$AD$2:$AD$85,"Not Found")</f>
        <v>ORG 15</v>
      </c>
      <c r="F1373" t="str">
        <f>IF(E1373="ORG 6 / ORG 1",_xlfn.XLOOKUP(D1373,'Zip Code Lookup'!$A$115:$A$148,'Zip Code Lookup'!$C$115:$C$148,"ORG 1"),"N/A")</f>
        <v>N/A</v>
      </c>
    </row>
    <row r="1374" spans="3:6" x14ac:dyDescent="0.25">
      <c r="C1374" s="28">
        <v>45266</v>
      </c>
      <c r="D1374">
        <v>49504</v>
      </c>
      <c r="E1374" t="str">
        <f>_xlfn.XLOOKUP(_xlfn.XLOOKUP(D1374,'Zip Code Lookup'!$F$29:$F$1276,'Zip Code Lookup'!$G$29:$G$1276),'Data Entry'!$AC$2:$AC$85,'Data Entry'!$AD$2:$AD$85,"Not Found")</f>
        <v>ORG 2</v>
      </c>
      <c r="F1374" t="str">
        <f>IF(E1374="ORG 6 / ORG 1",_xlfn.XLOOKUP(D1374,'Zip Code Lookup'!$A$115:$A$148,'Zip Code Lookup'!$C$115:$C$148,"ORG 1"),"N/A")</f>
        <v>N/A</v>
      </c>
    </row>
    <row r="1375" spans="3:6" x14ac:dyDescent="0.25">
      <c r="C1375" s="28">
        <v>45266</v>
      </c>
      <c r="D1375">
        <v>48611</v>
      </c>
      <c r="E1375" t="str">
        <f>_xlfn.XLOOKUP(_xlfn.XLOOKUP(D1375,'Zip Code Lookup'!$F$29:$F$1276,'Zip Code Lookup'!$G$29:$G$1276),'Data Entry'!$AC$2:$AC$85,'Data Entry'!$AD$2:$AD$85,"Not Found")</f>
        <v>ORG 11</v>
      </c>
      <c r="F1375" t="str">
        <f>IF(E1375="ORG 6 / ORG 1",_xlfn.XLOOKUP(D1375,'Zip Code Lookup'!$A$115:$A$148,'Zip Code Lookup'!$C$115:$C$148,"ORG 1"),"N/A")</f>
        <v>N/A</v>
      </c>
    </row>
    <row r="1376" spans="3:6" x14ac:dyDescent="0.25">
      <c r="C1376" s="28">
        <v>45267</v>
      </c>
      <c r="D1376">
        <v>49224</v>
      </c>
      <c r="E1376" t="str">
        <f>_xlfn.XLOOKUP(_xlfn.XLOOKUP(D1376,'Zip Code Lookup'!$F$29:$F$1276,'Zip Code Lookup'!$G$29:$G$1276),'Data Entry'!$AC$2:$AC$85,'Data Entry'!$AD$2:$AD$85,"Not Found")</f>
        <v>ORG 15</v>
      </c>
      <c r="F1376" t="str">
        <f>IF(E1376="ORG 6 / ORG 1",_xlfn.XLOOKUP(D1376,'Zip Code Lookup'!$A$115:$A$148,'Zip Code Lookup'!$C$115:$C$148,"ORG 1"),"N/A")</f>
        <v>N/A</v>
      </c>
    </row>
    <row r="1377" spans="3:6" x14ac:dyDescent="0.25">
      <c r="C1377" s="28">
        <v>45268</v>
      </c>
      <c r="D1377">
        <v>49037</v>
      </c>
      <c r="E1377" t="str">
        <f>_xlfn.XLOOKUP(_xlfn.XLOOKUP(D1377,'Zip Code Lookup'!$F$29:$F$1276,'Zip Code Lookup'!$G$29:$G$1276),'Data Entry'!$AC$2:$AC$85,'Data Entry'!$AD$2:$AD$85,"Not Found")</f>
        <v>ORG 15</v>
      </c>
      <c r="F1377" t="str">
        <f>IF(E1377="ORG 6 / ORG 1",_xlfn.XLOOKUP(D1377,'Zip Code Lookup'!$A$115:$A$148,'Zip Code Lookup'!$C$115:$C$148,"ORG 1"),"N/A")</f>
        <v>N/A</v>
      </c>
    </row>
    <row r="1378" spans="3:6" x14ac:dyDescent="0.25">
      <c r="C1378" s="28">
        <v>45269</v>
      </c>
      <c r="D1378">
        <v>49746</v>
      </c>
      <c r="E1378" t="str">
        <f>_xlfn.XLOOKUP(_xlfn.XLOOKUP(D1378,'Zip Code Lookup'!$F$29:$F$1276,'Zip Code Lookup'!$G$29:$G$1276),'Data Entry'!$AC$2:$AC$85,'Data Entry'!$AD$2:$AD$85,"Not Found")</f>
        <v>ORG 4</v>
      </c>
      <c r="F1378" t="str">
        <f>IF(E1378="ORG 6 / ORG 1",_xlfn.XLOOKUP(D1378,'Zip Code Lookup'!$A$115:$A$148,'Zip Code Lookup'!$C$115:$C$148,"ORG 1"),"N/A")</f>
        <v>N/A</v>
      </c>
    </row>
    <row r="1379" spans="3:6" x14ac:dyDescent="0.25">
      <c r="C1379" s="28">
        <v>45271</v>
      </c>
      <c r="D1379">
        <v>48180</v>
      </c>
      <c r="E1379" t="s">
        <v>1191</v>
      </c>
      <c r="F1379" t="str">
        <f>IF(E1379="ORG 6 / ORG 1",_xlfn.XLOOKUP(D1379,'Zip Code Lookup'!$A$115:$A$148,'Zip Code Lookup'!$C$115:$C$148,"ORG 1"),"N/A")</f>
        <v>N/A</v>
      </c>
    </row>
    <row r="1380" spans="3:6" x14ac:dyDescent="0.25">
      <c r="C1380" s="28">
        <v>45271</v>
      </c>
      <c r="D1380">
        <v>48917</v>
      </c>
      <c r="E1380" t="str">
        <f>_xlfn.XLOOKUP(_xlfn.XLOOKUP(D1380,'Zip Code Lookup'!$F$29:$F$1276,'Zip Code Lookup'!$G$29:$G$1276),'Data Entry'!$AC$2:$AC$85,'Data Entry'!$AD$2:$AD$85,"Not Found")</f>
        <v>ORG 14</v>
      </c>
      <c r="F1380" t="str">
        <f>IF(E1380="ORG 6 / ORG 1",_xlfn.XLOOKUP(D1380,'Zip Code Lookup'!$A$115:$A$148,'Zip Code Lookup'!$C$115:$C$148,"ORG 1"),"N/A")</f>
        <v>N/A</v>
      </c>
    </row>
    <row r="1381" spans="3:6" x14ac:dyDescent="0.25">
      <c r="C1381" s="28">
        <v>45271</v>
      </c>
      <c r="D1381">
        <v>48911</v>
      </c>
      <c r="E1381" t="str">
        <f>_xlfn.XLOOKUP(_xlfn.XLOOKUP(D1381,'Zip Code Lookup'!$F$29:$F$1276,'Zip Code Lookup'!$G$29:$G$1276),'Data Entry'!$AC$2:$AC$85,'Data Entry'!$AD$2:$AD$85,"Not Found")</f>
        <v>ORG 14</v>
      </c>
      <c r="F1381" t="str">
        <f>IF(E1381="ORG 6 / ORG 1",_xlfn.XLOOKUP(D1381,'Zip Code Lookup'!$A$115:$A$148,'Zip Code Lookup'!$C$115:$C$148,"ORG 1"),"N/A")</f>
        <v>N/A</v>
      </c>
    </row>
    <row r="1382" spans="3:6" x14ac:dyDescent="0.25">
      <c r="C1382" s="28">
        <v>45271</v>
      </c>
      <c r="D1382">
        <v>49441</v>
      </c>
      <c r="E1382" t="str">
        <f>_xlfn.XLOOKUP(_xlfn.XLOOKUP(D1382,'Zip Code Lookup'!$F$29:$F$1276,'Zip Code Lookup'!$G$29:$G$1276),'Data Entry'!$AC$2:$AC$85,'Data Entry'!$AD$2:$AD$85,"Not Found")</f>
        <v>ORG 2</v>
      </c>
      <c r="F1382" t="str">
        <f>IF(E1382="ORG 6 / ORG 1",_xlfn.XLOOKUP(D1382,'Zip Code Lookup'!$A$115:$A$148,'Zip Code Lookup'!$C$115:$C$148,"ORG 1"),"N/A")</f>
        <v>N/A</v>
      </c>
    </row>
    <row r="1383" spans="3:6" x14ac:dyDescent="0.25">
      <c r="C1383" s="28">
        <v>45271</v>
      </c>
      <c r="D1383">
        <v>48044</v>
      </c>
      <c r="E1383" t="str">
        <f>_xlfn.XLOOKUP(_xlfn.XLOOKUP(D1383,'Zip Code Lookup'!$F$29:$F$1276,'Zip Code Lookup'!$G$29:$G$1276),'Data Entry'!$AC$2:$AC$85,'Data Entry'!$AD$2:$AD$85,"Not Found")</f>
        <v>Not Found</v>
      </c>
      <c r="F1383" t="str">
        <f>IF(E1383="ORG 6 / ORG 1",_xlfn.XLOOKUP(D1383,'Zip Code Lookup'!$A$115:$A$148,'Zip Code Lookup'!$C$115:$C$148,"ORG 1"),"N/A")</f>
        <v>N/A</v>
      </c>
    </row>
    <row r="1384" spans="3:6" x14ac:dyDescent="0.25">
      <c r="C1384" s="28">
        <v>45271</v>
      </c>
      <c r="D1384">
        <v>48225</v>
      </c>
      <c r="E1384" t="s">
        <v>1197</v>
      </c>
      <c r="F1384" t="str">
        <f>IF(E1384="ORG 6 / ORG 1",_xlfn.XLOOKUP(D1384,'Zip Code Lookup'!$A$115:$A$148,'Zip Code Lookup'!$C$115:$C$148,"ORG 1"),"N/A")</f>
        <v>N/A</v>
      </c>
    </row>
    <row r="1385" spans="3:6" x14ac:dyDescent="0.25">
      <c r="C1385" s="28">
        <v>45271</v>
      </c>
      <c r="D1385">
        <v>48213</v>
      </c>
      <c r="E1385" t="s">
        <v>1197</v>
      </c>
      <c r="F1385" t="str">
        <f>IF(E1385="ORG 6 / ORG 1",_xlfn.XLOOKUP(D1385,'Zip Code Lookup'!$A$115:$A$148,'Zip Code Lookup'!$C$115:$C$148,"ORG 1"),"N/A")</f>
        <v>N/A</v>
      </c>
    </row>
    <row r="1386" spans="3:6" x14ac:dyDescent="0.25">
      <c r="C1386" s="28">
        <v>45271</v>
      </c>
      <c r="D1386">
        <v>49445</v>
      </c>
      <c r="E1386" t="str">
        <f>_xlfn.XLOOKUP(_xlfn.XLOOKUP(D1386,'Zip Code Lookup'!$F$29:$F$1276,'Zip Code Lookup'!$G$29:$G$1276),'Data Entry'!$AC$2:$AC$85,'Data Entry'!$AD$2:$AD$85,"Not Found")</f>
        <v>ORG 2</v>
      </c>
      <c r="F1386" t="str">
        <f>IF(E1386="ORG 6 / ORG 1",_xlfn.XLOOKUP(D1386,'Zip Code Lookup'!$A$115:$A$148,'Zip Code Lookup'!$C$115:$C$148,"ORG 1"),"N/A")</f>
        <v>N/A</v>
      </c>
    </row>
    <row r="1387" spans="3:6" x14ac:dyDescent="0.25">
      <c r="C1387" s="28">
        <v>45271</v>
      </c>
      <c r="D1387">
        <v>48225</v>
      </c>
      <c r="E1387" t="s">
        <v>1197</v>
      </c>
      <c r="F1387" t="str">
        <f>IF(E1387="ORG 6 / ORG 1",_xlfn.XLOOKUP(D1387,'Zip Code Lookup'!$A$115:$A$148,'Zip Code Lookup'!$C$115:$C$148,"ORG 1"),"N/A")</f>
        <v>N/A</v>
      </c>
    </row>
    <row r="1388" spans="3:6" x14ac:dyDescent="0.25">
      <c r="C1388" s="28">
        <v>45272</v>
      </c>
      <c r="D1388">
        <v>48323</v>
      </c>
      <c r="E1388" t="str">
        <f>_xlfn.XLOOKUP(_xlfn.XLOOKUP(D1388,'Zip Code Lookup'!$F$29:$F$1276,'Zip Code Lookup'!$G$29:$G$1276),'Data Entry'!$AC$2:$AC$85,'Data Entry'!$AD$2:$AD$85,"Not Found")</f>
        <v>Not Found</v>
      </c>
      <c r="F1388" t="str">
        <f>IF(E1388="ORG 6 / ORG 1",_xlfn.XLOOKUP(D1388,'Zip Code Lookup'!$A$115:$A$148,'Zip Code Lookup'!$C$115:$C$148,"ORG 1"),"N/A")</f>
        <v>N/A</v>
      </c>
    </row>
    <row r="1389" spans="3:6" x14ac:dyDescent="0.25">
      <c r="C1389" s="28">
        <v>45272</v>
      </c>
      <c r="D1389">
        <v>48134</v>
      </c>
      <c r="E1389" t="s">
        <v>1191</v>
      </c>
      <c r="F1389" t="str">
        <f>IF(E1389="ORG 6 / ORG 1",_xlfn.XLOOKUP(D1389,'Zip Code Lookup'!$A$115:$A$148,'Zip Code Lookup'!$C$115:$C$148,"ORG 1"),"N/A")</f>
        <v>N/A</v>
      </c>
    </row>
    <row r="1390" spans="3:6" x14ac:dyDescent="0.25">
      <c r="C1390" s="28">
        <v>45272</v>
      </c>
      <c r="D1390">
        <v>48224</v>
      </c>
      <c r="E1390" t="s">
        <v>1197</v>
      </c>
      <c r="F1390" t="str">
        <f>IF(E1390="ORG 6 / ORG 1",_xlfn.XLOOKUP(D1390,'Zip Code Lookup'!$A$115:$A$148,'Zip Code Lookup'!$C$115:$C$148,"ORG 1"),"N/A")</f>
        <v>N/A</v>
      </c>
    </row>
    <row r="1391" spans="3:6" x14ac:dyDescent="0.25">
      <c r="C1391" s="28">
        <v>45272</v>
      </c>
      <c r="D1391">
        <v>48234</v>
      </c>
      <c r="E1391" t="s">
        <v>1197</v>
      </c>
      <c r="F1391" t="str">
        <f>IF(E1391="ORG 6 / ORG 1",_xlfn.XLOOKUP(D1391,'Zip Code Lookup'!$A$115:$A$148,'Zip Code Lookup'!$C$115:$C$148,"ORG 1"),"N/A")</f>
        <v>N/A</v>
      </c>
    </row>
    <row r="1392" spans="3:6" x14ac:dyDescent="0.25">
      <c r="C1392" s="28">
        <v>45272</v>
      </c>
      <c r="D1392">
        <v>48105</v>
      </c>
      <c r="E1392" t="str">
        <f>_xlfn.XLOOKUP(_xlfn.XLOOKUP(D1392,'Zip Code Lookup'!$F$29:$F$1276,'Zip Code Lookup'!$G$29:$G$1276),'Data Entry'!$AC$2:$AC$85,'Data Entry'!$AD$2:$AD$85,"Not Found")</f>
        <v>ORG 12</v>
      </c>
      <c r="F1392" t="str">
        <f>IF(E1392="ORG 6 / ORG 1",_xlfn.XLOOKUP(D1392,'Zip Code Lookup'!$A$115:$A$148,'Zip Code Lookup'!$C$115:$C$148,"ORG 1"),"N/A")</f>
        <v>N/A</v>
      </c>
    </row>
    <row r="1393" spans="3:6" x14ac:dyDescent="0.25">
      <c r="C1393" s="28">
        <v>45272</v>
      </c>
      <c r="D1393">
        <v>48098</v>
      </c>
      <c r="E1393" t="str">
        <f>_xlfn.XLOOKUP(_xlfn.XLOOKUP(D1393,'Zip Code Lookup'!$F$29:$F$1276,'Zip Code Lookup'!$G$29:$G$1276),'Data Entry'!$AC$2:$AC$85,'Data Entry'!$AD$2:$AD$85,"Not Found")</f>
        <v>Not Found</v>
      </c>
      <c r="F1393" t="str">
        <f>IF(E1393="ORG 6 / ORG 1",_xlfn.XLOOKUP(D1393,'Zip Code Lookup'!$A$115:$A$148,'Zip Code Lookup'!$C$115:$C$148,"ORG 1"),"N/A")</f>
        <v>N/A</v>
      </c>
    </row>
    <row r="1394" spans="3:6" x14ac:dyDescent="0.25">
      <c r="C1394" s="28">
        <v>45272</v>
      </c>
      <c r="D1394">
        <v>48219</v>
      </c>
      <c r="E1394" t="s">
        <v>1197</v>
      </c>
      <c r="F1394" t="str">
        <f>IF(E1394="ORG 6 / ORG 1",_xlfn.XLOOKUP(D1394,'Zip Code Lookup'!$A$115:$A$148,'Zip Code Lookup'!$C$115:$C$148,"ORG 1"),"N/A")</f>
        <v>N/A</v>
      </c>
    </row>
    <row r="1395" spans="3:6" x14ac:dyDescent="0.25">
      <c r="C1395" s="28">
        <v>45272</v>
      </c>
      <c r="D1395">
        <v>48081</v>
      </c>
      <c r="E1395" t="str">
        <f>_xlfn.XLOOKUP(_xlfn.XLOOKUP(D1395,'Zip Code Lookup'!$F$29:$F$1276,'Zip Code Lookup'!$G$29:$G$1276),'Data Entry'!$AC$2:$AC$85,'Data Entry'!$AD$2:$AD$85,"Not Found")</f>
        <v>Not Found</v>
      </c>
      <c r="F1395" t="str">
        <f>IF(E1395="ORG 6 / ORG 1",_xlfn.XLOOKUP(D1395,'Zip Code Lookup'!$A$115:$A$148,'Zip Code Lookup'!$C$115:$C$148,"ORG 1"),"N/A")</f>
        <v>N/A</v>
      </c>
    </row>
    <row r="1396" spans="3:6" x14ac:dyDescent="0.25">
      <c r="C1396" s="28">
        <v>45272</v>
      </c>
      <c r="D1396">
        <v>48038</v>
      </c>
      <c r="E1396" t="str">
        <f>_xlfn.XLOOKUP(_xlfn.XLOOKUP(D1396,'Zip Code Lookup'!$F$29:$F$1276,'Zip Code Lookup'!$G$29:$G$1276),'Data Entry'!$AC$2:$AC$85,'Data Entry'!$AD$2:$AD$85,"Not Found")</f>
        <v>Not Found</v>
      </c>
      <c r="F1396" t="str">
        <f>IF(E1396="ORG 6 / ORG 1",_xlfn.XLOOKUP(D1396,'Zip Code Lookup'!$A$115:$A$148,'Zip Code Lookup'!$C$115:$C$148,"ORG 1"),"N/A")</f>
        <v>N/A</v>
      </c>
    </row>
    <row r="1397" spans="3:6" x14ac:dyDescent="0.25">
      <c r="C1397" s="28">
        <v>45272</v>
      </c>
      <c r="D1397">
        <v>48429</v>
      </c>
      <c r="E1397" t="str">
        <f>_xlfn.XLOOKUP(_xlfn.XLOOKUP(D1397,'Zip Code Lookup'!$F$29:$F$1276,'Zip Code Lookup'!$G$29:$G$1276),'Data Entry'!$AC$2:$AC$85,'Data Entry'!$AD$2:$AD$85,"Not Found")</f>
        <v>ORG 10</v>
      </c>
      <c r="F1397" t="str">
        <f>IF(E1397="ORG 6 / ORG 1",_xlfn.XLOOKUP(D1397,'Zip Code Lookup'!$A$115:$A$148,'Zip Code Lookup'!$C$115:$C$148,"ORG 1"),"N/A")</f>
        <v>N/A</v>
      </c>
    </row>
    <row r="1398" spans="3:6" x14ac:dyDescent="0.25">
      <c r="C1398" s="28">
        <v>45272</v>
      </c>
      <c r="D1398">
        <v>48834</v>
      </c>
      <c r="E1398" t="str">
        <f>_xlfn.XLOOKUP(_xlfn.XLOOKUP(D1398,'Zip Code Lookup'!$F$29:$F$1276,'Zip Code Lookup'!$G$29:$G$1276),'Data Entry'!$AC$2:$AC$85,'Data Entry'!$AD$2:$AD$85,"Not Found")</f>
        <v>ORG 2</v>
      </c>
      <c r="F1398" t="str">
        <f>IF(E1398="ORG 6 / ORG 1",_xlfn.XLOOKUP(D1398,'Zip Code Lookup'!$A$115:$A$148,'Zip Code Lookup'!$C$115:$C$148,"ORG 1"),"N/A")</f>
        <v>N/A</v>
      </c>
    </row>
    <row r="1399" spans="3:6" x14ac:dyDescent="0.25">
      <c r="C1399" s="28">
        <v>45272</v>
      </c>
      <c r="D1399">
        <v>48021</v>
      </c>
      <c r="E1399" t="str">
        <f>_xlfn.XLOOKUP(_xlfn.XLOOKUP(D1399,'Zip Code Lookup'!$F$29:$F$1276,'Zip Code Lookup'!$G$29:$G$1276),'Data Entry'!$AC$2:$AC$85,'Data Entry'!$AD$2:$AD$85,"Not Found")</f>
        <v>Not Found</v>
      </c>
      <c r="F1399" t="str">
        <f>IF(E1399="ORG 6 / ORG 1",_xlfn.XLOOKUP(D1399,'Zip Code Lookup'!$A$115:$A$148,'Zip Code Lookup'!$C$115:$C$148,"ORG 1"),"N/A")</f>
        <v>N/A</v>
      </c>
    </row>
    <row r="1400" spans="3:6" x14ac:dyDescent="0.25">
      <c r="C1400" s="28">
        <v>45272</v>
      </c>
      <c r="D1400">
        <v>48910</v>
      </c>
      <c r="E1400" t="str">
        <f>_xlfn.XLOOKUP(_xlfn.XLOOKUP(D1400,'Zip Code Lookup'!$F$29:$F$1276,'Zip Code Lookup'!$G$29:$G$1276),'Data Entry'!$AC$2:$AC$85,'Data Entry'!$AD$2:$AD$85,"Not Found")</f>
        <v>ORG 14</v>
      </c>
      <c r="F1400" t="str">
        <f>IF(E1400="ORG 6 / ORG 1",_xlfn.XLOOKUP(D1400,'Zip Code Lookup'!$A$115:$A$148,'Zip Code Lookup'!$C$115:$C$148,"ORG 1"),"N/A")</f>
        <v>N/A</v>
      </c>
    </row>
    <row r="1401" spans="3:6" x14ac:dyDescent="0.25">
      <c r="C1401" s="28">
        <v>45272</v>
      </c>
      <c r="D1401">
        <v>49448</v>
      </c>
      <c r="E1401" t="str">
        <f>_xlfn.XLOOKUP(_xlfn.XLOOKUP(D1401,'Zip Code Lookup'!$F$29:$F$1276,'Zip Code Lookup'!$G$29:$G$1276),'Data Entry'!$AC$2:$AC$85,'Data Entry'!$AD$2:$AD$85,"Not Found")</f>
        <v>ORG 2</v>
      </c>
      <c r="F1401" t="str">
        <f>IF(E1401="ORG 6 / ORG 1",_xlfn.XLOOKUP(D1401,'Zip Code Lookup'!$A$115:$A$148,'Zip Code Lookup'!$C$115:$C$148,"ORG 1"),"N/A")</f>
        <v>N/A</v>
      </c>
    </row>
    <row r="1402" spans="3:6" x14ac:dyDescent="0.25">
      <c r="C1402" s="28">
        <v>45272</v>
      </c>
      <c r="D1402">
        <v>48146</v>
      </c>
      <c r="E1402" t="s">
        <v>1191</v>
      </c>
      <c r="F1402" t="str">
        <f>IF(E1402="ORG 6 / ORG 1",_xlfn.XLOOKUP(D1402,'Zip Code Lookup'!$A$115:$A$148,'Zip Code Lookup'!$C$115:$C$148,"ORG 1"),"N/A")</f>
        <v>N/A</v>
      </c>
    </row>
    <row r="1403" spans="3:6" x14ac:dyDescent="0.25">
      <c r="C1403" s="28">
        <v>45272</v>
      </c>
      <c r="D1403">
        <v>48180</v>
      </c>
      <c r="E1403" t="s">
        <v>1191</v>
      </c>
      <c r="F1403" t="str">
        <f>IF(E1403="ORG 6 / ORG 1",_xlfn.XLOOKUP(D1403,'Zip Code Lookup'!$A$115:$A$148,'Zip Code Lookup'!$C$115:$C$148,"ORG 1"),"N/A")</f>
        <v>N/A</v>
      </c>
    </row>
    <row r="1404" spans="3:6" x14ac:dyDescent="0.25">
      <c r="C1404" s="28">
        <v>45272</v>
      </c>
      <c r="D1404">
        <v>48070</v>
      </c>
      <c r="E1404" t="str">
        <f>_xlfn.XLOOKUP(_xlfn.XLOOKUP(D1404,'Zip Code Lookup'!$F$29:$F$1276,'Zip Code Lookup'!$G$29:$G$1276),'Data Entry'!$AC$2:$AC$85,'Data Entry'!$AD$2:$AD$85,"Not Found")</f>
        <v>Not Found</v>
      </c>
      <c r="F1404" t="str">
        <f>IF(E1404="ORG 6 / ORG 1",_xlfn.XLOOKUP(D1404,'Zip Code Lookup'!$A$115:$A$148,'Zip Code Lookup'!$C$115:$C$148,"ORG 1"),"N/A")</f>
        <v>N/A</v>
      </c>
    </row>
    <row r="1405" spans="3:6" x14ac:dyDescent="0.25">
      <c r="C1405" s="28">
        <v>45272</v>
      </c>
      <c r="D1405">
        <v>48340</v>
      </c>
      <c r="E1405" t="str">
        <f>_xlfn.XLOOKUP(_xlfn.XLOOKUP(D1405,'Zip Code Lookup'!$F$29:$F$1276,'Zip Code Lookup'!$G$29:$G$1276),'Data Entry'!$AC$2:$AC$85,'Data Entry'!$AD$2:$AD$85,"Not Found")</f>
        <v>Not Found</v>
      </c>
      <c r="F1405" t="str">
        <f>IF(E1405="ORG 6 / ORG 1",_xlfn.XLOOKUP(D1405,'Zip Code Lookup'!$A$115:$A$148,'Zip Code Lookup'!$C$115:$C$148,"ORG 1"),"N/A")</f>
        <v>N/A</v>
      </c>
    </row>
    <row r="1406" spans="3:6" x14ac:dyDescent="0.25">
      <c r="C1406" s="28">
        <v>45273</v>
      </c>
      <c r="D1406">
        <v>48507</v>
      </c>
      <c r="E1406" t="str">
        <f>_xlfn.XLOOKUP(_xlfn.XLOOKUP(D1406,'Zip Code Lookup'!$F$29:$F$1276,'Zip Code Lookup'!$G$29:$G$1276),'Data Entry'!$AC$2:$AC$85,'Data Entry'!$AD$2:$AD$85,"Not Found")</f>
        <v>ORG 10</v>
      </c>
      <c r="F1406" t="str">
        <f>IF(E1406="ORG 6 / ORG 1",_xlfn.XLOOKUP(D1406,'Zip Code Lookup'!$A$115:$A$148,'Zip Code Lookup'!$C$115:$C$148,"ORG 1"),"N/A")</f>
        <v>N/A</v>
      </c>
    </row>
    <row r="1407" spans="3:6" x14ac:dyDescent="0.25">
      <c r="C1407" s="28">
        <v>45273</v>
      </c>
      <c r="D1407">
        <v>49423</v>
      </c>
      <c r="E1407" t="str">
        <f>_xlfn.XLOOKUP(_xlfn.XLOOKUP(D1407,'Zip Code Lookup'!$F$29:$F$1276,'Zip Code Lookup'!$G$29:$G$1276),'Data Entry'!$AC$2:$AC$85,'Data Entry'!$AD$2:$AD$85,"Not Found")</f>
        <v>ORG 2</v>
      </c>
      <c r="F1407" t="str">
        <f>IF(E1407="ORG 6 / ORG 1",_xlfn.XLOOKUP(D1407,'Zip Code Lookup'!$A$115:$A$148,'Zip Code Lookup'!$C$115:$C$148,"ORG 1"),"N/A")</f>
        <v>N/A</v>
      </c>
    </row>
    <row r="1408" spans="3:6" x14ac:dyDescent="0.25">
      <c r="C1408" s="28">
        <v>45273</v>
      </c>
      <c r="D1408">
        <v>48224</v>
      </c>
      <c r="E1408" t="s">
        <v>1197</v>
      </c>
      <c r="F1408" t="str">
        <f>IF(E1408="ORG 6 / ORG 1",_xlfn.XLOOKUP(D1408,'Zip Code Lookup'!$A$115:$A$148,'Zip Code Lookup'!$C$115:$C$148,"ORG 1"),"N/A")</f>
        <v>N/A</v>
      </c>
    </row>
    <row r="1409" spans="3:6" x14ac:dyDescent="0.25">
      <c r="C1409" s="28">
        <v>45273</v>
      </c>
      <c r="D1409">
        <v>48317</v>
      </c>
      <c r="E1409" t="str">
        <f>_xlfn.XLOOKUP(_xlfn.XLOOKUP(D1409,'Zip Code Lookup'!$F$29:$F$1276,'Zip Code Lookup'!$G$29:$G$1276),'Data Entry'!$AC$2:$AC$85,'Data Entry'!$AD$2:$AD$85,"Not Found")</f>
        <v>Not Found</v>
      </c>
      <c r="F1409" t="str">
        <f>IF(E1409="ORG 6 / ORG 1",_xlfn.XLOOKUP(D1409,'Zip Code Lookup'!$A$115:$A$148,'Zip Code Lookup'!$C$115:$C$148,"ORG 1"),"N/A")</f>
        <v>N/A</v>
      </c>
    </row>
    <row r="1410" spans="3:6" x14ac:dyDescent="0.25">
      <c r="C1410" s="28">
        <v>45273</v>
      </c>
      <c r="D1410">
        <v>49079</v>
      </c>
      <c r="E1410" t="str">
        <f>_xlfn.XLOOKUP(_xlfn.XLOOKUP(D1410,'Zip Code Lookup'!$F$29:$F$1276,'Zip Code Lookup'!$G$29:$G$1276),'Data Entry'!$AC$2:$AC$85,'Data Entry'!$AD$2:$AD$85,"Not Found")</f>
        <v>ORG 13</v>
      </c>
      <c r="F1410" t="str">
        <f>IF(E1410="ORG 6 / ORG 1",_xlfn.XLOOKUP(D1410,'Zip Code Lookup'!$A$115:$A$148,'Zip Code Lookup'!$C$115:$C$148,"ORG 1"),"N/A")</f>
        <v>N/A</v>
      </c>
    </row>
    <row r="1411" spans="3:6" x14ac:dyDescent="0.25">
      <c r="C1411" s="28">
        <v>45273</v>
      </c>
      <c r="D1411">
        <v>49057</v>
      </c>
      <c r="E1411" t="str">
        <f>_xlfn.XLOOKUP(_xlfn.XLOOKUP(D1411,'Zip Code Lookup'!$F$29:$F$1276,'Zip Code Lookup'!$G$29:$G$1276),'Data Entry'!$AC$2:$AC$85,'Data Entry'!$AD$2:$AD$85,"Not Found")</f>
        <v>ORG 13</v>
      </c>
      <c r="F1411" t="str">
        <f>IF(E1411="ORG 6 / ORG 1",_xlfn.XLOOKUP(D1411,'Zip Code Lookup'!$A$115:$A$148,'Zip Code Lookup'!$C$115:$C$148,"ORG 1"),"N/A")</f>
        <v>N/A</v>
      </c>
    </row>
    <row r="1412" spans="3:6" x14ac:dyDescent="0.25">
      <c r="C1412" s="28">
        <v>45273</v>
      </c>
      <c r="D1412">
        <v>48038</v>
      </c>
      <c r="E1412" t="str">
        <f>_xlfn.XLOOKUP(_xlfn.XLOOKUP(D1412,'Zip Code Lookup'!$F$29:$F$1276,'Zip Code Lookup'!$G$29:$G$1276),'Data Entry'!$AC$2:$AC$85,'Data Entry'!$AD$2:$AD$85,"Not Found")</f>
        <v>Not Found</v>
      </c>
      <c r="F1412" t="str">
        <f>IF(E1412="ORG 6 / ORG 1",_xlfn.XLOOKUP(D1412,'Zip Code Lookup'!$A$115:$A$148,'Zip Code Lookup'!$C$115:$C$148,"ORG 1"),"N/A")</f>
        <v>N/A</v>
      </c>
    </row>
    <row r="1413" spans="3:6" x14ac:dyDescent="0.25">
      <c r="C1413" s="28">
        <v>45274</v>
      </c>
      <c r="D1413">
        <v>48442</v>
      </c>
      <c r="E1413" t="str">
        <f>_xlfn.XLOOKUP(_xlfn.XLOOKUP(D1413,'Zip Code Lookup'!$F$29:$F$1276,'Zip Code Lookup'!$G$29:$G$1276),'Data Entry'!$AC$2:$AC$85,'Data Entry'!$AD$2:$AD$85,"Not Found")</f>
        <v>Not Found</v>
      </c>
      <c r="F1413" t="str">
        <f>IF(E1413="ORG 6 / ORG 1",_xlfn.XLOOKUP(D1413,'Zip Code Lookup'!$A$115:$A$148,'Zip Code Lookup'!$C$115:$C$148,"ORG 1"),"N/A")</f>
        <v>N/A</v>
      </c>
    </row>
    <row r="1414" spans="3:6" x14ac:dyDescent="0.25">
      <c r="C1414" s="28">
        <v>45274</v>
      </c>
      <c r="D1414">
        <v>48532</v>
      </c>
      <c r="E1414" t="str">
        <f>_xlfn.XLOOKUP(_xlfn.XLOOKUP(D1414,'Zip Code Lookup'!$F$29:$F$1276,'Zip Code Lookup'!$G$29:$G$1276),'Data Entry'!$AC$2:$AC$85,'Data Entry'!$AD$2:$AD$85,"Not Found")</f>
        <v>ORG 10</v>
      </c>
      <c r="F1414" t="str">
        <f>IF(E1414="ORG 6 / ORG 1",_xlfn.XLOOKUP(D1414,'Zip Code Lookup'!$A$115:$A$148,'Zip Code Lookup'!$C$115:$C$148,"ORG 1"),"N/A")</f>
        <v>N/A</v>
      </c>
    </row>
    <row r="1415" spans="3:6" x14ac:dyDescent="0.25">
      <c r="C1415" s="28">
        <v>45274</v>
      </c>
      <c r="D1415">
        <v>48858</v>
      </c>
      <c r="E1415" t="str">
        <f>_xlfn.XLOOKUP(_xlfn.XLOOKUP(D1415,'Zip Code Lookup'!$F$29:$F$1276,'Zip Code Lookup'!$G$29:$G$1276),'Data Entry'!$AC$2:$AC$85,'Data Entry'!$AD$2:$AD$85,"Not Found")</f>
        <v>ORG 11</v>
      </c>
      <c r="F1415" t="str">
        <f>IF(E1415="ORG 6 / ORG 1",_xlfn.XLOOKUP(D1415,'Zip Code Lookup'!$A$115:$A$148,'Zip Code Lookup'!$C$115:$C$148,"ORG 1"),"N/A")</f>
        <v>N/A</v>
      </c>
    </row>
    <row r="1416" spans="3:6" x14ac:dyDescent="0.25">
      <c r="C1416" s="28">
        <v>45275</v>
      </c>
      <c r="D1416">
        <v>48475</v>
      </c>
      <c r="E1416" t="str">
        <f>_xlfn.XLOOKUP(_xlfn.XLOOKUP(D1416,'Zip Code Lookup'!$F$29:$F$1276,'Zip Code Lookup'!$G$29:$G$1276),'Data Entry'!$AC$2:$AC$85,'Data Entry'!$AD$2:$AD$85,"Not Found")</f>
        <v>ORG 10</v>
      </c>
      <c r="F1416" t="str">
        <f>IF(E1416="ORG 6 / ORG 1",_xlfn.XLOOKUP(D1416,'Zip Code Lookup'!$A$115:$A$148,'Zip Code Lookup'!$C$115:$C$148,"ORG 1"),"N/A")</f>
        <v>N/A</v>
      </c>
    </row>
    <row r="1417" spans="3:6" x14ac:dyDescent="0.25">
      <c r="C1417" s="28">
        <v>45275</v>
      </c>
      <c r="D1417">
        <v>49336</v>
      </c>
      <c r="E1417" t="str">
        <f>_xlfn.XLOOKUP(_xlfn.XLOOKUP(D1417,'Zip Code Lookup'!$F$29:$F$1276,'Zip Code Lookup'!$G$29:$G$1276),'Data Entry'!$AC$2:$AC$85,'Data Entry'!$AD$2:$AD$85,"Not Found")</f>
        <v>ORG 5</v>
      </c>
      <c r="F1417" t="str">
        <f>IF(E1417="ORG 6 / ORG 1",_xlfn.XLOOKUP(D1417,'Zip Code Lookup'!$A$115:$A$148,'Zip Code Lookup'!$C$115:$C$148,"ORG 1"),"N/A")</f>
        <v>N/A</v>
      </c>
    </row>
    <row r="1418" spans="3:6" x14ac:dyDescent="0.25">
      <c r="C1418" s="28">
        <v>45275</v>
      </c>
      <c r="D1418">
        <v>48801</v>
      </c>
      <c r="E1418" t="b">
        <f>L1424=_xlfn.XLOOKUP(_xlfn.XLOOKUP(D1418,'Zip Code Lookup'!$F$29:$F$1276,'Zip Code Lookup'!$G$29:$G$1276),'Data Entry'!$AC$2:$AC$85,'Data Entry'!$AD$2:$AD$85,"Not Found")</f>
        <v>0</v>
      </c>
      <c r="F1418" t="str">
        <f>IF(E1418="ORG 6 / ORG 1",_xlfn.XLOOKUP(D1418,'Zip Code Lookup'!$A$115:$A$148,'Zip Code Lookup'!$C$115:$C$148,"ORG 1"),"N/A")</f>
        <v>N/A</v>
      </c>
    </row>
    <row r="1419" spans="3:6" x14ac:dyDescent="0.25">
      <c r="C1419" s="28">
        <v>45277</v>
      </c>
      <c r="D1419">
        <v>48875</v>
      </c>
      <c r="E1419" t="str">
        <f>_xlfn.XLOOKUP(_xlfn.XLOOKUP(D1419,'Zip Code Lookup'!$F$29:$F$1276,'Zip Code Lookup'!$G$29:$G$1276),'Data Entry'!$AC$2:$AC$85,'Data Entry'!$AD$2:$AD$85,"Not Found")</f>
        <v>ORG 2</v>
      </c>
      <c r="F1419" t="str">
        <f>IF(E1419="ORG 6 / ORG 1",_xlfn.XLOOKUP(D1419,'Zip Code Lookup'!$A$115:$A$148,'Zip Code Lookup'!$C$115:$C$148,"ORG 1"),"N/A")</f>
        <v>N/A</v>
      </c>
    </row>
    <row r="1420" spans="3:6" x14ac:dyDescent="0.25">
      <c r="C1420" s="28">
        <v>45277</v>
      </c>
      <c r="D1420">
        <v>49401</v>
      </c>
      <c r="E1420" t="str">
        <f>_xlfn.XLOOKUP(_xlfn.XLOOKUP(D1420,'Zip Code Lookup'!$F$29:$F$1276,'Zip Code Lookup'!$G$29:$G$1276),'Data Entry'!$AC$2:$AC$85,'Data Entry'!$AD$2:$AD$85,"Not Found")</f>
        <v>ORG 2</v>
      </c>
      <c r="F1420" t="str">
        <f>IF(E1420="ORG 6 / ORG 1",_xlfn.XLOOKUP(D1420,'Zip Code Lookup'!$A$115:$A$148,'Zip Code Lookup'!$C$115:$C$148,"ORG 1"),"N/A")</f>
        <v>N/A</v>
      </c>
    </row>
    <row r="1421" spans="3:6" x14ac:dyDescent="0.25">
      <c r="C1421" s="28">
        <v>45277</v>
      </c>
      <c r="D1421">
        <v>48507</v>
      </c>
      <c r="E1421" t="str">
        <f>_xlfn.XLOOKUP(_xlfn.XLOOKUP(D1421,'Zip Code Lookup'!$F$29:$F$1276,'Zip Code Lookup'!$G$29:$G$1276),'Data Entry'!$AC$2:$AC$85,'Data Entry'!$AD$2:$AD$85,"Not Found")</f>
        <v>ORG 10</v>
      </c>
      <c r="F1421" t="str">
        <f>IF(E1421="ORG 6 / ORG 1",_xlfn.XLOOKUP(D1421,'Zip Code Lookup'!$A$115:$A$148,'Zip Code Lookup'!$C$115:$C$148,"ORG 1"),"N/A")</f>
        <v>N/A</v>
      </c>
    </row>
    <row r="1422" spans="3:6" x14ac:dyDescent="0.25">
      <c r="C1422" s="28">
        <v>45278</v>
      </c>
      <c r="D1422">
        <v>48197</v>
      </c>
      <c r="E1422" t="str">
        <f>_xlfn.XLOOKUP(_xlfn.XLOOKUP(D1422,'Zip Code Lookup'!$F$29:$F$1276,'Zip Code Lookup'!$G$29:$G$1276),'Data Entry'!$AC$2:$AC$85,'Data Entry'!$AD$2:$AD$85,"Not Found")</f>
        <v>ORG 12</v>
      </c>
      <c r="F1422" t="str">
        <f>IF(E1422="ORG 6 / ORG 1",_xlfn.XLOOKUP(D1422,'Zip Code Lookup'!$A$115:$A$148,'Zip Code Lookup'!$C$115:$C$148,"ORG 1"),"N/A")</f>
        <v>N/A</v>
      </c>
    </row>
    <row r="1423" spans="3:6" x14ac:dyDescent="0.25">
      <c r="C1423" s="28">
        <v>45278</v>
      </c>
      <c r="D1423">
        <v>49601</v>
      </c>
      <c r="E1423" t="str">
        <f>_xlfn.XLOOKUP(_xlfn.XLOOKUP(D1423,'Zip Code Lookup'!$F$29:$F$1276,'Zip Code Lookup'!$G$29:$G$1276),'Data Entry'!$AC$2:$AC$85,'Data Entry'!$AD$2:$AD$85,"Not Found")</f>
        <v>ORG 15</v>
      </c>
      <c r="F1423" t="str">
        <f>IF(E1423="ORG 6 / ORG 1",_xlfn.XLOOKUP(D1423,'Zip Code Lookup'!$A$115:$A$148,'Zip Code Lookup'!$C$115:$C$148,"ORG 1"),"N/A")</f>
        <v>N/A</v>
      </c>
    </row>
    <row r="1424" spans="3:6" x14ac:dyDescent="0.25">
      <c r="C1424" s="28">
        <v>45278</v>
      </c>
      <c r="D1424">
        <v>49017</v>
      </c>
      <c r="E1424" t="str">
        <f>_xlfn.XLOOKUP(_xlfn.XLOOKUP(D1424,'Zip Code Lookup'!$F$29:$F$1276,'Zip Code Lookup'!$G$29:$G$1276),'Data Entry'!$AC$2:$AC$85,'Data Entry'!$AD$2:$AD$85,"Not Found")</f>
        <v>ORG 15</v>
      </c>
      <c r="F1424" t="str">
        <f>IF(E1424="ORG 6 / ORG 1",_xlfn.XLOOKUP(D1424,'Zip Code Lookup'!$A$115:$A$148,'Zip Code Lookup'!$C$115:$C$148,"ORG 1"),"N/A")</f>
        <v>N/A</v>
      </c>
    </row>
    <row r="1425" spans="3:6" x14ac:dyDescent="0.25">
      <c r="C1425" s="28">
        <v>45279</v>
      </c>
      <c r="D1425">
        <v>48227</v>
      </c>
      <c r="E1425" t="s">
        <v>1197</v>
      </c>
      <c r="F1425" t="str">
        <f>IF(E1425="ORG 6 / ORG 1",_xlfn.XLOOKUP(D1425,'Zip Code Lookup'!$A$115:$A$148,'Zip Code Lookup'!$C$115:$C$148,"ORG 1"),"N/A")</f>
        <v>N/A</v>
      </c>
    </row>
    <row r="1426" spans="3:6" x14ac:dyDescent="0.25">
      <c r="C1426" s="28">
        <v>45279</v>
      </c>
      <c r="D1426">
        <v>48185</v>
      </c>
      <c r="E1426" t="s">
        <v>1191</v>
      </c>
      <c r="F1426" t="str">
        <f>IF(E1426="ORG 6 / ORG 1",_xlfn.XLOOKUP(D1426,'Zip Code Lookup'!$A$115:$A$148,'Zip Code Lookup'!$C$115:$C$148,"ORG 1"),"N/A")</f>
        <v>N/A</v>
      </c>
    </row>
    <row r="1427" spans="3:6" x14ac:dyDescent="0.25">
      <c r="C1427" s="28">
        <v>45279</v>
      </c>
      <c r="D1427">
        <v>48202</v>
      </c>
      <c r="E1427" t="s">
        <v>1197</v>
      </c>
      <c r="F1427" t="str">
        <f>IF(E1427="ORG 6 / ORG 1",_xlfn.XLOOKUP(D1427,'Zip Code Lookup'!$A$115:$A$148,'Zip Code Lookup'!$C$115:$C$148,"ORG 1"),"N/A")</f>
        <v>N/A</v>
      </c>
    </row>
    <row r="1428" spans="3:6" x14ac:dyDescent="0.25">
      <c r="C1428" s="28">
        <v>45279</v>
      </c>
      <c r="D1428">
        <v>48084</v>
      </c>
      <c r="E1428" t="str">
        <f>_xlfn.XLOOKUP(_xlfn.XLOOKUP(D1428,'Zip Code Lookup'!$F$29:$F$1276,'Zip Code Lookup'!$G$29:$G$1276),'Data Entry'!$AC$2:$AC$85,'Data Entry'!$AD$2:$AD$85,"Not Found")</f>
        <v>Not Found</v>
      </c>
      <c r="F1428" t="str">
        <f>IF(E1428="ORG 6 / ORG 1",_xlfn.XLOOKUP(D1428,'Zip Code Lookup'!$A$115:$A$148,'Zip Code Lookup'!$C$115:$C$148,"ORG 1"),"N/A")</f>
        <v>N/A</v>
      </c>
    </row>
    <row r="1429" spans="3:6" x14ac:dyDescent="0.25">
      <c r="C1429" s="28">
        <v>45279</v>
      </c>
      <c r="D1429">
        <v>48223</v>
      </c>
      <c r="E1429" t="s">
        <v>1197</v>
      </c>
      <c r="F1429" t="str">
        <f>IF(E1429="ORG 6 / ORG 1",_xlfn.XLOOKUP(D1429,'Zip Code Lookup'!$A$115:$A$148,'Zip Code Lookup'!$C$115:$C$148,"ORG 1"),"N/A")</f>
        <v>N/A</v>
      </c>
    </row>
    <row r="1430" spans="3:6" x14ac:dyDescent="0.25">
      <c r="C1430" s="28">
        <v>45279</v>
      </c>
      <c r="D1430">
        <v>49014</v>
      </c>
      <c r="E1430" t="str">
        <f>_xlfn.XLOOKUP(_xlfn.XLOOKUP(D1430,'Zip Code Lookup'!$F$29:$F$1276,'Zip Code Lookup'!$G$29:$G$1276),'Data Entry'!$AC$2:$AC$85,'Data Entry'!$AD$2:$AD$85,"Not Found")</f>
        <v>ORG 15</v>
      </c>
      <c r="F1430" t="str">
        <f>IF(E1430="ORG 6 / ORG 1",_xlfn.XLOOKUP(D1430,'Zip Code Lookup'!$A$115:$A$148,'Zip Code Lookup'!$C$115:$C$148,"ORG 1"),"N/A")</f>
        <v>N/A</v>
      </c>
    </row>
    <row r="1431" spans="3:6" x14ac:dyDescent="0.25">
      <c r="C1431" s="28">
        <v>45279</v>
      </c>
      <c r="D1431">
        <v>49418</v>
      </c>
      <c r="E1431" t="str">
        <f>_xlfn.XLOOKUP(_xlfn.XLOOKUP(D1431,'Zip Code Lookup'!$F$29:$F$1276,'Zip Code Lookup'!$G$29:$G$1276),'Data Entry'!$AC$2:$AC$85,'Data Entry'!$AD$2:$AD$85,"Not Found")</f>
        <v>ORG 2</v>
      </c>
      <c r="F1431" t="str">
        <f>IF(E1431="ORG 6 / ORG 1",_xlfn.XLOOKUP(D1431,'Zip Code Lookup'!$A$115:$A$148,'Zip Code Lookup'!$C$115:$C$148,"ORG 1"),"N/A")</f>
        <v>N/A</v>
      </c>
    </row>
    <row r="1432" spans="3:6" x14ac:dyDescent="0.25">
      <c r="C1432" s="28">
        <v>45279</v>
      </c>
      <c r="D1432">
        <v>49004</v>
      </c>
      <c r="E1432" t="str">
        <f>_xlfn.XLOOKUP(_xlfn.XLOOKUP(D1432,'Zip Code Lookup'!$F$29:$F$1276,'Zip Code Lookup'!$G$29:$G$1276),'Data Entry'!$AC$2:$AC$85,'Data Entry'!$AD$2:$AD$85,"Not Found")</f>
        <v>ORG 15</v>
      </c>
      <c r="F1432" t="str">
        <f>IF(E1432="ORG 6 / ORG 1",_xlfn.XLOOKUP(D1432,'Zip Code Lookup'!$A$115:$A$148,'Zip Code Lookup'!$C$115:$C$148,"ORG 1"),"N/A")</f>
        <v>N/A</v>
      </c>
    </row>
    <row r="1433" spans="3:6" x14ac:dyDescent="0.25">
      <c r="C1433" s="28">
        <v>45279</v>
      </c>
      <c r="D1433">
        <v>48047</v>
      </c>
      <c r="E1433" t="str">
        <f>_xlfn.XLOOKUP(_xlfn.XLOOKUP(D1433,'Zip Code Lookup'!$F$29:$F$1276,'Zip Code Lookup'!$G$29:$G$1276),'Data Entry'!$AC$2:$AC$85,'Data Entry'!$AD$2:$AD$85,"Not Found")</f>
        <v>Not Found</v>
      </c>
      <c r="F1433" t="str">
        <f>IF(E1433="ORG 6 / ORG 1",_xlfn.XLOOKUP(D1433,'Zip Code Lookup'!$A$115:$A$148,'Zip Code Lookup'!$C$115:$C$148,"ORG 1"),"N/A")</f>
        <v>N/A</v>
      </c>
    </row>
    <row r="1434" spans="3:6" x14ac:dyDescent="0.25">
      <c r="C1434" s="28">
        <v>45279</v>
      </c>
      <c r="D1434">
        <v>49418</v>
      </c>
      <c r="E1434" t="str">
        <f>_xlfn.XLOOKUP(_xlfn.XLOOKUP(D1434,'Zip Code Lookup'!$F$29:$F$1276,'Zip Code Lookup'!$G$29:$G$1276),'Data Entry'!$AC$2:$AC$85,'Data Entry'!$AD$2:$AD$85,"Not Found")</f>
        <v>ORG 2</v>
      </c>
      <c r="F1434" t="str">
        <f>IF(E1434="ORG 6 / ORG 1",_xlfn.XLOOKUP(D1434,'Zip Code Lookup'!$A$115:$A$148,'Zip Code Lookup'!$C$115:$C$148,"ORG 1"),"N/A")</f>
        <v>N/A</v>
      </c>
    </row>
    <row r="1435" spans="3:6" x14ac:dyDescent="0.25">
      <c r="C1435" s="28">
        <v>45279</v>
      </c>
      <c r="D1435">
        <v>48237</v>
      </c>
      <c r="E1435" t="str">
        <f>_xlfn.XLOOKUP(_xlfn.XLOOKUP(D1435,'Zip Code Lookup'!$F$29:$F$1276,'Zip Code Lookup'!$G$29:$G$1276),'Data Entry'!$AC$2:$AC$85,'Data Entry'!$AD$2:$AD$85,"Not Found")</f>
        <v>Not Found</v>
      </c>
      <c r="F1435" t="str">
        <f>IF(E1435="ORG 6 / ORG 1",_xlfn.XLOOKUP(D1435,'Zip Code Lookup'!$A$115:$A$148,'Zip Code Lookup'!$C$115:$C$148,"ORG 1"),"N/A")</f>
        <v>N/A</v>
      </c>
    </row>
    <row r="1436" spans="3:6" x14ac:dyDescent="0.25">
      <c r="C1436" s="28">
        <v>45279</v>
      </c>
      <c r="D1436">
        <v>48162</v>
      </c>
      <c r="E1436" t="str">
        <f>_xlfn.XLOOKUP(_xlfn.XLOOKUP(D1436,'Zip Code Lookup'!$F$29:$F$1276,'Zip Code Lookup'!$G$29:$G$1276),'Data Entry'!$AC$2:$AC$85,'Data Entry'!$AD$2:$AD$85,"Not Found")</f>
        <v>ORG 1</v>
      </c>
      <c r="F1436" t="str">
        <f>IF(E1436="ORG 6 / ORG 1",_xlfn.XLOOKUP(D1436,'Zip Code Lookup'!$A$115:$A$148,'Zip Code Lookup'!$C$115:$C$148,"ORG 1"),"N/A")</f>
        <v>N/A</v>
      </c>
    </row>
    <row r="1437" spans="3:6" x14ac:dyDescent="0.25">
      <c r="C1437" s="28">
        <v>45281</v>
      </c>
      <c r="D1437">
        <v>49746</v>
      </c>
      <c r="E1437" t="str">
        <f>_xlfn.XLOOKUP(_xlfn.XLOOKUP(D1437,'Zip Code Lookup'!$F$29:$F$1276,'Zip Code Lookup'!$G$29:$G$1276),'Data Entry'!$AC$2:$AC$85,'Data Entry'!$AD$2:$AD$85,"Not Found")</f>
        <v>ORG 4</v>
      </c>
      <c r="F1437" t="str">
        <f>IF(E1437="ORG 6 / ORG 1",_xlfn.XLOOKUP(D1437,'Zip Code Lookup'!$A$115:$A$148,'Zip Code Lookup'!$C$115:$C$148,"ORG 1"),"N/A")</f>
        <v>N/A</v>
      </c>
    </row>
    <row r="1438" spans="3:6" x14ac:dyDescent="0.25">
      <c r="C1438" s="28">
        <v>45281</v>
      </c>
      <c r="D1438">
        <v>48229</v>
      </c>
      <c r="E1438" t="s">
        <v>1191</v>
      </c>
      <c r="F1438" t="str">
        <f>IF(E1438="ORG 6 / ORG 1",_xlfn.XLOOKUP(D1438,'Zip Code Lookup'!$A$115:$A$148,'Zip Code Lookup'!$C$115:$C$148,"ORG 1"),"N/A")</f>
        <v>N/A</v>
      </c>
    </row>
    <row r="1439" spans="3:6" x14ac:dyDescent="0.25">
      <c r="C1439" s="28">
        <v>45282</v>
      </c>
      <c r="D1439">
        <v>48228</v>
      </c>
      <c r="E1439" t="s">
        <v>1197</v>
      </c>
      <c r="F1439" t="str">
        <f>IF(E1439="ORG 6 / ORG 1",_xlfn.XLOOKUP(D1439,'Zip Code Lookup'!$A$115:$A$148,'Zip Code Lookup'!$C$115:$C$148,"ORG 1"),"N/A")</f>
        <v>N/A</v>
      </c>
    </row>
    <row r="1440" spans="3:6" x14ac:dyDescent="0.25">
      <c r="C1440" s="28">
        <v>45282</v>
      </c>
      <c r="D1440">
        <v>48451</v>
      </c>
      <c r="E1440" t="str">
        <f>_xlfn.XLOOKUP(_xlfn.XLOOKUP(D1440,'Zip Code Lookup'!$F$29:$F$1276,'Zip Code Lookup'!$G$29:$G$1276),'Data Entry'!$AC$2:$AC$85,'Data Entry'!$AD$2:$AD$85,"Not Found")</f>
        <v>ORG 10</v>
      </c>
      <c r="F1440" t="str">
        <f>IF(E1440="ORG 6 / ORG 1",_xlfn.XLOOKUP(D1440,'Zip Code Lookup'!$A$115:$A$148,'Zip Code Lookup'!$C$115:$C$148,"ORG 1"),"N/A")</f>
        <v>N/A</v>
      </c>
    </row>
    <row r="1441" spans="3:6" x14ac:dyDescent="0.25">
      <c r="C1441" s="28">
        <v>45285</v>
      </c>
      <c r="D1441">
        <v>48125</v>
      </c>
      <c r="E1441" t="s">
        <v>1191</v>
      </c>
      <c r="F1441" t="str">
        <f>IF(E1441="ORG 6 / ORG 1",_xlfn.XLOOKUP(D1441,'Zip Code Lookup'!$A$115:$A$148,'Zip Code Lookup'!$C$115:$C$148,"ORG 1"),"N/A")</f>
        <v>N/A</v>
      </c>
    </row>
    <row r="1442" spans="3:6" x14ac:dyDescent="0.25">
      <c r="C1442" s="28">
        <v>45286</v>
      </c>
      <c r="D1442">
        <v>49442</v>
      </c>
      <c r="E1442" t="str">
        <f>_xlfn.XLOOKUP(_xlfn.XLOOKUP(D1442,'Zip Code Lookup'!$F$29:$F$1276,'Zip Code Lookup'!$G$29:$G$1276),'Data Entry'!$AC$2:$AC$85,'Data Entry'!$AD$2:$AD$85,"Not Found")</f>
        <v>ORG 2</v>
      </c>
      <c r="F1442" t="str">
        <f>IF(E1442="ORG 6 / ORG 1",_xlfn.XLOOKUP(D1442,'Zip Code Lookup'!$A$115:$A$148,'Zip Code Lookup'!$C$115:$C$148,"ORG 1"),"N/A")</f>
        <v>N/A</v>
      </c>
    </row>
    <row r="1443" spans="3:6" x14ac:dyDescent="0.25">
      <c r="C1443" s="28">
        <v>45286</v>
      </c>
      <c r="D1443">
        <v>48223</v>
      </c>
      <c r="E1443" t="s">
        <v>1197</v>
      </c>
      <c r="F1443" t="str">
        <f>IF(E1443="ORG 6 / ORG 1",_xlfn.XLOOKUP(D1443,'Zip Code Lookup'!$A$115:$A$148,'Zip Code Lookup'!$C$115:$C$148,"ORG 1"),"N/A")</f>
        <v>N/A</v>
      </c>
    </row>
    <row r="1444" spans="3:6" x14ac:dyDescent="0.25">
      <c r="C1444" s="28">
        <v>45286</v>
      </c>
      <c r="D1444">
        <v>49548</v>
      </c>
      <c r="E1444" t="str">
        <f>_xlfn.XLOOKUP(_xlfn.XLOOKUP(D1444,'Zip Code Lookup'!$F$29:$F$1276,'Zip Code Lookup'!$G$29:$G$1276),'Data Entry'!$AC$2:$AC$85,'Data Entry'!$AD$2:$AD$85,"Not Found")</f>
        <v>ORG 2</v>
      </c>
      <c r="F1444" t="str">
        <f>IF(E1444="ORG 6 / ORG 1",_xlfn.XLOOKUP(D1444,'Zip Code Lookup'!$A$115:$A$148,'Zip Code Lookup'!$C$115:$C$148,"ORG 1"),"N/A")</f>
        <v>N/A</v>
      </c>
    </row>
    <row r="1445" spans="3:6" x14ac:dyDescent="0.25">
      <c r="C1445" s="28">
        <v>45288</v>
      </c>
      <c r="D1445">
        <v>48519</v>
      </c>
      <c r="E1445" t="s">
        <v>1188</v>
      </c>
      <c r="F1445" t="str">
        <f>IF(E1445="ORG 6 / ORG 1",_xlfn.XLOOKUP(D1445,'Zip Code Lookup'!$A$115:$A$148,'Zip Code Lookup'!$C$115:$C$148,"ORG 1"),"N/A")</f>
        <v>N/A</v>
      </c>
    </row>
    <row r="1446" spans="3:6" x14ac:dyDescent="0.25">
      <c r="C1446" s="28">
        <v>45655</v>
      </c>
      <c r="D1446">
        <v>49326</v>
      </c>
      <c r="E1446" t="str">
        <f>_xlfn.XLOOKUP(_xlfn.XLOOKUP(D1446,'Zip Code Lookup'!$F$29:$F$1276,'Zip Code Lookup'!$G$29:$G$1276),'Data Entry'!$AC$2:$AC$85,'Data Entry'!$AD$2:$AD$85,"Not Found")</f>
        <v>ORG 2</v>
      </c>
      <c r="F1446" t="str">
        <f>IF(E1446="ORG 6 / ORG 1",_xlfn.XLOOKUP(D1446,'Zip Code Lookup'!$A$115:$A$148,'Zip Code Lookup'!$C$115:$C$148,"ORG 1"),"N/A")</f>
        <v>N/A</v>
      </c>
    </row>
    <row r="1447" spans="3:6" x14ac:dyDescent="0.25">
      <c r="C1447" s="28">
        <v>45655</v>
      </c>
      <c r="D1447">
        <v>49022</v>
      </c>
      <c r="E1447" t="str">
        <f>_xlfn.XLOOKUP(_xlfn.XLOOKUP(D1447,'Zip Code Lookup'!$F$29:$F$1276,'Zip Code Lookup'!$G$29:$G$1276),'Data Entry'!$AC$2:$AC$85,'Data Entry'!$AD$2:$AD$85,"Not Found")</f>
        <v>ORG 13</v>
      </c>
      <c r="F1447" t="str">
        <f>IF(E1447="ORG 6 / ORG 1",_xlfn.XLOOKUP(D1447,'Zip Code Lookup'!$A$115:$A$148,'Zip Code Lookup'!$C$115:$C$148,"ORG 1"),"N/A")</f>
        <v>N/A</v>
      </c>
    </row>
    <row r="1448" spans="3:6" x14ac:dyDescent="0.25">
      <c r="C1448" s="28">
        <v>45656</v>
      </c>
      <c r="D1448">
        <v>48430</v>
      </c>
      <c r="E1448" t="str">
        <f>_xlfn.XLOOKUP(_xlfn.XLOOKUP(D1448,'Zip Code Lookup'!$F$29:$F$1276,'Zip Code Lookup'!$G$29:$G$1276),'Data Entry'!$AC$2:$AC$85,'Data Entry'!$AD$2:$AD$85,"Not Found")</f>
        <v>ORG 10</v>
      </c>
      <c r="F1448" t="str">
        <f>IF(E1448="ORG 6 / ORG 1",_xlfn.XLOOKUP(D1448,'Zip Code Lookup'!$A$115:$A$148,'Zip Code Lookup'!$C$115:$C$148,"ORG 1"),"N/A")</f>
        <v>N/A</v>
      </c>
    </row>
    <row r="1449" spans="3:6" x14ac:dyDescent="0.25">
      <c r="C1449" s="28">
        <v>45656</v>
      </c>
      <c r="D1449">
        <v>49037</v>
      </c>
      <c r="E1449" t="str">
        <f>_xlfn.XLOOKUP(_xlfn.XLOOKUP(D1449,'Zip Code Lookup'!$F$29:$F$1276,'Zip Code Lookup'!$G$29:$G$1276),'Data Entry'!$AC$2:$AC$85,'Data Entry'!$AD$2:$AD$85,"Not Found")</f>
        <v>ORG 15</v>
      </c>
      <c r="F1449" t="str">
        <f>IF(E1449="ORG 6 / ORG 1",_xlfn.XLOOKUP(D1449,'Zip Code Lookup'!$A$115:$A$148,'Zip Code Lookup'!$C$115:$C$148,"ORG 1"),"N/A")</f>
        <v>N/A</v>
      </c>
    </row>
    <row r="1450" spans="3:6" x14ac:dyDescent="0.25">
      <c r="C1450" s="28">
        <v>45656</v>
      </c>
      <c r="D1450">
        <v>49037</v>
      </c>
      <c r="E1450" t="str">
        <f>_xlfn.XLOOKUP(_xlfn.XLOOKUP(D1450,'Zip Code Lookup'!$F$29:$F$1276,'Zip Code Lookup'!$G$29:$G$1276),'Data Entry'!$AC$2:$AC$85,'Data Entry'!$AD$2:$AD$85,"Not Found")</f>
        <v>ORG 15</v>
      </c>
      <c r="F1450" t="str">
        <f>IF(E1450="ORG 6 / ORG 1",_xlfn.XLOOKUP(D1450,'Zip Code Lookup'!$A$115:$A$148,'Zip Code Lookup'!$C$115:$C$148,"ORG 1"),"N/A")</f>
        <v>N/A</v>
      </c>
    </row>
    <row r="1451" spans="3:6" x14ac:dyDescent="0.25">
      <c r="C1451" s="28">
        <v>45657</v>
      </c>
      <c r="D1451">
        <v>49505</v>
      </c>
      <c r="E1451" t="str">
        <f>_xlfn.XLOOKUP(_xlfn.XLOOKUP(D1451,'Zip Code Lookup'!$F$29:$F$1276,'Zip Code Lookup'!$G$29:$G$1276),'Data Entry'!$AC$2:$AC$85,'Data Entry'!$AD$2:$AD$85,"Not Found")</f>
        <v>ORG 2</v>
      </c>
      <c r="F1451" t="str">
        <f>IF(E1451="ORG 6 / ORG 1",_xlfn.XLOOKUP(D1451,'Zip Code Lookup'!$A$115:$A$148,'Zip Code Lookup'!$C$115:$C$148,"ORG 1"),"N/A")</f>
        <v>N/A</v>
      </c>
    </row>
    <row r="1452" spans="3:6" x14ac:dyDescent="0.25">
      <c r="C1452" s="28">
        <v>45657</v>
      </c>
      <c r="D1452">
        <v>48043</v>
      </c>
      <c r="E1452" t="str">
        <f>_xlfn.XLOOKUP(_xlfn.XLOOKUP(D1452,'Zip Code Lookup'!$F$29:$F$1276,'Zip Code Lookup'!$G$29:$G$1276),'Data Entry'!$AC$2:$AC$85,'Data Entry'!$AD$2:$AD$85,"Not Found")</f>
        <v>Not Found</v>
      </c>
      <c r="F1452" t="str">
        <f>IF(E1452="ORG 6 / ORG 1",_xlfn.XLOOKUP(D1452,'Zip Code Lookup'!$A$115:$A$148,'Zip Code Lookup'!$C$115:$C$148,"ORG 1"),"N/A")</f>
        <v>N/A</v>
      </c>
    </row>
    <row r="1453" spans="3:6" x14ac:dyDescent="0.25">
      <c r="C1453" s="89">
        <v>45293</v>
      </c>
      <c r="D1453">
        <v>49504</v>
      </c>
      <c r="E1453" t="str">
        <f>_xlfn.XLOOKUP(_xlfn.XLOOKUP(D1453,'Zip Code Lookup'!$F$29:$F$1276,'Zip Code Lookup'!$G$29:$G$1276),'Data Entry'!$AC$2:$AC$85,'Data Entry'!$AD$2:$AD$85,"Not Found")</f>
        <v>ORG 2</v>
      </c>
      <c r="F1453" t="str">
        <f>IF(E1453="ORG 6 / ORG 1",_xlfn.XLOOKUP(D1453,'Zip Code Lookup'!$A$115:$A$148,'Zip Code Lookup'!$C$115:$C$148,"ORG 1"),"N/A")</f>
        <v>N/A</v>
      </c>
    </row>
    <row r="1454" spans="3:6" x14ac:dyDescent="0.25">
      <c r="C1454" s="89">
        <v>45293</v>
      </c>
      <c r="D1454">
        <v>49444</v>
      </c>
      <c r="E1454" t="str">
        <f>_xlfn.XLOOKUP(_xlfn.XLOOKUP(D1454,'Zip Code Lookup'!$F$29:$F$1276,'Zip Code Lookup'!$G$29:$G$1276),'Data Entry'!$AC$2:$AC$85,'Data Entry'!$AD$2:$AD$85,"Not Found")</f>
        <v>ORG 2</v>
      </c>
      <c r="F1454" t="str">
        <f>IF(E1454="ORG 6 / ORG 1",_xlfn.XLOOKUP(D1454,'Zip Code Lookup'!$A$115:$A$148,'Zip Code Lookup'!$C$115:$C$148,"ORG 1"),"N/A")</f>
        <v>N/A</v>
      </c>
    </row>
    <row r="1455" spans="3:6" x14ac:dyDescent="0.25">
      <c r="C1455" s="89">
        <v>45293</v>
      </c>
      <c r="D1455">
        <v>49221</v>
      </c>
      <c r="E1455" t="str">
        <f>_xlfn.XLOOKUP(_xlfn.XLOOKUP(D1455,'Zip Code Lookup'!$F$29:$F$1276,'Zip Code Lookup'!$G$29:$G$1276),'Data Entry'!$AC$2:$AC$85,'Data Entry'!$AD$2:$AD$85,"Not Found")</f>
        <v>ORG 12</v>
      </c>
      <c r="F1455" t="str">
        <f>IF(E1455="ORG 6 / ORG 1",_xlfn.XLOOKUP(D1455,'Zip Code Lookup'!$A$115:$A$148,'Zip Code Lookup'!$C$115:$C$148,"ORG 1"),"N/A")</f>
        <v>N/A</v>
      </c>
    </row>
    <row r="1456" spans="3:6" x14ac:dyDescent="0.25">
      <c r="C1456" s="89">
        <v>45293</v>
      </c>
      <c r="D1456">
        <v>49408</v>
      </c>
      <c r="E1456" t="str">
        <f>_xlfn.XLOOKUP(_xlfn.XLOOKUP(D1456,'Zip Code Lookup'!$F$29:$F$1276,'Zip Code Lookup'!$G$29:$G$1276),'Data Entry'!$AC$2:$AC$85,'Data Entry'!$AD$2:$AD$85,"Not Found")</f>
        <v>ORG 2</v>
      </c>
      <c r="F1456" t="str">
        <f>IF(E1456="ORG 6 / ORG 1",_xlfn.XLOOKUP(D1456,'Zip Code Lookup'!$A$115:$A$148,'Zip Code Lookup'!$C$115:$C$148,"ORG 1"),"N/A")</f>
        <v>N/A</v>
      </c>
    </row>
    <row r="1457" spans="3:6" x14ac:dyDescent="0.25">
      <c r="C1457" s="89">
        <v>45293</v>
      </c>
      <c r="D1457">
        <v>48234</v>
      </c>
      <c r="E1457" t="s">
        <v>1197</v>
      </c>
      <c r="F1457" t="str">
        <f>IF(E1457="ORG 6 / ORG 1",_xlfn.XLOOKUP(D1457,'Zip Code Lookup'!$A$115:$A$148,'Zip Code Lookup'!$C$115:$C$148,"ORG 1"),"N/A")</f>
        <v>N/A</v>
      </c>
    </row>
    <row r="1458" spans="3:6" x14ac:dyDescent="0.25">
      <c r="C1458" s="89">
        <v>45293</v>
      </c>
      <c r="D1458">
        <v>48642</v>
      </c>
      <c r="E1458" t="str">
        <f>_xlfn.XLOOKUP(_xlfn.XLOOKUP(D1458,'Zip Code Lookup'!$F$29:$F$1276,'Zip Code Lookup'!$G$29:$G$1276),'Data Entry'!$AC$2:$AC$85,'Data Entry'!$AD$2:$AD$85,"Not Found")</f>
        <v>ORG 11</v>
      </c>
      <c r="F1458" t="str">
        <f>IF(E1458="ORG 6 / ORG 1",_xlfn.XLOOKUP(D1458,'Zip Code Lookup'!$A$115:$A$148,'Zip Code Lookup'!$C$115:$C$148,"ORG 1"),"N/A")</f>
        <v>N/A</v>
      </c>
    </row>
    <row r="1459" spans="3:6" x14ac:dyDescent="0.25">
      <c r="C1459" s="89">
        <v>45293</v>
      </c>
      <c r="D1459">
        <v>48227</v>
      </c>
      <c r="E1459" t="s">
        <v>1197</v>
      </c>
      <c r="F1459" t="str">
        <f>IF(E1459="ORG 6 / ORG 1",_xlfn.XLOOKUP(D1459,'Zip Code Lookup'!$A$115:$A$148,'Zip Code Lookup'!$C$115:$C$148,"ORG 1"),"N/A")</f>
        <v>N/A</v>
      </c>
    </row>
    <row r="1460" spans="3:6" x14ac:dyDescent="0.25">
      <c r="C1460" s="89">
        <v>45293</v>
      </c>
      <c r="D1460">
        <v>49456</v>
      </c>
      <c r="E1460" t="str">
        <f>_xlfn.XLOOKUP(_xlfn.XLOOKUP(D1460,'Zip Code Lookup'!$F$29:$F$1276,'Zip Code Lookup'!$G$29:$G$1276),'Data Entry'!$AC$2:$AC$85,'Data Entry'!$AD$2:$AD$85,"Not Found")</f>
        <v>ORG 2</v>
      </c>
      <c r="F1460" t="str">
        <f>IF(E1460="ORG 6 / ORG 1",_xlfn.XLOOKUP(D1460,'Zip Code Lookup'!$A$115:$A$148,'Zip Code Lookup'!$C$115:$C$148,"ORG 1"),"N/A")</f>
        <v>N/A</v>
      </c>
    </row>
    <row r="1461" spans="3:6" x14ac:dyDescent="0.25">
      <c r="C1461" s="89">
        <v>45293</v>
      </c>
      <c r="D1461">
        <v>49935</v>
      </c>
      <c r="E1461" t="str">
        <f>_xlfn.XLOOKUP(_xlfn.XLOOKUP(D1461,'Zip Code Lookup'!$F$29:$F$1276,'Zip Code Lookup'!$G$29:$G$1276),'Data Entry'!$AC$2:$AC$85,'Data Entry'!$AD$2:$AD$85,"Not Found")</f>
        <v>ORG 3</v>
      </c>
      <c r="F1461" t="str">
        <f>IF(E1461="ORG 6 / ORG 1",_xlfn.XLOOKUP(D1461,'Zip Code Lookup'!$A$115:$A$148,'Zip Code Lookup'!$C$115:$C$148,"ORG 1"),"N/A")</f>
        <v>N/A</v>
      </c>
    </row>
    <row r="1462" spans="3:6" x14ac:dyDescent="0.25">
      <c r="C1462" s="89">
        <v>45293</v>
      </c>
      <c r="D1462">
        <v>49464</v>
      </c>
      <c r="E1462" t="str">
        <f>_xlfn.XLOOKUP(_xlfn.XLOOKUP(D1462,'Zip Code Lookup'!$F$29:$F$1276,'Zip Code Lookup'!$G$29:$G$1276),'Data Entry'!$AC$2:$AC$85,'Data Entry'!$AD$2:$AD$85,"Not Found")</f>
        <v>ORG 2</v>
      </c>
      <c r="F1462" t="str">
        <f>IF(E1462="ORG 6 / ORG 1",_xlfn.XLOOKUP(D1462,'Zip Code Lookup'!$A$115:$A$148,'Zip Code Lookup'!$C$115:$C$148,"ORG 1"),"N/A")</f>
        <v>N/A</v>
      </c>
    </row>
    <row r="1463" spans="3:6" x14ac:dyDescent="0.25">
      <c r="C1463" s="89">
        <v>45293</v>
      </c>
      <c r="D1463">
        <v>48757</v>
      </c>
      <c r="E1463" t="s">
        <v>1202</v>
      </c>
      <c r="F1463" t="str">
        <f>IF(E1463="ORG 6 / ORG 1",_xlfn.XLOOKUP(D1463,'Zip Code Lookup'!$A$115:$A$148,'Zip Code Lookup'!$C$115:$C$148,"ORG 1"),"N/A")</f>
        <v>N/A</v>
      </c>
    </row>
    <row r="1464" spans="3:6" x14ac:dyDescent="0.25">
      <c r="C1464" s="89">
        <v>45294</v>
      </c>
      <c r="D1464">
        <v>49601</v>
      </c>
      <c r="E1464" t="str">
        <f>_xlfn.XLOOKUP(_xlfn.XLOOKUP(D1464,'Zip Code Lookup'!$F$29:$F$1276,'Zip Code Lookup'!$G$29:$G$1276),'Data Entry'!$AC$2:$AC$85,'Data Entry'!$AD$2:$AD$85,"Not Found")</f>
        <v>ORG 15</v>
      </c>
      <c r="F1464" t="str">
        <f>IF(E1464="ORG 6 / ORG 1",_xlfn.XLOOKUP(D1464,'Zip Code Lookup'!$A$115:$A$148,'Zip Code Lookup'!$C$115:$C$148,"ORG 1"),"N/A")</f>
        <v>N/A</v>
      </c>
    </row>
    <row r="1465" spans="3:6" x14ac:dyDescent="0.25">
      <c r="C1465" s="89">
        <v>45294</v>
      </c>
      <c r="D1465">
        <v>48073</v>
      </c>
      <c r="E1465" t="str">
        <f>_xlfn.XLOOKUP(_xlfn.XLOOKUP(D1465,'Zip Code Lookup'!$F$29:$F$1276,'Zip Code Lookup'!$G$29:$G$1276),'Data Entry'!$AC$2:$AC$85,'Data Entry'!$AD$2:$AD$85,"Not Found")</f>
        <v>Not Found</v>
      </c>
      <c r="F1465" t="str">
        <f>IF(E1465="ORG 6 / ORG 1",_xlfn.XLOOKUP(D1465,'Zip Code Lookup'!$A$115:$A$148,'Zip Code Lookup'!$C$115:$C$148,"ORG 1"),"N/A")</f>
        <v>N/A</v>
      </c>
    </row>
    <row r="1466" spans="3:6" x14ac:dyDescent="0.25">
      <c r="C1466" s="89">
        <v>45294</v>
      </c>
      <c r="D1466">
        <v>49424</v>
      </c>
      <c r="E1466" t="str">
        <f>_xlfn.XLOOKUP(_xlfn.XLOOKUP(D1466,'Zip Code Lookup'!$F$29:$F$1276,'Zip Code Lookup'!$G$29:$G$1276),'Data Entry'!$AC$2:$AC$85,'Data Entry'!$AD$2:$AD$85,"Not Found")</f>
        <v>ORG 2</v>
      </c>
      <c r="F1466" t="str">
        <f>IF(E1466="ORG 6 / ORG 1",_xlfn.XLOOKUP(D1466,'Zip Code Lookup'!$A$115:$A$148,'Zip Code Lookup'!$C$115:$C$148,"ORG 1"),"N/A")</f>
        <v>N/A</v>
      </c>
    </row>
    <row r="1467" spans="3:6" x14ac:dyDescent="0.25">
      <c r="C1467" s="89">
        <v>45294</v>
      </c>
      <c r="D1467">
        <v>48912</v>
      </c>
      <c r="E1467" t="str">
        <f>_xlfn.XLOOKUP(_xlfn.XLOOKUP(D1467,'Zip Code Lookup'!$F$29:$F$1276,'Zip Code Lookup'!$G$29:$G$1276),'Data Entry'!$AC$2:$AC$85,'Data Entry'!$AD$2:$AD$85,"Not Found")</f>
        <v>ORG 14</v>
      </c>
      <c r="F1467" t="str">
        <f>IF(E1467="ORG 6 / ORG 1",_xlfn.XLOOKUP(D1467,'Zip Code Lookup'!$A$115:$A$148,'Zip Code Lookup'!$C$115:$C$148,"ORG 1"),"N/A")</f>
        <v>N/A</v>
      </c>
    </row>
    <row r="1468" spans="3:6" x14ac:dyDescent="0.25">
      <c r="C1468" s="89">
        <v>45294</v>
      </c>
      <c r="D1468">
        <v>48316</v>
      </c>
      <c r="E1468" t="str">
        <f>_xlfn.XLOOKUP(_xlfn.XLOOKUP(D1468,'Zip Code Lookup'!$F$29:$F$1276,'Zip Code Lookup'!$G$29:$G$1276),'Data Entry'!$AC$2:$AC$85,'Data Entry'!$AD$2:$AD$85,"Not Found")</f>
        <v>Not Found</v>
      </c>
      <c r="F1468" t="str">
        <f>IF(E1468="ORG 6 / ORG 1",_xlfn.XLOOKUP(D1468,'Zip Code Lookup'!$A$115:$A$148,'Zip Code Lookup'!$C$115:$C$148,"ORG 1"),"N/A")</f>
        <v>N/A</v>
      </c>
    </row>
    <row r="1469" spans="3:6" x14ac:dyDescent="0.25">
      <c r="C1469" s="89">
        <v>45294</v>
      </c>
      <c r="D1469">
        <v>49442</v>
      </c>
      <c r="E1469" t="str">
        <f>_xlfn.XLOOKUP(_xlfn.XLOOKUP(D1469,'Zip Code Lookup'!$F$29:$F$1276,'Zip Code Lookup'!$G$29:$G$1276),'Data Entry'!$AC$2:$AC$85,'Data Entry'!$AD$2:$AD$85,"Not Found")</f>
        <v>ORG 2</v>
      </c>
      <c r="F1469" t="str">
        <f>IF(E1469="ORG 6 / ORG 1",_xlfn.XLOOKUP(D1469,'Zip Code Lookup'!$A$115:$A$148,'Zip Code Lookup'!$C$115:$C$148,"ORG 1"),"N/A")</f>
        <v>N/A</v>
      </c>
    </row>
    <row r="1470" spans="3:6" x14ac:dyDescent="0.25">
      <c r="C1470" s="89">
        <v>45294</v>
      </c>
      <c r="D1470">
        <v>48446</v>
      </c>
      <c r="E1470" t="str">
        <f>_xlfn.XLOOKUP(_xlfn.XLOOKUP(D1470,'Zip Code Lookup'!$F$29:$F$1276,'Zip Code Lookup'!$G$29:$G$1276),'Data Entry'!$AC$2:$AC$85,'Data Entry'!$AD$2:$AD$85,"Not Found")</f>
        <v>ORG 10</v>
      </c>
      <c r="F1470" t="str">
        <f>IF(E1470="ORG 6 / ORG 1",_xlfn.XLOOKUP(D1470,'Zip Code Lookup'!$A$115:$A$148,'Zip Code Lookup'!$C$115:$C$148,"ORG 1"),"N/A")</f>
        <v>N/A</v>
      </c>
    </row>
    <row r="1471" spans="3:6" x14ac:dyDescent="0.25">
      <c r="C1471" s="89">
        <v>45294</v>
      </c>
      <c r="D1471">
        <v>49417</v>
      </c>
      <c r="E1471" t="str">
        <f>_xlfn.XLOOKUP(_xlfn.XLOOKUP(D1471,'Zip Code Lookup'!$F$29:$F$1276,'Zip Code Lookup'!$G$29:$G$1276),'Data Entry'!$AC$2:$AC$85,'Data Entry'!$AD$2:$AD$85,"Not Found")</f>
        <v>ORG 2</v>
      </c>
      <c r="F1471" t="str">
        <f>IF(E1471="ORG 6 / ORG 1",_xlfn.XLOOKUP(D1471,'Zip Code Lookup'!$A$115:$A$148,'Zip Code Lookup'!$C$115:$C$148,"ORG 1"),"N/A")</f>
        <v>N/A</v>
      </c>
    </row>
    <row r="1472" spans="3:6" x14ac:dyDescent="0.25">
      <c r="C1472" s="89">
        <v>45295</v>
      </c>
      <c r="D1472">
        <v>48877</v>
      </c>
      <c r="E1472" t="str">
        <f>_xlfn.XLOOKUP(_xlfn.XLOOKUP(D1472,'Zip Code Lookup'!$F$29:$F$1276,'Zip Code Lookup'!$G$29:$G$1276),'Data Entry'!$AC$2:$AC$85,'Data Entry'!$AD$2:$AD$85,"Not Found")</f>
        <v>ORG 11</v>
      </c>
      <c r="F1472" t="str">
        <f>IF(E1472="ORG 6 / ORG 1",_xlfn.XLOOKUP(D1472,'Zip Code Lookup'!$A$115:$A$148,'Zip Code Lookup'!$C$115:$C$148,"ORG 1"),"N/A")</f>
        <v>N/A</v>
      </c>
    </row>
    <row r="1473" spans="3:6" x14ac:dyDescent="0.25">
      <c r="C1473" s="89">
        <v>45296</v>
      </c>
      <c r="D1473">
        <v>48180</v>
      </c>
      <c r="E1473" t="s">
        <v>1191</v>
      </c>
      <c r="F1473" t="str">
        <f>IF(E1473="ORG 6 / ORG 1",_xlfn.XLOOKUP(D1473,'Zip Code Lookup'!$A$115:$A$148,'Zip Code Lookup'!$C$115:$C$148,"ORG 1"),"N/A")</f>
        <v>N/A</v>
      </c>
    </row>
    <row r="1474" spans="3:6" x14ac:dyDescent="0.25">
      <c r="C1474" s="89">
        <v>45296</v>
      </c>
      <c r="D1474">
        <v>48227</v>
      </c>
      <c r="E1474" t="s">
        <v>1197</v>
      </c>
      <c r="F1474" t="str">
        <f>IF(E1474="ORG 6 / ORG 1",_xlfn.XLOOKUP(D1474,'Zip Code Lookup'!$A$115:$A$148,'Zip Code Lookup'!$C$115:$C$148,"ORG 1"),"N/A")</f>
        <v>N/A</v>
      </c>
    </row>
    <row r="1475" spans="3:6" x14ac:dyDescent="0.25">
      <c r="C1475" s="89">
        <v>45296</v>
      </c>
      <c r="D1475">
        <v>49007</v>
      </c>
      <c r="E1475" t="str">
        <f>_xlfn.XLOOKUP(_xlfn.XLOOKUP(D1475,'Zip Code Lookup'!$F$29:$F$1276,'Zip Code Lookup'!$G$29:$G$1276),'Data Entry'!$AC$2:$AC$85,'Data Entry'!$AD$2:$AD$85,"Not Found")</f>
        <v>ORG 15</v>
      </c>
      <c r="F1475" t="str">
        <f>IF(E1475="ORG 6 / ORG 1",_xlfn.XLOOKUP(D1475,'Zip Code Lookup'!$A$115:$A$148,'Zip Code Lookup'!$C$115:$C$148,"ORG 1"),"N/A")</f>
        <v>N/A</v>
      </c>
    </row>
    <row r="1476" spans="3:6" x14ac:dyDescent="0.25">
      <c r="C1476" s="89">
        <v>45296</v>
      </c>
      <c r="D1476">
        <v>48227</v>
      </c>
      <c r="E1476" t="s">
        <v>1197</v>
      </c>
      <c r="F1476" t="str">
        <f>IF(E1476="ORG 6 / ORG 1",_xlfn.XLOOKUP(D1476,'Zip Code Lookup'!$A$115:$A$148,'Zip Code Lookup'!$C$115:$C$148,"ORG 1"),"N/A")</f>
        <v>N/A</v>
      </c>
    </row>
    <row r="1477" spans="3:6" x14ac:dyDescent="0.25">
      <c r="C1477" s="89">
        <v>45296</v>
      </c>
      <c r="D1477">
        <v>49349</v>
      </c>
      <c r="E1477" t="str">
        <f>_xlfn.XLOOKUP(_xlfn.XLOOKUP(D1477,'Zip Code Lookup'!$F$29:$F$1276,'Zip Code Lookup'!$G$29:$G$1276),'Data Entry'!$AC$2:$AC$85,'Data Entry'!$AD$2:$AD$85,"Not Found")</f>
        <v>ORG 5</v>
      </c>
      <c r="F1477" t="str">
        <f>IF(E1477="ORG 6 / ORG 1",_xlfn.XLOOKUP(D1477,'Zip Code Lookup'!$A$115:$A$148,'Zip Code Lookup'!$C$115:$C$148,"ORG 1"),"N/A")</f>
        <v>N/A</v>
      </c>
    </row>
    <row r="1478" spans="3:6" x14ac:dyDescent="0.25">
      <c r="C1478" s="89">
        <v>45297</v>
      </c>
      <c r="D1478">
        <v>49749</v>
      </c>
      <c r="E1478" t="str">
        <f>_xlfn.XLOOKUP(_xlfn.XLOOKUP(D1478,'Zip Code Lookup'!$F$29:$F$1276,'Zip Code Lookup'!$G$29:$G$1276),'Data Entry'!$AC$2:$AC$85,'Data Entry'!$AD$2:$AD$85,"Not Found")</f>
        <v>ORG 4</v>
      </c>
      <c r="F1478" t="str">
        <f>IF(E1478="ORG 6 / ORG 1",_xlfn.XLOOKUP(D1478,'Zip Code Lookup'!$A$115:$A$148,'Zip Code Lookup'!$C$115:$C$148,"ORG 1"),"N/A")</f>
        <v>N/A</v>
      </c>
    </row>
    <row r="1479" spans="3:6" x14ac:dyDescent="0.25">
      <c r="C1479" s="89">
        <v>45298</v>
      </c>
      <c r="D1479">
        <v>48224</v>
      </c>
      <c r="E1479" t="s">
        <v>1197</v>
      </c>
      <c r="F1479" t="str">
        <f>IF(E1479="ORG 6 / ORG 1",_xlfn.XLOOKUP(D1479,'Zip Code Lookup'!$A$115:$A$148,'Zip Code Lookup'!$C$115:$C$148,"ORG 1"),"N/A")</f>
        <v>N/A</v>
      </c>
    </row>
    <row r="1480" spans="3:6" x14ac:dyDescent="0.25">
      <c r="C1480" s="89">
        <v>45299</v>
      </c>
      <c r="D1480">
        <v>48111</v>
      </c>
      <c r="E1480" t="s">
        <v>1191</v>
      </c>
      <c r="F1480" t="str">
        <f>IF(E1480="ORG 6 / ORG 1",_xlfn.XLOOKUP(D1480,'Zip Code Lookup'!$A$115:$A$148,'Zip Code Lookup'!$C$115:$C$148,"ORG 1"),"N/A")</f>
        <v>N/A</v>
      </c>
    </row>
    <row r="1481" spans="3:6" x14ac:dyDescent="0.25">
      <c r="C1481" s="89">
        <v>45299</v>
      </c>
      <c r="D1481">
        <v>49004</v>
      </c>
      <c r="E1481" t="str">
        <f>_xlfn.XLOOKUP(_xlfn.XLOOKUP(D1481,'Zip Code Lookup'!$F$29:$F$1276,'Zip Code Lookup'!$G$29:$G$1276),'Data Entry'!$AC$2:$AC$85,'Data Entry'!$AD$2:$AD$85,"Not Found")</f>
        <v>ORG 15</v>
      </c>
      <c r="F1481" t="str">
        <f>IF(E1481="ORG 6 / ORG 1",_xlfn.XLOOKUP(D1481,'Zip Code Lookup'!$A$115:$A$148,'Zip Code Lookup'!$C$115:$C$148,"ORG 1"),"N/A")</f>
        <v>N/A</v>
      </c>
    </row>
    <row r="1482" spans="3:6" x14ac:dyDescent="0.25">
      <c r="C1482" s="89">
        <v>45299</v>
      </c>
      <c r="D1482">
        <v>48602</v>
      </c>
      <c r="E1482" t="str">
        <f>_xlfn.XLOOKUP(_xlfn.XLOOKUP(D1482,'Zip Code Lookup'!$F$29:$F$1276,'Zip Code Lookup'!$G$29:$G$1276),'Data Entry'!$AC$2:$AC$85,'Data Entry'!$AD$2:$AD$85,"Not Found")</f>
        <v>ORG 11</v>
      </c>
      <c r="F1482" t="str">
        <f>IF(E1482="ORG 6 / ORG 1",_xlfn.XLOOKUP(D1482,'Zip Code Lookup'!$A$115:$A$148,'Zip Code Lookup'!$C$115:$C$148,"ORG 1"),"N/A")</f>
        <v>N/A</v>
      </c>
    </row>
    <row r="1483" spans="3:6" x14ac:dyDescent="0.25">
      <c r="C1483" s="89">
        <v>45299</v>
      </c>
      <c r="D1483">
        <v>48340</v>
      </c>
      <c r="E1483" t="str">
        <f>_xlfn.XLOOKUP(_xlfn.XLOOKUP(D1483,'Zip Code Lookup'!$F$29:$F$1276,'Zip Code Lookup'!$G$29:$G$1276),'Data Entry'!$AC$2:$AC$85,'Data Entry'!$AD$2:$AD$85,"Not Found")</f>
        <v>Not Found</v>
      </c>
      <c r="F1483" t="str">
        <f>IF(E1483="ORG 6 / ORG 1",_xlfn.XLOOKUP(D1483,'Zip Code Lookup'!$A$115:$A$148,'Zip Code Lookup'!$C$115:$C$148,"ORG 1"),"N/A")</f>
        <v>N/A</v>
      </c>
    </row>
    <row r="1484" spans="3:6" x14ac:dyDescent="0.25">
      <c r="C1484" s="89">
        <v>45299</v>
      </c>
      <c r="D1484">
        <v>48043</v>
      </c>
      <c r="E1484" t="str">
        <f>_xlfn.XLOOKUP(_xlfn.XLOOKUP(D1484,'Zip Code Lookup'!$F$29:$F$1276,'Zip Code Lookup'!$G$29:$G$1276),'Data Entry'!$AC$2:$AC$85,'Data Entry'!$AD$2:$AD$85,"Not Found")</f>
        <v>Not Found</v>
      </c>
      <c r="F1484" t="str">
        <f>IF(E1484="ORG 6 / ORG 1",_xlfn.XLOOKUP(D1484,'Zip Code Lookup'!$A$115:$A$148,'Zip Code Lookup'!$C$115:$C$148,"ORG 1"),"N/A")</f>
        <v>N/A</v>
      </c>
    </row>
    <row r="1485" spans="3:6" x14ac:dyDescent="0.25">
      <c r="C1485" s="89">
        <v>45299</v>
      </c>
      <c r="D1485">
        <v>48060</v>
      </c>
      <c r="E1485" t="str">
        <f>_xlfn.XLOOKUP(_xlfn.XLOOKUP(D1485,'Zip Code Lookup'!$F$29:$F$1276,'Zip Code Lookup'!$G$29:$G$1276),'Data Entry'!$AC$2:$AC$85,'Data Entry'!$AD$2:$AD$85,"Not Found")</f>
        <v>ORG 8</v>
      </c>
      <c r="F1485" t="str">
        <f>IF(E1485="ORG 6 / ORG 1",_xlfn.XLOOKUP(D1485,'Zip Code Lookup'!$A$115:$A$148,'Zip Code Lookup'!$C$115:$C$148,"ORG 1"),"N/A")</f>
        <v>N/A</v>
      </c>
    </row>
    <row r="1486" spans="3:6" x14ac:dyDescent="0.25">
      <c r="C1486" s="89">
        <v>45299</v>
      </c>
      <c r="D1486">
        <v>48202</v>
      </c>
      <c r="E1486" t="s">
        <v>1197</v>
      </c>
      <c r="F1486" t="str">
        <f>IF(E1486="ORG 6 / ORG 1",_xlfn.XLOOKUP(D1486,'Zip Code Lookup'!$A$115:$A$148,'Zip Code Lookup'!$C$115:$C$148,"ORG 1"),"N/A")</f>
        <v>N/A</v>
      </c>
    </row>
    <row r="1487" spans="3:6" x14ac:dyDescent="0.25">
      <c r="C1487" s="89">
        <v>45299</v>
      </c>
      <c r="D1487">
        <v>49756</v>
      </c>
      <c r="E1487" t="str">
        <f>_xlfn.XLOOKUP(_xlfn.XLOOKUP(D1487,'Zip Code Lookup'!$F$29:$F$1276,'Zip Code Lookup'!$G$29:$G$1276),'Data Entry'!$AC$2:$AC$85,'Data Entry'!$AD$2:$AD$85,"Not Found")</f>
        <v>ORG 4</v>
      </c>
      <c r="F1487" t="str">
        <f>IF(E1487="ORG 6 / ORG 1",_xlfn.XLOOKUP(D1487,'Zip Code Lookup'!$A$115:$A$148,'Zip Code Lookup'!$C$115:$C$148,"ORG 1"),"N/A")</f>
        <v>N/A</v>
      </c>
    </row>
    <row r="1488" spans="3:6" x14ac:dyDescent="0.25">
      <c r="C1488" s="89">
        <v>45299</v>
      </c>
      <c r="D1488">
        <v>48884</v>
      </c>
      <c r="E1488" t="str">
        <f>_xlfn.XLOOKUP(_xlfn.XLOOKUP(D1488,'Zip Code Lookup'!$F$29:$F$1276,'Zip Code Lookup'!$G$29:$G$1276),'Data Entry'!$AC$2:$AC$85,'Data Entry'!$AD$2:$AD$85,"Not Found")</f>
        <v>ORG 2</v>
      </c>
      <c r="F1488" t="str">
        <f>IF(E1488="ORG 6 / ORG 1",_xlfn.XLOOKUP(D1488,'Zip Code Lookup'!$A$115:$A$148,'Zip Code Lookup'!$C$115:$C$148,"ORG 1"),"N/A")</f>
        <v>N/A</v>
      </c>
    </row>
    <row r="1489" spans="3:6" x14ac:dyDescent="0.25">
      <c r="C1489" s="89">
        <v>45299</v>
      </c>
      <c r="D1489">
        <v>49004</v>
      </c>
      <c r="E1489" t="str">
        <f>_xlfn.XLOOKUP(_xlfn.XLOOKUP(D1489,'Zip Code Lookup'!$F$29:$F$1276,'Zip Code Lookup'!$G$29:$G$1276),'Data Entry'!$AC$2:$AC$85,'Data Entry'!$AD$2:$AD$85,"Not Found")</f>
        <v>ORG 15</v>
      </c>
      <c r="F1489" t="str">
        <f>IF(E1489="ORG 6 / ORG 1",_xlfn.XLOOKUP(D1489,'Zip Code Lookup'!$A$115:$A$148,'Zip Code Lookup'!$C$115:$C$148,"ORG 1"),"N/A")</f>
        <v>N/A</v>
      </c>
    </row>
    <row r="1490" spans="3:6" x14ac:dyDescent="0.25">
      <c r="C1490" s="89">
        <v>45299</v>
      </c>
      <c r="D1490">
        <v>49247</v>
      </c>
      <c r="E1490" t="str">
        <f>_xlfn.XLOOKUP(_xlfn.XLOOKUP(D1490,'Zip Code Lookup'!$F$29:$F$1276,'Zip Code Lookup'!$G$29:$G$1276),'Data Entry'!$AC$2:$AC$85,'Data Entry'!$AD$2:$AD$85,"Not Found")</f>
        <v>ORG 12</v>
      </c>
      <c r="F1490" t="str">
        <f>IF(E1490="ORG 6 / ORG 1",_xlfn.XLOOKUP(D1490,'Zip Code Lookup'!$A$115:$A$148,'Zip Code Lookup'!$C$115:$C$148,"ORG 1"),"N/A")</f>
        <v>N/A</v>
      </c>
    </row>
    <row r="1491" spans="3:6" x14ac:dyDescent="0.25">
      <c r="C1491" s="89">
        <v>45300</v>
      </c>
      <c r="D1491">
        <v>48418</v>
      </c>
      <c r="E1491" t="str">
        <f>_xlfn.XLOOKUP(_xlfn.XLOOKUP(D1491,'Zip Code Lookup'!$F$29:$F$1276,'Zip Code Lookup'!$G$29:$G$1276),'Data Entry'!$AC$2:$AC$85,'Data Entry'!$AD$2:$AD$85,"Not Found")</f>
        <v>ORG 10</v>
      </c>
      <c r="F1491" t="str">
        <f>IF(E1491="ORG 6 / ORG 1",_xlfn.XLOOKUP(D1491,'Zip Code Lookup'!$A$115:$A$148,'Zip Code Lookup'!$C$115:$C$148,"ORG 1"),"N/A")</f>
        <v>N/A</v>
      </c>
    </row>
    <row r="1492" spans="3:6" x14ac:dyDescent="0.25">
      <c r="C1492" s="89">
        <v>45300</v>
      </c>
      <c r="D1492">
        <v>49460</v>
      </c>
      <c r="E1492" t="str">
        <f>_xlfn.XLOOKUP(_xlfn.XLOOKUP(D1492,'Zip Code Lookup'!$F$29:$F$1276,'Zip Code Lookup'!$G$29:$G$1276),'Data Entry'!$AC$2:$AC$85,'Data Entry'!$AD$2:$AD$85,"Not Found")</f>
        <v>ORG 2</v>
      </c>
      <c r="F1492" t="str">
        <f>IF(E1492="ORG 6 / ORG 1",_xlfn.XLOOKUP(D1492,'Zip Code Lookup'!$A$115:$A$148,'Zip Code Lookup'!$C$115:$C$148,"ORG 1"),"N/A")</f>
        <v>N/A</v>
      </c>
    </row>
    <row r="1493" spans="3:6" x14ac:dyDescent="0.25">
      <c r="C1493" s="89">
        <v>45300</v>
      </c>
      <c r="D1493">
        <v>48141</v>
      </c>
      <c r="E1493" t="s">
        <v>1191</v>
      </c>
      <c r="F1493" t="str">
        <f>IF(E1493="ORG 6 / ORG 1",_xlfn.XLOOKUP(D1493,'Zip Code Lookup'!$A$115:$A$148,'Zip Code Lookup'!$C$115:$C$148,"ORG 1"),"N/A")</f>
        <v>N/A</v>
      </c>
    </row>
    <row r="1494" spans="3:6" x14ac:dyDescent="0.25">
      <c r="C1494" s="89">
        <v>45301</v>
      </c>
      <c r="D1494">
        <v>48036</v>
      </c>
      <c r="E1494" t="str">
        <f>_xlfn.XLOOKUP(_xlfn.XLOOKUP(D1494,'Zip Code Lookup'!$F$29:$F$1276,'Zip Code Lookup'!$G$29:$G$1276),'Data Entry'!$AC$2:$AC$85,'Data Entry'!$AD$2:$AD$85,"Not Found")</f>
        <v>Not Found</v>
      </c>
      <c r="F1494" t="str">
        <f>IF(E1494="ORG 6 / ORG 1",_xlfn.XLOOKUP(D1494,'Zip Code Lookup'!$A$115:$A$148,'Zip Code Lookup'!$C$115:$C$148,"ORG 1"),"N/A")</f>
        <v>N/A</v>
      </c>
    </row>
    <row r="1495" spans="3:6" x14ac:dyDescent="0.25">
      <c r="C1495" s="89">
        <v>45301</v>
      </c>
      <c r="D1495">
        <v>49450</v>
      </c>
      <c r="E1495" t="str">
        <f>_xlfn.XLOOKUP(_xlfn.XLOOKUP(D1495,'Zip Code Lookup'!$F$29:$F$1276,'Zip Code Lookup'!$G$29:$G$1276),'Data Entry'!$AC$2:$AC$85,'Data Entry'!$AD$2:$AD$85,"Not Found")</f>
        <v>ORG 2</v>
      </c>
      <c r="F1495" t="str">
        <f>IF(E1495="ORG 6 / ORG 1",_xlfn.XLOOKUP(D1495,'Zip Code Lookup'!$A$115:$A$148,'Zip Code Lookup'!$C$115:$C$148,"ORG 1"),"N/A")</f>
        <v>N/A</v>
      </c>
    </row>
    <row r="1496" spans="3:6" x14ac:dyDescent="0.25">
      <c r="C1496" s="89">
        <v>45302</v>
      </c>
      <c r="D1496">
        <v>48103</v>
      </c>
      <c r="E1496" t="str">
        <f>_xlfn.XLOOKUP(_xlfn.XLOOKUP(D1496,'Zip Code Lookup'!$F$29:$F$1276,'Zip Code Lookup'!$G$29:$G$1276),'Data Entry'!$AC$2:$AC$85,'Data Entry'!$AD$2:$AD$85,"Not Found")</f>
        <v>ORG 12</v>
      </c>
      <c r="F1496" t="str">
        <f>IF(E1496="ORG 6 / ORG 1",_xlfn.XLOOKUP(D1496,'Zip Code Lookup'!$A$115:$A$148,'Zip Code Lookup'!$C$115:$C$148,"ORG 1"),"N/A")</f>
        <v>N/A</v>
      </c>
    </row>
    <row r="1497" spans="3:6" x14ac:dyDescent="0.25">
      <c r="C1497" s="89">
        <v>41651</v>
      </c>
      <c r="D1497">
        <v>48203</v>
      </c>
      <c r="E1497" t="s">
        <v>1197</v>
      </c>
      <c r="F1497" t="str">
        <f>IF(E1497="ORG 6 / ORG 1",_xlfn.XLOOKUP(D1497,'Zip Code Lookup'!$A$115:$A$148,'Zip Code Lookup'!$C$115:$C$148,"ORG 1"),"N/A")</f>
        <v>N/A</v>
      </c>
    </row>
    <row r="1498" spans="3:6" x14ac:dyDescent="0.25">
      <c r="C1498" s="89">
        <v>45303</v>
      </c>
      <c r="D1498">
        <v>48227</v>
      </c>
      <c r="E1498" t="s">
        <v>1197</v>
      </c>
      <c r="F1498" t="str">
        <f>IF(E1498="ORG 6 / ORG 1",_xlfn.XLOOKUP(D1498,'Zip Code Lookup'!$A$115:$A$148,'Zip Code Lookup'!$C$115:$C$148,"ORG 1"),"N/A")</f>
        <v>N/A</v>
      </c>
    </row>
    <row r="1499" spans="3:6" x14ac:dyDescent="0.25">
      <c r="C1499" s="89">
        <v>45304</v>
      </c>
      <c r="D1499">
        <v>48838</v>
      </c>
      <c r="E1499" t="str">
        <f>_xlfn.XLOOKUP(_xlfn.XLOOKUP(D1499,'Zip Code Lookup'!$F$29:$F$1276,'Zip Code Lookup'!$G$29:$G$1276),'Data Entry'!$AC$2:$AC$85,'Data Entry'!$AD$2:$AD$85,"Not Found")</f>
        <v>ORG 2</v>
      </c>
      <c r="F1499" t="str">
        <f>IF(E1499="ORG 6 / ORG 1",_xlfn.XLOOKUP(D1499,'Zip Code Lookup'!$A$115:$A$148,'Zip Code Lookup'!$C$115:$C$148,"ORG 1"),"N/A")</f>
        <v>N/A</v>
      </c>
    </row>
    <row r="1500" spans="3:6" x14ac:dyDescent="0.25">
      <c r="C1500" s="89">
        <v>45304</v>
      </c>
      <c r="D1500">
        <v>49457</v>
      </c>
      <c r="E1500" t="str">
        <f>_xlfn.XLOOKUP(_xlfn.XLOOKUP(D1500,'Zip Code Lookup'!$F$29:$F$1276,'Zip Code Lookup'!$G$29:$G$1276),'Data Entry'!$AC$2:$AC$85,'Data Entry'!$AD$2:$AD$85,"Not Found")</f>
        <v>ORG 2</v>
      </c>
      <c r="F1500" t="str">
        <f>IF(E1500="ORG 6 / ORG 1",_xlfn.XLOOKUP(D1500,'Zip Code Lookup'!$A$115:$A$148,'Zip Code Lookup'!$C$115:$C$148,"ORG 1"),"N/A")</f>
        <v>N/A</v>
      </c>
    </row>
    <row r="1501" spans="3:6" x14ac:dyDescent="0.25">
      <c r="C1501" s="89">
        <v>45305</v>
      </c>
      <c r="D1501">
        <v>48846</v>
      </c>
      <c r="E1501" t="s">
        <v>1192</v>
      </c>
      <c r="F1501" t="str">
        <f>IF(E1501="ORG 6 / ORG 1",_xlfn.XLOOKUP(D1501,'Zip Code Lookup'!$A$115:$A$148,'Zip Code Lookup'!$C$115:$C$148,"ORG 1"),"N/A")</f>
        <v>N/A</v>
      </c>
    </row>
    <row r="1502" spans="3:6" x14ac:dyDescent="0.25">
      <c r="C1502" s="89">
        <v>45305</v>
      </c>
      <c r="D1502">
        <v>48458</v>
      </c>
      <c r="E1502" t="str">
        <f>_xlfn.XLOOKUP(_xlfn.XLOOKUP(D1502,'Zip Code Lookup'!$F$29:$F$1276,'Zip Code Lookup'!$G$29:$G$1276),'Data Entry'!$AC$2:$AC$85,'Data Entry'!$AD$2:$AD$85,"Not Found")</f>
        <v>ORG 10</v>
      </c>
      <c r="F1502" t="str">
        <f>IF(E1502="ORG 6 / ORG 1",_xlfn.XLOOKUP(D1502,'Zip Code Lookup'!$A$115:$A$148,'Zip Code Lookup'!$C$115:$C$148,"ORG 1"),"N/A")</f>
        <v>N/A</v>
      </c>
    </row>
    <row r="1503" spans="3:6" x14ac:dyDescent="0.25">
      <c r="C1503" s="89">
        <v>45305</v>
      </c>
      <c r="D1503">
        <v>49442</v>
      </c>
      <c r="E1503" t="s">
        <v>1192</v>
      </c>
      <c r="F1503" t="str">
        <f>IF(E1503="ORG 6 / ORG 1",_xlfn.XLOOKUP(D1503,'Zip Code Lookup'!$A$115:$A$148,'Zip Code Lookup'!$C$115:$C$148,"ORG 1"),"N/A")</f>
        <v>N/A</v>
      </c>
    </row>
    <row r="1504" spans="3:6" x14ac:dyDescent="0.25">
      <c r="C1504" s="89">
        <v>45306</v>
      </c>
      <c r="D1504">
        <v>49441</v>
      </c>
      <c r="E1504" t="str">
        <f>_xlfn.XLOOKUP(_xlfn.XLOOKUP(D1504,'Zip Code Lookup'!$F$29:$F$1276,'Zip Code Lookup'!$G$29:$G$1276),'Data Entry'!$AC$2:$AC$85,'Data Entry'!$AD$2:$AD$85,"Not Found")</f>
        <v>ORG 2</v>
      </c>
      <c r="F1504" t="str">
        <f>IF(E1504="ORG 6 / ORG 1",_xlfn.XLOOKUP(D1504,'Zip Code Lookup'!$A$115:$A$148,'Zip Code Lookup'!$C$115:$C$148,"ORG 1"),"N/A")</f>
        <v>N/A</v>
      </c>
    </row>
    <row r="1505" spans="3:6" x14ac:dyDescent="0.25">
      <c r="C1505" s="89">
        <v>45306</v>
      </c>
      <c r="D1505">
        <v>48076</v>
      </c>
      <c r="E1505" t="str">
        <f>_xlfn.XLOOKUP(_xlfn.XLOOKUP(D1505,'Zip Code Lookup'!$F$29:$F$1276,'Zip Code Lookup'!$G$29:$G$1276),'Data Entry'!$AC$2:$AC$85,'Data Entry'!$AD$2:$AD$85,"Not Found")</f>
        <v>Not Found</v>
      </c>
      <c r="F1505" t="str">
        <f>IF(E1505="ORG 6 / ORG 1",_xlfn.XLOOKUP(D1505,'Zip Code Lookup'!$A$115:$A$148,'Zip Code Lookup'!$C$115:$C$148,"ORG 1"),"N/A")</f>
        <v>N/A</v>
      </c>
    </row>
    <row r="1506" spans="3:6" x14ac:dyDescent="0.25">
      <c r="C1506" s="89">
        <v>45306</v>
      </c>
      <c r="D1506">
        <v>49408</v>
      </c>
      <c r="E1506" t="str">
        <f>_xlfn.XLOOKUP(_xlfn.XLOOKUP(D1506,'Zip Code Lookup'!$F$29:$F$1276,'Zip Code Lookup'!$G$29:$G$1276),'Data Entry'!$AC$2:$AC$85,'Data Entry'!$AD$2:$AD$85,"Not Found")</f>
        <v>ORG 2</v>
      </c>
      <c r="F1506" t="str">
        <f>IF(E1506="ORG 6 / ORG 1",_xlfn.XLOOKUP(D1506,'Zip Code Lookup'!$A$115:$A$148,'Zip Code Lookup'!$C$115:$C$148,"ORG 1"),"N/A")</f>
        <v>N/A</v>
      </c>
    </row>
    <row r="1507" spans="3:6" x14ac:dyDescent="0.25">
      <c r="C1507" s="89">
        <v>45307</v>
      </c>
      <c r="D1507">
        <v>48205</v>
      </c>
      <c r="E1507" t="s">
        <v>1197</v>
      </c>
      <c r="F1507" t="str">
        <f>IF(E1507="ORG 6 / ORG 1",_xlfn.XLOOKUP(D1507,'Zip Code Lookup'!$A$115:$A$148,'Zip Code Lookup'!$C$115:$C$148,"ORG 1"),"N/A")</f>
        <v>N/A</v>
      </c>
    </row>
    <row r="1508" spans="3:6" x14ac:dyDescent="0.25">
      <c r="C1508" s="89">
        <v>45307</v>
      </c>
      <c r="D1508">
        <v>49457</v>
      </c>
      <c r="E1508" t="str">
        <f>_xlfn.XLOOKUP(_xlfn.XLOOKUP(D1508,'Zip Code Lookup'!$F$29:$F$1276,'Zip Code Lookup'!$G$29:$G$1276),'Data Entry'!$AC$2:$AC$85,'Data Entry'!$AD$2:$AD$85,"Not Found")</f>
        <v>ORG 2</v>
      </c>
      <c r="F1508" t="str">
        <f>IF(E1508="ORG 6 / ORG 1",_xlfn.XLOOKUP(D1508,'Zip Code Lookup'!$A$115:$A$148,'Zip Code Lookup'!$C$115:$C$148,"ORG 1"),"N/A")</f>
        <v>N/A</v>
      </c>
    </row>
    <row r="1509" spans="3:6" x14ac:dyDescent="0.25">
      <c r="C1509" s="89">
        <v>45307</v>
      </c>
      <c r="D1509">
        <v>48327</v>
      </c>
      <c r="E1509" t="str">
        <f>_xlfn.XLOOKUP(_xlfn.XLOOKUP(D1509,'Zip Code Lookup'!$F$29:$F$1276,'Zip Code Lookup'!$G$29:$G$1276),'Data Entry'!$AC$2:$AC$85,'Data Entry'!$AD$2:$AD$85,"Not Found")</f>
        <v>Not Found</v>
      </c>
      <c r="F1509" t="str">
        <f>IF(E1509="ORG 6 / ORG 1",_xlfn.XLOOKUP(D1509,'Zip Code Lookup'!$A$115:$A$148,'Zip Code Lookup'!$C$115:$C$148,"ORG 1"),"N/A")</f>
        <v>N/A</v>
      </c>
    </row>
    <row r="1510" spans="3:6" x14ac:dyDescent="0.25">
      <c r="C1510" s="89">
        <v>45307</v>
      </c>
      <c r="D1510">
        <v>48239</v>
      </c>
      <c r="E1510" t="s">
        <v>1191</v>
      </c>
      <c r="F1510" t="str">
        <f>IF(E1510="ORG 6 / ORG 1",_xlfn.XLOOKUP(D1510,'Zip Code Lookup'!$A$115:$A$148,'Zip Code Lookup'!$C$115:$C$148,"ORG 1"),"N/A")</f>
        <v>N/A</v>
      </c>
    </row>
    <row r="1511" spans="3:6" x14ac:dyDescent="0.25">
      <c r="C1511" s="89">
        <v>45307</v>
      </c>
      <c r="D1511">
        <v>48708</v>
      </c>
      <c r="E1511" t="str">
        <f>_xlfn.XLOOKUP(_xlfn.XLOOKUP(D1511,'Zip Code Lookup'!$F$29:$F$1276,'Zip Code Lookup'!$G$29:$G$1276),'Data Entry'!$AC$2:$AC$85,'Data Entry'!$AD$2:$AD$85,"Not Found")</f>
        <v>ORG 11</v>
      </c>
      <c r="F1511" t="str">
        <f>IF(E1511="ORG 6 / ORG 1",_xlfn.XLOOKUP(D1511,'Zip Code Lookup'!$A$115:$A$148,'Zip Code Lookup'!$C$115:$C$148,"ORG 1"),"N/A")</f>
        <v>N/A</v>
      </c>
    </row>
    <row r="1512" spans="3:6" x14ac:dyDescent="0.25">
      <c r="C1512" s="89">
        <v>45307</v>
      </c>
      <c r="D1512">
        <v>48915</v>
      </c>
      <c r="E1512" t="str">
        <f>_xlfn.XLOOKUP(_xlfn.XLOOKUP(D1512,'Zip Code Lookup'!$F$29:$F$1276,'Zip Code Lookup'!$G$29:$G$1276),'Data Entry'!$AC$2:$AC$85,'Data Entry'!$AD$2:$AD$85,"Not Found")</f>
        <v>ORG 14</v>
      </c>
      <c r="F1512" t="str">
        <f>IF(E1512="ORG 6 / ORG 1",_xlfn.XLOOKUP(D1512,'Zip Code Lookup'!$A$115:$A$148,'Zip Code Lookup'!$C$115:$C$148,"ORG 1"),"N/A")</f>
        <v>N/A</v>
      </c>
    </row>
    <row r="1513" spans="3:6" x14ac:dyDescent="0.25">
      <c r="C1513" s="89">
        <v>45307</v>
      </c>
      <c r="D1513">
        <v>49721</v>
      </c>
      <c r="E1513" t="str">
        <f>_xlfn.XLOOKUP(_xlfn.XLOOKUP(D1513,'Zip Code Lookup'!$F$29:$F$1276,'Zip Code Lookup'!$G$29:$G$1276),'Data Entry'!$AC$2:$AC$85,'Data Entry'!$AD$2:$AD$85,"Not Found")</f>
        <v>ORG 4</v>
      </c>
      <c r="F1513" t="str">
        <f>IF(E1513="ORG 6 / ORG 1",_xlfn.XLOOKUP(D1513,'Zip Code Lookup'!$A$115:$A$148,'Zip Code Lookup'!$C$115:$C$148,"ORG 1"),"N/A")</f>
        <v>N/A</v>
      </c>
    </row>
    <row r="1514" spans="3:6" x14ac:dyDescent="0.25">
      <c r="C1514" s="89">
        <v>45308</v>
      </c>
      <c r="D1514">
        <v>48203</v>
      </c>
      <c r="E1514" t="s">
        <v>1197</v>
      </c>
      <c r="F1514" t="str">
        <f>IF(E1514="ORG 6 / ORG 1",_xlfn.XLOOKUP(D1514,'Zip Code Lookup'!$A$115:$A$148,'Zip Code Lookup'!$C$115:$C$148,"ORG 1"),"N/A")</f>
        <v>N/A</v>
      </c>
    </row>
    <row r="1515" spans="3:6" x14ac:dyDescent="0.25">
      <c r="C1515" s="89">
        <v>45308</v>
      </c>
      <c r="D1515">
        <v>49096</v>
      </c>
      <c r="E1515" t="str">
        <f>_xlfn.XLOOKUP(_xlfn.XLOOKUP(D1515,'Zip Code Lookup'!$F$29:$F$1276,'Zip Code Lookup'!$G$29:$G$1276),'Data Entry'!$AC$2:$AC$85,'Data Entry'!$AD$2:$AD$85,"Not Found")</f>
        <v>ORG 14</v>
      </c>
      <c r="F1515" t="str">
        <f>IF(E1515="ORG 6 / ORG 1",_xlfn.XLOOKUP(D1515,'Zip Code Lookup'!$A$115:$A$148,'Zip Code Lookup'!$C$115:$C$148,"ORG 1"),"N/A")</f>
        <v>N/A</v>
      </c>
    </row>
    <row r="1516" spans="3:6" x14ac:dyDescent="0.25">
      <c r="C1516" s="89">
        <v>45308</v>
      </c>
      <c r="D1516">
        <v>48837</v>
      </c>
      <c r="E1516" t="str">
        <f>_xlfn.XLOOKUP(_xlfn.XLOOKUP(D1516,'Zip Code Lookup'!$F$29:$F$1276,'Zip Code Lookup'!$G$29:$G$1276),'Data Entry'!$AC$2:$AC$85,'Data Entry'!$AD$2:$AD$85,"Not Found")</f>
        <v>ORG 14</v>
      </c>
      <c r="F1516" t="str">
        <f>IF(E1516="ORG 6 / ORG 1",_xlfn.XLOOKUP(D1516,'Zip Code Lookup'!$A$115:$A$148,'Zip Code Lookup'!$C$115:$C$148,"ORG 1"),"N/A")</f>
        <v>N/A</v>
      </c>
    </row>
    <row r="1517" spans="3:6" x14ac:dyDescent="0.25">
      <c r="C1517" s="89">
        <v>45308</v>
      </c>
      <c r="D1517">
        <v>48215</v>
      </c>
      <c r="E1517" t="s">
        <v>1197</v>
      </c>
      <c r="F1517" t="str">
        <f>IF(E1517="ORG 6 / ORG 1",_xlfn.XLOOKUP(D1517,'Zip Code Lookup'!$A$115:$A$148,'Zip Code Lookup'!$C$115:$C$148,"ORG 1"),"N/A")</f>
        <v>N/A</v>
      </c>
    </row>
    <row r="1518" spans="3:6" x14ac:dyDescent="0.25">
      <c r="C1518" s="89">
        <v>45309</v>
      </c>
      <c r="D1518">
        <v>48060</v>
      </c>
      <c r="E1518" t="str">
        <f>_xlfn.XLOOKUP(_xlfn.XLOOKUP(D1518,'Zip Code Lookup'!$F$29:$F$1276,'Zip Code Lookup'!$G$29:$G$1276),'Data Entry'!$AC$2:$AC$85,'Data Entry'!$AD$2:$AD$85,"Not Found")</f>
        <v>ORG 8</v>
      </c>
      <c r="F1518" t="str">
        <f>IF(E1518="ORG 6 / ORG 1",_xlfn.XLOOKUP(D1518,'Zip Code Lookup'!$A$115:$A$148,'Zip Code Lookup'!$C$115:$C$148,"ORG 1"),"N/A")</f>
        <v>N/A</v>
      </c>
    </row>
    <row r="1519" spans="3:6" x14ac:dyDescent="0.25">
      <c r="C1519" s="89">
        <v>45309</v>
      </c>
      <c r="D1519">
        <v>48334</v>
      </c>
      <c r="E1519" t="str">
        <f>_xlfn.XLOOKUP(_xlfn.XLOOKUP(D1519,'Zip Code Lookup'!$F$29:$F$1276,'Zip Code Lookup'!$G$29:$G$1276),'Data Entry'!$AC$2:$AC$85,'Data Entry'!$AD$2:$AD$85,"Not Found")</f>
        <v>Not Found</v>
      </c>
      <c r="F1519" t="str">
        <f>IF(E1519="ORG 6 / ORG 1",_xlfn.XLOOKUP(D1519,'Zip Code Lookup'!$A$115:$A$148,'Zip Code Lookup'!$C$115:$C$148,"ORG 1"),"N/A")</f>
        <v>N/A</v>
      </c>
    </row>
    <row r="1520" spans="3:6" x14ac:dyDescent="0.25">
      <c r="C1520" s="89">
        <v>45309</v>
      </c>
      <c r="D1520">
        <v>49720</v>
      </c>
      <c r="E1520" t="str">
        <f>_xlfn.XLOOKUP(_xlfn.XLOOKUP(D1520,'Zip Code Lookup'!$F$29:$F$1276,'Zip Code Lookup'!$G$29:$G$1276),'Data Entry'!$AC$2:$AC$85,'Data Entry'!$AD$2:$AD$85,"Not Found")</f>
        <v>ORG 15</v>
      </c>
      <c r="F1520" t="str">
        <f>IF(E1520="ORG 6 / ORG 1",_xlfn.XLOOKUP(D1520,'Zip Code Lookup'!$A$115:$A$148,'Zip Code Lookup'!$C$115:$C$148,"ORG 1"),"N/A")</f>
        <v>N/A</v>
      </c>
    </row>
    <row r="1521" spans="3:6" x14ac:dyDescent="0.25">
      <c r="C1521" s="89">
        <v>45309</v>
      </c>
      <c r="D1521">
        <v>49686</v>
      </c>
      <c r="E1521" t="str">
        <f>_xlfn.XLOOKUP(_xlfn.XLOOKUP(D1521,'Zip Code Lookup'!$F$29:$F$1276,'Zip Code Lookup'!$G$29:$G$1276),'Data Entry'!$AC$2:$AC$85,'Data Entry'!$AD$2:$AD$85,"Not Found")</f>
        <v>ORG 15</v>
      </c>
      <c r="F1521" t="str">
        <f>IF(E1521="ORG 6 / ORG 1",_xlfn.XLOOKUP(D1521,'Zip Code Lookup'!$A$115:$A$148,'Zip Code Lookup'!$C$115:$C$148,"ORG 1"),"N/A")</f>
        <v>N/A</v>
      </c>
    </row>
    <row r="1522" spans="3:6" x14ac:dyDescent="0.25">
      <c r="C1522" s="89">
        <v>45309</v>
      </c>
      <c r="D1522">
        <v>48838</v>
      </c>
      <c r="E1522" t="str">
        <f>_xlfn.XLOOKUP(_xlfn.XLOOKUP(D1522,'Zip Code Lookup'!$F$29:$F$1276,'Zip Code Lookup'!$G$29:$G$1276),'Data Entry'!$AC$2:$AC$85,'Data Entry'!$AD$2:$AD$85,"Not Found")</f>
        <v>ORG 2</v>
      </c>
      <c r="F1522" t="str">
        <f>IF(E1522="ORG 6 / ORG 1",_xlfn.XLOOKUP(D1522,'Zip Code Lookup'!$A$115:$A$148,'Zip Code Lookup'!$C$115:$C$148,"ORG 1"),"N/A")</f>
        <v>N/A</v>
      </c>
    </row>
    <row r="1523" spans="3:6" x14ac:dyDescent="0.25">
      <c r="C1523" s="89">
        <v>45311</v>
      </c>
      <c r="D1523">
        <v>49441</v>
      </c>
      <c r="E1523" t="str">
        <f>_xlfn.XLOOKUP(_xlfn.XLOOKUP(D1523,'Zip Code Lookup'!$F$29:$F$1276,'Zip Code Lookup'!$G$29:$G$1276),'Data Entry'!$AC$2:$AC$85,'Data Entry'!$AD$2:$AD$85,"Not Found")</f>
        <v>ORG 2</v>
      </c>
      <c r="F1523" t="str">
        <f>IF(E1523="ORG 6 / ORG 1",_xlfn.XLOOKUP(D1523,'Zip Code Lookup'!$A$115:$A$148,'Zip Code Lookup'!$C$115:$C$148,"ORG 1"),"N/A")</f>
        <v>N/A</v>
      </c>
    </row>
    <row r="1524" spans="3:6" x14ac:dyDescent="0.25">
      <c r="C1524" s="89">
        <v>45311</v>
      </c>
      <c r="D1524">
        <v>48624</v>
      </c>
      <c r="E1524" t="str">
        <f>_xlfn.XLOOKUP(_xlfn.XLOOKUP(D1524,'Zip Code Lookup'!$F$29:$F$1276,'Zip Code Lookup'!$G$29:$G$1276),'Data Entry'!$AC$2:$AC$85,'Data Entry'!$AD$2:$AD$85,"Not Found")</f>
        <v>ORG 9</v>
      </c>
      <c r="F1524" t="str">
        <f>IF(E1524="ORG 6 / ORG 1",_xlfn.XLOOKUP(D1524,'Zip Code Lookup'!$A$115:$A$148,'Zip Code Lookup'!$C$115:$C$148,"ORG 1"),"N/A")</f>
        <v>N/A</v>
      </c>
    </row>
    <row r="1525" spans="3:6" x14ac:dyDescent="0.25">
      <c r="C1525" s="89">
        <v>45311</v>
      </c>
      <c r="D1525">
        <v>48239</v>
      </c>
      <c r="E1525" t="s">
        <v>1191</v>
      </c>
      <c r="F1525" t="str">
        <f>IF(E1525="ORG 6 / ORG 1",_xlfn.XLOOKUP(D1525,'Zip Code Lookup'!$A$115:$A$148,'Zip Code Lookup'!$C$115:$C$148,"ORG 1"),"N/A")</f>
        <v>N/A</v>
      </c>
    </row>
    <row r="1526" spans="3:6" x14ac:dyDescent="0.25">
      <c r="C1526" s="89">
        <v>45311</v>
      </c>
      <c r="D1526">
        <v>49444</v>
      </c>
      <c r="E1526" t="str">
        <f>_xlfn.XLOOKUP(_xlfn.XLOOKUP(D1526,'Zip Code Lookup'!$F$29:$F$1276,'Zip Code Lookup'!$G$29:$G$1276),'Data Entry'!$AC$2:$AC$85,'Data Entry'!$AD$2:$AD$85,"Not Found")</f>
        <v>ORG 2</v>
      </c>
      <c r="F1526" t="str">
        <f>IF(E1526="ORG 6 / ORG 1",_xlfn.XLOOKUP(D1526,'Zip Code Lookup'!$A$115:$A$148,'Zip Code Lookup'!$C$115:$C$148,"ORG 1"),"N/A")</f>
        <v>N/A</v>
      </c>
    </row>
    <row r="1527" spans="3:6" x14ac:dyDescent="0.25">
      <c r="C1527" s="89">
        <v>45312</v>
      </c>
      <c r="D1527">
        <v>48879</v>
      </c>
      <c r="E1527" t="str">
        <f>_xlfn.XLOOKUP(_xlfn.XLOOKUP(D1527,'Zip Code Lookup'!$F$29:$F$1276,'Zip Code Lookup'!$G$29:$G$1276),'Data Entry'!$AC$2:$AC$85,'Data Entry'!$AD$2:$AD$85,"Not Found")</f>
        <v>ORG 14</v>
      </c>
      <c r="F1527" t="str">
        <f>IF(E1527="ORG 6 / ORG 1",_xlfn.XLOOKUP(D1527,'Zip Code Lookup'!$A$115:$A$148,'Zip Code Lookup'!$C$115:$C$148,"ORG 1"),"N/A")</f>
        <v>N/A</v>
      </c>
    </row>
    <row r="1528" spans="3:6" x14ac:dyDescent="0.25">
      <c r="C1528" s="89">
        <v>45313</v>
      </c>
      <c r="D1528">
        <v>48418</v>
      </c>
      <c r="E1528" t="str">
        <f>_xlfn.XLOOKUP(_xlfn.XLOOKUP(D1528,'Zip Code Lookup'!$F$29:$F$1276,'Zip Code Lookup'!$G$29:$G$1276),'Data Entry'!$AC$2:$AC$85,'Data Entry'!$AD$2:$AD$85,"Not Found")</f>
        <v>ORG 10</v>
      </c>
      <c r="F1528" t="str">
        <f>IF(E1528="ORG 6 / ORG 1",_xlfn.XLOOKUP(D1528,'Zip Code Lookup'!$A$115:$A$148,'Zip Code Lookup'!$C$115:$C$148,"ORG 1"),"N/A")</f>
        <v>N/A</v>
      </c>
    </row>
    <row r="1529" spans="3:6" x14ac:dyDescent="0.25">
      <c r="C1529" s="89">
        <v>45313</v>
      </c>
      <c r="D1529">
        <v>48030</v>
      </c>
      <c r="E1529" t="str">
        <f>_xlfn.XLOOKUP(_xlfn.XLOOKUP(D1529,'Zip Code Lookup'!$F$29:$F$1276,'Zip Code Lookup'!$G$29:$G$1276),'Data Entry'!$AC$2:$AC$85,'Data Entry'!$AD$2:$AD$85,"Not Found")</f>
        <v>Not Found</v>
      </c>
      <c r="F1529" t="str">
        <f>IF(E1529="ORG 6 / ORG 1",_xlfn.XLOOKUP(D1529,'Zip Code Lookup'!$A$115:$A$148,'Zip Code Lookup'!$C$115:$C$148,"ORG 1"),"N/A")</f>
        <v>N/A</v>
      </c>
    </row>
    <row r="1530" spans="3:6" x14ac:dyDescent="0.25">
      <c r="C1530" s="89">
        <v>45313</v>
      </c>
      <c r="D1530">
        <v>48504</v>
      </c>
      <c r="E1530" t="str">
        <f>_xlfn.XLOOKUP(_xlfn.XLOOKUP(D1530,'Zip Code Lookup'!$F$29:$F$1276,'Zip Code Lookup'!$G$29:$G$1276),'Data Entry'!$AC$2:$AC$85,'Data Entry'!$AD$2:$AD$85,"Not Found")</f>
        <v>ORG 10</v>
      </c>
      <c r="F1530" t="str">
        <f>IF(E1530="ORG 6 / ORG 1",_xlfn.XLOOKUP(D1530,'Zip Code Lookup'!$A$115:$A$148,'Zip Code Lookup'!$C$115:$C$148,"ORG 1"),"N/A")</f>
        <v>N/A</v>
      </c>
    </row>
    <row r="1531" spans="3:6" x14ac:dyDescent="0.25">
      <c r="C1531" s="89">
        <v>45313</v>
      </c>
      <c r="D1531">
        <v>48118</v>
      </c>
      <c r="E1531" t="str">
        <f>_xlfn.XLOOKUP(_xlfn.XLOOKUP(D1531,'Zip Code Lookup'!$F$29:$F$1276,'Zip Code Lookup'!$G$29:$G$1276),'Data Entry'!$AC$2:$AC$85,'Data Entry'!$AD$2:$AD$85,"Not Found")</f>
        <v>ORG 12</v>
      </c>
      <c r="F1531" t="str">
        <f>IF(E1531="ORG 6 / ORG 1",_xlfn.XLOOKUP(D1531,'Zip Code Lookup'!$A$115:$A$148,'Zip Code Lookup'!$C$115:$C$148,"ORG 1"),"N/A")</f>
        <v>N/A</v>
      </c>
    </row>
    <row r="1532" spans="3:6" x14ac:dyDescent="0.25">
      <c r="C1532" s="89">
        <v>45313</v>
      </c>
      <c r="D1532">
        <v>48162</v>
      </c>
      <c r="E1532" t="s">
        <v>1191</v>
      </c>
      <c r="F1532" t="str">
        <f>IF(E1532="ORG 6 / ORG 1",_xlfn.XLOOKUP(D1532,'Zip Code Lookup'!$A$115:$A$148,'Zip Code Lookup'!$C$115:$C$148,"ORG 1"),"N/A")</f>
        <v>N/A</v>
      </c>
    </row>
    <row r="1533" spans="3:6" x14ac:dyDescent="0.25">
      <c r="C1533" s="89">
        <v>45313</v>
      </c>
      <c r="D1533">
        <v>48238</v>
      </c>
      <c r="E1533" t="s">
        <v>1197</v>
      </c>
      <c r="F1533" t="str">
        <f>IF(E1533="ORG 6 / ORG 1",_xlfn.XLOOKUP(D1533,'Zip Code Lookup'!$A$115:$A$148,'Zip Code Lookup'!$C$115:$C$148,"ORG 1"),"N/A")</f>
        <v>N/A</v>
      </c>
    </row>
    <row r="1534" spans="3:6" x14ac:dyDescent="0.25">
      <c r="C1534" s="89">
        <v>45313</v>
      </c>
      <c r="D1534">
        <v>48327</v>
      </c>
      <c r="E1534" t="str">
        <f>_xlfn.XLOOKUP(_xlfn.XLOOKUP(D1534,'Zip Code Lookup'!$F$29:$F$1276,'Zip Code Lookup'!$G$29:$G$1276),'Data Entry'!$AC$2:$AC$85,'Data Entry'!$AD$2:$AD$85,"Not Found")</f>
        <v>Not Found</v>
      </c>
      <c r="F1534" t="str">
        <f>IF(E1534="ORG 6 / ORG 1",_xlfn.XLOOKUP(D1534,'Zip Code Lookup'!$A$115:$A$148,'Zip Code Lookup'!$C$115:$C$148,"ORG 1"),"N/A")</f>
        <v>N/A</v>
      </c>
    </row>
    <row r="1535" spans="3:6" x14ac:dyDescent="0.25">
      <c r="C1535" s="89">
        <v>45313</v>
      </c>
      <c r="D1535">
        <v>48207</v>
      </c>
      <c r="E1535" t="s">
        <v>1197</v>
      </c>
      <c r="F1535" t="str">
        <f>IF(E1535="ORG 6 / ORG 1",_xlfn.XLOOKUP(D1535,'Zip Code Lookup'!$A$115:$A$148,'Zip Code Lookup'!$C$115:$C$148,"ORG 1"),"N/A")</f>
        <v>N/A</v>
      </c>
    </row>
    <row r="1536" spans="3:6" x14ac:dyDescent="0.25">
      <c r="C1536" s="89">
        <v>45313</v>
      </c>
      <c r="D1536">
        <v>48234</v>
      </c>
      <c r="E1536" t="s">
        <v>1197</v>
      </c>
      <c r="F1536" t="str">
        <f>IF(E1536="ORG 6 / ORG 1",_xlfn.XLOOKUP(D1536,'Zip Code Lookup'!$A$115:$A$148,'Zip Code Lookup'!$C$115:$C$148,"ORG 1"),"N/A")</f>
        <v>N/A</v>
      </c>
    </row>
    <row r="1537" spans="3:6" x14ac:dyDescent="0.25">
      <c r="C1537" s="89">
        <v>45313</v>
      </c>
      <c r="D1537">
        <v>48911</v>
      </c>
      <c r="E1537" t="str">
        <f>_xlfn.XLOOKUP(_xlfn.XLOOKUP(D1537,'Zip Code Lookup'!$F$29:$F$1276,'Zip Code Lookup'!$G$29:$G$1276),'Data Entry'!$AC$2:$AC$85,'Data Entry'!$AD$2:$AD$85,"Not Found")</f>
        <v>ORG 14</v>
      </c>
      <c r="F1537" t="str">
        <f>IF(E1537="ORG 6 / ORG 1",_xlfn.XLOOKUP(D1537,'Zip Code Lookup'!$A$115:$A$148,'Zip Code Lookup'!$C$115:$C$148,"ORG 1"),"N/A")</f>
        <v>N/A</v>
      </c>
    </row>
    <row r="1538" spans="3:6" x14ac:dyDescent="0.25">
      <c r="C1538" s="89">
        <v>45313</v>
      </c>
      <c r="D1538">
        <v>48021</v>
      </c>
      <c r="E1538" t="str">
        <f>_xlfn.XLOOKUP(_xlfn.XLOOKUP(D1538,'Zip Code Lookup'!$F$29:$F$1276,'Zip Code Lookup'!$G$29:$G$1276),'Data Entry'!$AC$2:$AC$85,'Data Entry'!$AD$2:$AD$85,"Not Found")</f>
        <v>Not Found</v>
      </c>
      <c r="F1538" t="str">
        <f>IF(E1538="ORG 6 / ORG 1",_xlfn.XLOOKUP(D1538,'Zip Code Lookup'!$A$115:$A$148,'Zip Code Lookup'!$C$115:$C$148,"ORG 1"),"N/A")</f>
        <v>N/A</v>
      </c>
    </row>
    <row r="1539" spans="3:6" x14ac:dyDescent="0.25">
      <c r="C1539" s="89">
        <v>45313</v>
      </c>
      <c r="D1539">
        <v>48105</v>
      </c>
      <c r="E1539" t="str">
        <f>_xlfn.XLOOKUP(_xlfn.XLOOKUP(D1539,'Zip Code Lookup'!$F$29:$F$1276,'Zip Code Lookup'!$G$29:$G$1276),'Data Entry'!$AC$2:$AC$85,'Data Entry'!$AD$2:$AD$85,"Not Found")</f>
        <v>ORG 12</v>
      </c>
      <c r="F1539" t="str">
        <f>IF(E1539="ORG 6 / ORG 1",_xlfn.XLOOKUP(D1539,'Zip Code Lookup'!$A$115:$A$148,'Zip Code Lookup'!$C$115:$C$148,"ORG 1"),"N/A")</f>
        <v>N/A</v>
      </c>
    </row>
    <row r="1540" spans="3:6" x14ac:dyDescent="0.25">
      <c r="C1540" s="89">
        <v>45313</v>
      </c>
      <c r="D1540">
        <v>48006</v>
      </c>
      <c r="E1540" t="str">
        <f>_xlfn.XLOOKUP(_xlfn.XLOOKUP(D1540,'Zip Code Lookup'!$F$29:$F$1276,'Zip Code Lookup'!$G$29:$G$1276),'Data Entry'!$AC$2:$AC$85,'Data Entry'!$AD$2:$AD$85,"Not Found")</f>
        <v>ORG 8</v>
      </c>
      <c r="F1540" t="str">
        <f>IF(E1540="ORG 6 / ORG 1",_xlfn.XLOOKUP(D1540,'Zip Code Lookup'!$A$115:$A$148,'Zip Code Lookup'!$C$115:$C$148,"ORG 1"),"N/A")</f>
        <v>N/A</v>
      </c>
    </row>
    <row r="1541" spans="3:6" x14ac:dyDescent="0.25">
      <c r="C1541" s="89">
        <v>45314</v>
      </c>
      <c r="D1541">
        <v>49503</v>
      </c>
      <c r="E1541" t="str">
        <f>_xlfn.XLOOKUP(_xlfn.XLOOKUP(D1541,'Zip Code Lookup'!$F$29:$F$1276,'Zip Code Lookup'!$G$29:$G$1276),'Data Entry'!$AC$2:$AC$85,'Data Entry'!$AD$2:$AD$85,"Not Found")</f>
        <v>ORG 2</v>
      </c>
      <c r="F1541" t="str">
        <f>IF(E1541="ORG 6 / ORG 1",_xlfn.XLOOKUP(D1541,'Zip Code Lookup'!$A$115:$A$148,'Zip Code Lookup'!$C$115:$C$148,"ORG 1"),"N/A")</f>
        <v>N/A</v>
      </c>
    </row>
    <row r="1542" spans="3:6" x14ac:dyDescent="0.25">
      <c r="C1542" s="89">
        <v>45314</v>
      </c>
      <c r="D1542">
        <v>48225</v>
      </c>
      <c r="E1542" t="s">
        <v>1197</v>
      </c>
      <c r="F1542" t="str">
        <f>IF(E1542="ORG 6 / ORG 1",_xlfn.XLOOKUP(D1542,'Zip Code Lookup'!$A$115:$A$148,'Zip Code Lookup'!$C$115:$C$148,"ORG 1"),"N/A")</f>
        <v>N/A</v>
      </c>
    </row>
    <row r="1543" spans="3:6" x14ac:dyDescent="0.25">
      <c r="C1543" s="89">
        <v>45314</v>
      </c>
      <c r="D1543">
        <v>48203</v>
      </c>
      <c r="E1543" t="s">
        <v>1197</v>
      </c>
      <c r="F1543" t="str">
        <f>IF(E1543="ORG 6 / ORG 1",_xlfn.XLOOKUP(D1543,'Zip Code Lookup'!$A$115:$A$148,'Zip Code Lookup'!$C$115:$C$148,"ORG 1"),"N/A")</f>
        <v>N/A</v>
      </c>
    </row>
    <row r="1544" spans="3:6" x14ac:dyDescent="0.25">
      <c r="C1544" s="89">
        <v>45315</v>
      </c>
      <c r="D1544">
        <v>49508</v>
      </c>
      <c r="E1544" t="str">
        <f>_xlfn.XLOOKUP(_xlfn.XLOOKUP(D1544,'Zip Code Lookup'!$F$29:$F$1276,'Zip Code Lookup'!$G$29:$G$1276),'Data Entry'!$AC$2:$AC$85,'Data Entry'!$AD$2:$AD$85,"Not Found")</f>
        <v>ORG 2</v>
      </c>
      <c r="F1544" t="str">
        <f>IF(E1544="ORG 6 / ORG 1",_xlfn.XLOOKUP(D1544,'Zip Code Lookup'!$A$115:$A$148,'Zip Code Lookup'!$C$115:$C$148,"ORG 1"),"N/A")</f>
        <v>N/A</v>
      </c>
    </row>
    <row r="1545" spans="3:6" x14ac:dyDescent="0.25">
      <c r="C1545" s="89">
        <v>45315</v>
      </c>
      <c r="D1545">
        <v>49507</v>
      </c>
      <c r="E1545" t="str">
        <f>_xlfn.XLOOKUP(_xlfn.XLOOKUP(D1545,'Zip Code Lookup'!$F$29:$F$1276,'Zip Code Lookup'!$G$29:$G$1276),'Data Entry'!$AC$2:$AC$85,'Data Entry'!$AD$2:$AD$85,"Not Found")</f>
        <v>ORG 2</v>
      </c>
      <c r="F1545" t="str">
        <f>IF(E1545="ORG 6 / ORG 1",_xlfn.XLOOKUP(D1545,'Zip Code Lookup'!$A$115:$A$148,'Zip Code Lookup'!$C$115:$C$148,"ORG 1"),"N/A")</f>
        <v>N/A</v>
      </c>
    </row>
    <row r="1546" spans="3:6" x14ac:dyDescent="0.25">
      <c r="C1546" s="89">
        <v>45315</v>
      </c>
      <c r="D1546">
        <v>48640</v>
      </c>
      <c r="E1546" t="str">
        <f>_xlfn.XLOOKUP(_xlfn.XLOOKUP(D1546,'Zip Code Lookup'!$F$29:$F$1276,'Zip Code Lookup'!$G$29:$G$1276),'Data Entry'!$AC$2:$AC$85,'Data Entry'!$AD$2:$AD$85,"Not Found")</f>
        <v>ORG 11</v>
      </c>
      <c r="F1546" t="str">
        <f>IF(E1546="ORG 6 / ORG 1",_xlfn.XLOOKUP(D1546,'Zip Code Lookup'!$A$115:$A$148,'Zip Code Lookup'!$C$115:$C$148,"ORG 1"),"N/A")</f>
        <v>N/A</v>
      </c>
    </row>
    <row r="1547" spans="3:6" x14ac:dyDescent="0.25">
      <c r="C1547" s="89">
        <v>45316</v>
      </c>
      <c r="D1547">
        <v>49442</v>
      </c>
      <c r="E1547" t="s">
        <v>1192</v>
      </c>
      <c r="F1547" t="str">
        <f>IF(E1547="ORG 6 / ORG 1",_xlfn.XLOOKUP(D1547,'Zip Code Lookup'!$A$115:$A$148,'Zip Code Lookup'!$C$115:$C$148,"ORG 1"),"N/A")</f>
        <v>N/A</v>
      </c>
    </row>
    <row r="1548" spans="3:6" x14ac:dyDescent="0.25">
      <c r="C1548" s="89">
        <v>45316</v>
      </c>
      <c r="D1548">
        <v>48879</v>
      </c>
      <c r="E1548" t="str">
        <f>_xlfn.XLOOKUP(_xlfn.XLOOKUP(D1548,'Zip Code Lookup'!$F$29:$F$1276,'Zip Code Lookup'!$G$29:$G$1276),'Data Entry'!$AC$2:$AC$85,'Data Entry'!$AD$2:$AD$85,"Not Found")</f>
        <v>ORG 14</v>
      </c>
      <c r="F1548" t="str">
        <f>IF(E1548="ORG 6 / ORG 1",_xlfn.XLOOKUP(D1548,'Zip Code Lookup'!$A$115:$A$148,'Zip Code Lookup'!$C$115:$C$148,"ORG 1"),"N/A")</f>
        <v>N/A</v>
      </c>
    </row>
    <row r="1549" spans="3:6" x14ac:dyDescent="0.25">
      <c r="C1549" s="89">
        <v>45316</v>
      </c>
      <c r="D1549">
        <v>48888</v>
      </c>
      <c r="E1549" t="str">
        <f>_xlfn.XLOOKUP(_xlfn.XLOOKUP(D1549,'Zip Code Lookup'!$F$29:$F$1276,'Zip Code Lookup'!$G$29:$G$1276),'Data Entry'!$AC$2:$AC$85,'Data Entry'!$AD$2:$AD$85,"Not Found")</f>
        <v>ORG 2</v>
      </c>
      <c r="F1549" t="str">
        <f>IF(E1549="ORG 6 / ORG 1",_xlfn.XLOOKUP(D1549,'Zip Code Lookup'!$A$115:$A$148,'Zip Code Lookup'!$C$115:$C$148,"ORG 1"),"N/A")</f>
        <v>N/A</v>
      </c>
    </row>
    <row r="1550" spans="3:6" x14ac:dyDescent="0.25">
      <c r="C1550" s="89">
        <v>45316</v>
      </c>
      <c r="D1550">
        <v>48071</v>
      </c>
      <c r="E1550" t="str">
        <f>_xlfn.XLOOKUP(_xlfn.XLOOKUP(D1550,'Zip Code Lookup'!$F$29:$F$1276,'Zip Code Lookup'!$G$29:$G$1276),'Data Entry'!$AC$2:$AC$85,'Data Entry'!$AD$2:$AD$85,"Not Found")</f>
        <v>Not Found</v>
      </c>
      <c r="F1550" t="str">
        <f>IF(E1550="ORG 6 / ORG 1",_xlfn.XLOOKUP(D1550,'Zip Code Lookup'!$A$115:$A$148,'Zip Code Lookup'!$C$115:$C$148,"ORG 1"),"N/A")</f>
        <v>N/A</v>
      </c>
    </row>
    <row r="1551" spans="3:6" x14ac:dyDescent="0.25">
      <c r="C1551" s="89">
        <v>45316</v>
      </c>
      <c r="D1551">
        <v>49601</v>
      </c>
      <c r="E1551" t="str">
        <f>_xlfn.XLOOKUP(_xlfn.XLOOKUP(D1551,'Zip Code Lookup'!$F$29:$F$1276,'Zip Code Lookup'!$G$29:$G$1276),'Data Entry'!$AC$2:$AC$85,'Data Entry'!$AD$2:$AD$85,"Not Found")</f>
        <v>ORG 15</v>
      </c>
      <c r="F1551" t="str">
        <f>IF(E1551="ORG 6 / ORG 1",_xlfn.XLOOKUP(D1551,'Zip Code Lookup'!$A$115:$A$148,'Zip Code Lookup'!$C$115:$C$148,"ORG 1"),"N/A")</f>
        <v>N/A</v>
      </c>
    </row>
    <row r="1552" spans="3:6" x14ac:dyDescent="0.25">
      <c r="C1552" s="89">
        <v>45317</v>
      </c>
      <c r="D1552">
        <v>49444</v>
      </c>
      <c r="E1552" t="str">
        <f>_xlfn.XLOOKUP(_xlfn.XLOOKUP(D1552,'Zip Code Lookup'!$F$29:$F$1276,'Zip Code Lookup'!$G$29:$G$1276),'Data Entry'!$AC$2:$AC$85,'Data Entry'!$AD$2:$AD$85,"Not Found")</f>
        <v>ORG 2</v>
      </c>
      <c r="F1552" t="str">
        <f>IF(E1552="ORG 6 / ORG 1",_xlfn.XLOOKUP(D1552,'Zip Code Lookup'!$A$115:$A$148,'Zip Code Lookup'!$C$115:$C$148,"ORG 1"),"N/A")</f>
        <v>N/A</v>
      </c>
    </row>
    <row r="1553" spans="3:6" x14ac:dyDescent="0.25">
      <c r="C1553" s="89">
        <v>45317</v>
      </c>
      <c r="D1553">
        <v>49548</v>
      </c>
      <c r="E1553" t="str">
        <f>_xlfn.XLOOKUP(_xlfn.XLOOKUP(D1553,'Zip Code Lookup'!$F$29:$F$1276,'Zip Code Lookup'!$G$29:$G$1276),'Data Entry'!$AC$2:$AC$85,'Data Entry'!$AD$2:$AD$85,"Not Found")</f>
        <v>ORG 2</v>
      </c>
      <c r="F1553" t="str">
        <f>IF(E1553="ORG 6 / ORG 1",_xlfn.XLOOKUP(D1553,'Zip Code Lookup'!$A$115:$A$148,'Zip Code Lookup'!$C$115:$C$148,"ORG 1"),"N/A")</f>
        <v>N/A</v>
      </c>
    </row>
    <row r="1554" spans="3:6" x14ac:dyDescent="0.25">
      <c r="C1554" s="89">
        <v>45318</v>
      </c>
      <c r="D1554">
        <v>48451</v>
      </c>
      <c r="E1554" t="str">
        <f>_xlfn.XLOOKUP(_xlfn.XLOOKUP(D1554,'Zip Code Lookup'!$F$29:$F$1276,'Zip Code Lookup'!$G$29:$G$1276),'Data Entry'!$AC$2:$AC$85,'Data Entry'!$AD$2:$AD$85,"Not Found")</f>
        <v>ORG 10</v>
      </c>
      <c r="F1554" t="str">
        <f>IF(E1554="ORG 6 / ORG 1",_xlfn.XLOOKUP(D1554,'Zip Code Lookup'!$A$115:$A$148,'Zip Code Lookup'!$C$115:$C$148,"ORG 1"),"N/A")</f>
        <v>N/A</v>
      </c>
    </row>
    <row r="1555" spans="3:6" x14ac:dyDescent="0.25">
      <c r="C1555" s="89">
        <v>45318</v>
      </c>
      <c r="D1555">
        <v>49246</v>
      </c>
      <c r="E1555" t="str">
        <f>_xlfn.XLOOKUP(_xlfn.XLOOKUP(D1555,'Zip Code Lookup'!$F$29:$F$1276,'Zip Code Lookup'!$G$29:$G$1276),'Data Entry'!$AC$2:$AC$85,'Data Entry'!$AD$2:$AD$85,"Not Found")</f>
        <v>ORG 12</v>
      </c>
      <c r="F1555" t="str">
        <f>IF(E1555="ORG 6 / ORG 1",_xlfn.XLOOKUP(D1555,'Zip Code Lookup'!$A$115:$A$148,'Zip Code Lookup'!$C$115:$C$148,"ORG 1"),"N/A")</f>
        <v>N/A</v>
      </c>
    </row>
    <row r="1556" spans="3:6" x14ac:dyDescent="0.25">
      <c r="C1556" s="89">
        <v>45320</v>
      </c>
      <c r="D1556">
        <v>48237</v>
      </c>
      <c r="E1556" t="str">
        <f>_xlfn.XLOOKUP(_xlfn.XLOOKUP(D1556,'Zip Code Lookup'!$F$29:$F$1276,'Zip Code Lookup'!$G$29:$G$1276),'Data Entry'!$AC$2:$AC$85,'Data Entry'!$AD$2:$AD$85,"Not Found")</f>
        <v>Not Found</v>
      </c>
      <c r="F1556" t="str">
        <f>IF(E1556="ORG 6 / ORG 1",_xlfn.XLOOKUP(D1556,'Zip Code Lookup'!$A$115:$A$148,'Zip Code Lookup'!$C$115:$C$148,"ORG 1"),"N/A")</f>
        <v>N/A</v>
      </c>
    </row>
    <row r="1557" spans="3:6" x14ac:dyDescent="0.25">
      <c r="C1557" s="89">
        <v>45320</v>
      </c>
      <c r="D1557">
        <v>48310</v>
      </c>
      <c r="E1557" t="str">
        <f>_xlfn.XLOOKUP(_xlfn.XLOOKUP(D1557,'Zip Code Lookup'!$F$29:$F$1276,'Zip Code Lookup'!$G$29:$G$1276),'Data Entry'!$AC$2:$AC$85,'Data Entry'!$AD$2:$AD$85,"Not Found")</f>
        <v>Not Found</v>
      </c>
      <c r="F1557" t="str">
        <f>IF(E1557="ORG 6 / ORG 1",_xlfn.XLOOKUP(D1557,'Zip Code Lookup'!$A$115:$A$148,'Zip Code Lookup'!$C$115:$C$148,"ORG 1"),"N/A")</f>
        <v>N/A</v>
      </c>
    </row>
    <row r="1558" spans="3:6" x14ac:dyDescent="0.25">
      <c r="C1558" s="89">
        <v>45320</v>
      </c>
      <c r="D1558">
        <v>48198</v>
      </c>
      <c r="E1558" t="str">
        <f>_xlfn.XLOOKUP(_xlfn.XLOOKUP(D1558,'Zip Code Lookup'!$F$29:$F$1276,'Zip Code Lookup'!$G$29:$G$1276),'Data Entry'!$AC$2:$AC$85,'Data Entry'!$AD$2:$AD$85,"Not Found")</f>
        <v>ORG 12</v>
      </c>
      <c r="F1558" t="str">
        <f>IF(E1558="ORG 6 / ORG 1",_xlfn.XLOOKUP(D1558,'Zip Code Lookup'!$A$115:$A$148,'Zip Code Lookup'!$C$115:$C$148,"ORG 1"),"N/A")</f>
        <v>N/A</v>
      </c>
    </row>
    <row r="1559" spans="3:6" x14ac:dyDescent="0.25">
      <c r="C1559" s="89">
        <v>45320</v>
      </c>
      <c r="D1559">
        <v>48218</v>
      </c>
      <c r="E1559" t="s">
        <v>1197</v>
      </c>
      <c r="F1559" t="str">
        <f>IF(E1559="ORG 6 / ORG 1",_xlfn.XLOOKUP(D1559,'Zip Code Lookup'!$A$115:$A$148,'Zip Code Lookup'!$C$115:$C$148,"ORG 1"),"N/A")</f>
        <v>N/A</v>
      </c>
    </row>
    <row r="1560" spans="3:6" x14ac:dyDescent="0.25">
      <c r="C1560" s="89">
        <v>45320</v>
      </c>
      <c r="D1560">
        <v>49058</v>
      </c>
      <c r="E1560" t="s">
        <v>1192</v>
      </c>
      <c r="F1560" t="str">
        <f>IF(E1560="ORG 6 / ORG 1",_xlfn.XLOOKUP(D1560,'Zip Code Lookup'!$A$115:$A$148,'Zip Code Lookup'!$C$115:$C$148,"ORG 1"),"N/A")</f>
        <v>N/A</v>
      </c>
    </row>
    <row r="1561" spans="3:6" x14ac:dyDescent="0.25">
      <c r="C1561" s="89">
        <v>45320</v>
      </c>
      <c r="D1561">
        <v>48375</v>
      </c>
      <c r="E1561" t="str">
        <f>_xlfn.XLOOKUP(_xlfn.XLOOKUP(D1561,'Zip Code Lookup'!$F$29:$F$1276,'Zip Code Lookup'!$G$29:$G$1276),'Data Entry'!$AC$2:$AC$85,'Data Entry'!$AD$2:$AD$85,"Not Found")</f>
        <v>Not Found</v>
      </c>
      <c r="F1561" t="str">
        <f>IF(E1561="ORG 6 / ORG 1",_xlfn.XLOOKUP(D1561,'Zip Code Lookup'!$A$115:$A$148,'Zip Code Lookup'!$C$115:$C$148,"ORG 1"),"N/A")</f>
        <v>N/A</v>
      </c>
    </row>
    <row r="1562" spans="3:6" x14ac:dyDescent="0.25">
      <c r="C1562" s="89">
        <v>45320</v>
      </c>
      <c r="D1562">
        <v>48846</v>
      </c>
      <c r="E1562" t="str">
        <f>_xlfn.XLOOKUP(_xlfn.XLOOKUP(D1562,'Zip Code Lookup'!$F$29:$F$1276,'Zip Code Lookup'!$G$29:$G$1276),'Data Entry'!$AC$2:$AC$85,'Data Entry'!$AD$2:$AD$85,"Not Found")</f>
        <v>ORG 2</v>
      </c>
      <c r="F1562" t="str">
        <f>IF(E1562="ORG 6 / ORG 1",_xlfn.XLOOKUP(D1562,'Zip Code Lookup'!$A$115:$A$148,'Zip Code Lookup'!$C$115:$C$148,"ORG 1"),"N/A")</f>
        <v>N/A</v>
      </c>
    </row>
    <row r="1563" spans="3:6" x14ac:dyDescent="0.25">
      <c r="C1563" s="89">
        <v>45320</v>
      </c>
      <c r="D1563">
        <v>48098</v>
      </c>
      <c r="E1563" t="str">
        <f>_xlfn.XLOOKUP(_xlfn.XLOOKUP(D1563,'Zip Code Lookup'!$F$29:$F$1276,'Zip Code Lookup'!$G$29:$G$1276),'Data Entry'!$AC$2:$AC$85,'Data Entry'!$AD$2:$AD$85,"Not Found")</f>
        <v>Not Found</v>
      </c>
      <c r="F1563" t="str">
        <f>IF(E1563="ORG 6 / ORG 1",_xlfn.XLOOKUP(D1563,'Zip Code Lookup'!$A$115:$A$148,'Zip Code Lookup'!$C$115:$C$148,"ORG 1"),"N/A")</f>
        <v>N/A</v>
      </c>
    </row>
    <row r="1564" spans="3:6" x14ac:dyDescent="0.25">
      <c r="C1564" s="89">
        <v>45320</v>
      </c>
      <c r="D1564">
        <v>49508</v>
      </c>
      <c r="E1564" t="str">
        <f>_xlfn.XLOOKUP(_xlfn.XLOOKUP(D1564,'Zip Code Lookup'!$F$29:$F$1276,'Zip Code Lookup'!$G$29:$G$1276),'Data Entry'!$AC$2:$AC$85,'Data Entry'!$AD$2:$AD$85,"Not Found")</f>
        <v>ORG 2</v>
      </c>
      <c r="F1564" t="str">
        <f>IF(E1564="ORG 6 / ORG 1",_xlfn.XLOOKUP(D1564,'Zip Code Lookup'!$A$115:$A$148,'Zip Code Lookup'!$C$115:$C$148,"ORG 1"),"N/A")</f>
        <v>N/A</v>
      </c>
    </row>
    <row r="1565" spans="3:6" x14ac:dyDescent="0.25">
      <c r="C1565" s="89">
        <v>45320</v>
      </c>
      <c r="D1565">
        <v>49321</v>
      </c>
      <c r="E1565" t="str">
        <f>_xlfn.XLOOKUP(_xlfn.XLOOKUP(D1565,'Zip Code Lookup'!$F$29:$F$1276,'Zip Code Lookup'!$G$29:$G$1276),'Data Entry'!$AC$2:$AC$85,'Data Entry'!$AD$2:$AD$85,"Not Found")</f>
        <v>ORG 2</v>
      </c>
      <c r="F1565" t="str">
        <f>IF(E1565="ORG 6 / ORG 1",_xlfn.XLOOKUP(D1565,'Zip Code Lookup'!$A$115:$A$148,'Zip Code Lookup'!$C$115:$C$148,"ORG 1"),"N/A")</f>
        <v>N/A</v>
      </c>
    </row>
    <row r="1566" spans="3:6" x14ac:dyDescent="0.25">
      <c r="C1566" s="89">
        <v>45320</v>
      </c>
      <c r="D1566">
        <v>48215</v>
      </c>
      <c r="E1566" t="s">
        <v>1197</v>
      </c>
      <c r="F1566" t="str">
        <f>IF(E1566="ORG 6 / ORG 1",_xlfn.XLOOKUP(D1566,'Zip Code Lookup'!$A$115:$A$148,'Zip Code Lookup'!$C$115:$C$148,"ORG 1"),"N/A")</f>
        <v>N/A</v>
      </c>
    </row>
    <row r="1567" spans="3:6" x14ac:dyDescent="0.25">
      <c r="C1567" s="89">
        <v>45320</v>
      </c>
      <c r="D1567">
        <v>49345</v>
      </c>
      <c r="E1567" t="str">
        <f>_xlfn.XLOOKUP(_xlfn.XLOOKUP(D1567,'Zip Code Lookup'!$F$29:$F$1276,'Zip Code Lookup'!$G$29:$G$1276),'Data Entry'!$AC$2:$AC$85,'Data Entry'!$AD$2:$AD$85,"Not Found")</f>
        <v>ORG 2</v>
      </c>
      <c r="F1567" t="str">
        <f>IF(E1567="ORG 6 / ORG 1",_xlfn.XLOOKUP(D1567,'Zip Code Lookup'!$A$115:$A$148,'Zip Code Lookup'!$C$115:$C$148,"ORG 1"),"N/A")</f>
        <v>N/A</v>
      </c>
    </row>
    <row r="1568" spans="3:6" x14ac:dyDescent="0.25">
      <c r="C1568" s="89">
        <v>45320</v>
      </c>
      <c r="D1568">
        <v>48829</v>
      </c>
      <c r="E1568" t="str">
        <f>_xlfn.XLOOKUP(_xlfn.XLOOKUP(D1568,'Zip Code Lookup'!$F$29:$F$1276,'Zip Code Lookup'!$G$29:$G$1276),'Data Entry'!$AC$2:$AC$85,'Data Entry'!$AD$2:$AD$85,"Not Found")</f>
        <v>ORG 2</v>
      </c>
      <c r="F1568" t="str">
        <f>IF(E1568="ORG 6 / ORG 1",_xlfn.XLOOKUP(D1568,'Zip Code Lookup'!$A$115:$A$148,'Zip Code Lookup'!$C$115:$C$148,"ORG 1"),"N/A")</f>
        <v>N/A</v>
      </c>
    </row>
    <row r="1569" spans="3:6" x14ac:dyDescent="0.25">
      <c r="C1569" s="89">
        <v>45320</v>
      </c>
      <c r="D1569">
        <v>48137</v>
      </c>
      <c r="E1569" t="str">
        <f>_xlfn.XLOOKUP(_xlfn.XLOOKUP(D1569,'Zip Code Lookup'!$F$29:$F$1276,'Zip Code Lookup'!$G$29:$G$1276),'Data Entry'!$AC$2:$AC$85,'Data Entry'!$AD$2:$AD$85,"Not Found")</f>
        <v>ORG 12</v>
      </c>
      <c r="F1569" t="str">
        <f>IF(E1569="ORG 6 / ORG 1",_xlfn.XLOOKUP(D1569,'Zip Code Lookup'!$A$115:$A$148,'Zip Code Lookup'!$C$115:$C$148,"ORG 1"),"N/A")</f>
        <v>N/A</v>
      </c>
    </row>
    <row r="1570" spans="3:6" x14ac:dyDescent="0.25">
      <c r="C1570" s="89">
        <v>45320</v>
      </c>
      <c r="D1570">
        <v>48218</v>
      </c>
      <c r="E1570" t="s">
        <v>1191</v>
      </c>
      <c r="F1570" t="str">
        <f>IF(E1570="ORG 6 / ORG 1",_xlfn.XLOOKUP(D1570,'Zip Code Lookup'!$A$115:$A$148,'Zip Code Lookup'!$C$115:$C$148,"ORG 1"),"N/A")</f>
        <v>N/A</v>
      </c>
    </row>
    <row r="1571" spans="3:6" x14ac:dyDescent="0.25">
      <c r="C1571" s="89">
        <v>45320</v>
      </c>
      <c r="D1571">
        <v>48218</v>
      </c>
      <c r="E1571" t="s">
        <v>1191</v>
      </c>
      <c r="F1571" t="str">
        <f>IF(E1571="ORG 6 / ORG 1",_xlfn.XLOOKUP(D1571,'Zip Code Lookup'!$A$115:$A$148,'Zip Code Lookup'!$C$115:$C$148,"ORG 1"),"N/A")</f>
        <v>N/A</v>
      </c>
    </row>
    <row r="1572" spans="3:6" x14ac:dyDescent="0.25">
      <c r="C1572" s="89">
        <v>45320</v>
      </c>
      <c r="D1572">
        <v>48094</v>
      </c>
      <c r="E1572" t="str">
        <f>_xlfn.XLOOKUP(_xlfn.XLOOKUP(D1572,'Zip Code Lookup'!$F$29:$F$1276,'Zip Code Lookup'!$G$29:$G$1276),'Data Entry'!$AC$2:$AC$85,'Data Entry'!$AD$2:$AD$85,"Not Found")</f>
        <v>Not Found</v>
      </c>
      <c r="F1572" t="str">
        <f>IF(E1572="ORG 6 / ORG 1",_xlfn.XLOOKUP(D1572,'Zip Code Lookup'!$A$115:$A$148,'Zip Code Lookup'!$C$115:$C$148,"ORG 1"),"N/A")</f>
        <v>N/A</v>
      </c>
    </row>
    <row r="1573" spans="3:6" x14ac:dyDescent="0.25">
      <c r="C1573" s="89">
        <v>45320</v>
      </c>
      <c r="D1573">
        <v>49004</v>
      </c>
      <c r="E1573" t="str">
        <f>_xlfn.XLOOKUP(_xlfn.XLOOKUP(D1573,'Zip Code Lookup'!$F$29:$F$1276,'Zip Code Lookup'!$G$29:$G$1276),'Data Entry'!$AC$2:$AC$85,'Data Entry'!$AD$2:$AD$85,"Not Found")</f>
        <v>ORG 15</v>
      </c>
      <c r="F1573" t="str">
        <f>IF(E1573="ORG 6 / ORG 1",_xlfn.XLOOKUP(D1573,'Zip Code Lookup'!$A$115:$A$148,'Zip Code Lookup'!$C$115:$C$148,"ORG 1"),"N/A")</f>
        <v>N/A</v>
      </c>
    </row>
    <row r="1574" spans="3:6" x14ac:dyDescent="0.25">
      <c r="C1574" s="89">
        <v>45320</v>
      </c>
      <c r="D1574">
        <v>49519</v>
      </c>
      <c r="E1574" t="str">
        <f>_xlfn.XLOOKUP(_xlfn.XLOOKUP(D1574,'Zip Code Lookup'!$F$29:$F$1276,'Zip Code Lookup'!$G$29:$G$1276),'Data Entry'!$AC$2:$AC$85,'Data Entry'!$AD$2:$AD$85,"Not Found")</f>
        <v>ORG 2</v>
      </c>
      <c r="F1574" t="str">
        <f>IF(E1574="ORG 6 / ORG 1",_xlfn.XLOOKUP(D1574,'Zip Code Lookup'!$A$115:$A$148,'Zip Code Lookup'!$C$115:$C$148,"ORG 1"),"N/A")</f>
        <v>N/A</v>
      </c>
    </row>
    <row r="1575" spans="3:6" x14ac:dyDescent="0.25">
      <c r="C1575" s="89">
        <v>45320</v>
      </c>
      <c r="D1575">
        <v>48867</v>
      </c>
      <c r="E1575" t="str">
        <f>_xlfn.XLOOKUP(_xlfn.XLOOKUP(D1575,'Zip Code Lookup'!$F$29:$F$1276,'Zip Code Lookup'!$G$29:$G$1276),'Data Entry'!$AC$2:$AC$85,'Data Entry'!$AD$2:$AD$85,"Not Found")</f>
        <v>ORG 10</v>
      </c>
      <c r="F1575" t="str">
        <f>IF(E1575="ORG 6 / ORG 1",_xlfn.XLOOKUP(D1575,'Zip Code Lookup'!$A$115:$A$148,'Zip Code Lookup'!$C$115:$C$148,"ORG 1"),"N/A")</f>
        <v>N/A</v>
      </c>
    </row>
    <row r="1576" spans="3:6" x14ac:dyDescent="0.25">
      <c r="C1576" s="89">
        <v>45320</v>
      </c>
      <c r="D1576">
        <v>48073</v>
      </c>
      <c r="E1576" t="str">
        <f>_xlfn.XLOOKUP(_xlfn.XLOOKUP(D1576,'Zip Code Lookup'!$F$29:$F$1276,'Zip Code Lookup'!$G$29:$G$1276),'Data Entry'!$AC$2:$AC$85,'Data Entry'!$AD$2:$AD$85,"Not Found")</f>
        <v>Not Found</v>
      </c>
      <c r="F1576" t="str">
        <f>IF(E1576="ORG 6 / ORG 1",_xlfn.XLOOKUP(D1576,'Zip Code Lookup'!$A$115:$A$148,'Zip Code Lookup'!$C$115:$C$148,"ORG 1"),"N/A")</f>
        <v>N/A</v>
      </c>
    </row>
    <row r="1577" spans="3:6" x14ac:dyDescent="0.25">
      <c r="C1577" s="89">
        <v>45320</v>
      </c>
      <c r="D1577">
        <v>48214</v>
      </c>
      <c r="E1577" t="s">
        <v>1197</v>
      </c>
      <c r="F1577" t="str">
        <f>IF(E1577="ORG 6 / ORG 1",_xlfn.XLOOKUP(D1577,'Zip Code Lookup'!$A$115:$A$148,'Zip Code Lookup'!$C$115:$C$148,"ORG 1"),"N/A")</f>
        <v>N/A</v>
      </c>
    </row>
    <row r="1578" spans="3:6" x14ac:dyDescent="0.25">
      <c r="C1578" s="89">
        <v>45320</v>
      </c>
      <c r="D1578">
        <v>48507</v>
      </c>
      <c r="E1578" t="str">
        <f>_xlfn.XLOOKUP(_xlfn.XLOOKUP(D1578,'Zip Code Lookup'!$F$29:$F$1276,'Zip Code Lookup'!$G$29:$G$1276),'Data Entry'!$AC$2:$AC$85,'Data Entry'!$AD$2:$AD$85,"Not Found")</f>
        <v>ORG 10</v>
      </c>
      <c r="F1578" t="str">
        <f>IF(E1578="ORG 6 / ORG 1",_xlfn.XLOOKUP(D1578,'Zip Code Lookup'!$A$115:$A$148,'Zip Code Lookup'!$C$115:$C$148,"ORG 1"),"N/A")</f>
        <v>N/A</v>
      </c>
    </row>
    <row r="1579" spans="3:6" x14ac:dyDescent="0.25">
      <c r="C1579" s="89">
        <v>45321</v>
      </c>
      <c r="D1579">
        <v>48186</v>
      </c>
      <c r="E1579" t="s">
        <v>1191</v>
      </c>
      <c r="F1579" t="str">
        <f>IF(E1579="ORG 6 / ORG 1",_xlfn.XLOOKUP(D1579,'Zip Code Lookup'!$A$115:$A$148,'Zip Code Lookup'!$C$115:$C$148,"ORG 1"),"N/A")</f>
        <v>N/A</v>
      </c>
    </row>
    <row r="1580" spans="3:6" x14ac:dyDescent="0.25">
      <c r="C1580" s="89">
        <v>45321</v>
      </c>
      <c r="D1580">
        <v>48141</v>
      </c>
      <c r="E1580" t="s">
        <v>1191</v>
      </c>
      <c r="F1580" t="str">
        <f>IF(E1580="ORG 6 / ORG 1",_xlfn.XLOOKUP(D1580,'Zip Code Lookup'!$A$115:$A$148,'Zip Code Lookup'!$C$115:$C$148,"ORG 1"),"N/A")</f>
        <v>N/A</v>
      </c>
    </row>
    <row r="1581" spans="3:6" x14ac:dyDescent="0.25">
      <c r="C1581" s="89">
        <v>45321</v>
      </c>
      <c r="D1581">
        <v>48089</v>
      </c>
      <c r="E1581" t="str">
        <f>_xlfn.XLOOKUP(_xlfn.XLOOKUP(D1581,'Zip Code Lookup'!$F$29:$F$1276,'Zip Code Lookup'!$G$29:$G$1276),'Data Entry'!$AC$2:$AC$85,'Data Entry'!$AD$2:$AD$85,"Not Found")</f>
        <v>Not Found</v>
      </c>
      <c r="F1581" t="str">
        <f>IF(E1581="ORG 6 / ORG 1",_xlfn.XLOOKUP(D1581,'Zip Code Lookup'!$A$115:$A$148,'Zip Code Lookup'!$C$115:$C$148,"ORG 1"),"N/A")</f>
        <v>N/A</v>
      </c>
    </row>
    <row r="1582" spans="3:6" x14ac:dyDescent="0.25">
      <c r="C1582" s="89">
        <v>45321</v>
      </c>
      <c r="D1582">
        <v>48207</v>
      </c>
      <c r="E1582" t="s">
        <v>1197</v>
      </c>
      <c r="F1582" t="str">
        <f>IF(E1582="ORG 6 / ORG 1",_xlfn.XLOOKUP(D1582,'Zip Code Lookup'!$A$115:$A$148,'Zip Code Lookup'!$C$115:$C$148,"ORG 1"),"N/A")</f>
        <v>N/A</v>
      </c>
    </row>
    <row r="1583" spans="3:6" x14ac:dyDescent="0.25">
      <c r="C1583" s="89">
        <v>45321</v>
      </c>
      <c r="D1583">
        <v>48228</v>
      </c>
      <c r="E1583" t="s">
        <v>1197</v>
      </c>
      <c r="F1583" t="str">
        <f>IF(E1583="ORG 6 / ORG 1",_xlfn.XLOOKUP(D1583,'Zip Code Lookup'!$A$115:$A$148,'Zip Code Lookup'!$C$115:$C$148,"ORG 1"),"N/A")</f>
        <v>N/A</v>
      </c>
    </row>
    <row r="1584" spans="3:6" x14ac:dyDescent="0.25">
      <c r="C1584" s="89">
        <v>45321</v>
      </c>
      <c r="D1584">
        <v>48154</v>
      </c>
      <c r="E1584" t="s">
        <v>1191</v>
      </c>
      <c r="F1584" t="str">
        <f>IF(E1584="ORG 6 / ORG 1",_xlfn.XLOOKUP(D1584,'Zip Code Lookup'!$A$115:$A$148,'Zip Code Lookup'!$C$115:$C$148,"ORG 1"),"N/A")</f>
        <v>N/A</v>
      </c>
    </row>
    <row r="1585" spans="3:6" x14ac:dyDescent="0.25">
      <c r="C1585" s="89">
        <v>45321</v>
      </c>
      <c r="D1585">
        <v>49056</v>
      </c>
      <c r="E1585" t="str">
        <f>_xlfn.XLOOKUP(_xlfn.XLOOKUP(D1585,'Zip Code Lookup'!$F$29:$F$1276,'Zip Code Lookup'!$G$29:$G$1276),'Data Entry'!$AC$2:$AC$85,'Data Entry'!$AD$2:$AD$85,"Not Found")</f>
        <v>ORG 13</v>
      </c>
      <c r="F1585" t="str">
        <f>IF(E1585="ORG 6 / ORG 1",_xlfn.XLOOKUP(D1585,'Zip Code Lookup'!$A$115:$A$148,'Zip Code Lookup'!$C$115:$C$148,"ORG 1"),"N/A")</f>
        <v>N/A</v>
      </c>
    </row>
    <row r="1586" spans="3:6" x14ac:dyDescent="0.25">
      <c r="C1586" s="89">
        <v>45321</v>
      </c>
      <c r="D1586">
        <v>48850</v>
      </c>
      <c r="E1586" t="str">
        <f>_xlfn.XLOOKUP(_xlfn.XLOOKUP(D1586,'Zip Code Lookup'!$F$29:$F$1276,'Zip Code Lookup'!$G$29:$G$1276),'Data Entry'!$AC$2:$AC$85,'Data Entry'!$AD$2:$AD$85,"Not Found")</f>
        <v>ORG 2</v>
      </c>
      <c r="F1586" t="str">
        <f>IF(E1586="ORG 6 / ORG 1",_xlfn.XLOOKUP(D1586,'Zip Code Lookup'!$A$115:$A$148,'Zip Code Lookup'!$C$115:$C$148,"ORG 1"),"N/A")</f>
        <v>N/A</v>
      </c>
    </row>
    <row r="1587" spans="3:6" x14ac:dyDescent="0.25">
      <c r="C1587" s="89">
        <v>45321</v>
      </c>
      <c r="D1587">
        <v>48034</v>
      </c>
      <c r="E1587" t="str">
        <f>_xlfn.XLOOKUP(_xlfn.XLOOKUP(D1587,'Zip Code Lookup'!$F$29:$F$1276,'Zip Code Lookup'!$G$29:$G$1276),'Data Entry'!$AC$2:$AC$85,'Data Entry'!$AD$2:$AD$85,"Not Found")</f>
        <v>Not Found</v>
      </c>
      <c r="F1587" t="str">
        <f>IF(E1587="ORG 6 / ORG 1",_xlfn.XLOOKUP(D1587,'Zip Code Lookup'!$A$115:$A$148,'Zip Code Lookup'!$C$115:$C$148,"ORG 1"),"N/A")</f>
        <v>N/A</v>
      </c>
    </row>
    <row r="1588" spans="3:6" x14ac:dyDescent="0.25">
      <c r="C1588" s="89">
        <v>45322</v>
      </c>
      <c r="D1588">
        <v>48033</v>
      </c>
      <c r="E1588" t="str">
        <f>_xlfn.XLOOKUP(_xlfn.XLOOKUP(D1588,'Zip Code Lookup'!$F$29:$F$1276,'Zip Code Lookup'!$G$29:$G$1276),'Data Entry'!$AC$2:$AC$85,'Data Entry'!$AD$2:$AD$85,"Not Found")</f>
        <v>Not Found</v>
      </c>
      <c r="F1588" t="str">
        <f>IF(E1588="ORG 6 / ORG 1",_xlfn.XLOOKUP(D1588,'Zip Code Lookup'!$A$115:$A$148,'Zip Code Lookup'!$C$115:$C$148,"ORG 1"),"N/A")</f>
        <v>N/A</v>
      </c>
    </row>
    <row r="1589" spans="3:6" x14ac:dyDescent="0.25">
      <c r="C1589" s="89">
        <v>45322</v>
      </c>
      <c r="D1589">
        <v>49047</v>
      </c>
      <c r="E1589" t="str">
        <f>_xlfn.XLOOKUP(_xlfn.XLOOKUP(D1589,'Zip Code Lookup'!$F$29:$F$1276,'Zip Code Lookup'!$G$29:$G$1276),'Data Entry'!$AC$2:$AC$85,'Data Entry'!$AD$2:$AD$85,"Not Found")</f>
        <v>ORG 13</v>
      </c>
      <c r="F1589" t="str">
        <f>IF(E1589="ORG 6 / ORG 1",_xlfn.XLOOKUP(D1589,'Zip Code Lookup'!$A$115:$A$148,'Zip Code Lookup'!$C$115:$C$148,"ORG 1"),"N/A")</f>
        <v>N/A</v>
      </c>
    </row>
    <row r="1590" spans="3:6" x14ac:dyDescent="0.25">
      <c r="C1590" s="89">
        <v>45322</v>
      </c>
      <c r="D1590">
        <v>48335</v>
      </c>
      <c r="E1590" t="str">
        <f>_xlfn.XLOOKUP(_xlfn.XLOOKUP(D1590,'Zip Code Lookup'!$F$29:$F$1276,'Zip Code Lookup'!$G$29:$G$1276),'Data Entry'!$AC$2:$AC$85,'Data Entry'!$AD$2:$AD$85,"Not Found")</f>
        <v>Not Found</v>
      </c>
      <c r="F1590" t="str">
        <f>IF(E1590="ORG 6 / ORG 1",_xlfn.XLOOKUP(D1590,'Zip Code Lookup'!$A$115:$A$148,'Zip Code Lookup'!$C$115:$C$148,"ORG 1"),"N/A")</f>
        <v>N/A</v>
      </c>
    </row>
    <row r="1591" spans="3:6" x14ac:dyDescent="0.25">
      <c r="C1591" s="89">
        <v>45323</v>
      </c>
      <c r="D1591">
        <v>48180</v>
      </c>
      <c r="E1591" t="s">
        <v>1191</v>
      </c>
      <c r="F1591" t="str">
        <f>IF(E1591="ORG 6 / ORG 1",_xlfn.XLOOKUP(D1591,'Zip Code Lookup'!$A$115:$A$148,'Zip Code Lookup'!$C$115:$C$148,"ORG 1"),"N/A")</f>
        <v>N/A</v>
      </c>
    </row>
    <row r="1592" spans="3:6" x14ac:dyDescent="0.25">
      <c r="C1592" s="89">
        <v>45323</v>
      </c>
      <c r="D1592">
        <v>48135</v>
      </c>
      <c r="E1592" t="s">
        <v>1191</v>
      </c>
      <c r="F1592" t="str">
        <f>IF(E1592="ORG 6 / ORG 1",_xlfn.XLOOKUP(D1592,'Zip Code Lookup'!$A$115:$A$148,'Zip Code Lookup'!$C$115:$C$148,"ORG 1"),"N/A")</f>
        <v>N/A</v>
      </c>
    </row>
    <row r="1593" spans="3:6" x14ac:dyDescent="0.25">
      <c r="C1593" s="89">
        <v>45323</v>
      </c>
      <c r="D1593">
        <v>49507</v>
      </c>
      <c r="E1593" t="str">
        <f>_xlfn.XLOOKUP(_xlfn.XLOOKUP(D1593,'Zip Code Lookup'!$F$29:$F$1276,'Zip Code Lookup'!$G$29:$G$1276),'Data Entry'!$AC$2:$AC$85,'Data Entry'!$AD$2:$AD$85,"Not Found")</f>
        <v>ORG 2</v>
      </c>
      <c r="F1593" t="str">
        <f>IF(E1593="ORG 6 / ORG 1",_xlfn.XLOOKUP(D1593,'Zip Code Lookup'!$A$115:$A$148,'Zip Code Lookup'!$C$115:$C$148,"ORG 1"),"N/A")</f>
        <v>N/A</v>
      </c>
    </row>
    <row r="1594" spans="3:6" x14ac:dyDescent="0.25">
      <c r="C1594" s="89">
        <v>45323</v>
      </c>
      <c r="D1594">
        <v>48225</v>
      </c>
      <c r="E1594" t="s">
        <v>1197</v>
      </c>
      <c r="F1594" t="str">
        <f>IF(E1594="ORG 6 / ORG 1",_xlfn.XLOOKUP(D1594,'Zip Code Lookup'!$A$115:$A$148,'Zip Code Lookup'!$C$115:$C$148,"ORG 1"),"N/A")</f>
        <v>N/A</v>
      </c>
    </row>
    <row r="1595" spans="3:6" x14ac:dyDescent="0.25">
      <c r="C1595" s="89">
        <v>45323</v>
      </c>
      <c r="D1595">
        <v>49333</v>
      </c>
      <c r="E1595" t="str">
        <f>_xlfn.XLOOKUP(_xlfn.XLOOKUP(D1595,'Zip Code Lookup'!$F$29:$F$1276,'Zip Code Lookup'!$G$29:$G$1276),'Data Entry'!$AC$2:$AC$85,'Data Entry'!$AD$2:$AD$85,"Not Found")</f>
        <v>ORG 2</v>
      </c>
      <c r="F1595" t="str">
        <f>IF(E1595="ORG 6 / ORG 1",_xlfn.XLOOKUP(D1595,'Zip Code Lookup'!$A$115:$A$148,'Zip Code Lookup'!$C$115:$C$148,"ORG 1"),"N/A")</f>
        <v>N/A</v>
      </c>
    </row>
    <row r="1596" spans="3:6" x14ac:dyDescent="0.25">
      <c r="C1596" s="89">
        <v>45325</v>
      </c>
      <c r="D1596">
        <v>48224</v>
      </c>
      <c r="E1596" t="s">
        <v>1197</v>
      </c>
      <c r="F1596" t="str">
        <f>IF(E1596="ORG 6 / ORG 1",_xlfn.XLOOKUP(D1596,'Zip Code Lookup'!$A$115:$A$148,'Zip Code Lookup'!$C$115:$C$148,"ORG 1"),"N/A")</f>
        <v>N/A</v>
      </c>
    </row>
    <row r="1597" spans="3:6" x14ac:dyDescent="0.25">
      <c r="C1597" s="89">
        <v>45325</v>
      </c>
      <c r="D1597">
        <v>48809</v>
      </c>
      <c r="E1597" t="str">
        <f>_xlfn.XLOOKUP(_xlfn.XLOOKUP(D1597,'Zip Code Lookup'!$F$29:$F$1276,'Zip Code Lookup'!$G$29:$G$1276),'Data Entry'!$AC$2:$AC$85,'Data Entry'!$AD$2:$AD$85,"Not Found")</f>
        <v>ORG 2</v>
      </c>
      <c r="F1597" t="str">
        <f>IF(E1597="ORG 6 / ORG 1",_xlfn.XLOOKUP(D1597,'Zip Code Lookup'!$A$115:$A$148,'Zip Code Lookup'!$C$115:$C$148,"ORG 1"),"N/A")</f>
        <v>N/A</v>
      </c>
    </row>
    <row r="1598" spans="3:6" x14ac:dyDescent="0.25">
      <c r="C1598" s="89">
        <v>45326</v>
      </c>
      <c r="D1598">
        <v>48444</v>
      </c>
      <c r="E1598" t="str">
        <f>_xlfn.XLOOKUP(_xlfn.XLOOKUP(D1598,'Zip Code Lookup'!$F$29:$F$1276,'Zip Code Lookup'!$G$29:$G$1276),'Data Entry'!$AC$2:$AC$85,'Data Entry'!$AD$2:$AD$85,"Not Found")</f>
        <v>ORG 10</v>
      </c>
      <c r="F1598" t="str">
        <f>IF(E1598="ORG 6 / ORG 1",_xlfn.XLOOKUP(D1598,'Zip Code Lookup'!$A$115:$A$148,'Zip Code Lookup'!$C$115:$C$148,"ORG 1"),"N/A")</f>
        <v>N/A</v>
      </c>
    </row>
    <row r="1599" spans="3:6" x14ac:dyDescent="0.25">
      <c r="C1599" s="89">
        <v>45327</v>
      </c>
      <c r="D1599">
        <v>48139</v>
      </c>
      <c r="E1599" t="str">
        <f>_xlfn.XLOOKUP(_xlfn.XLOOKUP(D1599,'Zip Code Lookup'!$F$29:$F$1276,'Zip Code Lookup'!$G$29:$G$1276),'Data Entry'!$AC$2:$AC$85,'Data Entry'!$AD$2:$AD$85,"Not Found")</f>
        <v>ORG 12</v>
      </c>
      <c r="F1599" t="str">
        <f>IF(E1599="ORG 6 / ORG 1",_xlfn.XLOOKUP(D1599,'Zip Code Lookup'!$A$115:$A$148,'Zip Code Lookup'!$C$115:$C$148,"ORG 1"),"N/A")</f>
        <v>N/A</v>
      </c>
    </row>
    <row r="1600" spans="3:6" x14ac:dyDescent="0.25">
      <c r="C1600" s="89">
        <v>45327</v>
      </c>
      <c r="D1600">
        <v>48221</v>
      </c>
      <c r="E1600" t="s">
        <v>1197</v>
      </c>
      <c r="F1600" t="str">
        <f>IF(E1600="ORG 6 / ORG 1",_xlfn.XLOOKUP(D1600,'Zip Code Lookup'!$A$115:$A$148,'Zip Code Lookup'!$C$115:$C$148,"ORG 1"),"N/A")</f>
        <v>N/A</v>
      </c>
    </row>
    <row r="1601" spans="3:6" x14ac:dyDescent="0.25">
      <c r="C1601" s="89">
        <v>45327</v>
      </c>
      <c r="D1601">
        <v>48234</v>
      </c>
      <c r="E1601" t="s">
        <v>1197</v>
      </c>
      <c r="F1601" t="str">
        <f>IF(E1601="ORG 6 / ORG 1",_xlfn.XLOOKUP(D1601,'Zip Code Lookup'!$A$115:$A$148,'Zip Code Lookup'!$C$115:$C$148,"ORG 1"),"N/A")</f>
        <v>N/A</v>
      </c>
    </row>
    <row r="1602" spans="3:6" x14ac:dyDescent="0.25">
      <c r="C1602" s="89">
        <v>45327</v>
      </c>
      <c r="D1602">
        <v>48021</v>
      </c>
      <c r="E1602" t="str">
        <f>_xlfn.XLOOKUP(_xlfn.XLOOKUP(D1602,'Zip Code Lookup'!$F$29:$F$1276,'Zip Code Lookup'!$G$29:$G$1276),'Data Entry'!$AC$2:$AC$85,'Data Entry'!$AD$2:$AD$85,"Not Found")</f>
        <v>Not Found</v>
      </c>
      <c r="F1602" t="str">
        <f>IF(E1602="ORG 6 / ORG 1",_xlfn.XLOOKUP(D1602,'Zip Code Lookup'!$A$115:$A$148,'Zip Code Lookup'!$C$115:$C$148,"ORG 1"),"N/A")</f>
        <v>N/A</v>
      </c>
    </row>
    <row r="1603" spans="3:6" x14ac:dyDescent="0.25">
      <c r="C1603" s="89">
        <v>45327</v>
      </c>
      <c r="D1603">
        <v>48198</v>
      </c>
      <c r="E1603" t="str">
        <f>_xlfn.XLOOKUP(_xlfn.XLOOKUP(D1603,'Zip Code Lookup'!$F$29:$F$1276,'Zip Code Lookup'!$G$29:$G$1276),'Data Entry'!$AC$2:$AC$85,'Data Entry'!$AD$2:$AD$85,"Not Found")</f>
        <v>ORG 12</v>
      </c>
      <c r="F1603" t="str">
        <f>IF(E1603="ORG 6 / ORG 1",_xlfn.XLOOKUP(D1603,'Zip Code Lookup'!$A$115:$A$148,'Zip Code Lookup'!$C$115:$C$148,"ORG 1"),"N/A")</f>
        <v>N/A</v>
      </c>
    </row>
    <row r="1604" spans="3:6" x14ac:dyDescent="0.25">
      <c r="C1604" s="89">
        <v>45327</v>
      </c>
      <c r="D1604">
        <v>48075</v>
      </c>
      <c r="E1604" t="str">
        <f>_xlfn.XLOOKUP(_xlfn.XLOOKUP(D1604,'Zip Code Lookup'!$F$29:$F$1276,'Zip Code Lookup'!$G$29:$G$1276),'Data Entry'!$AC$2:$AC$85,'Data Entry'!$AD$2:$AD$85,"Not Found")</f>
        <v>Not Found</v>
      </c>
      <c r="F1604" t="str">
        <f>IF(E1604="ORG 6 / ORG 1",_xlfn.XLOOKUP(D1604,'Zip Code Lookup'!$A$115:$A$148,'Zip Code Lookup'!$C$115:$C$148,"ORG 1"),"N/A")</f>
        <v>N/A</v>
      </c>
    </row>
    <row r="1605" spans="3:6" x14ac:dyDescent="0.25">
      <c r="C1605" s="89">
        <v>45327</v>
      </c>
      <c r="D1605">
        <v>48357</v>
      </c>
      <c r="E1605" t="str">
        <f>_xlfn.XLOOKUP(_xlfn.XLOOKUP(D1605,'Zip Code Lookup'!$F$29:$F$1276,'Zip Code Lookup'!$G$29:$G$1276),'Data Entry'!$AC$2:$AC$85,'Data Entry'!$AD$2:$AD$85,"Not Found")</f>
        <v>Not Found</v>
      </c>
      <c r="F1605" t="str">
        <f>IF(E1605="ORG 6 / ORG 1",_xlfn.XLOOKUP(D1605,'Zip Code Lookup'!$A$115:$A$148,'Zip Code Lookup'!$C$115:$C$148,"ORG 1"),"N/A")</f>
        <v>N/A</v>
      </c>
    </row>
    <row r="1606" spans="3:6" x14ac:dyDescent="0.25">
      <c r="C1606" s="89">
        <v>45327</v>
      </c>
      <c r="D1606">
        <v>48837</v>
      </c>
      <c r="E1606" t="str">
        <f>_xlfn.XLOOKUP(_xlfn.XLOOKUP(D1606,'Zip Code Lookup'!$F$29:$F$1276,'Zip Code Lookup'!$G$29:$G$1276),'Data Entry'!$AC$2:$AC$85,'Data Entry'!$AD$2:$AD$85,"Not Found")</f>
        <v>ORG 14</v>
      </c>
      <c r="F1606" t="str">
        <f>IF(E1606="ORG 6 / ORG 1",_xlfn.XLOOKUP(D1606,'Zip Code Lookup'!$A$115:$A$148,'Zip Code Lookup'!$C$115:$C$148,"ORG 1"),"N/A")</f>
        <v>N/A</v>
      </c>
    </row>
    <row r="1607" spans="3:6" x14ac:dyDescent="0.25">
      <c r="C1607" s="89">
        <v>45327</v>
      </c>
      <c r="D1607">
        <v>48360</v>
      </c>
      <c r="E1607" t="str">
        <f>_xlfn.XLOOKUP(_xlfn.XLOOKUP(D1607,'Zip Code Lookup'!$F$29:$F$1276,'Zip Code Lookup'!$G$29:$G$1276),'Data Entry'!$AC$2:$AC$85,'Data Entry'!$AD$2:$AD$85,"Not Found")</f>
        <v>Not Found</v>
      </c>
      <c r="F1607" t="str">
        <f>IF(E1607="ORG 6 / ORG 1",_xlfn.XLOOKUP(D1607,'Zip Code Lookup'!$A$115:$A$148,'Zip Code Lookup'!$C$115:$C$148,"ORG 1"),"N/A")</f>
        <v>N/A</v>
      </c>
    </row>
    <row r="1608" spans="3:6" x14ac:dyDescent="0.25">
      <c r="C1608" s="89">
        <v>45327</v>
      </c>
      <c r="D1608">
        <v>48507</v>
      </c>
      <c r="E1608" t="str">
        <f>_xlfn.XLOOKUP(_xlfn.XLOOKUP(D1608,'Zip Code Lookup'!$F$29:$F$1276,'Zip Code Lookup'!$G$29:$G$1276),'Data Entry'!$AC$2:$AC$85,'Data Entry'!$AD$2:$AD$85,"Not Found")</f>
        <v>ORG 10</v>
      </c>
      <c r="F1608" t="str">
        <f>IF(E1608="ORG 6 / ORG 1",_xlfn.XLOOKUP(D1608,'Zip Code Lookup'!$A$115:$A$148,'Zip Code Lookup'!$C$115:$C$148,"ORG 1"),"N/A")</f>
        <v>N/A</v>
      </c>
    </row>
    <row r="1609" spans="3:6" x14ac:dyDescent="0.25">
      <c r="C1609" s="89">
        <v>45327</v>
      </c>
      <c r="D1609">
        <v>48532</v>
      </c>
      <c r="E1609" t="str">
        <f>_xlfn.XLOOKUP(_xlfn.XLOOKUP(D1609,'Zip Code Lookup'!$F$29:$F$1276,'Zip Code Lookup'!$G$29:$G$1276),'Data Entry'!$AC$2:$AC$85,'Data Entry'!$AD$2:$AD$85,"Not Found")</f>
        <v>ORG 10</v>
      </c>
      <c r="F1609" t="str">
        <f>IF(E1609="ORG 6 / ORG 1",_xlfn.XLOOKUP(D1609,'Zip Code Lookup'!$A$115:$A$148,'Zip Code Lookup'!$C$115:$C$148,"ORG 1"),"N/A")</f>
        <v>N/A</v>
      </c>
    </row>
    <row r="1610" spans="3:6" x14ac:dyDescent="0.25">
      <c r="C1610" s="89">
        <v>45327</v>
      </c>
      <c r="D1610">
        <v>48823</v>
      </c>
      <c r="E1610" t="str">
        <f>_xlfn.XLOOKUP(_xlfn.XLOOKUP(D1610,'Zip Code Lookup'!$F$29:$F$1276,'Zip Code Lookup'!$G$29:$G$1276),'Data Entry'!$AC$2:$AC$85,'Data Entry'!$AD$2:$AD$85,"Not Found")</f>
        <v>ORG 14</v>
      </c>
      <c r="F1610" t="str">
        <f>IF(E1610="ORG 6 / ORG 1",_xlfn.XLOOKUP(D1610,'Zip Code Lookup'!$A$115:$A$148,'Zip Code Lookup'!$C$115:$C$148,"ORG 1"),"N/A")</f>
        <v>N/A</v>
      </c>
    </row>
    <row r="1611" spans="3:6" x14ac:dyDescent="0.25">
      <c r="C1611" s="89">
        <v>45327</v>
      </c>
      <c r="D1611">
        <v>48209</v>
      </c>
      <c r="E1611" t="s">
        <v>1197</v>
      </c>
      <c r="F1611" t="str">
        <f>IF(E1611="ORG 6 / ORG 1",_xlfn.XLOOKUP(D1611,'Zip Code Lookup'!$A$115:$A$148,'Zip Code Lookup'!$C$115:$C$148,"ORG 1"),"N/A")</f>
        <v>N/A</v>
      </c>
    </row>
    <row r="1612" spans="3:6" x14ac:dyDescent="0.25">
      <c r="C1612" s="89">
        <v>45327</v>
      </c>
      <c r="D1612">
        <v>48228</v>
      </c>
      <c r="E1612" t="s">
        <v>1197</v>
      </c>
      <c r="F1612" t="str">
        <f>IF(E1612="ORG 6 / ORG 1",_xlfn.XLOOKUP(D1612,'Zip Code Lookup'!$A$115:$A$148,'Zip Code Lookup'!$C$115:$C$148,"ORG 1"),"N/A")</f>
        <v>N/A</v>
      </c>
    </row>
    <row r="1613" spans="3:6" x14ac:dyDescent="0.25">
      <c r="C1613" s="89">
        <v>45327</v>
      </c>
      <c r="D1613">
        <v>48201</v>
      </c>
      <c r="E1613" t="s">
        <v>1197</v>
      </c>
      <c r="F1613" t="str">
        <f>IF(E1613="ORG 6 / ORG 1",_xlfn.XLOOKUP(D1613,'Zip Code Lookup'!$A$115:$A$148,'Zip Code Lookup'!$C$115:$C$148,"ORG 1"),"N/A")</f>
        <v>N/A</v>
      </c>
    </row>
    <row r="1614" spans="3:6" x14ac:dyDescent="0.25">
      <c r="C1614" s="89">
        <v>45327</v>
      </c>
      <c r="D1614">
        <v>48416</v>
      </c>
      <c r="E1614" t="str">
        <f>_xlfn.XLOOKUP(_xlfn.XLOOKUP(D1614,'Zip Code Lookup'!$F$29:$F$1276,'Zip Code Lookup'!$G$29:$G$1276),'Data Entry'!$AC$2:$AC$85,'Data Entry'!$AD$2:$AD$85,"Not Found")</f>
        <v>ORG 10</v>
      </c>
      <c r="F1614" t="str">
        <f>IF(E1614="ORG 6 / ORG 1",_xlfn.XLOOKUP(D1614,'Zip Code Lookup'!$A$115:$A$148,'Zip Code Lookup'!$C$115:$C$148,"ORG 1"),"N/A")</f>
        <v>N/A</v>
      </c>
    </row>
    <row r="1615" spans="3:6" x14ac:dyDescent="0.25">
      <c r="C1615" s="89">
        <v>45328</v>
      </c>
      <c r="D1615">
        <v>49415</v>
      </c>
      <c r="E1615" t="str">
        <f>_xlfn.XLOOKUP(_xlfn.XLOOKUP(D1615,'Zip Code Lookup'!$F$29:$F$1276,'Zip Code Lookup'!$G$29:$G$1276),'Data Entry'!$AC$2:$AC$85,'Data Entry'!$AD$2:$AD$85,"Not Found")</f>
        <v>ORG 2</v>
      </c>
      <c r="F1615" t="str">
        <f>IF(E1615="ORG 6 / ORG 1",_xlfn.XLOOKUP(D1615,'Zip Code Lookup'!$A$115:$A$148,'Zip Code Lookup'!$C$115:$C$148,"ORG 1"),"N/A")</f>
        <v>N/A</v>
      </c>
    </row>
    <row r="1616" spans="3:6" x14ac:dyDescent="0.25">
      <c r="C1616" s="89">
        <v>45328</v>
      </c>
      <c r="D1616">
        <v>48235</v>
      </c>
      <c r="E1616" t="s">
        <v>1197</v>
      </c>
      <c r="F1616" t="str">
        <f>IF(E1616="ORG 6 / ORG 1",_xlfn.XLOOKUP(D1616,'Zip Code Lookup'!$A$115:$A$148,'Zip Code Lookup'!$C$115:$C$148,"ORG 1"),"N/A")</f>
        <v>N/A</v>
      </c>
    </row>
    <row r="1617" spans="3:6" x14ac:dyDescent="0.25">
      <c r="C1617" s="89">
        <v>45329</v>
      </c>
      <c r="D1617">
        <v>49037</v>
      </c>
      <c r="E1617" t="str">
        <f>_xlfn.XLOOKUP(_xlfn.XLOOKUP(D1617,'Zip Code Lookup'!$F$29:$F$1276,'Zip Code Lookup'!$G$29:$G$1276),'Data Entry'!$AC$2:$AC$85,'Data Entry'!$AD$2:$AD$85,"Not Found")</f>
        <v>ORG 15</v>
      </c>
      <c r="F1617" t="str">
        <f>IF(E1617="ORG 6 / ORG 1",_xlfn.XLOOKUP(D1617,'Zip Code Lookup'!$A$115:$A$148,'Zip Code Lookup'!$C$115:$C$148,"ORG 1"),"N/A")</f>
        <v>N/A</v>
      </c>
    </row>
    <row r="1618" spans="3:6" x14ac:dyDescent="0.25">
      <c r="C1618" s="89">
        <v>45329</v>
      </c>
      <c r="D1618">
        <v>48235</v>
      </c>
      <c r="E1618" t="s">
        <v>1197</v>
      </c>
      <c r="F1618" t="str">
        <f>IF(E1618="ORG 6 / ORG 1",_xlfn.XLOOKUP(D1618,'Zip Code Lookup'!$A$115:$A$148,'Zip Code Lookup'!$C$115:$C$148,"ORG 1"),"N/A")</f>
        <v>N/A</v>
      </c>
    </row>
    <row r="1619" spans="3:6" x14ac:dyDescent="0.25">
      <c r="C1619" s="89">
        <v>45330</v>
      </c>
      <c r="D1619">
        <v>49707</v>
      </c>
      <c r="E1619" t="str">
        <f>_xlfn.XLOOKUP(_xlfn.XLOOKUP(D1619,'Zip Code Lookup'!$F$29:$F$1276,'Zip Code Lookup'!$G$29:$G$1276),'Data Entry'!$AC$2:$AC$85,'Data Entry'!$AD$2:$AD$85,"Not Found")</f>
        <v>ORG 4</v>
      </c>
      <c r="F1619" t="str">
        <f>IF(E1619="ORG 6 / ORG 1",_xlfn.XLOOKUP(D1619,'Zip Code Lookup'!$A$115:$A$148,'Zip Code Lookup'!$C$115:$C$148,"ORG 1"),"N/A")</f>
        <v>N/A</v>
      </c>
    </row>
    <row r="1620" spans="3:6" x14ac:dyDescent="0.25">
      <c r="C1620" s="89">
        <v>45330</v>
      </c>
      <c r="D1620">
        <v>48186</v>
      </c>
      <c r="E1620" t="s">
        <v>1191</v>
      </c>
      <c r="F1620" t="str">
        <f>IF(E1620="ORG 6 / ORG 1",_xlfn.XLOOKUP(D1620,'Zip Code Lookup'!$A$115:$A$148,'Zip Code Lookup'!$C$115:$C$148,"ORG 1"),"N/A")</f>
        <v>N/A</v>
      </c>
    </row>
    <row r="1621" spans="3:6" x14ac:dyDescent="0.25">
      <c r="C1621" s="89">
        <v>45330</v>
      </c>
      <c r="D1621">
        <v>49512</v>
      </c>
      <c r="E1621" t="str">
        <f>_xlfn.XLOOKUP(_xlfn.XLOOKUP(D1621,'Zip Code Lookup'!$F$29:$F$1276,'Zip Code Lookup'!$G$29:$G$1276),'Data Entry'!$AC$2:$AC$85,'Data Entry'!$AD$2:$AD$85,"Not Found")</f>
        <v>ORG 2</v>
      </c>
      <c r="F1621" t="str">
        <f>IF(E1621="ORG 6 / ORG 1",_xlfn.XLOOKUP(D1621,'Zip Code Lookup'!$A$115:$A$148,'Zip Code Lookup'!$C$115:$C$148,"ORG 1"),"N/A")</f>
        <v>N/A</v>
      </c>
    </row>
    <row r="1622" spans="3:6" x14ac:dyDescent="0.25">
      <c r="C1622" s="89">
        <v>45331</v>
      </c>
      <c r="D1622">
        <v>48209</v>
      </c>
      <c r="E1622" t="s">
        <v>1197</v>
      </c>
      <c r="F1622" t="str">
        <f>IF(E1622="ORG 6 / ORG 1",_xlfn.XLOOKUP(D1622,'Zip Code Lookup'!$A$115:$A$148,'Zip Code Lookup'!$C$115:$C$148,"ORG 1"),"N/A")</f>
        <v>N/A</v>
      </c>
    </row>
    <row r="1623" spans="3:6" x14ac:dyDescent="0.25">
      <c r="C1623" s="89">
        <v>45331</v>
      </c>
      <c r="D1623">
        <v>48838</v>
      </c>
      <c r="E1623" t="str">
        <f>_xlfn.XLOOKUP(_xlfn.XLOOKUP(D1623,'Zip Code Lookup'!$F$29:$F$1276,'Zip Code Lookup'!$G$29:$G$1276),'Data Entry'!$AC$2:$AC$85,'Data Entry'!$AD$2:$AD$85,"Not Found")</f>
        <v>ORG 2</v>
      </c>
      <c r="F1623" t="str">
        <f>IF(E1623="ORG 6 / ORG 1",_xlfn.XLOOKUP(D1623,'Zip Code Lookup'!$A$115:$A$148,'Zip Code Lookup'!$C$115:$C$148,"ORG 1"),"N/A")</f>
        <v>N/A</v>
      </c>
    </row>
    <row r="1624" spans="3:6" x14ac:dyDescent="0.25">
      <c r="C1624" s="89">
        <v>45332</v>
      </c>
      <c r="D1624">
        <v>49505</v>
      </c>
      <c r="E1624" t="str">
        <f>_xlfn.XLOOKUP(_xlfn.XLOOKUP(D1624,'Zip Code Lookup'!$F$29:$F$1276,'Zip Code Lookup'!$G$29:$G$1276),'Data Entry'!$AC$2:$AC$85,'Data Entry'!$AD$2:$AD$85,"Not Found")</f>
        <v>ORG 2</v>
      </c>
      <c r="F1624" t="str">
        <f>IF(E1624="ORG 6 / ORG 1",_xlfn.XLOOKUP(D1624,'Zip Code Lookup'!$A$115:$A$148,'Zip Code Lookup'!$C$115:$C$148,"ORG 1"),"N/A")</f>
        <v>N/A</v>
      </c>
    </row>
    <row r="1625" spans="3:6" x14ac:dyDescent="0.25">
      <c r="C1625" s="89">
        <v>45332</v>
      </c>
      <c r="D1625">
        <v>49503</v>
      </c>
      <c r="E1625" t="str">
        <f>_xlfn.XLOOKUP(_xlfn.XLOOKUP(D1625,'Zip Code Lookup'!$F$29:$F$1276,'Zip Code Lookup'!$G$29:$G$1276),'Data Entry'!$AC$2:$AC$85,'Data Entry'!$AD$2:$AD$85,"Not Found")</f>
        <v>ORG 2</v>
      </c>
      <c r="F1625" t="str">
        <f>IF(E1625="ORG 6 / ORG 1",_xlfn.XLOOKUP(D1625,'Zip Code Lookup'!$A$115:$A$148,'Zip Code Lookup'!$C$115:$C$148,"ORG 1"),"N/A")</f>
        <v>N/A</v>
      </c>
    </row>
    <row r="1626" spans="3:6" x14ac:dyDescent="0.25">
      <c r="C1626" s="89">
        <v>45333</v>
      </c>
      <c r="D1626">
        <v>49507</v>
      </c>
      <c r="E1626" t="str">
        <f>_xlfn.XLOOKUP(_xlfn.XLOOKUP(D1626,'Zip Code Lookup'!$F$29:$F$1276,'Zip Code Lookup'!$G$29:$G$1276),'Data Entry'!$AC$2:$AC$85,'Data Entry'!$AD$2:$AD$85,"Not Found")</f>
        <v>ORG 2</v>
      </c>
      <c r="F1626" t="str">
        <f>IF(E1626="ORG 6 / ORG 1",_xlfn.XLOOKUP(D1626,'Zip Code Lookup'!$A$115:$A$148,'Zip Code Lookup'!$C$115:$C$148,"ORG 1"),"N/A")</f>
        <v>N/A</v>
      </c>
    </row>
    <row r="1627" spans="3:6" x14ac:dyDescent="0.25">
      <c r="C1627" s="89">
        <v>45334</v>
      </c>
      <c r="D1627">
        <v>49512</v>
      </c>
      <c r="E1627" t="str">
        <f>_xlfn.XLOOKUP(_xlfn.XLOOKUP(D1627,'Zip Code Lookup'!$F$29:$F$1276,'Zip Code Lookup'!$G$29:$G$1276),'Data Entry'!$AC$2:$AC$85,'Data Entry'!$AD$2:$AD$85,"Not Found")</f>
        <v>ORG 2</v>
      </c>
      <c r="F1627" t="str">
        <f>IF(E1627="ORG 6 / ORG 1",_xlfn.XLOOKUP(D1627,'Zip Code Lookup'!$A$115:$A$148,'Zip Code Lookup'!$C$115:$C$148,"ORG 1"),"N/A")</f>
        <v>N/A</v>
      </c>
    </row>
    <row r="1628" spans="3:6" x14ac:dyDescent="0.25">
      <c r="C1628" s="89">
        <v>45334</v>
      </c>
      <c r="D1628">
        <v>48051</v>
      </c>
      <c r="E1628" t="str">
        <f>_xlfn.XLOOKUP(_xlfn.XLOOKUP(D1628,'Zip Code Lookup'!$F$29:$F$1276,'Zip Code Lookup'!$G$29:$G$1276),'Data Entry'!$AC$2:$AC$85,'Data Entry'!$AD$2:$AD$85,"Not Found")</f>
        <v>Not Found</v>
      </c>
      <c r="F1628" t="str">
        <f>IF(E1628="ORG 6 / ORG 1",_xlfn.XLOOKUP(D1628,'Zip Code Lookup'!$A$115:$A$148,'Zip Code Lookup'!$C$115:$C$148,"ORG 1"),"N/A")</f>
        <v>N/A</v>
      </c>
    </row>
    <row r="1629" spans="3:6" x14ac:dyDescent="0.25">
      <c r="C1629" s="89">
        <v>45334</v>
      </c>
      <c r="D1629">
        <v>49014</v>
      </c>
      <c r="E1629" t="str">
        <f>_xlfn.XLOOKUP(_xlfn.XLOOKUP(D1629,'Zip Code Lookup'!$F$29:$F$1276,'Zip Code Lookup'!$G$29:$G$1276),'Data Entry'!$AC$2:$AC$85,'Data Entry'!$AD$2:$AD$85,"Not Found")</f>
        <v>ORG 15</v>
      </c>
      <c r="F1629" t="str">
        <f>IF(E1629="ORG 6 / ORG 1",_xlfn.XLOOKUP(D1629,'Zip Code Lookup'!$A$115:$A$148,'Zip Code Lookup'!$C$115:$C$148,"ORG 1"),"N/A")</f>
        <v>N/A</v>
      </c>
    </row>
    <row r="1630" spans="3:6" x14ac:dyDescent="0.25">
      <c r="C1630" s="89">
        <v>45334</v>
      </c>
      <c r="D1630">
        <v>48043</v>
      </c>
      <c r="E1630" t="str">
        <f>_xlfn.XLOOKUP(_xlfn.XLOOKUP(D1630,'Zip Code Lookup'!$F$29:$F$1276,'Zip Code Lookup'!$G$29:$G$1276),'Data Entry'!$AC$2:$AC$85,'Data Entry'!$AD$2:$AD$85,"Not Found")</f>
        <v>Not Found</v>
      </c>
      <c r="F1630" t="str">
        <f>IF(E1630="ORG 6 / ORG 1",_xlfn.XLOOKUP(D1630,'Zip Code Lookup'!$A$115:$A$148,'Zip Code Lookup'!$C$115:$C$148,"ORG 1"),"N/A")</f>
        <v>N/A</v>
      </c>
    </row>
    <row r="1631" spans="3:6" x14ac:dyDescent="0.25">
      <c r="C1631" s="89">
        <v>45334</v>
      </c>
      <c r="D1631">
        <v>48640</v>
      </c>
      <c r="E1631" t="str">
        <f>_xlfn.XLOOKUP(_xlfn.XLOOKUP(D1631,'Zip Code Lookup'!$F$29:$F$1276,'Zip Code Lookup'!$G$29:$G$1276),'Data Entry'!$AC$2:$AC$85,'Data Entry'!$AD$2:$AD$85,"Not Found")</f>
        <v>ORG 11</v>
      </c>
      <c r="F1631" t="str">
        <f>IF(E1631="ORG 6 / ORG 1",_xlfn.XLOOKUP(D1631,'Zip Code Lookup'!$A$115:$A$148,'Zip Code Lookup'!$C$115:$C$148,"ORG 1"),"N/A")</f>
        <v>N/A</v>
      </c>
    </row>
    <row r="1632" spans="3:6" x14ac:dyDescent="0.25">
      <c r="C1632" s="89">
        <v>45334</v>
      </c>
      <c r="D1632">
        <v>48450</v>
      </c>
      <c r="E1632" t="str">
        <f>_xlfn.XLOOKUP(_xlfn.XLOOKUP(D1632,'Zip Code Lookup'!$F$29:$F$1276,'Zip Code Lookup'!$G$29:$G$1276),'Data Entry'!$AC$2:$AC$85,'Data Entry'!$AD$2:$AD$85,"Not Found")</f>
        <v>ORG 10</v>
      </c>
      <c r="F1632" t="str">
        <f>IF(E1632="ORG 6 / ORG 1",_xlfn.XLOOKUP(D1632,'Zip Code Lookup'!$A$115:$A$148,'Zip Code Lookup'!$C$115:$C$148,"ORG 1"),"N/A")</f>
        <v>N/A</v>
      </c>
    </row>
    <row r="1633" spans="3:6" x14ac:dyDescent="0.25">
      <c r="C1633" s="89">
        <v>45334</v>
      </c>
      <c r="D1633">
        <v>49006</v>
      </c>
      <c r="E1633" t="str">
        <f>_xlfn.XLOOKUP(_xlfn.XLOOKUP(D1633,'Zip Code Lookup'!$F$29:$F$1276,'Zip Code Lookup'!$G$29:$G$1276),'Data Entry'!$AC$2:$AC$85,'Data Entry'!$AD$2:$AD$85,"Not Found")</f>
        <v>ORG 15</v>
      </c>
      <c r="F1633" t="str">
        <f>IF(E1633="ORG 6 / ORG 1",_xlfn.XLOOKUP(D1633,'Zip Code Lookup'!$A$115:$A$148,'Zip Code Lookup'!$C$115:$C$148,"ORG 1"),"N/A")</f>
        <v>N/A</v>
      </c>
    </row>
    <row r="1634" spans="3:6" x14ac:dyDescent="0.25">
      <c r="C1634" s="89">
        <v>45334</v>
      </c>
      <c r="D1634">
        <v>48187</v>
      </c>
      <c r="E1634" t="s">
        <v>1191</v>
      </c>
      <c r="F1634" t="str">
        <f>IF(E1634="ORG 6 / ORG 1",_xlfn.XLOOKUP(D1634,'Zip Code Lookup'!$A$115:$A$148,'Zip Code Lookup'!$C$115:$C$148,"ORG 1"),"N/A")</f>
        <v>N/A</v>
      </c>
    </row>
    <row r="1635" spans="3:6" x14ac:dyDescent="0.25">
      <c r="C1635" s="89">
        <v>45334</v>
      </c>
      <c r="D1635">
        <v>48473</v>
      </c>
      <c r="E1635" t="str">
        <f>_xlfn.XLOOKUP(_xlfn.XLOOKUP(D1635,'Zip Code Lookup'!$F$29:$F$1276,'Zip Code Lookup'!$G$29:$G$1276),'Data Entry'!$AC$2:$AC$85,'Data Entry'!$AD$2:$AD$85,"Not Found")</f>
        <v>ORG 10</v>
      </c>
      <c r="F1635" t="str">
        <f>IF(E1635="ORG 6 / ORG 1",_xlfn.XLOOKUP(D1635,'Zip Code Lookup'!$A$115:$A$148,'Zip Code Lookup'!$C$115:$C$148,"ORG 1"),"N/A")</f>
        <v>N/A</v>
      </c>
    </row>
    <row r="1636" spans="3:6" x14ac:dyDescent="0.25">
      <c r="C1636" s="89">
        <v>45334</v>
      </c>
      <c r="D1636">
        <v>48867</v>
      </c>
      <c r="E1636" t="str">
        <f>_xlfn.XLOOKUP(_xlfn.XLOOKUP(D1636,'Zip Code Lookup'!$F$29:$F$1276,'Zip Code Lookup'!$G$29:$G$1276),'Data Entry'!$AC$2:$AC$85,'Data Entry'!$AD$2:$AD$85,"Not Found")</f>
        <v>ORG 10</v>
      </c>
      <c r="F1636" t="str">
        <f>IF(E1636="ORG 6 / ORG 1",_xlfn.XLOOKUP(D1636,'Zip Code Lookup'!$A$115:$A$148,'Zip Code Lookup'!$C$115:$C$148,"ORG 1"),"N/A")</f>
        <v>N/A</v>
      </c>
    </row>
    <row r="1637" spans="3:6" x14ac:dyDescent="0.25">
      <c r="C1637" s="89">
        <v>45334</v>
      </c>
      <c r="D1637">
        <v>48638</v>
      </c>
      <c r="E1637" t="str">
        <f>_xlfn.XLOOKUP(_xlfn.XLOOKUP(D1637,'Zip Code Lookup'!$F$29:$F$1276,'Zip Code Lookup'!$G$29:$G$1276),'Data Entry'!$AC$2:$AC$85,'Data Entry'!$AD$2:$AD$85,"Not Found")</f>
        <v>ORG 11</v>
      </c>
      <c r="F1637" t="str">
        <f>IF(E1637="ORG 6 / ORG 1",_xlfn.XLOOKUP(D1637,'Zip Code Lookup'!$A$115:$A$148,'Zip Code Lookup'!$C$115:$C$148,"ORG 1"),"N/A")</f>
        <v>N/A</v>
      </c>
    </row>
    <row r="1638" spans="3:6" x14ac:dyDescent="0.25">
      <c r="C1638" s="89">
        <v>45334</v>
      </c>
      <c r="D1638">
        <v>48532</v>
      </c>
      <c r="E1638" t="str">
        <f>_xlfn.XLOOKUP(_xlfn.XLOOKUP(D1638,'Zip Code Lookup'!$F$29:$F$1276,'Zip Code Lookup'!$G$29:$G$1276),'Data Entry'!$AC$2:$AC$85,'Data Entry'!$AD$2:$AD$85,"Not Found")</f>
        <v>ORG 10</v>
      </c>
      <c r="F1638" t="str">
        <f>IF(E1638="ORG 6 / ORG 1",_xlfn.XLOOKUP(D1638,'Zip Code Lookup'!$A$115:$A$148,'Zip Code Lookup'!$C$115:$C$148,"ORG 1"),"N/A")</f>
        <v>N/A</v>
      </c>
    </row>
    <row r="1639" spans="3:6" x14ac:dyDescent="0.25">
      <c r="C1639" s="89">
        <v>45334</v>
      </c>
      <c r="D1639">
        <v>49707</v>
      </c>
      <c r="E1639" t="str">
        <f>_xlfn.XLOOKUP(_xlfn.XLOOKUP(D1639,'Zip Code Lookup'!$F$29:$F$1276,'Zip Code Lookup'!$G$29:$G$1276),'Data Entry'!$AC$2:$AC$85,'Data Entry'!$AD$2:$AD$85,"Not Found")</f>
        <v>ORG 4</v>
      </c>
      <c r="F1639" t="str">
        <f>IF(E1639="ORG 6 / ORG 1",_xlfn.XLOOKUP(D1639,'Zip Code Lookup'!$A$115:$A$148,'Zip Code Lookup'!$C$115:$C$148,"ORG 1"),"N/A")</f>
        <v>N/A</v>
      </c>
    </row>
    <row r="1640" spans="3:6" x14ac:dyDescent="0.25">
      <c r="C1640" s="89">
        <v>45334</v>
      </c>
      <c r="D1640">
        <v>49506</v>
      </c>
      <c r="E1640" t="str">
        <f>_xlfn.XLOOKUP(_xlfn.XLOOKUP(D1640,'Zip Code Lookup'!$F$29:$F$1276,'Zip Code Lookup'!$G$29:$G$1276),'Data Entry'!$AC$2:$AC$85,'Data Entry'!$AD$2:$AD$85,"Not Found")</f>
        <v>ORG 2</v>
      </c>
      <c r="F1640" t="str">
        <f>IF(E1640="ORG 6 / ORG 1",_xlfn.XLOOKUP(D1640,'Zip Code Lookup'!$A$115:$A$148,'Zip Code Lookup'!$C$115:$C$148,"ORG 1"),"N/A")</f>
        <v>N/A</v>
      </c>
    </row>
    <row r="1641" spans="3:6" x14ac:dyDescent="0.25">
      <c r="C1641" s="89">
        <v>45334</v>
      </c>
      <c r="D1641">
        <v>49201</v>
      </c>
      <c r="E1641" t="str">
        <f>_xlfn.XLOOKUP(_xlfn.XLOOKUP(D1641,'Zip Code Lookup'!$F$29:$F$1276,'Zip Code Lookup'!$G$29:$G$1276),'Data Entry'!$AC$2:$AC$85,'Data Entry'!$AD$2:$AD$85,"Not Found")</f>
        <v>ORG 12</v>
      </c>
      <c r="F1641" t="str">
        <f>IF(E1641="ORG 6 / ORG 1",_xlfn.XLOOKUP(D1641,'Zip Code Lookup'!$A$115:$A$148,'Zip Code Lookup'!$C$115:$C$148,"ORG 1"),"N/A")</f>
        <v>N/A</v>
      </c>
    </row>
    <row r="1642" spans="3:6" x14ac:dyDescent="0.25">
      <c r="C1642" s="89">
        <v>45334</v>
      </c>
      <c r="D1642">
        <v>48446</v>
      </c>
      <c r="E1642" t="str">
        <f>_xlfn.XLOOKUP(_xlfn.XLOOKUP(D1642,'Zip Code Lookup'!$F$29:$F$1276,'Zip Code Lookup'!$G$29:$G$1276),'Data Entry'!$AC$2:$AC$85,'Data Entry'!$AD$2:$AD$85,"Not Found")</f>
        <v>ORG 10</v>
      </c>
      <c r="F1642" t="str">
        <f>IF(E1642="ORG 6 / ORG 1",_xlfn.XLOOKUP(D1642,'Zip Code Lookup'!$A$115:$A$148,'Zip Code Lookup'!$C$115:$C$148,"ORG 1"),"N/A")</f>
        <v>N/A</v>
      </c>
    </row>
    <row r="1643" spans="3:6" x14ac:dyDescent="0.25">
      <c r="C1643" s="89">
        <v>45335</v>
      </c>
      <c r="D1643">
        <v>48218</v>
      </c>
      <c r="E1643" t="s">
        <v>1191</v>
      </c>
      <c r="F1643" t="str">
        <f>IF(E1643="ORG 6 / ORG 1",_xlfn.XLOOKUP(D1643,'Zip Code Lookup'!$A$115:$A$148,'Zip Code Lookup'!$C$115:$C$148,"ORG 1"),"N/A")</f>
        <v>N/A</v>
      </c>
    </row>
    <row r="1644" spans="3:6" x14ac:dyDescent="0.25">
      <c r="C1644" s="89">
        <v>45335</v>
      </c>
      <c r="D1644">
        <v>49301</v>
      </c>
      <c r="E1644" t="str">
        <f>_xlfn.XLOOKUP(_xlfn.XLOOKUP(D1644,'Zip Code Lookup'!$F$29:$F$1276,'Zip Code Lookup'!$G$29:$G$1276),'Data Entry'!$AC$2:$AC$85,'Data Entry'!$AD$2:$AD$85,"Not Found")</f>
        <v>ORG 2</v>
      </c>
      <c r="F1644" t="str">
        <f>IF(E1644="ORG 6 / ORG 1",_xlfn.XLOOKUP(D1644,'Zip Code Lookup'!$A$115:$A$148,'Zip Code Lookup'!$C$115:$C$148,"ORG 1"),"N/A")</f>
        <v>N/A</v>
      </c>
    </row>
    <row r="1645" spans="3:6" x14ac:dyDescent="0.25">
      <c r="C1645" s="89">
        <v>45335</v>
      </c>
      <c r="D1645">
        <v>49017</v>
      </c>
      <c r="E1645" t="str">
        <f>_xlfn.XLOOKUP(_xlfn.XLOOKUP(D1645,'Zip Code Lookup'!$F$29:$F$1276,'Zip Code Lookup'!$G$29:$G$1276),'Data Entry'!$AC$2:$AC$85,'Data Entry'!$AD$2:$AD$85,"Not Found")</f>
        <v>ORG 15</v>
      </c>
      <c r="F1645" t="str">
        <f>IF(E1645="ORG 6 / ORG 1",_xlfn.XLOOKUP(D1645,'Zip Code Lookup'!$A$115:$A$148,'Zip Code Lookup'!$C$115:$C$148,"ORG 1"),"N/A")</f>
        <v>N/A</v>
      </c>
    </row>
    <row r="1646" spans="3:6" x14ac:dyDescent="0.25">
      <c r="C1646" s="89">
        <v>45336</v>
      </c>
      <c r="D1646">
        <v>48622</v>
      </c>
      <c r="E1646" t="str">
        <f>_xlfn.XLOOKUP(_xlfn.XLOOKUP(D1646,'Zip Code Lookup'!$F$29:$F$1276,'Zip Code Lookup'!$G$29:$G$1276),'Data Entry'!$AC$2:$AC$85,'Data Entry'!$AD$2:$AD$85,"Not Found")</f>
        <v>ORG 9</v>
      </c>
      <c r="F1646" t="str">
        <f>IF(E1646="ORG 6 / ORG 1",_xlfn.XLOOKUP(D1646,'Zip Code Lookup'!$A$115:$A$148,'Zip Code Lookup'!$C$115:$C$148,"ORG 1"),"N/A")</f>
        <v>N/A</v>
      </c>
    </row>
    <row r="1647" spans="3:6" x14ac:dyDescent="0.25">
      <c r="C1647" s="89">
        <v>45336</v>
      </c>
      <c r="D1647">
        <v>48910</v>
      </c>
      <c r="E1647" t="str">
        <f>_xlfn.XLOOKUP(_xlfn.XLOOKUP(D1647,'Zip Code Lookup'!$F$29:$F$1276,'Zip Code Lookup'!$G$29:$G$1276),'Data Entry'!$AC$2:$AC$85,'Data Entry'!$AD$2:$AD$85,"Not Found")</f>
        <v>ORG 14</v>
      </c>
      <c r="F1647" t="str">
        <f>IF(E1647="ORG 6 / ORG 1",_xlfn.XLOOKUP(D1647,'Zip Code Lookup'!$A$115:$A$148,'Zip Code Lookup'!$C$115:$C$148,"ORG 1"),"N/A")</f>
        <v>N/A</v>
      </c>
    </row>
    <row r="1648" spans="3:6" x14ac:dyDescent="0.25">
      <c r="C1648" s="89">
        <v>45336</v>
      </c>
      <c r="D1648">
        <v>49503</v>
      </c>
      <c r="E1648" t="str">
        <f>_xlfn.XLOOKUP(_xlfn.XLOOKUP(D1648,'Zip Code Lookup'!$F$29:$F$1276,'Zip Code Lookup'!$G$29:$G$1276),'Data Entry'!$AC$2:$AC$85,'Data Entry'!$AD$2:$AD$85,"Not Found")</f>
        <v>ORG 2</v>
      </c>
      <c r="F1648" t="str">
        <f>IF(E1648="ORG 6 / ORG 1",_xlfn.XLOOKUP(D1648,'Zip Code Lookup'!$A$115:$A$148,'Zip Code Lookup'!$C$115:$C$148,"ORG 1"),"N/A")</f>
        <v>N/A</v>
      </c>
    </row>
    <row r="1649" spans="3:6" x14ac:dyDescent="0.25">
      <c r="C1649" s="89">
        <v>45336</v>
      </c>
      <c r="D1649">
        <v>49338</v>
      </c>
      <c r="E1649" t="str">
        <f>_xlfn.XLOOKUP(_xlfn.XLOOKUP(D1649,'Zip Code Lookup'!$F$29:$F$1276,'Zip Code Lookup'!$G$29:$G$1276),'Data Entry'!$AC$2:$AC$85,'Data Entry'!$AD$2:$AD$85,"Not Found")</f>
        <v>ORG 5</v>
      </c>
      <c r="F1649" t="str">
        <f>IF(E1649="ORG 6 / ORG 1",_xlfn.XLOOKUP(D1649,'Zip Code Lookup'!$A$115:$A$148,'Zip Code Lookup'!$C$115:$C$148,"ORG 1"),"N/A")</f>
        <v>N/A</v>
      </c>
    </row>
    <row r="1650" spans="3:6" x14ac:dyDescent="0.25">
      <c r="C1650" s="89">
        <v>45337</v>
      </c>
      <c r="D1650">
        <v>49509</v>
      </c>
      <c r="E1650" t="str">
        <f>_xlfn.XLOOKUP(_xlfn.XLOOKUP(D1650,'Zip Code Lookup'!$F$29:$F$1276,'Zip Code Lookup'!$G$29:$G$1276),'Data Entry'!$AC$2:$AC$85,'Data Entry'!$AD$2:$AD$85,"Not Found")</f>
        <v>ORG 2</v>
      </c>
      <c r="F1650" t="str">
        <f>IF(E1650="ORG 6 / ORG 1",_xlfn.XLOOKUP(D1650,'Zip Code Lookup'!$A$115:$A$148,'Zip Code Lookup'!$C$115:$C$148,"ORG 1"),"N/A")</f>
        <v>N/A</v>
      </c>
    </row>
    <row r="1651" spans="3:6" x14ac:dyDescent="0.25">
      <c r="C1651" s="89">
        <v>45337</v>
      </c>
      <c r="D1651">
        <v>48858</v>
      </c>
      <c r="E1651" t="str">
        <f>_xlfn.XLOOKUP(_xlfn.XLOOKUP(D1651,'Zip Code Lookup'!$F$29:$F$1276,'Zip Code Lookup'!$G$29:$G$1276),'Data Entry'!$AC$2:$AC$85,'Data Entry'!$AD$2:$AD$85,"Not Found")</f>
        <v>ORG 11</v>
      </c>
      <c r="F1651" t="str">
        <f>IF(E1651="ORG 6 / ORG 1",_xlfn.XLOOKUP(D1651,'Zip Code Lookup'!$A$115:$A$148,'Zip Code Lookup'!$C$115:$C$148,"ORG 1"),"N/A")</f>
        <v>N/A</v>
      </c>
    </row>
    <row r="1652" spans="3:6" x14ac:dyDescent="0.25">
      <c r="C1652" s="89">
        <v>45337</v>
      </c>
      <c r="D1652">
        <v>49444</v>
      </c>
      <c r="E1652" t="str">
        <f>_xlfn.XLOOKUP(_xlfn.XLOOKUP(D1652,'Zip Code Lookup'!$F$29:$F$1276,'Zip Code Lookup'!$G$29:$G$1276),'Data Entry'!$AC$2:$AC$85,'Data Entry'!$AD$2:$AD$85,"Not Found")</f>
        <v>ORG 2</v>
      </c>
      <c r="F1652" t="str">
        <f>IF(E1652="ORG 6 / ORG 1",_xlfn.XLOOKUP(D1652,'Zip Code Lookup'!$A$115:$A$148,'Zip Code Lookup'!$C$115:$C$148,"ORG 1"),"N/A")</f>
        <v>N/A</v>
      </c>
    </row>
    <row r="1653" spans="3:6" x14ac:dyDescent="0.25">
      <c r="C1653" s="89">
        <v>45337</v>
      </c>
      <c r="D1653">
        <v>48884</v>
      </c>
      <c r="E1653" t="str">
        <f>_xlfn.XLOOKUP(_xlfn.XLOOKUP(D1653,'Zip Code Lookup'!$F$29:$F$1276,'Zip Code Lookup'!$G$29:$G$1276),'Data Entry'!$AC$2:$AC$85,'Data Entry'!$AD$2:$AD$85,"Not Found")</f>
        <v>ORG 2</v>
      </c>
      <c r="F1653" t="str">
        <f>IF(E1653="ORG 6 / ORG 1",_xlfn.XLOOKUP(D1653,'Zip Code Lookup'!$A$115:$A$148,'Zip Code Lookup'!$C$115:$C$148,"ORG 1"),"N/A")</f>
        <v>N/A</v>
      </c>
    </row>
    <row r="1654" spans="3:6" x14ac:dyDescent="0.25">
      <c r="C1654" s="89">
        <v>45338</v>
      </c>
      <c r="D1654">
        <v>48532</v>
      </c>
      <c r="E1654" t="str">
        <f>_xlfn.XLOOKUP(_xlfn.XLOOKUP(D1654,'Zip Code Lookup'!$F$29:$F$1276,'Zip Code Lookup'!$G$29:$G$1276),'Data Entry'!$AC$2:$AC$85,'Data Entry'!$AD$2:$AD$85,"Not Found")</f>
        <v>ORG 10</v>
      </c>
      <c r="F1654" t="str">
        <f>IF(E1654="ORG 6 / ORG 1",_xlfn.XLOOKUP(D1654,'Zip Code Lookup'!$A$115:$A$148,'Zip Code Lookup'!$C$115:$C$148,"ORG 1"),"N/A")</f>
        <v>N/A</v>
      </c>
    </row>
    <row r="1655" spans="3:6" x14ac:dyDescent="0.25">
      <c r="C1655" s="89">
        <v>45339</v>
      </c>
      <c r="D1655">
        <v>48235</v>
      </c>
      <c r="E1655" t="s">
        <v>1197</v>
      </c>
      <c r="F1655" t="str">
        <f>IF(E1655="ORG 6 / ORG 1",_xlfn.XLOOKUP(D1655,'Zip Code Lookup'!$A$115:$A$148,'Zip Code Lookup'!$C$115:$C$148,"ORG 1"),"N/A")</f>
        <v>N/A</v>
      </c>
    </row>
    <row r="1656" spans="3:6" x14ac:dyDescent="0.25">
      <c r="C1656" s="89">
        <v>45341</v>
      </c>
      <c r="D1656">
        <v>49343</v>
      </c>
      <c r="E1656" t="str">
        <f>_xlfn.XLOOKUP(_xlfn.XLOOKUP(D1656,'Zip Code Lookup'!$F$29:$F$1276,'Zip Code Lookup'!$G$29:$G$1276),'Data Entry'!$AC$2:$AC$85,'Data Entry'!$AD$2:$AD$85,"Not Found")</f>
        <v>ORG 2</v>
      </c>
      <c r="F1656" t="str">
        <f>IF(E1656="ORG 6 / ORG 1",_xlfn.XLOOKUP(D1656,'Zip Code Lookup'!$A$115:$A$148,'Zip Code Lookup'!$C$115:$C$148,"ORG 1"),"N/A")</f>
        <v>N/A</v>
      </c>
    </row>
    <row r="1657" spans="3:6" x14ac:dyDescent="0.25">
      <c r="C1657" s="89">
        <v>45341</v>
      </c>
      <c r="D1657">
        <v>49085</v>
      </c>
      <c r="E1657" t="str">
        <f>_xlfn.XLOOKUP(_xlfn.XLOOKUP(D1657,'Zip Code Lookup'!$F$29:$F$1276,'Zip Code Lookup'!$G$29:$G$1276),'Data Entry'!$AC$2:$AC$85,'Data Entry'!$AD$2:$AD$85,"Not Found")</f>
        <v>ORG 13</v>
      </c>
      <c r="F1657" t="str">
        <f>IF(E1657="ORG 6 / ORG 1",_xlfn.XLOOKUP(D1657,'Zip Code Lookup'!$A$115:$A$148,'Zip Code Lookup'!$C$115:$C$148,"ORG 1"),"N/A")</f>
        <v>N/A</v>
      </c>
    </row>
    <row r="1658" spans="3:6" x14ac:dyDescent="0.25">
      <c r="C1658" s="89">
        <v>45342</v>
      </c>
      <c r="D1658">
        <v>49444</v>
      </c>
      <c r="E1658" t="str">
        <f>_xlfn.XLOOKUP(_xlfn.XLOOKUP(D1658,'Zip Code Lookup'!$F$29:$F$1276,'Zip Code Lookup'!$G$29:$G$1276),'Data Entry'!$AC$2:$AC$85,'Data Entry'!$AD$2:$AD$85,"Not Found")</f>
        <v>ORG 2</v>
      </c>
      <c r="F1658" t="str">
        <f>IF(E1658="ORG 6 / ORG 1",_xlfn.XLOOKUP(D1658,'Zip Code Lookup'!$A$115:$A$148,'Zip Code Lookup'!$C$115:$C$148,"ORG 1"),"N/A")</f>
        <v>N/A</v>
      </c>
    </row>
    <row r="1659" spans="3:6" x14ac:dyDescent="0.25">
      <c r="C1659" s="89">
        <v>45342</v>
      </c>
      <c r="D1659">
        <v>48342</v>
      </c>
      <c r="E1659" t="str">
        <f>_xlfn.XLOOKUP(_xlfn.XLOOKUP(D1659,'Zip Code Lookup'!$F$29:$F$1276,'Zip Code Lookup'!$G$29:$G$1276),'Data Entry'!$AC$2:$AC$85,'Data Entry'!$AD$2:$AD$85,"Not Found")</f>
        <v>Not Found</v>
      </c>
      <c r="F1659" t="str">
        <f>IF(E1659="ORG 6 / ORG 1",_xlfn.XLOOKUP(D1659,'Zip Code Lookup'!$A$115:$A$148,'Zip Code Lookup'!$C$115:$C$148,"ORG 1"),"N/A")</f>
        <v>N/A</v>
      </c>
    </row>
    <row r="1660" spans="3:6" x14ac:dyDescent="0.25">
      <c r="C1660" s="89">
        <v>45342</v>
      </c>
      <c r="D1660">
        <v>48227</v>
      </c>
      <c r="E1660" t="s">
        <v>1197</v>
      </c>
      <c r="F1660" t="str">
        <f>IF(E1660="ORG 6 / ORG 1",_xlfn.XLOOKUP(D1660,'Zip Code Lookup'!$A$115:$A$148,'Zip Code Lookup'!$C$115:$C$148,"ORG 1"),"N/A")</f>
        <v>N/A</v>
      </c>
    </row>
    <row r="1661" spans="3:6" x14ac:dyDescent="0.25">
      <c r="C1661" s="89">
        <v>45342</v>
      </c>
      <c r="D1661">
        <v>49004</v>
      </c>
      <c r="E1661" t="str">
        <f>_xlfn.XLOOKUP(_xlfn.XLOOKUP(D1661,'Zip Code Lookup'!$F$29:$F$1276,'Zip Code Lookup'!$G$29:$G$1276),'Data Entry'!$AC$2:$AC$85,'Data Entry'!$AD$2:$AD$85,"Not Found")</f>
        <v>ORG 15</v>
      </c>
      <c r="F1661" t="str">
        <f>IF(E1661="ORG 6 / ORG 1",_xlfn.XLOOKUP(D1661,'Zip Code Lookup'!$A$115:$A$148,'Zip Code Lookup'!$C$115:$C$148,"ORG 1"),"N/A")</f>
        <v>N/A</v>
      </c>
    </row>
    <row r="1662" spans="3:6" x14ac:dyDescent="0.25">
      <c r="C1662" s="89">
        <v>45342</v>
      </c>
      <c r="D1662">
        <v>49345</v>
      </c>
      <c r="E1662" t="str">
        <f>_xlfn.XLOOKUP(_xlfn.XLOOKUP(D1662,'Zip Code Lookup'!$F$29:$F$1276,'Zip Code Lookup'!$G$29:$G$1276),'Data Entry'!$AC$2:$AC$85,'Data Entry'!$AD$2:$AD$85,"Not Found")</f>
        <v>ORG 2</v>
      </c>
      <c r="F1662" t="str">
        <f>IF(E1662="ORG 6 / ORG 1",_xlfn.XLOOKUP(D1662,'Zip Code Lookup'!$A$115:$A$148,'Zip Code Lookup'!$C$115:$C$148,"ORG 1"),"N/A")</f>
        <v>N/A</v>
      </c>
    </row>
    <row r="1663" spans="3:6" x14ac:dyDescent="0.25">
      <c r="C1663" s="89">
        <v>45342</v>
      </c>
      <c r="D1663">
        <v>48503</v>
      </c>
      <c r="E1663" t="str">
        <f>_xlfn.XLOOKUP(_xlfn.XLOOKUP(D1663,'Zip Code Lookup'!$F$29:$F$1276,'Zip Code Lookup'!$G$29:$G$1276),'Data Entry'!$AC$2:$AC$85,'Data Entry'!$AD$2:$AD$85,"Not Found")</f>
        <v>ORG 10</v>
      </c>
      <c r="F1663" t="str">
        <f>IF(E1663="ORG 6 / ORG 1",_xlfn.XLOOKUP(D1663,'Zip Code Lookup'!$A$115:$A$148,'Zip Code Lookup'!$C$115:$C$148,"ORG 1"),"N/A")</f>
        <v>N/A</v>
      </c>
    </row>
    <row r="1664" spans="3:6" x14ac:dyDescent="0.25">
      <c r="C1664" s="89">
        <v>45342</v>
      </c>
      <c r="D1664">
        <v>48238</v>
      </c>
      <c r="E1664" t="s">
        <v>1197</v>
      </c>
      <c r="F1664" t="str">
        <f>IF(E1664="ORG 6 / ORG 1",_xlfn.XLOOKUP(D1664,'Zip Code Lookup'!$A$115:$A$148,'Zip Code Lookup'!$C$115:$C$148,"ORG 1"),"N/A")</f>
        <v>N/A</v>
      </c>
    </row>
    <row r="1665" spans="3:6" x14ac:dyDescent="0.25">
      <c r="C1665" s="89">
        <v>45342</v>
      </c>
      <c r="D1665">
        <v>48146</v>
      </c>
      <c r="E1665" t="s">
        <v>1191</v>
      </c>
      <c r="F1665" t="str">
        <f>IF(E1665="ORG 6 / ORG 1",_xlfn.XLOOKUP(D1665,'Zip Code Lookup'!$A$115:$A$148,'Zip Code Lookup'!$C$115:$C$148,"ORG 1"),"N/A")</f>
        <v>N/A</v>
      </c>
    </row>
    <row r="1666" spans="3:6" x14ac:dyDescent="0.25">
      <c r="C1666" s="89">
        <v>45342</v>
      </c>
      <c r="D1666">
        <v>49091</v>
      </c>
      <c r="E1666" t="str">
        <f>_xlfn.XLOOKUP(_xlfn.XLOOKUP(D1666,'Zip Code Lookup'!$F$29:$F$1276,'Zip Code Lookup'!$G$29:$G$1276),'Data Entry'!$AC$2:$AC$85,'Data Entry'!$AD$2:$AD$85,"Not Found")</f>
        <v>ORG 15</v>
      </c>
      <c r="F1666" t="str">
        <f>IF(E1666="ORG 6 / ORG 1",_xlfn.XLOOKUP(D1666,'Zip Code Lookup'!$A$115:$A$148,'Zip Code Lookup'!$C$115:$C$148,"ORG 1"),"N/A")</f>
        <v>N/A</v>
      </c>
    </row>
    <row r="1667" spans="3:6" x14ac:dyDescent="0.25">
      <c r="C1667" s="89">
        <v>45342</v>
      </c>
      <c r="D1667">
        <v>48237</v>
      </c>
      <c r="E1667" t="str">
        <f>_xlfn.XLOOKUP(_xlfn.XLOOKUP(D1667,'Zip Code Lookup'!$F$29:$F$1276,'Zip Code Lookup'!$G$29:$G$1276),'Data Entry'!$AC$2:$AC$85,'Data Entry'!$AD$2:$AD$85,"Not Found")</f>
        <v>Not Found</v>
      </c>
      <c r="F1667" t="str">
        <f>IF(E1667="ORG 6 / ORG 1",_xlfn.XLOOKUP(D1667,'Zip Code Lookup'!$A$115:$A$148,'Zip Code Lookup'!$C$115:$C$148,"ORG 1"),"N/A")</f>
        <v>N/A</v>
      </c>
    </row>
    <row r="1668" spans="3:6" x14ac:dyDescent="0.25">
      <c r="C1668" s="89">
        <v>45342</v>
      </c>
      <c r="D1668">
        <v>48235</v>
      </c>
      <c r="E1668" t="s">
        <v>1197</v>
      </c>
      <c r="F1668" t="str">
        <f>IF(E1668="ORG 6 / ORG 1",_xlfn.XLOOKUP(D1668,'Zip Code Lookup'!$A$115:$A$148,'Zip Code Lookup'!$C$115:$C$148,"ORG 1"),"N/A")</f>
        <v>N/A</v>
      </c>
    </row>
    <row r="1669" spans="3:6" x14ac:dyDescent="0.25">
      <c r="C1669" s="89">
        <v>45342</v>
      </c>
      <c r="D1669">
        <v>49107</v>
      </c>
      <c r="E1669" t="str">
        <f>_xlfn.XLOOKUP(_xlfn.XLOOKUP(D1669,'Zip Code Lookup'!$F$29:$F$1276,'Zip Code Lookup'!$G$29:$G$1276),'Data Entry'!$AC$2:$AC$85,'Data Entry'!$AD$2:$AD$85,"Not Found")</f>
        <v>ORG 13</v>
      </c>
      <c r="F1669" t="str">
        <f>IF(E1669="ORG 6 / ORG 1",_xlfn.XLOOKUP(D1669,'Zip Code Lookup'!$A$115:$A$148,'Zip Code Lookup'!$C$115:$C$148,"ORG 1"),"N/A")</f>
        <v>N/A</v>
      </c>
    </row>
    <row r="1670" spans="3:6" x14ac:dyDescent="0.25">
      <c r="C1670" s="89">
        <v>45342</v>
      </c>
      <c r="D1670">
        <v>48187</v>
      </c>
      <c r="E1670" t="s">
        <v>1191</v>
      </c>
      <c r="F1670" t="str">
        <f>IF(E1670="ORG 6 / ORG 1",_xlfn.XLOOKUP(D1670,'Zip Code Lookup'!$A$115:$A$148,'Zip Code Lookup'!$C$115:$C$148,"ORG 1"),"N/A")</f>
        <v>N/A</v>
      </c>
    </row>
    <row r="1671" spans="3:6" x14ac:dyDescent="0.25">
      <c r="C1671" s="89">
        <v>45342</v>
      </c>
      <c r="D1671">
        <v>48127</v>
      </c>
      <c r="E1671" t="s">
        <v>1191</v>
      </c>
      <c r="F1671" t="str">
        <f>IF(E1671="ORG 6 / ORG 1",_xlfn.XLOOKUP(D1671,'Zip Code Lookup'!$A$115:$A$148,'Zip Code Lookup'!$C$115:$C$148,"ORG 1"),"N/A")</f>
        <v>N/A</v>
      </c>
    </row>
    <row r="1672" spans="3:6" x14ac:dyDescent="0.25">
      <c r="C1672" s="89">
        <v>45342</v>
      </c>
      <c r="D1672">
        <v>48429</v>
      </c>
      <c r="E1672" t="str">
        <f>_xlfn.XLOOKUP(_xlfn.XLOOKUP(D1672,'Zip Code Lookup'!$F$29:$F$1276,'Zip Code Lookup'!$G$29:$G$1276),'Data Entry'!$AC$2:$AC$85,'Data Entry'!$AD$2:$AD$85,"Not Found")</f>
        <v>ORG 10</v>
      </c>
      <c r="F1672" t="str">
        <f>IF(E1672="ORG 6 / ORG 1",_xlfn.XLOOKUP(D1672,'Zip Code Lookup'!$A$115:$A$148,'Zip Code Lookup'!$C$115:$C$148,"ORG 1"),"N/A")</f>
        <v>N/A</v>
      </c>
    </row>
    <row r="1673" spans="3:6" x14ac:dyDescent="0.25">
      <c r="C1673" s="89">
        <v>45342</v>
      </c>
      <c r="D1673">
        <v>48044</v>
      </c>
      <c r="E1673" t="str">
        <f>_xlfn.XLOOKUP(_xlfn.XLOOKUP(D1673,'Zip Code Lookup'!$F$29:$F$1276,'Zip Code Lookup'!$G$29:$G$1276),'Data Entry'!$AC$2:$AC$85,'Data Entry'!$AD$2:$AD$85,"Not Found")</f>
        <v>Not Found</v>
      </c>
      <c r="F1673" t="str">
        <f>IF(E1673="ORG 6 / ORG 1",_xlfn.XLOOKUP(D1673,'Zip Code Lookup'!$A$115:$A$148,'Zip Code Lookup'!$C$115:$C$148,"ORG 1"),"N/A")</f>
        <v>N/A</v>
      </c>
    </row>
    <row r="1674" spans="3:6" x14ac:dyDescent="0.25">
      <c r="C1674" s="89">
        <v>45342</v>
      </c>
      <c r="D1674">
        <v>48082</v>
      </c>
      <c r="E1674" t="str">
        <f>_xlfn.XLOOKUP(_xlfn.XLOOKUP(D1674,'Zip Code Lookup'!$F$29:$F$1276,'Zip Code Lookup'!$G$29:$G$1276),'Data Entry'!$AC$2:$AC$85,'Data Entry'!$AD$2:$AD$85,"Not Found")</f>
        <v>Not Found</v>
      </c>
      <c r="F1674" t="str">
        <f>IF(E1674="ORG 6 / ORG 1",_xlfn.XLOOKUP(D1674,'Zip Code Lookup'!$A$115:$A$148,'Zip Code Lookup'!$C$115:$C$148,"ORG 1"),"N/A")</f>
        <v>N/A</v>
      </c>
    </row>
    <row r="1675" spans="3:6" x14ac:dyDescent="0.25">
      <c r="C1675" s="89">
        <v>45342</v>
      </c>
      <c r="D1675">
        <v>49224</v>
      </c>
      <c r="E1675" t="str">
        <f>_xlfn.XLOOKUP(_xlfn.XLOOKUP(D1675,'Zip Code Lookup'!$F$29:$F$1276,'Zip Code Lookup'!$G$29:$G$1276),'Data Entry'!$AC$2:$AC$85,'Data Entry'!$AD$2:$AD$85,"Not Found")</f>
        <v>ORG 15</v>
      </c>
      <c r="F1675" t="str">
        <f>IF(E1675="ORG 6 / ORG 1",_xlfn.XLOOKUP(D1675,'Zip Code Lookup'!$A$115:$A$148,'Zip Code Lookup'!$C$115:$C$148,"ORG 1"),"N/A")</f>
        <v>N/A</v>
      </c>
    </row>
    <row r="1676" spans="3:6" x14ac:dyDescent="0.25">
      <c r="C1676" s="89">
        <v>45342</v>
      </c>
      <c r="D1676">
        <v>48187</v>
      </c>
      <c r="E1676" t="s">
        <v>1191</v>
      </c>
      <c r="F1676" t="str">
        <f>IF(E1676="ORG 6 / ORG 1",_xlfn.XLOOKUP(D1676,'Zip Code Lookup'!$A$115:$A$148,'Zip Code Lookup'!$C$115:$C$148,"ORG 1"),"N/A")</f>
        <v>N/A</v>
      </c>
    </row>
    <row r="1677" spans="3:6" x14ac:dyDescent="0.25">
      <c r="C1677" s="89">
        <v>45342</v>
      </c>
      <c r="D1677">
        <v>48205</v>
      </c>
      <c r="E1677" t="s">
        <v>1197</v>
      </c>
      <c r="F1677" t="str">
        <f>IF(E1677="ORG 6 / ORG 1",_xlfn.XLOOKUP(D1677,'Zip Code Lookup'!$A$115:$A$148,'Zip Code Lookup'!$C$115:$C$148,"ORG 1"),"N/A")</f>
        <v>N/A</v>
      </c>
    </row>
    <row r="1678" spans="3:6" x14ac:dyDescent="0.25">
      <c r="C1678" s="89">
        <v>45342</v>
      </c>
      <c r="D1678">
        <v>48225</v>
      </c>
      <c r="E1678" t="s">
        <v>1197</v>
      </c>
      <c r="F1678" t="str">
        <f>IF(E1678="ORG 6 / ORG 1",_xlfn.XLOOKUP(D1678,'Zip Code Lookup'!$A$115:$A$148,'Zip Code Lookup'!$C$115:$C$148,"ORG 1"),"N/A")</f>
        <v>N/A</v>
      </c>
    </row>
    <row r="1679" spans="3:6" x14ac:dyDescent="0.25">
      <c r="C1679" s="89">
        <v>45342</v>
      </c>
      <c r="D1679">
        <v>48141</v>
      </c>
      <c r="E1679" t="s">
        <v>1191</v>
      </c>
      <c r="F1679" t="str">
        <f>IF(E1679="ORG 6 / ORG 1",_xlfn.XLOOKUP(D1679,'Zip Code Lookup'!$A$115:$A$148,'Zip Code Lookup'!$C$115:$C$148,"ORG 1"),"N/A")</f>
        <v>N/A</v>
      </c>
    </row>
    <row r="1680" spans="3:6" x14ac:dyDescent="0.25">
      <c r="C1680" s="89">
        <v>45342</v>
      </c>
      <c r="D1680">
        <v>48021</v>
      </c>
      <c r="E1680" t="str">
        <f>_xlfn.XLOOKUP(_xlfn.XLOOKUP(D1680,'Zip Code Lookup'!$F$29:$F$1276,'Zip Code Lookup'!$G$29:$G$1276),'Data Entry'!$AC$2:$AC$85,'Data Entry'!$AD$2:$AD$85,"Not Found")</f>
        <v>Not Found</v>
      </c>
      <c r="F1680" t="str">
        <f>IF(E1680="ORG 6 / ORG 1",_xlfn.XLOOKUP(D1680,'Zip Code Lookup'!$A$115:$A$148,'Zip Code Lookup'!$C$115:$C$148,"ORG 1"),"N/A")</f>
        <v>N/A</v>
      </c>
    </row>
    <row r="1681" spans="3:6" x14ac:dyDescent="0.25">
      <c r="C1681" s="89">
        <v>45342</v>
      </c>
      <c r="D1681">
        <v>48074</v>
      </c>
      <c r="E1681" t="str">
        <f>_xlfn.XLOOKUP(_xlfn.XLOOKUP(D1681,'Zip Code Lookup'!$F$29:$F$1276,'Zip Code Lookup'!$G$29:$G$1276),'Data Entry'!$AC$2:$AC$85,'Data Entry'!$AD$2:$AD$85,"Not Found")</f>
        <v>ORG 8</v>
      </c>
      <c r="F1681" t="str">
        <f>IF(E1681="ORG 6 / ORG 1",_xlfn.XLOOKUP(D1681,'Zip Code Lookup'!$A$115:$A$148,'Zip Code Lookup'!$C$115:$C$148,"ORG 1"),"N/A")</f>
        <v>N/A</v>
      </c>
    </row>
    <row r="1682" spans="3:6" x14ac:dyDescent="0.25">
      <c r="C1682" s="89">
        <v>45343</v>
      </c>
      <c r="D1682">
        <v>49505</v>
      </c>
      <c r="E1682" t="str">
        <f>_xlfn.XLOOKUP(_xlfn.XLOOKUP(D1682,'Zip Code Lookup'!$F$29:$F$1276,'Zip Code Lookup'!$G$29:$G$1276),'Data Entry'!$AC$2:$AC$85,'Data Entry'!$AD$2:$AD$85,"Not Found")</f>
        <v>ORG 2</v>
      </c>
      <c r="F1682" t="str">
        <f>IF(E1682="ORG 6 / ORG 1",_xlfn.XLOOKUP(D1682,'Zip Code Lookup'!$A$115:$A$148,'Zip Code Lookup'!$C$115:$C$148,"ORG 1"),"N/A")</f>
        <v>N/A</v>
      </c>
    </row>
    <row r="1683" spans="3:6" x14ac:dyDescent="0.25">
      <c r="C1683" s="89">
        <v>45343</v>
      </c>
      <c r="D1683">
        <v>49512</v>
      </c>
      <c r="E1683" t="str">
        <f>_xlfn.XLOOKUP(_xlfn.XLOOKUP(D1683,'Zip Code Lookup'!$F$29:$F$1276,'Zip Code Lookup'!$G$29:$G$1276),'Data Entry'!$AC$2:$AC$85,'Data Entry'!$AD$2:$AD$85,"Not Found")</f>
        <v>ORG 2</v>
      </c>
      <c r="F1683" t="str">
        <f>IF(E1683="ORG 6 / ORG 1",_xlfn.XLOOKUP(D1683,'Zip Code Lookup'!$A$115:$A$148,'Zip Code Lookup'!$C$115:$C$148,"ORG 1"),"N/A")</f>
        <v>N/A</v>
      </c>
    </row>
    <row r="1684" spans="3:6" x14ac:dyDescent="0.25">
      <c r="C1684" s="89">
        <v>45344</v>
      </c>
      <c r="D1684">
        <v>48507</v>
      </c>
      <c r="E1684" t="str">
        <f>_xlfn.XLOOKUP(_xlfn.XLOOKUP(D1684,'Zip Code Lookup'!$F$29:$F$1276,'Zip Code Lookup'!$G$29:$G$1276),'Data Entry'!$AC$2:$AC$85,'Data Entry'!$AD$2:$AD$85,"Not Found")</f>
        <v>ORG 10</v>
      </c>
      <c r="F1684" t="str">
        <f>IF(E1684="ORG 6 / ORG 1",_xlfn.XLOOKUP(D1684,'Zip Code Lookup'!$A$115:$A$148,'Zip Code Lookup'!$C$115:$C$148,"ORG 1"),"N/A")</f>
        <v>N/A</v>
      </c>
    </row>
    <row r="1685" spans="3:6" x14ac:dyDescent="0.25">
      <c r="C1685" s="89">
        <v>45344</v>
      </c>
      <c r="D1685">
        <v>49067</v>
      </c>
      <c r="E1685" t="str">
        <f>_xlfn.XLOOKUP(_xlfn.XLOOKUP(D1685,'Zip Code Lookup'!$F$29:$F$1276,'Zip Code Lookup'!$G$29:$G$1276),'Data Entry'!$AC$2:$AC$85,'Data Entry'!$AD$2:$AD$85,"Not Found")</f>
        <v>ORG 13</v>
      </c>
      <c r="F1685" t="str">
        <f>IF(E1685="ORG 6 / ORG 1",_xlfn.XLOOKUP(D1685,'Zip Code Lookup'!$A$115:$A$148,'Zip Code Lookup'!$C$115:$C$148,"ORG 1"),"N/A")</f>
        <v>N/A</v>
      </c>
    </row>
    <row r="1686" spans="3:6" x14ac:dyDescent="0.25">
      <c r="C1686" s="89">
        <v>45345</v>
      </c>
      <c r="D1686">
        <v>49643</v>
      </c>
      <c r="E1686" t="str">
        <f>_xlfn.XLOOKUP(_xlfn.XLOOKUP(D1686,'Zip Code Lookup'!$F$29:$F$1276,'Zip Code Lookup'!$G$29:$G$1276),'Data Entry'!$AC$2:$AC$85,'Data Entry'!$AD$2:$AD$85,"Not Found")</f>
        <v>ORG 15</v>
      </c>
      <c r="F1686" t="str">
        <f>IF(E1686="ORG 6 / ORG 1",_xlfn.XLOOKUP(D1686,'Zip Code Lookup'!$A$115:$A$148,'Zip Code Lookup'!$C$115:$C$148,"ORG 1"),"N/A")</f>
        <v>N/A</v>
      </c>
    </row>
    <row r="1687" spans="3:6" x14ac:dyDescent="0.25">
      <c r="C1687" s="89">
        <v>45345</v>
      </c>
      <c r="D1687">
        <v>48221</v>
      </c>
      <c r="E1687" t="s">
        <v>1197</v>
      </c>
      <c r="F1687" t="str">
        <f>IF(E1687="ORG 6 / ORG 1",_xlfn.XLOOKUP(D1687,'Zip Code Lookup'!$A$115:$A$148,'Zip Code Lookup'!$C$115:$C$148,"ORG 1"),"N/A")</f>
        <v>N/A</v>
      </c>
    </row>
    <row r="1688" spans="3:6" x14ac:dyDescent="0.25">
      <c r="C1688" s="89">
        <v>45347</v>
      </c>
      <c r="D1688">
        <v>48091</v>
      </c>
      <c r="E1688" t="str">
        <f>_xlfn.XLOOKUP(_xlfn.XLOOKUP(D1688,'Zip Code Lookup'!$F$29:$F$1276,'Zip Code Lookup'!$G$29:$G$1276),'Data Entry'!$AC$2:$AC$85,'Data Entry'!$AD$2:$AD$85,"Not Found")</f>
        <v>Not Found</v>
      </c>
      <c r="F1688" t="str">
        <f>IF(E1688="ORG 6 / ORG 1",_xlfn.XLOOKUP(D1688,'Zip Code Lookup'!$A$115:$A$148,'Zip Code Lookup'!$C$115:$C$148,"ORG 1"),"N/A")</f>
        <v>N/A</v>
      </c>
    </row>
    <row r="1689" spans="3:6" x14ac:dyDescent="0.25">
      <c r="C1689" s="89">
        <v>45346</v>
      </c>
      <c r="D1689">
        <v>48220</v>
      </c>
      <c r="E1689" t="str">
        <f>_xlfn.XLOOKUP(_xlfn.XLOOKUP(D1689,'Zip Code Lookup'!$F$29:$F$1276,'Zip Code Lookup'!$G$29:$G$1276),'Data Entry'!$AC$2:$AC$85,'Data Entry'!$AD$2:$AD$85,"Not Found")</f>
        <v>Not Found</v>
      </c>
      <c r="F1689" t="str">
        <f>IF(E1689="ORG 6 / ORG 1",_xlfn.XLOOKUP(D1689,'Zip Code Lookup'!$A$115:$A$148,'Zip Code Lookup'!$C$115:$C$148,"ORG 1"),"N/A")</f>
        <v>N/A</v>
      </c>
    </row>
    <row r="1690" spans="3:6" x14ac:dyDescent="0.25">
      <c r="C1690" s="89">
        <v>45348</v>
      </c>
      <c r="D1690">
        <v>48120</v>
      </c>
      <c r="E1690" t="s">
        <v>1191</v>
      </c>
      <c r="F1690" t="str">
        <f>IF(E1690="ORG 6 / ORG 1",_xlfn.XLOOKUP(D1690,'Zip Code Lookup'!$A$115:$A$148,'Zip Code Lookup'!$C$115:$C$148,"ORG 1"),"N/A")</f>
        <v>N/A</v>
      </c>
    </row>
    <row r="1691" spans="3:6" x14ac:dyDescent="0.25">
      <c r="C1691" s="89">
        <v>45348</v>
      </c>
      <c r="D1691">
        <v>48442</v>
      </c>
      <c r="E1691" t="str">
        <f>_xlfn.XLOOKUP(_xlfn.XLOOKUP(D1691,'Zip Code Lookup'!$F$29:$F$1276,'Zip Code Lookup'!$G$29:$G$1276),'Data Entry'!$AC$2:$AC$85,'Data Entry'!$AD$2:$AD$85,"Not Found")</f>
        <v>Not Found</v>
      </c>
      <c r="F1691" t="str">
        <f>IF(E1691="ORG 6 / ORG 1",_xlfn.XLOOKUP(D1691,'Zip Code Lookup'!$A$115:$A$148,'Zip Code Lookup'!$C$115:$C$148,"ORG 1"),"N/A")</f>
        <v>N/A</v>
      </c>
    </row>
    <row r="1692" spans="3:6" x14ac:dyDescent="0.25">
      <c r="C1692" s="89">
        <v>45348</v>
      </c>
      <c r="D1692">
        <v>48312</v>
      </c>
      <c r="E1692" t="s">
        <v>1200</v>
      </c>
      <c r="F1692" t="s">
        <v>1187</v>
      </c>
    </row>
    <row r="1693" spans="3:6" x14ac:dyDescent="0.25">
      <c r="C1693" s="89">
        <v>45348</v>
      </c>
      <c r="D1693">
        <v>48809</v>
      </c>
      <c r="E1693" t="str">
        <f>_xlfn.XLOOKUP(_xlfn.XLOOKUP(D1693,'Zip Code Lookup'!$F$29:$F$1276,'Zip Code Lookup'!$G$29:$G$1276),'Data Entry'!$AC$2:$AC$85,'Data Entry'!$AD$2:$AD$85,"Not Found")</f>
        <v>ORG 2</v>
      </c>
      <c r="F1693" t="str">
        <f>IF(E1693="ORG 6 / ORG 1",_xlfn.XLOOKUP(D1693,'Zip Code Lookup'!$A$115:$A$148,'Zip Code Lookup'!$C$115:$C$148,"ORG 1"),"N/A")</f>
        <v>N/A</v>
      </c>
    </row>
    <row r="1694" spans="3:6" x14ac:dyDescent="0.25">
      <c r="C1694" s="89">
        <v>45348</v>
      </c>
      <c r="D1694">
        <v>48174</v>
      </c>
      <c r="E1694" t="s">
        <v>1191</v>
      </c>
      <c r="F1694" t="str">
        <f>IF(E1694="ORG 6 / ORG 1",_xlfn.XLOOKUP(D1694,'Zip Code Lookup'!$A$115:$A$148,'Zip Code Lookup'!$C$115:$C$148,"ORG 1"),"N/A")</f>
        <v>N/A</v>
      </c>
    </row>
    <row r="1695" spans="3:6" x14ac:dyDescent="0.25">
      <c r="C1695" s="89">
        <v>45348</v>
      </c>
      <c r="D1695">
        <v>48204</v>
      </c>
      <c r="E1695" t="s">
        <v>1197</v>
      </c>
      <c r="F1695" t="str">
        <f>IF(E1695="ORG 6 / ORG 1",_xlfn.XLOOKUP(D1695,'Zip Code Lookup'!$A$115:$A$148,'Zip Code Lookup'!$C$115:$C$148,"ORG 1"),"N/A")</f>
        <v>N/A</v>
      </c>
    </row>
    <row r="1696" spans="3:6" x14ac:dyDescent="0.25">
      <c r="C1696" s="89">
        <v>45348</v>
      </c>
      <c r="D1696">
        <v>49448</v>
      </c>
      <c r="E1696" t="str">
        <f>_xlfn.XLOOKUP(_xlfn.XLOOKUP(D1696,'Zip Code Lookup'!$F$29:$F$1276,'Zip Code Lookup'!$G$29:$G$1276),'Data Entry'!$AC$2:$AC$85,'Data Entry'!$AD$2:$AD$85,"Not Found")</f>
        <v>ORG 2</v>
      </c>
      <c r="F1696" t="str">
        <f>IF(E1696="ORG 6 / ORG 1",_xlfn.XLOOKUP(D1696,'Zip Code Lookup'!$A$115:$A$148,'Zip Code Lookup'!$C$115:$C$148,"ORG 1"),"N/A")</f>
        <v>N/A</v>
      </c>
    </row>
    <row r="1697" spans="3:6" x14ac:dyDescent="0.25">
      <c r="C1697" s="89">
        <v>45348</v>
      </c>
      <c r="D1697">
        <v>48125</v>
      </c>
      <c r="E1697" t="s">
        <v>1191</v>
      </c>
      <c r="F1697" t="str">
        <f>IF(E1697="ORG 6 / ORG 1",_xlfn.XLOOKUP(D1697,'Zip Code Lookup'!$A$115:$A$148,'Zip Code Lookup'!$C$115:$C$148,"ORG 1"),"N/A")</f>
        <v>N/A</v>
      </c>
    </row>
    <row r="1698" spans="3:6" x14ac:dyDescent="0.25">
      <c r="C1698" s="89">
        <v>45348</v>
      </c>
      <c r="D1698">
        <v>48640</v>
      </c>
      <c r="E1698" t="str">
        <f>_xlfn.XLOOKUP(_xlfn.XLOOKUP(D1698,'Zip Code Lookup'!$F$29:$F$1276,'Zip Code Lookup'!$G$29:$G$1276),'Data Entry'!$AC$2:$AC$85,'Data Entry'!$AD$2:$AD$85,"Not Found")</f>
        <v>ORG 11</v>
      </c>
      <c r="F1698" t="str">
        <f>IF(E1698="ORG 6 / ORG 1",_xlfn.XLOOKUP(D1698,'Zip Code Lookup'!$A$115:$A$148,'Zip Code Lookup'!$C$115:$C$148,"ORG 1"),"N/A")</f>
        <v>N/A</v>
      </c>
    </row>
    <row r="1699" spans="3:6" x14ac:dyDescent="0.25">
      <c r="C1699" s="89">
        <v>45348</v>
      </c>
      <c r="D1699">
        <v>49444</v>
      </c>
      <c r="E1699" t="str">
        <f>_xlfn.XLOOKUP(_xlfn.XLOOKUP(D1699,'Zip Code Lookup'!$F$29:$F$1276,'Zip Code Lookup'!$G$29:$G$1276),'Data Entry'!$AC$2:$AC$85,'Data Entry'!$AD$2:$AD$85,"Not Found")</f>
        <v>ORG 2</v>
      </c>
      <c r="F1699" t="str">
        <f>IF(E1699="ORG 6 / ORG 1",_xlfn.XLOOKUP(D1699,'Zip Code Lookup'!$A$115:$A$148,'Zip Code Lookup'!$C$115:$C$148,"ORG 1"),"N/A")</f>
        <v>N/A</v>
      </c>
    </row>
    <row r="1700" spans="3:6" x14ac:dyDescent="0.25">
      <c r="C1700" s="89">
        <v>45348</v>
      </c>
      <c r="D1700">
        <v>49107</v>
      </c>
      <c r="E1700" t="str">
        <f>_xlfn.XLOOKUP(_xlfn.XLOOKUP(D1700,'Zip Code Lookup'!$F$29:$F$1276,'Zip Code Lookup'!$G$29:$G$1276),'Data Entry'!$AC$2:$AC$85,'Data Entry'!$AD$2:$AD$85,"Not Found")</f>
        <v>ORG 13</v>
      </c>
      <c r="F1700" t="str">
        <f>IF(E1700="ORG 6 / ORG 1",_xlfn.XLOOKUP(D1700,'Zip Code Lookup'!$A$115:$A$148,'Zip Code Lookup'!$C$115:$C$148,"ORG 1"),"N/A")</f>
        <v>N/A</v>
      </c>
    </row>
    <row r="1701" spans="3:6" x14ac:dyDescent="0.25">
      <c r="C1701" s="89">
        <v>45348</v>
      </c>
      <c r="D1701">
        <v>48035</v>
      </c>
      <c r="E1701" t="str">
        <f>_xlfn.XLOOKUP(_xlfn.XLOOKUP(D1701,'Zip Code Lookup'!$F$29:$F$1276,'Zip Code Lookup'!$G$29:$G$1276),'Data Entry'!$AC$2:$AC$85,'Data Entry'!$AD$2:$AD$85,"Not Found")</f>
        <v>Not Found</v>
      </c>
      <c r="F1701" t="str">
        <f>IF(E1701="ORG 6 / ORG 1",_xlfn.XLOOKUP(D1701,'Zip Code Lookup'!$A$115:$A$148,'Zip Code Lookup'!$C$115:$C$148,"ORG 1"),"N/A")</f>
        <v>N/A</v>
      </c>
    </row>
    <row r="1702" spans="3:6" x14ac:dyDescent="0.25">
      <c r="C1702" s="89">
        <v>45349</v>
      </c>
      <c r="D1702">
        <v>48223</v>
      </c>
      <c r="E1702" t="s">
        <v>1197</v>
      </c>
      <c r="F1702" t="str">
        <f>IF(E1702="ORG 6 / ORG 1",_xlfn.XLOOKUP(D1702,'Zip Code Lookup'!$A$115:$A$148,'Zip Code Lookup'!$C$115:$C$148,"ORG 1"),"N/A")</f>
        <v>N/A</v>
      </c>
    </row>
    <row r="1703" spans="3:6" x14ac:dyDescent="0.25">
      <c r="C1703" s="89">
        <v>45349</v>
      </c>
      <c r="D1703">
        <v>49224</v>
      </c>
      <c r="E1703" t="str">
        <f>_xlfn.XLOOKUP(_xlfn.XLOOKUP(D1703,'Zip Code Lookup'!$F$29:$F$1276,'Zip Code Lookup'!$G$29:$G$1276),'Data Entry'!$AC$2:$AC$85,'Data Entry'!$AD$2:$AD$85,"Not Found")</f>
        <v>ORG 15</v>
      </c>
      <c r="F1703" t="str">
        <f>IF(E1703="ORG 6 / ORG 1",_xlfn.XLOOKUP(D1703,'Zip Code Lookup'!$A$115:$A$148,'Zip Code Lookup'!$C$115:$C$148,"ORG 1"),"N/A")</f>
        <v>N/A</v>
      </c>
    </row>
    <row r="1704" spans="3:6" x14ac:dyDescent="0.25">
      <c r="C1704" s="89">
        <v>45349</v>
      </c>
      <c r="D1704">
        <v>49344</v>
      </c>
      <c r="E1704" t="str">
        <f>_xlfn.XLOOKUP(_xlfn.XLOOKUP(D1704,'Zip Code Lookup'!$F$29:$F$1276,'Zip Code Lookup'!$G$29:$G$1276),'Data Entry'!$AC$2:$AC$85,'Data Entry'!$AD$2:$AD$85,"Not Found")</f>
        <v>ORG 2</v>
      </c>
      <c r="F1704" t="str">
        <f>IF(E1704="ORG 6 / ORG 1",_xlfn.XLOOKUP(D1704,'Zip Code Lookup'!$A$115:$A$148,'Zip Code Lookup'!$C$115:$C$148,"ORG 1"),"N/A")</f>
        <v>N/A</v>
      </c>
    </row>
    <row r="1705" spans="3:6" x14ac:dyDescent="0.25">
      <c r="C1705" s="89">
        <v>45349</v>
      </c>
      <c r="D1705">
        <v>49089</v>
      </c>
      <c r="E1705" t="str">
        <f>_xlfn.XLOOKUP(_xlfn.XLOOKUP(D1705,'Zip Code Lookup'!$F$29:$F$1276,'Zip Code Lookup'!$G$29:$G$1276),'Data Entry'!$AC$2:$AC$85,'Data Entry'!$AD$2:$AD$85,"Not Found")</f>
        <v>ORG 15</v>
      </c>
      <c r="F1705" t="str">
        <f>IF(E1705="ORG 6 / ORG 1",_xlfn.XLOOKUP(D1705,'Zip Code Lookup'!$A$115:$A$148,'Zip Code Lookup'!$C$115:$C$148,"ORG 1"),"N/A")</f>
        <v>N/A</v>
      </c>
    </row>
    <row r="1706" spans="3:6" x14ac:dyDescent="0.25">
      <c r="C1706" s="89">
        <v>45349</v>
      </c>
      <c r="D1706">
        <v>48227</v>
      </c>
      <c r="E1706" t="s">
        <v>1197</v>
      </c>
      <c r="F1706" t="str">
        <f>IF(E1706="ORG 6 / ORG 1",_xlfn.XLOOKUP(D1706,'Zip Code Lookup'!$A$115:$A$148,'Zip Code Lookup'!$C$115:$C$148,"ORG 1"),"N/A")</f>
        <v>N/A</v>
      </c>
    </row>
    <row r="1707" spans="3:6" x14ac:dyDescent="0.25">
      <c r="C1707" s="89">
        <v>45349</v>
      </c>
      <c r="D1707">
        <v>48238</v>
      </c>
      <c r="E1707" t="s">
        <v>1197</v>
      </c>
      <c r="F1707" t="str">
        <f>IF(E1707="ORG 6 / ORG 1",_xlfn.XLOOKUP(D1707,'Zip Code Lookup'!$A$115:$A$148,'Zip Code Lookup'!$C$115:$C$148,"ORG 1"),"N/A")</f>
        <v>N/A</v>
      </c>
    </row>
    <row r="1708" spans="3:6" x14ac:dyDescent="0.25">
      <c r="C1708" s="89">
        <v>45350</v>
      </c>
      <c r="D1708">
        <v>49058</v>
      </c>
      <c r="E1708" t="str">
        <f>_xlfn.XLOOKUP(_xlfn.XLOOKUP(D1708,'Zip Code Lookup'!$F$29:$F$1276,'Zip Code Lookup'!$G$29:$G$1276),'Data Entry'!$AC$2:$AC$85,'Data Entry'!$AD$2:$AD$85,"Not Found")</f>
        <v>ORG 2</v>
      </c>
      <c r="F1708" t="str">
        <f>IF(E1708="ORG 6 / ORG 1",_xlfn.XLOOKUP(D1708,'Zip Code Lookup'!$A$115:$A$148,'Zip Code Lookup'!$C$115:$C$148,"ORG 1"),"N/A")</f>
        <v>N/A</v>
      </c>
    </row>
    <row r="1709" spans="3:6" x14ac:dyDescent="0.25">
      <c r="C1709" s="89">
        <v>45350</v>
      </c>
      <c r="D1709">
        <v>49837</v>
      </c>
      <c r="E1709" t="str">
        <f>_xlfn.XLOOKUP(_xlfn.XLOOKUP(D1709,'Zip Code Lookup'!$F$29:$F$1276,'Zip Code Lookup'!$G$29:$G$1276),'Data Entry'!$AC$2:$AC$85,'Data Entry'!$AD$2:$AD$85,"Not Found")</f>
        <v>ORG 3</v>
      </c>
      <c r="F1709" t="str">
        <f>IF(E1709="ORG 6 / ORG 1",_xlfn.XLOOKUP(D1709,'Zip Code Lookup'!$A$115:$A$148,'Zip Code Lookup'!$C$115:$C$148,"ORG 1"),"N/A")</f>
        <v>N/A</v>
      </c>
    </row>
    <row r="1710" spans="3:6" x14ac:dyDescent="0.25">
      <c r="C1710" s="89">
        <v>45350</v>
      </c>
      <c r="D1710">
        <v>49503</v>
      </c>
      <c r="E1710" t="str">
        <f>_xlfn.XLOOKUP(_xlfn.XLOOKUP(D1710,'Zip Code Lookup'!$F$29:$F$1276,'Zip Code Lookup'!$G$29:$G$1276),'Data Entry'!$AC$2:$AC$85,'Data Entry'!$AD$2:$AD$85,"Not Found")</f>
        <v>ORG 2</v>
      </c>
      <c r="F1710" t="str">
        <f>IF(E1710="ORG 6 / ORG 1",_xlfn.XLOOKUP(D1710,'Zip Code Lookup'!$A$115:$A$148,'Zip Code Lookup'!$C$115:$C$148,"ORG 1"),"N/A")</f>
        <v>N/A</v>
      </c>
    </row>
    <row r="1711" spans="3:6" x14ac:dyDescent="0.25">
      <c r="C1711" s="89">
        <v>45350</v>
      </c>
      <c r="D1711">
        <v>49548</v>
      </c>
      <c r="E1711" t="str">
        <f>_xlfn.XLOOKUP(_xlfn.XLOOKUP(D1711,'Zip Code Lookup'!$F$29:$F$1276,'Zip Code Lookup'!$G$29:$G$1276),'Data Entry'!$AC$2:$AC$85,'Data Entry'!$AD$2:$AD$85,"Not Found")</f>
        <v>ORG 2</v>
      </c>
      <c r="F1711" t="str">
        <f>IF(E1711="ORG 6 / ORG 1",_xlfn.XLOOKUP(D1711,'Zip Code Lookup'!$A$115:$A$148,'Zip Code Lookup'!$C$115:$C$148,"ORG 1"),"N/A")</f>
        <v>N/A</v>
      </c>
    </row>
    <row r="1712" spans="3:6" x14ac:dyDescent="0.25">
      <c r="C1712" s="89">
        <v>45350</v>
      </c>
      <c r="D1712">
        <v>48915</v>
      </c>
      <c r="E1712" t="str">
        <f>_xlfn.XLOOKUP(_xlfn.XLOOKUP(D1712,'Zip Code Lookup'!$F$29:$F$1276,'Zip Code Lookup'!$G$29:$G$1276),'Data Entry'!$AC$2:$AC$85,'Data Entry'!$AD$2:$AD$85,"Not Found")</f>
        <v>ORG 14</v>
      </c>
      <c r="F1712" t="str">
        <f>IF(E1712="ORG 6 / ORG 1",_xlfn.XLOOKUP(D1712,'Zip Code Lookup'!$A$115:$A$148,'Zip Code Lookup'!$C$115:$C$148,"ORG 1"),"N/A")</f>
        <v>N/A</v>
      </c>
    </row>
    <row r="1713" spans="3:6" x14ac:dyDescent="0.25">
      <c r="C1713" s="89">
        <v>45350</v>
      </c>
      <c r="D1713">
        <v>49442</v>
      </c>
      <c r="E1713" t="str">
        <f>_xlfn.XLOOKUP(_xlfn.XLOOKUP(D1713,'Zip Code Lookup'!$F$29:$F$1276,'Zip Code Lookup'!$G$29:$G$1276),'Data Entry'!$AC$2:$AC$85,'Data Entry'!$AD$2:$AD$85,"Not Found")</f>
        <v>ORG 2</v>
      </c>
      <c r="F1713" t="str">
        <f>IF(E1713="ORG 6 / ORG 1",_xlfn.XLOOKUP(D1713,'Zip Code Lookup'!$A$115:$A$148,'Zip Code Lookup'!$C$115:$C$148,"ORG 1"),"N/A")</f>
        <v>N/A</v>
      </c>
    </row>
    <row r="1714" spans="3:6" x14ac:dyDescent="0.25">
      <c r="C1714" s="89">
        <v>45350</v>
      </c>
      <c r="D1714">
        <v>49506</v>
      </c>
      <c r="E1714" t="str">
        <f>_xlfn.XLOOKUP(_xlfn.XLOOKUP(D1714,'Zip Code Lookup'!$F$29:$F$1276,'Zip Code Lookup'!$G$29:$G$1276),'Data Entry'!$AC$2:$AC$85,'Data Entry'!$AD$2:$AD$85,"Not Found")</f>
        <v>ORG 2</v>
      </c>
      <c r="F1714" t="str">
        <f>IF(E1714="ORG 6 / ORG 1",_xlfn.XLOOKUP(D1714,'Zip Code Lookup'!$A$115:$A$148,'Zip Code Lookup'!$C$115:$C$148,"ORG 1"),"N/A")</f>
        <v>N/A</v>
      </c>
    </row>
    <row r="1715" spans="3:6" x14ac:dyDescent="0.25">
      <c r="C1715" s="89">
        <v>45350</v>
      </c>
      <c r="D1715">
        <v>49504</v>
      </c>
      <c r="E1715" t="str">
        <f>_xlfn.XLOOKUP(_xlfn.XLOOKUP(D1715,'Zip Code Lookup'!$F$29:$F$1276,'Zip Code Lookup'!$G$29:$G$1276),'Data Entry'!$AC$2:$AC$85,'Data Entry'!$AD$2:$AD$85,"Not Found")</f>
        <v>ORG 2</v>
      </c>
      <c r="F1715" t="str">
        <f>IF(E1715="ORG 6 / ORG 1",_xlfn.XLOOKUP(D1715,'Zip Code Lookup'!$A$115:$A$148,'Zip Code Lookup'!$C$115:$C$148,"ORG 1"),"N/A")</f>
        <v>N/A</v>
      </c>
    </row>
    <row r="1716" spans="3:6" x14ac:dyDescent="0.25">
      <c r="C1716" s="89">
        <v>45351</v>
      </c>
      <c r="D1716">
        <v>48609</v>
      </c>
      <c r="E1716" t="str">
        <f>_xlfn.XLOOKUP(_xlfn.XLOOKUP(D1716,'Zip Code Lookup'!$F$29:$F$1276,'Zip Code Lookup'!$G$29:$G$1276),'Data Entry'!$AC$2:$AC$85,'Data Entry'!$AD$2:$AD$85,"Not Found")</f>
        <v>ORG 11</v>
      </c>
      <c r="F1716" t="str">
        <f>IF(E1716="ORG 6 / ORG 1",_xlfn.XLOOKUP(D1716,'Zip Code Lookup'!$A$115:$A$148,'Zip Code Lookup'!$C$115:$C$148,"ORG 1"),"N/A")</f>
        <v>N/A</v>
      </c>
    </row>
    <row r="1717" spans="3:6" x14ac:dyDescent="0.25">
      <c r="C1717" s="89">
        <v>45351</v>
      </c>
      <c r="D1717">
        <v>49002</v>
      </c>
      <c r="E1717" t="str">
        <f>_xlfn.XLOOKUP(_xlfn.XLOOKUP(D1717,'Zip Code Lookup'!$F$29:$F$1276,'Zip Code Lookup'!$G$29:$G$1276),'Data Entry'!$AC$2:$AC$85,'Data Entry'!$AD$2:$AD$85,"Not Found")</f>
        <v>ORG 15</v>
      </c>
      <c r="F1717" t="str">
        <f>IF(E1717="ORG 6 / ORG 1",_xlfn.XLOOKUP(D1717,'Zip Code Lookup'!$A$115:$A$148,'Zip Code Lookup'!$C$115:$C$148,"ORG 1"),"N/A")</f>
        <v>N/A</v>
      </c>
    </row>
    <row r="1718" spans="3:6" x14ac:dyDescent="0.25">
      <c r="C1718" s="89">
        <v>45351</v>
      </c>
      <c r="D1718">
        <v>49316</v>
      </c>
      <c r="E1718" t="str">
        <f>_xlfn.XLOOKUP(_xlfn.XLOOKUP(D1718,'Zip Code Lookup'!$F$29:$F$1276,'Zip Code Lookup'!$G$29:$G$1276),'Data Entry'!$AC$2:$AC$85,'Data Entry'!$AD$2:$AD$85,"Not Found")</f>
        <v>ORG 2</v>
      </c>
      <c r="F1718" t="str">
        <f>IF(E1718="ORG 6 / ORG 1",_xlfn.XLOOKUP(D1718,'Zip Code Lookup'!$A$115:$A$148,'Zip Code Lookup'!$C$115:$C$148,"ORG 1"),"N/A")</f>
        <v>N/A</v>
      </c>
    </row>
    <row r="1719" spans="3:6" x14ac:dyDescent="0.25">
      <c r="C1719" s="89">
        <v>45351</v>
      </c>
      <c r="D1719">
        <v>48071</v>
      </c>
      <c r="E1719" t="str">
        <f>_xlfn.XLOOKUP(_xlfn.XLOOKUP(D1719,'Zip Code Lookup'!$F$29:$F$1276,'Zip Code Lookup'!$G$29:$G$1276),'Data Entry'!$AC$2:$AC$85,'Data Entry'!$AD$2:$AD$85,"Not Found")</f>
        <v>Not Found</v>
      </c>
      <c r="F1719" t="str">
        <f>IF(E1719="ORG 6 / ORG 1",_xlfn.XLOOKUP(D1719,'Zip Code Lookup'!$A$115:$A$148,'Zip Code Lookup'!$C$115:$C$148,"ORG 1"),"N/A")</f>
        <v>N/A</v>
      </c>
    </row>
    <row r="1720" spans="3:6" x14ac:dyDescent="0.25">
      <c r="C1720" s="89">
        <v>45351</v>
      </c>
      <c r="D1720">
        <v>48141</v>
      </c>
      <c r="E1720" t="s">
        <v>1191</v>
      </c>
      <c r="F1720" t="str">
        <f>IF(E1720="ORG 6 / ORG 1",_xlfn.XLOOKUP(D1720,'Zip Code Lookup'!$A$115:$A$148,'Zip Code Lookup'!$C$115:$C$148,"ORG 1"),"N/A")</f>
        <v>N/A</v>
      </c>
    </row>
    <row r="1721" spans="3:6" x14ac:dyDescent="0.25">
      <c r="C1721" s="89">
        <v>45351</v>
      </c>
      <c r="D1721">
        <v>48221</v>
      </c>
      <c r="E1721" t="s">
        <v>1197</v>
      </c>
      <c r="F1721" t="str">
        <f>IF(E1721="ORG 6 / ORG 1",_xlfn.XLOOKUP(D1721,'Zip Code Lookup'!$A$115:$A$148,'Zip Code Lookup'!$C$115:$C$148,"ORG 1"),"N/A")</f>
        <v>N/A</v>
      </c>
    </row>
    <row r="1722" spans="3:6" x14ac:dyDescent="0.25">
      <c r="C1722" s="89">
        <v>45351</v>
      </c>
      <c r="D1722">
        <v>48214</v>
      </c>
      <c r="E1722" t="s">
        <v>1197</v>
      </c>
      <c r="F1722" t="str">
        <f>IF(E1722="ORG 6 / ORG 1",_xlfn.XLOOKUP(D1722,'Zip Code Lookup'!$A$115:$A$148,'Zip Code Lookup'!$C$115:$C$148,"ORG 1"),"N/A")</f>
        <v>N/A</v>
      </c>
    </row>
    <row r="1723" spans="3:6" x14ac:dyDescent="0.25">
      <c r="C1723" s="89">
        <v>45351</v>
      </c>
      <c r="D1723">
        <v>49707</v>
      </c>
      <c r="E1723" t="str">
        <f>_xlfn.XLOOKUP(_xlfn.XLOOKUP(D1723,'Zip Code Lookup'!$F$29:$F$1276,'Zip Code Lookup'!$G$29:$G$1276),'Data Entry'!$AC$2:$AC$85,'Data Entry'!$AD$2:$AD$85,"Not Found")</f>
        <v>ORG 4</v>
      </c>
      <c r="F1723" t="str">
        <f>IF(E1723="ORG 6 / ORG 1",_xlfn.XLOOKUP(D1723,'Zip Code Lookup'!$A$115:$A$148,'Zip Code Lookup'!$C$115:$C$148,"ORG 1"),"N/A")</f>
        <v>N/A</v>
      </c>
    </row>
    <row r="1724" spans="3:6" x14ac:dyDescent="0.25">
      <c r="C1724" s="89">
        <v>45351</v>
      </c>
      <c r="D1724">
        <v>48917</v>
      </c>
      <c r="E1724" t="str">
        <f>_xlfn.XLOOKUP(_xlfn.XLOOKUP(D1724,'Zip Code Lookup'!$F$29:$F$1276,'Zip Code Lookup'!$G$29:$G$1276),'Data Entry'!$AC$2:$AC$85,'Data Entry'!$AD$2:$AD$85,"Not Found")</f>
        <v>ORG 14</v>
      </c>
      <c r="F1724" t="str">
        <f>IF(E1724="ORG 6 / ORG 1",_xlfn.XLOOKUP(D1724,'Zip Code Lookup'!$A$115:$A$148,'Zip Code Lookup'!$C$115:$C$148,"ORG 1"),"N/A")</f>
        <v>N/A</v>
      </c>
    </row>
    <row r="1725" spans="3:6" x14ac:dyDescent="0.25">
      <c r="C1725" s="89">
        <v>45352</v>
      </c>
      <c r="D1725">
        <v>48180</v>
      </c>
      <c r="E1725" t="s">
        <v>1191</v>
      </c>
      <c r="F1725" t="str">
        <f>IF(E1725="ORG 6 / ORG 1",_xlfn.XLOOKUP(D1725,'Zip Code Lookup'!$A$115:$A$148,'Zip Code Lookup'!$C$115:$C$148,"ORG 1"),"N/A")</f>
        <v>N/A</v>
      </c>
    </row>
    <row r="1726" spans="3:6" x14ac:dyDescent="0.25">
      <c r="C1726" s="89">
        <v>45352</v>
      </c>
      <c r="D1726">
        <v>49651</v>
      </c>
      <c r="E1726" t="str">
        <f>_xlfn.XLOOKUP(_xlfn.XLOOKUP(D1726,'Zip Code Lookup'!$F$29:$F$1276,'Zip Code Lookup'!$G$29:$G$1276),'Data Entry'!$AC$2:$AC$85,'Data Entry'!$AD$2:$AD$85,"Not Found")</f>
        <v>ORG 15</v>
      </c>
      <c r="F1726" t="str">
        <f>IF(E1726="ORG 6 / ORG 1",_xlfn.XLOOKUP(D1726,'Zip Code Lookup'!$A$115:$A$148,'Zip Code Lookup'!$C$115:$C$148,"ORG 1"),"N/A")</f>
        <v>N/A</v>
      </c>
    </row>
    <row r="1727" spans="3:6" x14ac:dyDescent="0.25">
      <c r="C1727" s="89">
        <v>45353</v>
      </c>
      <c r="D1727">
        <v>49442</v>
      </c>
      <c r="E1727" t="str">
        <f>_xlfn.XLOOKUP(_xlfn.XLOOKUP(D1727,'Zip Code Lookup'!$F$29:$F$1276,'Zip Code Lookup'!$G$29:$G$1276),'Data Entry'!$AC$2:$AC$85,'Data Entry'!$AD$2:$AD$85,"Not Found")</f>
        <v>ORG 2</v>
      </c>
      <c r="F1727" t="str">
        <f>IF(E1727="ORG 6 / ORG 1",_xlfn.XLOOKUP(D1727,'Zip Code Lookup'!$A$115:$A$148,'Zip Code Lookup'!$C$115:$C$148,"ORG 1"),"N/A")</f>
        <v>N/A</v>
      </c>
    </row>
    <row r="1728" spans="3:6" x14ac:dyDescent="0.25">
      <c r="C1728" s="89">
        <v>45355</v>
      </c>
      <c r="D1728">
        <v>49057</v>
      </c>
      <c r="E1728" t="str">
        <f>_xlfn.XLOOKUP(_xlfn.XLOOKUP(D1728,'Zip Code Lookup'!$F$29:$F$1276,'Zip Code Lookup'!$G$29:$G$1276),'Data Entry'!$AC$2:$AC$85,'Data Entry'!$AD$2:$AD$85,"Not Found")</f>
        <v>ORG 13</v>
      </c>
      <c r="F1728" t="str">
        <f>IF(E1728="ORG 6 / ORG 1",_xlfn.XLOOKUP(D1728,'Zip Code Lookup'!$A$115:$A$148,'Zip Code Lookup'!$C$115:$C$148,"ORG 1"),"N/A")</f>
        <v>N/A</v>
      </c>
    </row>
    <row r="1729" spans="3:6" x14ac:dyDescent="0.25">
      <c r="C1729" s="89">
        <v>45355</v>
      </c>
      <c r="D1729">
        <v>48912</v>
      </c>
      <c r="E1729" t="s">
        <v>1189</v>
      </c>
      <c r="F1729" t="str">
        <f>IF(E1729="ORG 6 / ORG 1",_xlfn.XLOOKUP(D1729,'Zip Code Lookup'!$A$115:$A$148,'Zip Code Lookup'!$C$115:$C$148,"ORG 1"),"N/A")</f>
        <v>N/A</v>
      </c>
    </row>
    <row r="1730" spans="3:6" x14ac:dyDescent="0.25">
      <c r="C1730" s="89">
        <v>45355</v>
      </c>
      <c r="D1730">
        <v>48180</v>
      </c>
      <c r="E1730" t="s">
        <v>1191</v>
      </c>
      <c r="F1730" t="str">
        <f>IF(E1730="ORG 6 / ORG 1",_xlfn.XLOOKUP(D1730,'Zip Code Lookup'!$A$115:$A$148,'Zip Code Lookup'!$C$115:$C$148,"ORG 1"),"N/A")</f>
        <v>N/A</v>
      </c>
    </row>
    <row r="1731" spans="3:6" x14ac:dyDescent="0.25">
      <c r="C1731" s="89">
        <v>45355</v>
      </c>
      <c r="D1731">
        <v>49103</v>
      </c>
      <c r="E1731" t="str">
        <f>_xlfn.XLOOKUP(_xlfn.XLOOKUP(D1731,'Zip Code Lookup'!$F$29:$F$1276,'Zip Code Lookup'!$G$29:$G$1276),'Data Entry'!$AC$2:$AC$85,'Data Entry'!$AD$2:$AD$85,"Not Found")</f>
        <v>ORG 13</v>
      </c>
      <c r="F1731" t="str">
        <f>IF(E1731="ORG 6 / ORG 1",_xlfn.XLOOKUP(D1731,'Zip Code Lookup'!$A$115:$A$148,'Zip Code Lookup'!$C$115:$C$148,"ORG 1"),"N/A")</f>
        <v>N/A</v>
      </c>
    </row>
    <row r="1732" spans="3:6" x14ac:dyDescent="0.25">
      <c r="C1732" s="89">
        <v>45355</v>
      </c>
      <c r="D1732">
        <v>48221</v>
      </c>
      <c r="E1732" t="s">
        <v>1197</v>
      </c>
      <c r="F1732" t="str">
        <f>IF(E1732="ORG 6 / ORG 1",_xlfn.XLOOKUP(D1732,'Zip Code Lookup'!$A$115:$A$148,'Zip Code Lookup'!$C$115:$C$148,"ORG 1"),"N/A")</f>
        <v>N/A</v>
      </c>
    </row>
    <row r="1733" spans="3:6" x14ac:dyDescent="0.25">
      <c r="C1733" s="89">
        <v>45355</v>
      </c>
      <c r="D1733">
        <v>49006</v>
      </c>
      <c r="E1733" t="str">
        <f>_xlfn.XLOOKUP(_xlfn.XLOOKUP(D1733,'Zip Code Lookup'!$F$29:$F$1276,'Zip Code Lookup'!$G$29:$G$1276),'Data Entry'!$AC$2:$AC$85,'Data Entry'!$AD$2:$AD$85,"Not Found")</f>
        <v>ORG 15</v>
      </c>
      <c r="F1733" t="str">
        <f>IF(E1733="ORG 6 / ORG 1",_xlfn.XLOOKUP(D1733,'Zip Code Lookup'!$A$115:$A$148,'Zip Code Lookup'!$C$115:$C$148,"ORG 1"),"N/A")</f>
        <v>N/A</v>
      </c>
    </row>
    <row r="1734" spans="3:6" x14ac:dyDescent="0.25">
      <c r="C1734" s="89">
        <v>45355</v>
      </c>
      <c r="D1734">
        <v>48235</v>
      </c>
      <c r="E1734" t="s">
        <v>1197</v>
      </c>
      <c r="F1734" t="str">
        <f>IF(E1734="ORG 6 / ORG 1",_xlfn.XLOOKUP(D1734,'Zip Code Lookup'!$A$115:$A$148,'Zip Code Lookup'!$C$115:$C$148,"ORG 1"),"N/A")</f>
        <v>N/A</v>
      </c>
    </row>
    <row r="1735" spans="3:6" x14ac:dyDescent="0.25">
      <c r="C1735" s="89">
        <v>45355</v>
      </c>
      <c r="D1735">
        <v>49004</v>
      </c>
      <c r="E1735" t="str">
        <f>_xlfn.XLOOKUP(_xlfn.XLOOKUP(D1735,'Zip Code Lookup'!$F$29:$F$1276,'Zip Code Lookup'!$G$29:$G$1276),'Data Entry'!$AC$2:$AC$85,'Data Entry'!$AD$2:$AD$85,"Not Found")</f>
        <v>ORG 15</v>
      </c>
      <c r="F1735" t="str">
        <f>IF(E1735="ORG 6 / ORG 1",_xlfn.XLOOKUP(D1735,'Zip Code Lookup'!$A$115:$A$148,'Zip Code Lookup'!$C$115:$C$148,"ORG 1"),"N/A")</f>
        <v>N/A</v>
      </c>
    </row>
    <row r="1736" spans="3:6" x14ac:dyDescent="0.25">
      <c r="C1736" s="89">
        <v>45355</v>
      </c>
      <c r="D1736">
        <v>48228</v>
      </c>
      <c r="E1736" t="s">
        <v>1197</v>
      </c>
      <c r="F1736" t="str">
        <f>IF(E1736="ORG 6 / ORG 1",_xlfn.XLOOKUP(D1736,'Zip Code Lookup'!$A$115:$A$148,'Zip Code Lookup'!$C$115:$C$148,"ORG 1"),"N/A")</f>
        <v>N/A</v>
      </c>
    </row>
    <row r="1737" spans="3:6" x14ac:dyDescent="0.25">
      <c r="C1737" s="89">
        <v>45355</v>
      </c>
      <c r="D1737">
        <v>49504</v>
      </c>
      <c r="E1737" t="str">
        <f>_xlfn.XLOOKUP(_xlfn.XLOOKUP(D1737,'Zip Code Lookup'!$F$29:$F$1276,'Zip Code Lookup'!$G$29:$G$1276),'Data Entry'!$AC$2:$AC$85,'Data Entry'!$AD$2:$AD$85,"Not Found")</f>
        <v>ORG 2</v>
      </c>
      <c r="F1737" t="str">
        <f>IF(E1737="ORG 6 / ORG 1",_xlfn.XLOOKUP(D1737,'Zip Code Lookup'!$A$115:$A$148,'Zip Code Lookup'!$C$115:$C$148,"ORG 1"),"N/A")</f>
        <v>N/A</v>
      </c>
    </row>
    <row r="1738" spans="3:6" x14ac:dyDescent="0.25">
      <c r="C1738" s="89">
        <v>45355</v>
      </c>
      <c r="D1738">
        <v>48917</v>
      </c>
      <c r="E1738" t="str">
        <f>_xlfn.XLOOKUP(_xlfn.XLOOKUP(D1738,'Zip Code Lookup'!$F$29:$F$1276,'Zip Code Lookup'!$G$29:$G$1276),'Data Entry'!$AC$2:$AC$85,'Data Entry'!$AD$2:$AD$85,"Not Found")</f>
        <v>ORG 14</v>
      </c>
      <c r="F1738" t="str">
        <f>IF(E1738="ORG 6 / ORG 1",_xlfn.XLOOKUP(D1738,'Zip Code Lookup'!$A$115:$A$148,'Zip Code Lookup'!$C$115:$C$148,"ORG 1"),"N/A")</f>
        <v>N/A</v>
      </c>
    </row>
    <row r="1739" spans="3:6" x14ac:dyDescent="0.25">
      <c r="C1739" s="89">
        <v>45355</v>
      </c>
      <c r="D1739">
        <v>48336</v>
      </c>
      <c r="E1739" t="str">
        <f>_xlfn.XLOOKUP(_xlfn.XLOOKUP(D1739,'Zip Code Lookup'!$F$29:$F$1276,'Zip Code Lookup'!$G$29:$G$1276),'Data Entry'!$AC$2:$AC$85,'Data Entry'!$AD$2:$AD$85,"Not Found")</f>
        <v>Not Found</v>
      </c>
      <c r="F1739" t="str">
        <f>IF(E1739="ORG 6 / ORG 1",_xlfn.XLOOKUP(D1739,'Zip Code Lookup'!$A$115:$A$148,'Zip Code Lookup'!$C$115:$C$148,"ORG 1"),"N/A")</f>
        <v>N/A</v>
      </c>
    </row>
    <row r="1740" spans="3:6" x14ac:dyDescent="0.25">
      <c r="C1740" s="89">
        <v>45355</v>
      </c>
      <c r="D1740">
        <v>49707</v>
      </c>
      <c r="E1740" t="str">
        <f>_xlfn.XLOOKUP(_xlfn.XLOOKUP(D1740,'Zip Code Lookup'!$F$29:$F$1276,'Zip Code Lookup'!$G$29:$G$1276),'Data Entry'!$AC$2:$AC$85,'Data Entry'!$AD$2:$AD$85,"Not Found")</f>
        <v>ORG 4</v>
      </c>
      <c r="F1740" t="str">
        <f>IF(E1740="ORG 6 / ORG 1",_xlfn.XLOOKUP(D1740,'Zip Code Lookup'!$A$115:$A$148,'Zip Code Lookup'!$C$115:$C$148,"ORG 1"),"N/A")</f>
        <v>N/A</v>
      </c>
    </row>
    <row r="1741" spans="3:6" x14ac:dyDescent="0.25">
      <c r="C1741" s="89">
        <v>45355</v>
      </c>
      <c r="D1741">
        <v>49507</v>
      </c>
      <c r="E1741" t="str">
        <f>_xlfn.XLOOKUP(_xlfn.XLOOKUP(D1741,'Zip Code Lookup'!$F$29:$F$1276,'Zip Code Lookup'!$G$29:$G$1276),'Data Entry'!$AC$2:$AC$85,'Data Entry'!$AD$2:$AD$85,"Not Found")</f>
        <v>ORG 2</v>
      </c>
      <c r="F1741" t="str">
        <f>IF(E1741="ORG 6 / ORG 1",_xlfn.XLOOKUP(D1741,'Zip Code Lookup'!$A$115:$A$148,'Zip Code Lookup'!$C$115:$C$148,"ORG 1"),"N/A")</f>
        <v>N/A</v>
      </c>
    </row>
    <row r="1742" spans="3:6" x14ac:dyDescent="0.25">
      <c r="C1742" s="89">
        <v>45355</v>
      </c>
      <c r="D1742">
        <v>49780</v>
      </c>
      <c r="E1742" t="str">
        <f>_xlfn.XLOOKUP(_xlfn.XLOOKUP(D1742,'Zip Code Lookup'!$F$29:$F$1276,'Zip Code Lookup'!$G$29:$G$1276),'Data Entry'!$AC$2:$AC$85,'Data Entry'!$AD$2:$AD$85,"Not Found")</f>
        <v>ORG 3</v>
      </c>
      <c r="F1742" t="str">
        <f>IF(E1742="ORG 6 / ORG 1",_xlfn.XLOOKUP(D1742,'Zip Code Lookup'!$A$115:$A$148,'Zip Code Lookup'!$C$115:$C$148,"ORG 1"),"N/A")</f>
        <v>N/A</v>
      </c>
    </row>
    <row r="1743" spans="3:6" x14ac:dyDescent="0.25">
      <c r="C1743" s="89">
        <v>45355</v>
      </c>
      <c r="D1743">
        <v>48227</v>
      </c>
      <c r="E1743" t="s">
        <v>1197</v>
      </c>
      <c r="F1743" t="str">
        <f>IF(E1743="ORG 6 / ORG 1",_xlfn.XLOOKUP(D1743,'Zip Code Lookup'!$A$115:$A$148,'Zip Code Lookup'!$C$115:$C$148,"ORG 1"),"N/A")</f>
        <v>N/A</v>
      </c>
    </row>
    <row r="1744" spans="3:6" x14ac:dyDescent="0.25">
      <c r="C1744" s="89">
        <v>45356</v>
      </c>
      <c r="D1744">
        <v>48739</v>
      </c>
      <c r="E1744" t="str">
        <f>_xlfn.XLOOKUP(_xlfn.XLOOKUP(D1744,'Zip Code Lookup'!$F$29:$F$1276,'Zip Code Lookup'!$G$29:$G$1276),'Data Entry'!$AC$2:$AC$85,'Data Entry'!$AD$2:$AD$85,"Not Found")</f>
        <v>ORG 9</v>
      </c>
      <c r="F1744" t="str">
        <f>IF(E1744="ORG 6 / ORG 1",_xlfn.XLOOKUP(D1744,'Zip Code Lookup'!$A$115:$A$148,'Zip Code Lookup'!$C$115:$C$148,"ORG 1"),"N/A")</f>
        <v>N/A</v>
      </c>
    </row>
    <row r="1745" spans="3:6" x14ac:dyDescent="0.25">
      <c r="C1745" s="89">
        <v>45356</v>
      </c>
      <c r="D1745">
        <v>49431</v>
      </c>
      <c r="E1745" t="str">
        <f>_xlfn.XLOOKUP(_xlfn.XLOOKUP(D1745,'Zip Code Lookup'!$F$29:$F$1276,'Zip Code Lookup'!$G$29:$G$1276),'Data Entry'!$AC$2:$AC$85,'Data Entry'!$AD$2:$AD$85,"Not Found")</f>
        <v>ORG 5</v>
      </c>
      <c r="F1745" t="str">
        <f>IF(E1745="ORG 6 / ORG 1",_xlfn.XLOOKUP(D1745,'Zip Code Lookup'!$A$115:$A$148,'Zip Code Lookup'!$C$115:$C$148,"ORG 1"),"N/A")</f>
        <v>N/A</v>
      </c>
    </row>
    <row r="1746" spans="3:6" x14ac:dyDescent="0.25">
      <c r="C1746" s="89">
        <v>45356</v>
      </c>
      <c r="D1746">
        <v>48235</v>
      </c>
      <c r="E1746" t="s">
        <v>1197</v>
      </c>
      <c r="F1746" t="str">
        <f>IF(E1746="ORG 6 / ORG 1",_xlfn.XLOOKUP(D1746,'Zip Code Lookup'!$A$115:$A$148,'Zip Code Lookup'!$C$115:$C$148,"ORG 1"),"N/A")</f>
        <v>N/A</v>
      </c>
    </row>
    <row r="1747" spans="3:6" x14ac:dyDescent="0.25">
      <c r="C1747" s="89">
        <v>45356</v>
      </c>
      <c r="D1747">
        <v>49503</v>
      </c>
      <c r="E1747" t="str">
        <f>_xlfn.XLOOKUP(_xlfn.XLOOKUP(D1747,'Zip Code Lookup'!$F$29:$F$1276,'Zip Code Lookup'!$G$29:$G$1276),'Data Entry'!$AC$2:$AC$85,'Data Entry'!$AD$2:$AD$85,"Not Found")</f>
        <v>ORG 2</v>
      </c>
      <c r="F1747" t="str">
        <f>IF(E1747="ORG 6 / ORG 1",_xlfn.XLOOKUP(D1747,'Zip Code Lookup'!$A$115:$A$148,'Zip Code Lookup'!$C$115:$C$148,"ORG 1"),"N/A")</f>
        <v>N/A</v>
      </c>
    </row>
    <row r="1748" spans="3:6" x14ac:dyDescent="0.25">
      <c r="C1748" s="89">
        <v>45356</v>
      </c>
      <c r="D1748">
        <v>49001</v>
      </c>
      <c r="E1748" t="str">
        <f>_xlfn.XLOOKUP(_xlfn.XLOOKUP(D1748,'Zip Code Lookup'!$F$29:$F$1276,'Zip Code Lookup'!$G$29:$G$1276),'Data Entry'!$AC$2:$AC$85,'Data Entry'!$AD$2:$AD$85,"Not Found")</f>
        <v>ORG 15</v>
      </c>
      <c r="F1748" t="str">
        <f>IF(E1748="ORG 6 / ORG 1",_xlfn.XLOOKUP(D1748,'Zip Code Lookup'!$A$115:$A$148,'Zip Code Lookup'!$C$115:$C$148,"ORG 1"),"N/A")</f>
        <v>N/A</v>
      </c>
    </row>
    <row r="1749" spans="3:6" x14ac:dyDescent="0.25">
      <c r="C1749" s="89">
        <v>45356</v>
      </c>
      <c r="D1749">
        <v>49507</v>
      </c>
      <c r="E1749" t="str">
        <f>_xlfn.XLOOKUP(_xlfn.XLOOKUP(D1749,'Zip Code Lookup'!$F$29:$F$1276,'Zip Code Lookup'!$G$29:$G$1276),'Data Entry'!$AC$2:$AC$85,'Data Entry'!$AD$2:$AD$85,"Not Found")</f>
        <v>ORG 2</v>
      </c>
      <c r="F1749" t="str">
        <f>IF(E1749="ORG 6 / ORG 1",_xlfn.XLOOKUP(D1749,'Zip Code Lookup'!$A$115:$A$148,'Zip Code Lookup'!$C$115:$C$148,"ORG 1"),"N/A")</f>
        <v>N/A</v>
      </c>
    </row>
    <row r="1750" spans="3:6" x14ac:dyDescent="0.25">
      <c r="C1750" s="89">
        <v>45356</v>
      </c>
      <c r="D1750">
        <v>48185</v>
      </c>
      <c r="E1750" t="s">
        <v>1191</v>
      </c>
      <c r="F1750" t="str">
        <f>IF(E1750="ORG 6 / ORG 1",_xlfn.XLOOKUP(D1750,'Zip Code Lookup'!$A$115:$A$148,'Zip Code Lookup'!$C$115:$C$148,"ORG 1"),"N/A")</f>
        <v>N/A</v>
      </c>
    </row>
    <row r="1751" spans="3:6" x14ac:dyDescent="0.25">
      <c r="C1751" s="89">
        <v>45357</v>
      </c>
      <c r="D1751">
        <v>48809</v>
      </c>
      <c r="E1751" t="str">
        <f>_xlfn.XLOOKUP(_xlfn.XLOOKUP(D1751,'Zip Code Lookup'!$F$29:$F$1276,'Zip Code Lookup'!$G$29:$G$1276),'Data Entry'!$AC$2:$AC$85,'Data Entry'!$AD$2:$AD$85,"Not Found")</f>
        <v>ORG 2</v>
      </c>
      <c r="F1751" t="str">
        <f>IF(E1751="ORG 6 / ORG 1",_xlfn.XLOOKUP(D1751,'Zip Code Lookup'!$A$115:$A$148,'Zip Code Lookup'!$C$115:$C$148,"ORG 1"),"N/A")</f>
        <v>N/A</v>
      </c>
    </row>
    <row r="1752" spans="3:6" x14ac:dyDescent="0.25">
      <c r="C1752" s="89">
        <v>45357</v>
      </c>
      <c r="D1752">
        <v>49009</v>
      </c>
      <c r="E1752" t="str">
        <f>_xlfn.XLOOKUP(_xlfn.XLOOKUP(D1752,'Zip Code Lookup'!$F$29:$F$1276,'Zip Code Lookup'!$G$29:$G$1276),'Data Entry'!$AC$2:$AC$85,'Data Entry'!$AD$2:$AD$85,"Not Found")</f>
        <v>ORG 15</v>
      </c>
      <c r="F1752" t="str">
        <f>IF(E1752="ORG 6 / ORG 1",_xlfn.XLOOKUP(D1752,'Zip Code Lookup'!$A$115:$A$148,'Zip Code Lookup'!$C$115:$C$148,"ORG 1"),"N/A")</f>
        <v>N/A</v>
      </c>
    </row>
    <row r="1753" spans="3:6" x14ac:dyDescent="0.25">
      <c r="C1753" s="89">
        <v>45357</v>
      </c>
      <c r="D1753">
        <v>48708</v>
      </c>
      <c r="E1753" t="str">
        <f>_xlfn.XLOOKUP(_xlfn.XLOOKUP(D1753,'Zip Code Lookup'!$F$29:$F$1276,'Zip Code Lookup'!$G$29:$G$1276),'Data Entry'!$AC$2:$AC$85,'Data Entry'!$AD$2:$AD$85,"Not Found")</f>
        <v>ORG 11</v>
      </c>
      <c r="F1753" t="str">
        <f>IF(E1753="ORG 6 / ORG 1",_xlfn.XLOOKUP(D1753,'Zip Code Lookup'!$A$115:$A$148,'Zip Code Lookup'!$C$115:$C$148,"ORG 1"),"N/A")</f>
        <v>N/A</v>
      </c>
    </row>
    <row r="1754" spans="3:6" x14ac:dyDescent="0.25">
      <c r="C1754" s="89">
        <v>45357</v>
      </c>
      <c r="D1754">
        <v>49503</v>
      </c>
      <c r="E1754" t="str">
        <f>_xlfn.XLOOKUP(_xlfn.XLOOKUP(D1754,'Zip Code Lookup'!$F$29:$F$1276,'Zip Code Lookup'!$G$29:$G$1276),'Data Entry'!$AC$2:$AC$85,'Data Entry'!$AD$2:$AD$85,"Not Found")</f>
        <v>ORG 2</v>
      </c>
      <c r="F1754" t="str">
        <f>IF(E1754="ORG 6 / ORG 1",_xlfn.XLOOKUP(D1754,'Zip Code Lookup'!$A$115:$A$148,'Zip Code Lookup'!$C$115:$C$148,"ORG 1"),"N/A")</f>
        <v>N/A</v>
      </c>
    </row>
    <row r="1755" spans="3:6" x14ac:dyDescent="0.25">
      <c r="C1755" s="89">
        <v>45357</v>
      </c>
      <c r="D1755">
        <v>49508</v>
      </c>
      <c r="E1755" t="str">
        <f>_xlfn.XLOOKUP(_xlfn.XLOOKUP(D1755,'Zip Code Lookup'!$F$29:$F$1276,'Zip Code Lookup'!$G$29:$G$1276),'Data Entry'!$AC$2:$AC$85,'Data Entry'!$AD$2:$AD$85,"Not Found")</f>
        <v>ORG 2</v>
      </c>
      <c r="F1755" t="str">
        <f>IF(E1755="ORG 6 / ORG 1",_xlfn.XLOOKUP(D1755,'Zip Code Lookup'!$A$115:$A$148,'Zip Code Lookup'!$C$115:$C$148,"ORG 1"),"N/A")</f>
        <v>N/A</v>
      </c>
    </row>
    <row r="1756" spans="3:6" x14ac:dyDescent="0.25">
      <c r="C1756" s="89">
        <v>45359</v>
      </c>
      <c r="D1756">
        <v>49441</v>
      </c>
      <c r="E1756" t="str">
        <f>_xlfn.XLOOKUP(_xlfn.XLOOKUP(D1756,'Zip Code Lookup'!$F$29:$F$1276,'Zip Code Lookup'!$G$29:$G$1276),'Data Entry'!$AC$2:$AC$85,'Data Entry'!$AD$2:$AD$85,"Not Found")</f>
        <v>ORG 2</v>
      </c>
      <c r="F1756" t="str">
        <f>IF(E1756="ORG 6 / ORG 1",_xlfn.XLOOKUP(D1756,'Zip Code Lookup'!$A$115:$A$148,'Zip Code Lookup'!$C$115:$C$148,"ORG 1"),"N/A")</f>
        <v>N/A</v>
      </c>
    </row>
    <row r="1757" spans="3:6" x14ac:dyDescent="0.25">
      <c r="C1757" s="89">
        <v>45359</v>
      </c>
      <c r="D1757">
        <v>48884</v>
      </c>
      <c r="E1757" t="str">
        <f>_xlfn.XLOOKUP(_xlfn.XLOOKUP(D1757,'Zip Code Lookup'!$F$29:$F$1276,'Zip Code Lookup'!$G$29:$G$1276),'Data Entry'!$AC$2:$AC$85,'Data Entry'!$AD$2:$AD$85,"Not Found")</f>
        <v>ORG 2</v>
      </c>
      <c r="F1757" t="str">
        <f>IF(E1757="ORG 6 / ORG 1",_xlfn.XLOOKUP(D1757,'Zip Code Lookup'!$A$115:$A$148,'Zip Code Lookup'!$C$115:$C$148,"ORG 1"),"N/A")</f>
        <v>N/A</v>
      </c>
    </row>
    <row r="1758" spans="3:6" x14ac:dyDescent="0.25">
      <c r="C1758" s="89">
        <v>45359</v>
      </c>
      <c r="D1758">
        <v>49418</v>
      </c>
      <c r="E1758" t="str">
        <f>_xlfn.XLOOKUP(_xlfn.XLOOKUP(D1758,'Zip Code Lookup'!$F$29:$F$1276,'Zip Code Lookup'!$G$29:$G$1276),'Data Entry'!$AC$2:$AC$85,'Data Entry'!$AD$2:$AD$85,"Not Found")</f>
        <v>ORG 2</v>
      </c>
      <c r="F1758" t="str">
        <f>IF(E1758="ORG 6 / ORG 1",_xlfn.XLOOKUP(D1758,'Zip Code Lookup'!$A$115:$A$148,'Zip Code Lookup'!$C$115:$C$148,"ORG 1"),"N/A")</f>
        <v>N/A</v>
      </c>
    </row>
    <row r="1759" spans="3:6" x14ac:dyDescent="0.25">
      <c r="C1759" s="89">
        <v>45360</v>
      </c>
      <c r="D1759">
        <v>49639</v>
      </c>
      <c r="E1759" t="str">
        <f>_xlfn.XLOOKUP(_xlfn.XLOOKUP(D1759,'Zip Code Lookup'!$F$29:$F$1276,'Zip Code Lookup'!$G$29:$G$1276),'Data Entry'!$AC$2:$AC$85,'Data Entry'!$AD$2:$AD$85,"Not Found")</f>
        <v>ORG 5</v>
      </c>
      <c r="F1759" t="str">
        <f>IF(E1759="ORG 6 / ORG 1",_xlfn.XLOOKUP(D1759,'Zip Code Lookup'!$A$115:$A$148,'Zip Code Lookup'!$C$115:$C$148,"ORG 1"),"N/A")</f>
        <v>N/A</v>
      </c>
    </row>
    <row r="1760" spans="3:6" x14ac:dyDescent="0.25">
      <c r="C1760" s="89">
        <v>45361</v>
      </c>
      <c r="D1760">
        <v>49509</v>
      </c>
      <c r="E1760" t="str">
        <f>_xlfn.XLOOKUP(_xlfn.XLOOKUP(D1760,'Zip Code Lookup'!$F$29:$F$1276,'Zip Code Lookup'!$G$29:$G$1276),'Data Entry'!$AC$2:$AC$85,'Data Entry'!$AD$2:$AD$85,"Not Found")</f>
        <v>ORG 2</v>
      </c>
      <c r="F1760" t="str">
        <f>IF(E1760="ORG 6 / ORG 1",_xlfn.XLOOKUP(D1760,'Zip Code Lookup'!$A$115:$A$148,'Zip Code Lookup'!$C$115:$C$148,"ORG 1"),"N/A")</f>
        <v>N/A</v>
      </c>
    </row>
    <row r="1761" spans="3:6" x14ac:dyDescent="0.25">
      <c r="C1761" s="89">
        <v>45361</v>
      </c>
      <c r="D1761">
        <v>49444</v>
      </c>
      <c r="E1761" t="str">
        <f>_xlfn.XLOOKUP(_xlfn.XLOOKUP(D1761,'Zip Code Lookup'!$F$29:$F$1276,'Zip Code Lookup'!$G$29:$G$1276),'Data Entry'!$AC$2:$AC$85,'Data Entry'!$AD$2:$AD$85,"Not Found")</f>
        <v>ORG 2</v>
      </c>
      <c r="F1761" t="str">
        <f>IF(E1761="ORG 6 / ORG 1",_xlfn.XLOOKUP(D1761,'Zip Code Lookup'!$A$115:$A$148,'Zip Code Lookup'!$C$115:$C$148,"ORG 1"),"N/A")</f>
        <v>N/A</v>
      </c>
    </row>
    <row r="1762" spans="3:6" x14ac:dyDescent="0.25">
      <c r="C1762" s="89">
        <v>45362</v>
      </c>
      <c r="D1762">
        <v>49525</v>
      </c>
      <c r="E1762" t="s">
        <v>1192</v>
      </c>
      <c r="F1762" t="str">
        <f>IF(E1762="ORG 6 / ORG 1",_xlfn.XLOOKUP(D1762,'Zip Code Lookup'!$A$115:$A$148,'Zip Code Lookup'!$C$115:$C$148,"ORG 1"),"N/A")</f>
        <v>N/A</v>
      </c>
    </row>
    <row r="1763" spans="3:6" x14ac:dyDescent="0.25">
      <c r="C1763" s="89">
        <v>45362</v>
      </c>
      <c r="D1763">
        <v>48101</v>
      </c>
      <c r="E1763" t="s">
        <v>1191</v>
      </c>
      <c r="F1763" t="str">
        <f>IF(E1763="ORG 6 / ORG 1",_xlfn.XLOOKUP(D1763,'Zip Code Lookup'!$A$115:$A$148,'Zip Code Lookup'!$C$115:$C$148,"ORG 1"),"N/A")</f>
        <v>N/A</v>
      </c>
    </row>
    <row r="1764" spans="3:6" x14ac:dyDescent="0.25">
      <c r="C1764" s="89">
        <v>45362</v>
      </c>
      <c r="D1764">
        <v>48602</v>
      </c>
      <c r="E1764" t="str">
        <f>_xlfn.XLOOKUP(_xlfn.XLOOKUP(D1764,'Zip Code Lookup'!$F$29:$F$1276,'Zip Code Lookup'!$G$29:$G$1276),'Data Entry'!$AC$2:$AC$85,'Data Entry'!$AD$2:$AD$85,"Not Found")</f>
        <v>ORG 11</v>
      </c>
      <c r="F1764" t="str">
        <f>IF(E1764="ORG 6 / ORG 1",_xlfn.XLOOKUP(D1764,'Zip Code Lookup'!$A$115:$A$148,'Zip Code Lookup'!$C$115:$C$148,"ORG 1"),"N/A")</f>
        <v>N/A</v>
      </c>
    </row>
    <row r="1765" spans="3:6" x14ac:dyDescent="0.25">
      <c r="C1765" s="89">
        <v>45362</v>
      </c>
      <c r="D1765">
        <v>48204</v>
      </c>
      <c r="E1765" t="s">
        <v>1197</v>
      </c>
      <c r="F1765" t="str">
        <f>IF(E1765="ORG 6 / ORG 1",_xlfn.XLOOKUP(D1765,'Zip Code Lookup'!$A$115:$A$148,'Zip Code Lookup'!$C$115:$C$148,"ORG 1"),"N/A")</f>
        <v>N/A</v>
      </c>
    </row>
    <row r="1766" spans="3:6" x14ac:dyDescent="0.25">
      <c r="C1766" s="89">
        <v>45362</v>
      </c>
      <c r="D1766">
        <v>49444</v>
      </c>
      <c r="E1766" t="str">
        <f>_xlfn.XLOOKUP(_xlfn.XLOOKUP(D1766,'Zip Code Lookup'!$F$29:$F$1276,'Zip Code Lookup'!$G$29:$G$1276),'Data Entry'!$AC$2:$AC$85,'Data Entry'!$AD$2:$AD$85,"Not Found")</f>
        <v>ORG 2</v>
      </c>
      <c r="F1766" t="str">
        <f>IF(E1766="ORG 6 / ORG 1",_xlfn.XLOOKUP(D1766,'Zip Code Lookup'!$A$115:$A$148,'Zip Code Lookup'!$C$115:$C$148,"ORG 1"),"N/A")</f>
        <v>N/A</v>
      </c>
    </row>
    <row r="1767" spans="3:6" x14ac:dyDescent="0.25">
      <c r="C1767" s="89">
        <v>45362</v>
      </c>
      <c r="D1767">
        <v>48326</v>
      </c>
      <c r="E1767" t="str">
        <f>_xlfn.XLOOKUP(_xlfn.XLOOKUP(D1767,'Zip Code Lookup'!$F$29:$F$1276,'Zip Code Lookup'!$G$29:$G$1276),'Data Entry'!$AC$2:$AC$85,'Data Entry'!$AD$2:$AD$85,"Not Found")</f>
        <v>Not Found</v>
      </c>
      <c r="F1767" t="str">
        <f>IF(E1767="ORG 6 / ORG 1",_xlfn.XLOOKUP(D1767,'Zip Code Lookup'!$A$115:$A$148,'Zip Code Lookup'!$C$115:$C$148,"ORG 1"),"N/A")</f>
        <v>N/A</v>
      </c>
    </row>
    <row r="1768" spans="3:6" x14ac:dyDescent="0.25">
      <c r="C1768" s="89">
        <v>45362</v>
      </c>
      <c r="D1768">
        <v>48609</v>
      </c>
      <c r="E1768" t="s">
        <v>1190</v>
      </c>
      <c r="F1768" t="str">
        <f>IF(E1768="ORG 6 / ORG 1",_xlfn.XLOOKUP(D1768,'Zip Code Lookup'!$A$115:$A$148,'Zip Code Lookup'!$C$115:$C$148,"ORG 1"),"N/A")</f>
        <v>N/A</v>
      </c>
    </row>
    <row r="1769" spans="3:6" x14ac:dyDescent="0.25">
      <c r="C1769" s="89">
        <v>45362</v>
      </c>
      <c r="D1769">
        <v>49442</v>
      </c>
      <c r="E1769" t="str">
        <f>_xlfn.XLOOKUP(_xlfn.XLOOKUP(D1769,'Zip Code Lookup'!$F$29:$F$1276,'Zip Code Lookup'!$G$29:$G$1276),'Data Entry'!$AC$2:$AC$85,'Data Entry'!$AD$2:$AD$85,"Not Found")</f>
        <v>ORG 2</v>
      </c>
      <c r="F1769" t="str">
        <f>IF(E1769="ORG 6 / ORG 1",_xlfn.XLOOKUP(D1769,'Zip Code Lookup'!$A$115:$A$148,'Zip Code Lookup'!$C$115:$C$148,"ORG 1"),"N/A")</f>
        <v>N/A</v>
      </c>
    </row>
    <row r="1770" spans="3:6" x14ac:dyDescent="0.25">
      <c r="C1770" s="89">
        <v>45362</v>
      </c>
      <c r="D1770">
        <v>48236</v>
      </c>
      <c r="E1770" t="s">
        <v>1197</v>
      </c>
      <c r="F1770" t="str">
        <f>IF(E1770="ORG 6 / ORG 1",_xlfn.XLOOKUP(D1770,'Zip Code Lookup'!$A$115:$A$148,'Zip Code Lookup'!$C$115:$C$148,"ORG 1"),"N/A")</f>
        <v>N/A</v>
      </c>
    </row>
    <row r="1771" spans="3:6" x14ac:dyDescent="0.25">
      <c r="C1771" s="89">
        <v>45363</v>
      </c>
      <c r="D1771">
        <v>49080</v>
      </c>
      <c r="E1771" t="str">
        <f>_xlfn.XLOOKUP(_xlfn.XLOOKUP(D1771,'Zip Code Lookup'!$F$29:$F$1276,'Zip Code Lookup'!$G$29:$G$1276),'Data Entry'!$AC$2:$AC$85,'Data Entry'!$AD$2:$AD$85,"Not Found")</f>
        <v>ORG 2</v>
      </c>
      <c r="F1771" t="str">
        <f>IF(E1771="ORG 6 / ORG 1",_xlfn.XLOOKUP(D1771,'Zip Code Lookup'!$A$115:$A$148,'Zip Code Lookup'!$C$115:$C$148,"ORG 1"),"N/A")</f>
        <v>N/A</v>
      </c>
    </row>
    <row r="1772" spans="3:6" x14ac:dyDescent="0.25">
      <c r="C1772" s="89">
        <v>45363</v>
      </c>
      <c r="D1772">
        <v>49546</v>
      </c>
      <c r="E1772" t="str">
        <f>_xlfn.XLOOKUP(_xlfn.XLOOKUP(D1772,'Zip Code Lookup'!$F$29:$F$1276,'Zip Code Lookup'!$G$29:$G$1276),'Data Entry'!$AC$2:$AC$85,'Data Entry'!$AD$2:$AD$85,"Not Found")</f>
        <v>ORG 2</v>
      </c>
      <c r="F1772" t="str">
        <f>IF(E1772="ORG 6 / ORG 1",_xlfn.XLOOKUP(D1772,'Zip Code Lookup'!$A$115:$A$148,'Zip Code Lookup'!$C$115:$C$148,"ORG 1"),"N/A")</f>
        <v>N/A</v>
      </c>
    </row>
    <row r="1773" spans="3:6" x14ac:dyDescent="0.25">
      <c r="C1773" s="89">
        <v>45362</v>
      </c>
      <c r="D1773">
        <v>49107</v>
      </c>
      <c r="E1773" t="str">
        <f>_xlfn.XLOOKUP(_xlfn.XLOOKUP(D1773,'Zip Code Lookup'!$F$29:$F$1276,'Zip Code Lookup'!$G$29:$G$1276),'Data Entry'!$AC$2:$AC$85,'Data Entry'!$AD$2:$AD$85,"Not Found")</f>
        <v>ORG 13</v>
      </c>
      <c r="F1773" t="str">
        <f>IF(E1773="ORG 6 / ORG 1",_xlfn.XLOOKUP(D1773,'Zip Code Lookup'!$A$115:$A$148,'Zip Code Lookup'!$C$115:$C$148,"ORG 1"),"N/A")</f>
        <v>N/A</v>
      </c>
    </row>
    <row r="1774" spans="3:6" x14ac:dyDescent="0.25">
      <c r="C1774" s="89">
        <v>45362</v>
      </c>
      <c r="D1774">
        <v>48088</v>
      </c>
      <c r="E1774" t="str">
        <f>_xlfn.XLOOKUP(_xlfn.XLOOKUP(D1774,'Zip Code Lookup'!$F$29:$F$1276,'Zip Code Lookup'!$G$29:$G$1276),'Data Entry'!$AC$2:$AC$85,'Data Entry'!$AD$2:$AD$85,"Not Found")</f>
        <v>Not Found</v>
      </c>
      <c r="F1774" t="str">
        <f>IF(E1774="ORG 6 / ORG 1",_xlfn.XLOOKUP(D1774,'Zip Code Lookup'!$A$115:$A$148,'Zip Code Lookup'!$C$115:$C$148,"ORG 1"),"N/A")</f>
        <v>N/A</v>
      </c>
    </row>
    <row r="1775" spans="3:6" x14ac:dyDescent="0.25">
      <c r="C1775" s="89">
        <v>45363</v>
      </c>
      <c r="D1775">
        <v>49307</v>
      </c>
      <c r="E1775" t="str">
        <f>_xlfn.XLOOKUP(_xlfn.XLOOKUP(D1775,'Zip Code Lookup'!$F$29:$F$1276,'Zip Code Lookup'!$G$29:$G$1276),'Data Entry'!$AC$2:$AC$85,'Data Entry'!$AD$2:$AD$85,"Not Found")</f>
        <v>ORG 5</v>
      </c>
      <c r="F1775" t="str">
        <f>IF(E1775="ORG 6 / ORG 1",_xlfn.XLOOKUP(D1775,'Zip Code Lookup'!$A$115:$A$148,'Zip Code Lookup'!$C$115:$C$148,"ORG 1"),"N/A")</f>
        <v>N/A</v>
      </c>
    </row>
    <row r="1776" spans="3:6" x14ac:dyDescent="0.25">
      <c r="C1776" s="89">
        <v>45363</v>
      </c>
      <c r="D1776">
        <v>49519</v>
      </c>
      <c r="E1776" t="str">
        <f>_xlfn.XLOOKUP(_xlfn.XLOOKUP(D1776,'Zip Code Lookup'!$F$29:$F$1276,'Zip Code Lookup'!$G$29:$G$1276),'Data Entry'!$AC$2:$AC$85,'Data Entry'!$AD$2:$AD$85,"Not Found")</f>
        <v>ORG 2</v>
      </c>
      <c r="F1776" t="str">
        <f>IF(E1776="ORG 6 / ORG 1",_xlfn.XLOOKUP(D1776,'Zip Code Lookup'!$A$115:$A$148,'Zip Code Lookup'!$C$115:$C$148,"ORG 1"),"N/A")</f>
        <v>N/A</v>
      </c>
    </row>
    <row r="1777" spans="3:6" x14ac:dyDescent="0.25">
      <c r="C1777" s="89">
        <v>45363</v>
      </c>
      <c r="D1777">
        <v>49503</v>
      </c>
      <c r="E1777" t="str">
        <f>_xlfn.XLOOKUP(_xlfn.XLOOKUP(D1777,'Zip Code Lookup'!$F$29:$F$1276,'Zip Code Lookup'!$G$29:$G$1276),'Data Entry'!$AC$2:$AC$85,'Data Entry'!$AD$2:$AD$85,"Not Found")</f>
        <v>ORG 2</v>
      </c>
      <c r="F1777" t="str">
        <f>IF(E1777="ORG 6 / ORG 1",_xlfn.XLOOKUP(D1777,'Zip Code Lookup'!$A$115:$A$148,'Zip Code Lookup'!$C$115:$C$148,"ORG 1"),"N/A")</f>
        <v>N/A</v>
      </c>
    </row>
    <row r="1778" spans="3:6" x14ac:dyDescent="0.25">
      <c r="C1778" s="89">
        <v>45363</v>
      </c>
      <c r="D1778">
        <v>48846</v>
      </c>
      <c r="E1778" t="str">
        <f>_xlfn.XLOOKUP(_xlfn.XLOOKUP(D1778,'Zip Code Lookup'!$F$29:$F$1276,'Zip Code Lookup'!$G$29:$G$1276),'Data Entry'!$AC$2:$AC$85,'Data Entry'!$AD$2:$AD$85,"Not Found")</f>
        <v>ORG 2</v>
      </c>
      <c r="F1778" t="str">
        <f>IF(E1778="ORG 6 / ORG 1",_xlfn.XLOOKUP(D1778,'Zip Code Lookup'!$A$115:$A$148,'Zip Code Lookup'!$C$115:$C$148,"ORG 1"),"N/A")</f>
        <v>N/A</v>
      </c>
    </row>
    <row r="1779" spans="3:6" x14ac:dyDescent="0.25">
      <c r="C1779" s="89">
        <v>45363</v>
      </c>
      <c r="D1779">
        <v>49442</v>
      </c>
      <c r="E1779" t="str">
        <f>_xlfn.XLOOKUP(_xlfn.XLOOKUP(D1779,'Zip Code Lookup'!$F$29:$F$1276,'Zip Code Lookup'!$G$29:$G$1276),'Data Entry'!$AC$2:$AC$85,'Data Entry'!$AD$2:$AD$85,"Not Found")</f>
        <v>ORG 2</v>
      </c>
      <c r="F1779" t="str">
        <f>IF(E1779="ORG 6 / ORG 1",_xlfn.XLOOKUP(D1779,'Zip Code Lookup'!$A$115:$A$148,'Zip Code Lookup'!$C$115:$C$148,"ORG 1"),"N/A")</f>
        <v>N/A</v>
      </c>
    </row>
    <row r="1780" spans="3:6" x14ac:dyDescent="0.25">
      <c r="C1780" s="89">
        <v>45364</v>
      </c>
      <c r="D1780">
        <v>48076</v>
      </c>
      <c r="E1780" t="str">
        <f>_xlfn.XLOOKUP(_xlfn.XLOOKUP(D1780,'Zip Code Lookup'!$F$29:$F$1276,'Zip Code Lookup'!$G$29:$G$1276),'Data Entry'!$AC$2:$AC$85,'Data Entry'!$AD$2:$AD$85,"Not Found")</f>
        <v>Not Found</v>
      </c>
      <c r="F1780" t="str">
        <f>IF(E1780="ORG 6 / ORG 1",_xlfn.XLOOKUP(D1780,'Zip Code Lookup'!$A$115:$A$148,'Zip Code Lookup'!$C$115:$C$148,"ORG 1"),"N/A")</f>
        <v>N/A</v>
      </c>
    </row>
    <row r="1781" spans="3:6" x14ac:dyDescent="0.25">
      <c r="C1781" s="89">
        <v>45364</v>
      </c>
      <c r="D1781">
        <v>48126</v>
      </c>
      <c r="E1781" t="s">
        <v>1197</v>
      </c>
      <c r="F1781" t="str">
        <f>IF(E1781="ORG 6 / ORG 1",_xlfn.XLOOKUP(D1781,'Zip Code Lookup'!$A$115:$A$148,'Zip Code Lookup'!$C$115:$C$148,"ORG 1"),"N/A")</f>
        <v>N/A</v>
      </c>
    </row>
    <row r="1782" spans="3:6" x14ac:dyDescent="0.25">
      <c r="C1782" s="89">
        <v>45364</v>
      </c>
      <c r="D1782">
        <v>48629</v>
      </c>
      <c r="E1782" t="str">
        <f>_xlfn.XLOOKUP(_xlfn.XLOOKUP(D1782,'Zip Code Lookup'!$F$29:$F$1276,'Zip Code Lookup'!$G$29:$G$1276),'Data Entry'!$AC$2:$AC$85,'Data Entry'!$AD$2:$AD$85,"Not Found")</f>
        <v>ORG 9</v>
      </c>
      <c r="F1782" t="str">
        <f>IF(E1782="ORG 6 / ORG 1",_xlfn.XLOOKUP(D1782,'Zip Code Lookup'!$A$115:$A$148,'Zip Code Lookup'!$C$115:$C$148,"ORG 1"),"N/A")</f>
        <v>N/A</v>
      </c>
    </row>
    <row r="1783" spans="3:6" x14ac:dyDescent="0.25">
      <c r="C1783" s="89">
        <v>45364</v>
      </c>
      <c r="D1783">
        <v>49512</v>
      </c>
      <c r="E1783" t="str">
        <f>_xlfn.XLOOKUP(_xlfn.XLOOKUP(D1783,'Zip Code Lookup'!$F$29:$F$1276,'Zip Code Lookup'!$G$29:$G$1276),'Data Entry'!$AC$2:$AC$85,'Data Entry'!$AD$2:$AD$85,"Not Found")</f>
        <v>ORG 2</v>
      </c>
      <c r="F1783" t="str">
        <f>IF(E1783="ORG 6 / ORG 1",_xlfn.XLOOKUP(D1783,'Zip Code Lookup'!$A$115:$A$148,'Zip Code Lookup'!$C$115:$C$148,"ORG 1"),"N/A")</f>
        <v>N/A</v>
      </c>
    </row>
    <row r="1784" spans="3:6" x14ac:dyDescent="0.25">
      <c r="C1784" s="89">
        <v>45365</v>
      </c>
      <c r="D1784">
        <v>49546</v>
      </c>
      <c r="E1784" t="str">
        <f>_xlfn.XLOOKUP(_xlfn.XLOOKUP(D1784,'Zip Code Lookup'!$F$29:$F$1276,'Zip Code Lookup'!$G$29:$G$1276),'Data Entry'!$AC$2:$AC$85,'Data Entry'!$AD$2:$AD$85,"Not Found")</f>
        <v>ORG 2</v>
      </c>
      <c r="F1784" t="str">
        <f>IF(E1784="ORG 6 / ORG 1",_xlfn.XLOOKUP(D1784,'Zip Code Lookup'!$A$115:$A$148,'Zip Code Lookup'!$C$115:$C$148,"ORG 1"),"N/A")</f>
        <v>N/A</v>
      </c>
    </row>
    <row r="1785" spans="3:6" x14ac:dyDescent="0.25">
      <c r="C1785" s="89">
        <v>45365</v>
      </c>
      <c r="D1785">
        <v>48047</v>
      </c>
      <c r="E1785" t="str">
        <f>_xlfn.XLOOKUP(_xlfn.XLOOKUP(D1785,'Zip Code Lookup'!$F$29:$F$1276,'Zip Code Lookup'!$G$29:$G$1276),'Data Entry'!$AC$2:$AC$85,'Data Entry'!$AD$2:$AD$85,"Not Found")</f>
        <v>Not Found</v>
      </c>
      <c r="F1785" t="str">
        <f>IF(E1785="ORG 6 / ORG 1",_xlfn.XLOOKUP(D1785,'Zip Code Lookup'!$A$115:$A$148,'Zip Code Lookup'!$C$115:$C$148,"ORG 1"),"N/A")</f>
        <v>N/A</v>
      </c>
    </row>
    <row r="1786" spans="3:6" x14ac:dyDescent="0.25">
      <c r="C1786" s="89">
        <v>45365</v>
      </c>
      <c r="D1786">
        <v>49345</v>
      </c>
      <c r="E1786" t="str">
        <f>_xlfn.XLOOKUP(_xlfn.XLOOKUP(D1786,'Zip Code Lookup'!$F$29:$F$1276,'Zip Code Lookup'!$G$29:$G$1276),'Data Entry'!$AC$2:$AC$85,'Data Entry'!$AD$2:$AD$85,"Not Found")</f>
        <v>ORG 2</v>
      </c>
      <c r="F1786" t="str">
        <f>IF(E1786="ORG 6 / ORG 1",_xlfn.XLOOKUP(D1786,'Zip Code Lookup'!$A$115:$A$148,'Zip Code Lookup'!$C$115:$C$148,"ORG 1"),"N/A")</f>
        <v>N/A</v>
      </c>
    </row>
    <row r="1787" spans="3:6" x14ac:dyDescent="0.25">
      <c r="C1787" s="89">
        <v>45365</v>
      </c>
      <c r="D1787">
        <v>49336</v>
      </c>
      <c r="E1787" t="str">
        <f>_xlfn.XLOOKUP(_xlfn.XLOOKUP(D1787,'Zip Code Lookup'!$F$29:$F$1276,'Zip Code Lookup'!$G$29:$G$1276),'Data Entry'!$AC$2:$AC$85,'Data Entry'!$AD$2:$AD$85,"Not Found")</f>
        <v>ORG 5</v>
      </c>
      <c r="F1787" t="str">
        <f>IF(E1787="ORG 6 / ORG 1",_xlfn.XLOOKUP(D1787,'Zip Code Lookup'!$A$115:$A$148,'Zip Code Lookup'!$C$115:$C$148,"ORG 1"),"N/A")</f>
        <v>N/A</v>
      </c>
    </row>
    <row r="1788" spans="3:6" x14ac:dyDescent="0.25">
      <c r="C1788" s="89">
        <v>45367</v>
      </c>
      <c r="D1788">
        <v>48507</v>
      </c>
      <c r="E1788" t="str">
        <f>_xlfn.XLOOKUP(_xlfn.XLOOKUP(D1788,'Zip Code Lookup'!$F$29:$F$1276,'Zip Code Lookup'!$G$29:$G$1276),'Data Entry'!$AC$2:$AC$85,'Data Entry'!$AD$2:$AD$85,"Not Found")</f>
        <v>ORG 10</v>
      </c>
      <c r="F1788" t="str">
        <f>IF(E1788="ORG 6 / ORG 1",_xlfn.XLOOKUP(D1788,'Zip Code Lookup'!$A$115:$A$148,'Zip Code Lookup'!$C$115:$C$148,"ORG 1"),"N/A")</f>
        <v>N/A</v>
      </c>
    </row>
    <row r="1789" spans="3:6" x14ac:dyDescent="0.25">
      <c r="C1789" s="89">
        <v>45369</v>
      </c>
      <c r="D1789">
        <v>48235</v>
      </c>
      <c r="E1789" t="s">
        <v>1197</v>
      </c>
      <c r="F1789" t="str">
        <f>IF(E1789="ORG 6 / ORG 1",_xlfn.XLOOKUP(D1789,'Zip Code Lookup'!$A$115:$A$148,'Zip Code Lookup'!$C$115:$C$148,"ORG 1"),"N/A")</f>
        <v>N/A</v>
      </c>
    </row>
    <row r="1790" spans="3:6" x14ac:dyDescent="0.25">
      <c r="C1790" s="89">
        <v>45369</v>
      </c>
      <c r="D1790">
        <v>48085</v>
      </c>
      <c r="E1790" t="str">
        <f>_xlfn.XLOOKUP(_xlfn.XLOOKUP(D1790,'Zip Code Lookup'!$F$29:$F$1276,'Zip Code Lookup'!$G$29:$G$1276),'Data Entry'!$AC$2:$AC$85,'Data Entry'!$AD$2:$AD$85,"Not Found")</f>
        <v>Not Found</v>
      </c>
      <c r="F1790" t="str">
        <f>IF(E1790="ORG 6 / ORG 1",_xlfn.XLOOKUP(D1790,'Zip Code Lookup'!$A$115:$A$148,'Zip Code Lookup'!$C$115:$C$148,"ORG 1"),"N/A")</f>
        <v>N/A</v>
      </c>
    </row>
    <row r="1791" spans="3:6" x14ac:dyDescent="0.25">
      <c r="C1791" s="89">
        <v>45369</v>
      </c>
      <c r="D1791">
        <v>48429</v>
      </c>
      <c r="E1791" t="s">
        <v>1202</v>
      </c>
      <c r="F1791" t="str">
        <f>IF(E1791="ORG 6 / ORG 1",_xlfn.XLOOKUP(D1791,'Zip Code Lookup'!$A$115:$A$148,'Zip Code Lookup'!$C$115:$C$148,"ORG 1"),"N/A")</f>
        <v>N/A</v>
      </c>
    </row>
    <row r="1792" spans="3:6" x14ac:dyDescent="0.25">
      <c r="C1792" s="89">
        <v>45369</v>
      </c>
      <c r="D1792">
        <v>49507</v>
      </c>
      <c r="E1792" t="str">
        <f>_xlfn.XLOOKUP(_xlfn.XLOOKUP(D1792,'Zip Code Lookup'!$F$29:$F$1276,'Zip Code Lookup'!$G$29:$G$1276),'Data Entry'!$AC$2:$AC$85,'Data Entry'!$AD$2:$AD$85,"Not Found")</f>
        <v>ORG 2</v>
      </c>
      <c r="F1792" t="str">
        <f>IF(E1792="ORG 6 / ORG 1",_xlfn.XLOOKUP(D1792,'Zip Code Lookup'!$A$115:$A$148,'Zip Code Lookup'!$C$115:$C$148,"ORG 1"),"N/A")</f>
        <v>N/A</v>
      </c>
    </row>
    <row r="1793" spans="3:6" x14ac:dyDescent="0.25">
      <c r="C1793" s="89">
        <v>45369</v>
      </c>
      <c r="D1793">
        <v>48423</v>
      </c>
      <c r="E1793" t="str">
        <f>_xlfn.XLOOKUP(_xlfn.XLOOKUP(D1793,'Zip Code Lookup'!$F$29:$F$1276,'Zip Code Lookup'!$G$29:$G$1276),'Data Entry'!$AC$2:$AC$85,'Data Entry'!$AD$2:$AD$85,"Not Found")</f>
        <v>ORG 10</v>
      </c>
      <c r="F1793" t="str">
        <f>IF(E1793="ORG 6 / ORG 1",_xlfn.XLOOKUP(D1793,'Zip Code Lookup'!$A$115:$A$148,'Zip Code Lookup'!$C$115:$C$148,"ORG 1"),"N/A")</f>
        <v>N/A</v>
      </c>
    </row>
    <row r="1794" spans="3:6" x14ac:dyDescent="0.25">
      <c r="C1794" s="89">
        <v>45369</v>
      </c>
      <c r="D1794">
        <v>48026</v>
      </c>
      <c r="E1794" t="str">
        <f>_xlfn.XLOOKUP(_xlfn.XLOOKUP(D1794,'Zip Code Lookup'!$F$29:$F$1276,'Zip Code Lookup'!$G$29:$G$1276),'Data Entry'!$AC$2:$AC$85,'Data Entry'!$AD$2:$AD$85,"Not Found")</f>
        <v>Not Found</v>
      </c>
      <c r="F1794" t="str">
        <f>IF(E1794="ORG 6 / ORG 1",_xlfn.XLOOKUP(D1794,'Zip Code Lookup'!$A$115:$A$148,'Zip Code Lookup'!$C$115:$C$148,"ORG 1"),"N/A")</f>
        <v>N/A</v>
      </c>
    </row>
    <row r="1795" spans="3:6" x14ac:dyDescent="0.25">
      <c r="C1795" s="89">
        <v>45369</v>
      </c>
      <c r="D1795">
        <v>49507</v>
      </c>
      <c r="E1795" t="str">
        <f>_xlfn.XLOOKUP(_xlfn.XLOOKUP(D1795,'Zip Code Lookup'!$F$29:$F$1276,'Zip Code Lookup'!$G$29:$G$1276),'Data Entry'!$AC$2:$AC$85,'Data Entry'!$AD$2:$AD$85,"Not Found")</f>
        <v>ORG 2</v>
      </c>
      <c r="F1795" t="str">
        <f>IF(E1795="ORG 6 / ORG 1",_xlfn.XLOOKUP(D1795,'Zip Code Lookup'!$A$115:$A$148,'Zip Code Lookup'!$C$115:$C$148,"ORG 1"),"N/A")</f>
        <v>N/A</v>
      </c>
    </row>
    <row r="1796" spans="3:6" x14ac:dyDescent="0.25">
      <c r="C1796" s="89">
        <v>45370</v>
      </c>
      <c r="D1796">
        <v>48184</v>
      </c>
      <c r="E1796" t="s">
        <v>1191</v>
      </c>
      <c r="F1796" t="str">
        <f>IF(E1796="ORG 6 / ORG 1",_xlfn.XLOOKUP(D1796,'Zip Code Lookup'!$A$115:$A$148,'Zip Code Lookup'!$C$115:$C$148,"ORG 1"),"N/A")</f>
        <v>N/A</v>
      </c>
    </row>
    <row r="1797" spans="3:6" x14ac:dyDescent="0.25">
      <c r="C1797" s="89">
        <v>45370</v>
      </c>
      <c r="D1797">
        <v>48204</v>
      </c>
      <c r="E1797" t="s">
        <v>1197</v>
      </c>
      <c r="F1797" t="str">
        <f>IF(E1797="ORG 6 / ORG 1",_xlfn.XLOOKUP(D1797,'Zip Code Lookup'!$A$115:$A$148,'Zip Code Lookup'!$C$115:$C$148,"ORG 1"),"N/A")</f>
        <v>N/A</v>
      </c>
    </row>
    <row r="1798" spans="3:6" x14ac:dyDescent="0.25">
      <c r="C1798" s="89">
        <v>45370</v>
      </c>
      <c r="D1798">
        <v>48237</v>
      </c>
      <c r="E1798" t="str">
        <f>_xlfn.XLOOKUP(_xlfn.XLOOKUP(D1798,'Zip Code Lookup'!$F$29:$F$1276,'Zip Code Lookup'!$G$29:$G$1276),'Data Entry'!$AC$2:$AC$85,'Data Entry'!$AD$2:$AD$85,"Not Found")</f>
        <v>Not Found</v>
      </c>
      <c r="F1798" t="str">
        <f>IF(E1798="ORG 6 / ORG 1",_xlfn.XLOOKUP(D1798,'Zip Code Lookup'!$A$115:$A$148,'Zip Code Lookup'!$C$115:$C$148,"ORG 1"),"N/A")</f>
        <v>N/A</v>
      </c>
    </row>
    <row r="1799" spans="3:6" x14ac:dyDescent="0.25">
      <c r="C1799" s="89">
        <v>45370</v>
      </c>
      <c r="D1799">
        <v>48240</v>
      </c>
      <c r="E1799" t="s">
        <v>1197</v>
      </c>
      <c r="F1799" t="str">
        <f>IF(E1799="ORG 6 / ORG 1",_xlfn.XLOOKUP(D1799,'Zip Code Lookup'!$A$115:$A$148,'Zip Code Lookup'!$C$115:$C$148,"ORG 1"),"N/A")</f>
        <v>N/A</v>
      </c>
    </row>
    <row r="1800" spans="3:6" x14ac:dyDescent="0.25">
      <c r="C1800" s="89">
        <v>45370</v>
      </c>
      <c r="D1800">
        <v>48843</v>
      </c>
      <c r="E1800" t="str">
        <f>_xlfn.XLOOKUP(_xlfn.XLOOKUP(D1800,'Zip Code Lookup'!$F$29:$F$1276,'Zip Code Lookup'!$G$29:$G$1276),'Data Entry'!$AC$2:$AC$85,'Data Entry'!$AD$2:$AD$85,"Not Found")</f>
        <v>ORG 12</v>
      </c>
      <c r="F1800" t="str">
        <f>IF(E1800="ORG 6 / ORG 1",_xlfn.XLOOKUP(D1800,'Zip Code Lookup'!$A$115:$A$148,'Zip Code Lookup'!$C$115:$C$148,"ORG 1"),"N/A")</f>
        <v>N/A</v>
      </c>
    </row>
    <row r="1801" spans="3:6" x14ac:dyDescent="0.25">
      <c r="C1801" s="89">
        <v>45370</v>
      </c>
      <c r="D1801">
        <v>48038</v>
      </c>
      <c r="E1801" t="str">
        <f>_xlfn.XLOOKUP(_xlfn.XLOOKUP(D1801,'Zip Code Lookup'!$F$29:$F$1276,'Zip Code Lookup'!$G$29:$G$1276),'Data Entry'!$AC$2:$AC$85,'Data Entry'!$AD$2:$AD$85,"Not Found")</f>
        <v>Not Found</v>
      </c>
      <c r="F1801" t="str">
        <f>IF(E1801="ORG 6 / ORG 1",_xlfn.XLOOKUP(D1801,'Zip Code Lookup'!$A$115:$A$148,'Zip Code Lookup'!$C$115:$C$148,"ORG 1"),"N/A")</f>
        <v>N/A</v>
      </c>
    </row>
    <row r="1802" spans="3:6" x14ac:dyDescent="0.25">
      <c r="C1802" s="89">
        <v>45370</v>
      </c>
      <c r="D1802">
        <v>48601</v>
      </c>
      <c r="E1802" t="str">
        <f>_xlfn.XLOOKUP(_xlfn.XLOOKUP(D1802,'Zip Code Lookup'!$F$29:$F$1276,'Zip Code Lookup'!$G$29:$G$1276),'Data Entry'!$AC$2:$AC$85,'Data Entry'!$AD$2:$AD$85,"Not Found")</f>
        <v>ORG 11</v>
      </c>
      <c r="F1802" t="str">
        <f>IF(E1802="ORG 6 / ORG 1",_xlfn.XLOOKUP(D1802,'Zip Code Lookup'!$A$115:$A$148,'Zip Code Lookup'!$C$115:$C$148,"ORG 1"),"N/A")</f>
        <v>N/A</v>
      </c>
    </row>
    <row r="1803" spans="3:6" x14ac:dyDescent="0.25">
      <c r="C1803" s="89">
        <v>45370</v>
      </c>
      <c r="D1803">
        <v>48223</v>
      </c>
      <c r="E1803" t="s">
        <v>1197</v>
      </c>
      <c r="F1803" t="str">
        <f>IF(E1803="ORG 6 / ORG 1",_xlfn.XLOOKUP(D1803,'Zip Code Lookup'!$A$115:$A$148,'Zip Code Lookup'!$C$115:$C$148,"ORG 1"),"N/A")</f>
        <v>N/A</v>
      </c>
    </row>
    <row r="1804" spans="3:6" x14ac:dyDescent="0.25">
      <c r="C1804" s="89">
        <v>45370</v>
      </c>
      <c r="D1804">
        <v>48015</v>
      </c>
      <c r="E1804" t="str">
        <f>_xlfn.XLOOKUP(_xlfn.XLOOKUP(D1804,'Zip Code Lookup'!$F$29:$F$1276,'Zip Code Lookup'!$G$29:$G$1276),'Data Entry'!$AC$2:$AC$85,'Data Entry'!$AD$2:$AD$85,"Not Found")</f>
        <v>Not Found</v>
      </c>
      <c r="F1804" t="str">
        <f>IF(E1804="ORG 6 / ORG 1",_xlfn.XLOOKUP(D1804,'Zip Code Lookup'!$A$115:$A$148,'Zip Code Lookup'!$C$115:$C$148,"ORG 1"),"N/A")</f>
        <v>N/A</v>
      </c>
    </row>
    <row r="1805" spans="3:6" x14ac:dyDescent="0.25">
      <c r="C1805" s="89">
        <v>45370</v>
      </c>
      <c r="D1805">
        <v>48180</v>
      </c>
      <c r="E1805" t="s">
        <v>1191</v>
      </c>
      <c r="F1805" t="str">
        <f>IF(E1805="ORG 6 / ORG 1",_xlfn.XLOOKUP(D1805,'Zip Code Lookup'!$A$115:$A$148,'Zip Code Lookup'!$C$115:$C$148,"ORG 1"),"N/A")</f>
        <v>N/A</v>
      </c>
    </row>
    <row r="1806" spans="3:6" x14ac:dyDescent="0.25">
      <c r="C1806" s="89">
        <v>45370</v>
      </c>
      <c r="D1806">
        <v>49022</v>
      </c>
      <c r="E1806" t="str">
        <f>_xlfn.XLOOKUP(_xlfn.XLOOKUP(D1806,'Zip Code Lookup'!$F$29:$F$1276,'Zip Code Lookup'!$G$29:$G$1276),'Data Entry'!$AC$2:$AC$85,'Data Entry'!$AD$2:$AD$85,"Not Found")</f>
        <v>ORG 13</v>
      </c>
      <c r="F1806" t="str">
        <f>IF(E1806="ORG 6 / ORG 1",_xlfn.XLOOKUP(D1806,'Zip Code Lookup'!$A$115:$A$148,'Zip Code Lookup'!$C$115:$C$148,"ORG 1"),"N/A")</f>
        <v>N/A</v>
      </c>
    </row>
    <row r="1807" spans="3:6" x14ac:dyDescent="0.25">
      <c r="C1807" s="89">
        <v>45370</v>
      </c>
      <c r="D1807">
        <v>48035</v>
      </c>
      <c r="E1807" t="str">
        <f>_xlfn.XLOOKUP(_xlfn.XLOOKUP(D1807,'Zip Code Lookup'!$F$29:$F$1276,'Zip Code Lookup'!$G$29:$G$1276),'Data Entry'!$AC$2:$AC$85,'Data Entry'!$AD$2:$AD$85,"Not Found")</f>
        <v>Not Found</v>
      </c>
      <c r="F1807" t="str">
        <f>IF(E1807="ORG 6 / ORG 1",_xlfn.XLOOKUP(D1807,'Zip Code Lookup'!$A$115:$A$148,'Zip Code Lookup'!$C$115:$C$148,"ORG 1"),"N/A")</f>
        <v>N/A</v>
      </c>
    </row>
    <row r="1808" spans="3:6" x14ac:dyDescent="0.25">
      <c r="C1808" s="89">
        <v>45370</v>
      </c>
      <c r="D1808">
        <v>48642</v>
      </c>
      <c r="E1808" t="str">
        <f>_xlfn.XLOOKUP(_xlfn.XLOOKUP(D1808,'Zip Code Lookup'!$F$29:$F$1276,'Zip Code Lookup'!$G$29:$G$1276),'Data Entry'!$AC$2:$AC$85,'Data Entry'!$AD$2:$AD$85,"Not Found")</f>
        <v>ORG 11</v>
      </c>
      <c r="F1808" t="str">
        <f>IF(E1808="ORG 6 / ORG 1",_xlfn.XLOOKUP(D1808,'Zip Code Lookup'!$A$115:$A$148,'Zip Code Lookup'!$C$115:$C$148,"ORG 1"),"N/A")</f>
        <v>N/A</v>
      </c>
    </row>
    <row r="1809" spans="3:6" x14ac:dyDescent="0.25">
      <c r="C1809" s="89">
        <v>45370</v>
      </c>
      <c r="D1809">
        <v>48239</v>
      </c>
      <c r="E1809" t="s">
        <v>1191</v>
      </c>
      <c r="F1809" t="str">
        <f>IF(E1809="ORG 6 / ORG 1",_xlfn.XLOOKUP(D1809,'Zip Code Lookup'!$A$115:$A$148,'Zip Code Lookup'!$C$115:$C$148,"ORG 1"),"N/A")</f>
        <v>N/A</v>
      </c>
    </row>
    <row r="1810" spans="3:6" x14ac:dyDescent="0.25">
      <c r="C1810" s="89">
        <v>45370</v>
      </c>
      <c r="D1810">
        <v>48146</v>
      </c>
      <c r="E1810" t="s">
        <v>1191</v>
      </c>
      <c r="F1810" t="str">
        <f>IF(E1810="ORG 6 / ORG 1",_xlfn.XLOOKUP(D1810,'Zip Code Lookup'!$A$115:$A$148,'Zip Code Lookup'!$C$115:$C$148,"ORG 1"),"N/A")</f>
        <v>N/A</v>
      </c>
    </row>
    <row r="1811" spans="3:6" x14ac:dyDescent="0.25">
      <c r="C1811" s="89">
        <v>45370</v>
      </c>
      <c r="D1811">
        <v>48377</v>
      </c>
      <c r="E1811" t="str">
        <f>_xlfn.XLOOKUP(_xlfn.XLOOKUP(D1811,'Zip Code Lookup'!$F$29:$F$1276,'Zip Code Lookup'!$G$29:$G$1276),'Data Entry'!$AC$2:$AC$85,'Data Entry'!$AD$2:$AD$85,"Not Found")</f>
        <v>Not Found</v>
      </c>
      <c r="F1811" t="str">
        <f>IF(E1811="ORG 6 / ORG 1",_xlfn.XLOOKUP(D1811,'Zip Code Lookup'!$A$115:$A$148,'Zip Code Lookup'!$C$115:$C$148,"ORG 1"),"N/A")</f>
        <v>N/A</v>
      </c>
    </row>
    <row r="1812" spans="3:6" x14ac:dyDescent="0.25">
      <c r="C1812" s="89">
        <v>45370</v>
      </c>
      <c r="D1812">
        <v>48210</v>
      </c>
      <c r="E1812" t="s">
        <v>1197</v>
      </c>
      <c r="F1812" t="str">
        <f>IF(E1812="ORG 6 / ORG 1",_xlfn.XLOOKUP(D1812,'Zip Code Lookup'!$A$115:$A$148,'Zip Code Lookup'!$C$115:$C$148,"ORG 1"),"N/A")</f>
        <v>N/A</v>
      </c>
    </row>
    <row r="1813" spans="3:6" x14ac:dyDescent="0.25">
      <c r="C1813" s="89">
        <v>45370</v>
      </c>
      <c r="D1813">
        <v>48224</v>
      </c>
      <c r="E1813" t="s">
        <v>1197</v>
      </c>
      <c r="F1813" t="str">
        <f>IF(E1813="ORG 6 / ORG 1",_xlfn.XLOOKUP(D1813,'Zip Code Lookup'!$A$115:$A$148,'Zip Code Lookup'!$C$115:$C$148,"ORG 1"),"N/A")</f>
        <v>N/A</v>
      </c>
    </row>
    <row r="1814" spans="3:6" x14ac:dyDescent="0.25">
      <c r="C1814" s="89">
        <v>45370</v>
      </c>
      <c r="D1814">
        <v>48532</v>
      </c>
      <c r="E1814" t="str">
        <f>_xlfn.XLOOKUP(_xlfn.XLOOKUP(D1814,'Zip Code Lookup'!$F$29:$F$1276,'Zip Code Lookup'!$G$29:$G$1276),'Data Entry'!$AC$2:$AC$85,'Data Entry'!$AD$2:$AD$85,"Not Found")</f>
        <v>ORG 10</v>
      </c>
      <c r="F1814" t="str">
        <f>IF(E1814="ORG 6 / ORG 1",_xlfn.XLOOKUP(D1814,'Zip Code Lookup'!$A$115:$A$148,'Zip Code Lookup'!$C$115:$C$148,"ORG 1"),"N/A")</f>
        <v>N/A</v>
      </c>
    </row>
    <row r="1815" spans="3:6" x14ac:dyDescent="0.25">
      <c r="C1815" s="89">
        <v>45370</v>
      </c>
      <c r="D1815">
        <v>48111</v>
      </c>
      <c r="E1815" t="s">
        <v>1191</v>
      </c>
      <c r="F1815" t="str">
        <f>IF(E1815="ORG 6 / ORG 1",_xlfn.XLOOKUP(D1815,'Zip Code Lookup'!$A$115:$A$148,'Zip Code Lookup'!$C$115:$C$148,"ORG 1"),"N/A")</f>
        <v>N/A</v>
      </c>
    </row>
    <row r="1816" spans="3:6" x14ac:dyDescent="0.25">
      <c r="C1816" s="89">
        <v>45370</v>
      </c>
      <c r="D1816">
        <v>48044</v>
      </c>
      <c r="E1816" t="str">
        <f>_xlfn.XLOOKUP(_xlfn.XLOOKUP(D1816,'Zip Code Lookup'!$F$29:$F$1276,'Zip Code Lookup'!$G$29:$G$1276),'Data Entry'!$AC$2:$AC$85,'Data Entry'!$AD$2:$AD$85,"Not Found")</f>
        <v>Not Found</v>
      </c>
      <c r="F1816" t="str">
        <f>IF(E1816="ORG 6 / ORG 1",_xlfn.XLOOKUP(D1816,'Zip Code Lookup'!$A$115:$A$148,'Zip Code Lookup'!$C$115:$C$148,"ORG 1"),"N/A")</f>
        <v>N/A</v>
      </c>
    </row>
    <row r="1817" spans="3:6" x14ac:dyDescent="0.25">
      <c r="C1817" s="89">
        <v>45370</v>
      </c>
      <c r="D1817">
        <v>49201</v>
      </c>
      <c r="E1817" t="str">
        <f>_xlfn.XLOOKUP(_xlfn.XLOOKUP(D1817,'Zip Code Lookup'!$F$29:$F$1276,'Zip Code Lookup'!$G$29:$G$1276),'Data Entry'!$AC$2:$AC$85,'Data Entry'!$AD$2:$AD$85,"Not Found")</f>
        <v>ORG 12</v>
      </c>
      <c r="F1817" t="str">
        <f>IF(E1817="ORG 6 / ORG 1",_xlfn.XLOOKUP(D1817,'Zip Code Lookup'!$A$115:$A$148,'Zip Code Lookup'!$C$115:$C$148,"ORG 1"),"N/A")</f>
        <v>N/A</v>
      </c>
    </row>
    <row r="1818" spans="3:6" x14ac:dyDescent="0.25">
      <c r="C1818" s="89">
        <v>45370</v>
      </c>
      <c r="D1818">
        <v>49783</v>
      </c>
      <c r="E1818" t="str">
        <f>_xlfn.XLOOKUP(_xlfn.XLOOKUP(D1818,'Zip Code Lookup'!$F$29:$F$1276,'Zip Code Lookup'!$G$29:$G$1276),'Data Entry'!$AC$2:$AC$85,'Data Entry'!$AD$2:$AD$85,"Not Found")</f>
        <v>ORG 3</v>
      </c>
      <c r="F1818" t="str">
        <f>IF(E1818="ORG 6 / ORG 1",_xlfn.XLOOKUP(D1818,'Zip Code Lookup'!$A$115:$A$148,'Zip Code Lookup'!$C$115:$C$148,"ORG 1"),"N/A")</f>
        <v>N/A</v>
      </c>
    </row>
    <row r="1819" spans="3:6" x14ac:dyDescent="0.25">
      <c r="C1819" s="89">
        <v>45370</v>
      </c>
      <c r="D1819">
        <v>49093</v>
      </c>
      <c r="E1819" t="str">
        <f>_xlfn.XLOOKUP(_xlfn.XLOOKUP(D1819,'Zip Code Lookup'!$F$29:$F$1276,'Zip Code Lookup'!$G$29:$G$1276),'Data Entry'!$AC$2:$AC$85,'Data Entry'!$AD$2:$AD$85,"Not Found")</f>
        <v>ORG 15</v>
      </c>
      <c r="F1819" t="str">
        <f>IF(E1819="ORG 6 / ORG 1",_xlfn.XLOOKUP(D1819,'Zip Code Lookup'!$A$115:$A$148,'Zip Code Lookup'!$C$115:$C$148,"ORG 1"),"N/A")</f>
        <v>N/A</v>
      </c>
    </row>
    <row r="1820" spans="3:6" x14ac:dyDescent="0.25">
      <c r="C1820" s="89">
        <v>45370</v>
      </c>
      <c r="D1820">
        <v>48219</v>
      </c>
      <c r="E1820" t="s">
        <v>1197</v>
      </c>
      <c r="F1820" t="str">
        <f>IF(E1820="ORG 6 / ORG 1",_xlfn.XLOOKUP(D1820,'Zip Code Lookup'!$A$115:$A$148,'Zip Code Lookup'!$C$115:$C$148,"ORG 1"),"N/A")</f>
        <v>N/A</v>
      </c>
    </row>
    <row r="1821" spans="3:6" x14ac:dyDescent="0.25">
      <c r="C1821" s="89">
        <v>45370</v>
      </c>
      <c r="D1821">
        <v>49022</v>
      </c>
      <c r="E1821" t="str">
        <f>_xlfn.XLOOKUP(_xlfn.XLOOKUP(D1821,'Zip Code Lookup'!$F$29:$F$1276,'Zip Code Lookup'!$G$29:$G$1276),'Data Entry'!$AC$2:$AC$85,'Data Entry'!$AD$2:$AD$85,"Not Found")</f>
        <v>ORG 13</v>
      </c>
      <c r="F1821" t="str">
        <f>IF(E1821="ORG 6 / ORG 1",_xlfn.XLOOKUP(D1821,'Zip Code Lookup'!$A$115:$A$148,'Zip Code Lookup'!$C$115:$C$148,"ORG 1"),"N/A")</f>
        <v>N/A</v>
      </c>
    </row>
    <row r="1822" spans="3:6" x14ac:dyDescent="0.25">
      <c r="C1822" s="89">
        <v>45370</v>
      </c>
      <c r="D1822">
        <v>48089</v>
      </c>
      <c r="E1822" t="str">
        <f>_xlfn.XLOOKUP(_xlfn.XLOOKUP(D1822,'Zip Code Lookup'!$F$29:$F$1276,'Zip Code Lookup'!$G$29:$G$1276),'Data Entry'!$AC$2:$AC$85,'Data Entry'!$AD$2:$AD$85,"Not Found")</f>
        <v>Not Found</v>
      </c>
      <c r="F1822" t="str">
        <f>IF(E1822="ORG 6 / ORG 1",_xlfn.XLOOKUP(D1822,'Zip Code Lookup'!$A$115:$A$148,'Zip Code Lookup'!$C$115:$C$148,"ORG 1"),"N/A")</f>
        <v>N/A</v>
      </c>
    </row>
    <row r="1823" spans="3:6" x14ac:dyDescent="0.25">
      <c r="C1823" s="89">
        <v>45370</v>
      </c>
      <c r="D1823">
        <v>48235</v>
      </c>
      <c r="E1823" t="s">
        <v>1197</v>
      </c>
      <c r="F1823" t="str">
        <f>IF(E1823="ORG 6 / ORG 1",_xlfn.XLOOKUP(D1823,'Zip Code Lookup'!$A$115:$A$148,'Zip Code Lookup'!$C$115:$C$148,"ORG 1"),"N/A")</f>
        <v>N/A</v>
      </c>
    </row>
    <row r="1824" spans="3:6" x14ac:dyDescent="0.25">
      <c r="C1824" s="89">
        <v>45370</v>
      </c>
      <c r="D1824">
        <v>48507</v>
      </c>
      <c r="E1824" t="str">
        <f>_xlfn.XLOOKUP(_xlfn.XLOOKUP(D1824,'Zip Code Lookup'!$F$29:$F$1276,'Zip Code Lookup'!$G$29:$G$1276),'Data Entry'!$AC$2:$AC$85,'Data Entry'!$AD$2:$AD$85,"Not Found")</f>
        <v>ORG 10</v>
      </c>
      <c r="F1824" t="str">
        <f>IF(E1824="ORG 6 / ORG 1",_xlfn.XLOOKUP(D1824,'Zip Code Lookup'!$A$115:$A$148,'Zip Code Lookup'!$C$115:$C$148,"ORG 1"),"N/A")</f>
        <v>N/A</v>
      </c>
    </row>
    <row r="1825" spans="3:6" x14ac:dyDescent="0.25">
      <c r="C1825" s="89">
        <v>45370</v>
      </c>
      <c r="D1825">
        <v>49417</v>
      </c>
      <c r="E1825" t="str">
        <f>_xlfn.XLOOKUP(_xlfn.XLOOKUP(D1825,'Zip Code Lookup'!$F$29:$F$1276,'Zip Code Lookup'!$G$29:$G$1276),'Data Entry'!$AC$2:$AC$85,'Data Entry'!$AD$2:$AD$85,"Not Found")</f>
        <v>ORG 2</v>
      </c>
      <c r="F1825" t="str">
        <f>IF(E1825="ORG 6 / ORG 1",_xlfn.XLOOKUP(D1825,'Zip Code Lookup'!$A$115:$A$148,'Zip Code Lookup'!$C$115:$C$148,"ORG 1"),"N/A")</f>
        <v>N/A</v>
      </c>
    </row>
    <row r="1826" spans="3:6" x14ac:dyDescent="0.25">
      <c r="C1826" s="89">
        <v>45370</v>
      </c>
      <c r="D1826">
        <v>48205</v>
      </c>
      <c r="E1826" t="s">
        <v>1197</v>
      </c>
      <c r="F1826" t="str">
        <f>IF(E1826="ORG 6 / ORG 1",_xlfn.XLOOKUP(D1826,'Zip Code Lookup'!$A$115:$A$148,'Zip Code Lookup'!$C$115:$C$148,"ORG 1"),"N/A")</f>
        <v>N/A</v>
      </c>
    </row>
    <row r="1827" spans="3:6" x14ac:dyDescent="0.25">
      <c r="C1827" s="89">
        <v>45370</v>
      </c>
      <c r="D1827">
        <v>48174</v>
      </c>
      <c r="E1827" t="s">
        <v>1191</v>
      </c>
      <c r="F1827" t="str">
        <f>IF(E1827="ORG 6 / ORG 1",_xlfn.XLOOKUP(D1827,'Zip Code Lookup'!$A$115:$A$148,'Zip Code Lookup'!$C$115:$C$148,"ORG 1"),"N/A")</f>
        <v>N/A</v>
      </c>
    </row>
    <row r="1828" spans="3:6" x14ac:dyDescent="0.25">
      <c r="C1828" s="89">
        <v>45370</v>
      </c>
      <c r="D1828">
        <v>48122</v>
      </c>
      <c r="E1828" t="s">
        <v>1191</v>
      </c>
      <c r="F1828" t="str">
        <f>IF(E1828="ORG 6 / ORG 1",_xlfn.XLOOKUP(D1828,'Zip Code Lookup'!$A$115:$A$148,'Zip Code Lookup'!$C$115:$C$148,"ORG 1"),"N/A")</f>
        <v>N/A</v>
      </c>
    </row>
    <row r="1829" spans="3:6" x14ac:dyDescent="0.25">
      <c r="C1829" s="89">
        <v>45370</v>
      </c>
      <c r="D1829">
        <v>48125</v>
      </c>
      <c r="E1829" t="s">
        <v>1191</v>
      </c>
      <c r="F1829" t="str">
        <f>IF(E1829="ORG 6 / ORG 1",_xlfn.XLOOKUP(D1829,'Zip Code Lookup'!$A$115:$A$148,'Zip Code Lookup'!$C$115:$C$148,"ORG 1"),"N/A")</f>
        <v>N/A</v>
      </c>
    </row>
    <row r="1830" spans="3:6" x14ac:dyDescent="0.25">
      <c r="C1830" s="89">
        <v>45370</v>
      </c>
      <c r="D1830">
        <v>48038</v>
      </c>
      <c r="E1830" t="str">
        <f>_xlfn.XLOOKUP(_xlfn.XLOOKUP(D1830,'Zip Code Lookup'!$F$29:$F$1276,'Zip Code Lookup'!$G$29:$G$1276),'Data Entry'!$AC$2:$AC$85,'Data Entry'!$AD$2:$AD$85,"Not Found")</f>
        <v>Not Found</v>
      </c>
      <c r="F1830" t="str">
        <f>IF(E1830="ORG 6 / ORG 1",_xlfn.XLOOKUP(D1830,'Zip Code Lookup'!$A$115:$A$148,'Zip Code Lookup'!$C$115:$C$148,"ORG 1"),"N/A")</f>
        <v>N/A</v>
      </c>
    </row>
    <row r="1831" spans="3:6" x14ac:dyDescent="0.25">
      <c r="C1831" s="89">
        <v>45370</v>
      </c>
      <c r="D1831">
        <v>48602</v>
      </c>
      <c r="E1831" t="str">
        <f>_xlfn.XLOOKUP(_xlfn.XLOOKUP(D1831,'Zip Code Lookup'!$F$29:$F$1276,'Zip Code Lookup'!$G$29:$G$1276),'Data Entry'!$AC$2:$AC$85,'Data Entry'!$AD$2:$AD$85,"Not Found")</f>
        <v>ORG 11</v>
      </c>
      <c r="F1831" t="str">
        <f>IF(E1831="ORG 6 / ORG 1",_xlfn.XLOOKUP(D1831,'Zip Code Lookup'!$A$115:$A$148,'Zip Code Lookup'!$C$115:$C$148,"ORG 1"),"N/A")</f>
        <v>N/A</v>
      </c>
    </row>
    <row r="1832" spans="3:6" x14ac:dyDescent="0.25">
      <c r="C1832" s="89">
        <v>45370</v>
      </c>
      <c r="D1832">
        <v>48188</v>
      </c>
      <c r="E1832" t="s">
        <v>1191</v>
      </c>
      <c r="F1832" t="str">
        <f>IF(E1832="ORG 6 / ORG 1",_xlfn.XLOOKUP(D1832,'Zip Code Lookup'!$A$115:$A$148,'Zip Code Lookup'!$C$115:$C$148,"ORG 1"),"N/A")</f>
        <v>N/A</v>
      </c>
    </row>
    <row r="1833" spans="3:6" x14ac:dyDescent="0.25">
      <c r="C1833" s="89">
        <v>45370</v>
      </c>
      <c r="D1833">
        <v>48228</v>
      </c>
      <c r="E1833" t="s">
        <v>1197</v>
      </c>
      <c r="F1833" t="str">
        <f>IF(E1833="ORG 6 / ORG 1",_xlfn.XLOOKUP(D1833,'Zip Code Lookup'!$A$115:$A$148,'Zip Code Lookup'!$C$115:$C$148,"ORG 1"),"N/A")</f>
        <v>N/A</v>
      </c>
    </row>
    <row r="1834" spans="3:6" x14ac:dyDescent="0.25">
      <c r="C1834" s="89">
        <v>45370</v>
      </c>
      <c r="D1834">
        <v>48393</v>
      </c>
      <c r="E1834" t="str">
        <f>_xlfn.XLOOKUP(_xlfn.XLOOKUP(D1834,'Zip Code Lookup'!$F$29:$F$1276,'Zip Code Lookup'!$G$29:$G$1276),'Data Entry'!$AC$2:$AC$85,'Data Entry'!$AD$2:$AD$85,"Not Found")</f>
        <v>Not Found</v>
      </c>
      <c r="F1834" t="str">
        <f>IF(E1834="ORG 6 / ORG 1",_xlfn.XLOOKUP(D1834,'Zip Code Lookup'!$A$115:$A$148,'Zip Code Lookup'!$C$115:$C$148,"ORG 1"),"N/A")</f>
        <v>N/A</v>
      </c>
    </row>
    <row r="1835" spans="3:6" x14ac:dyDescent="0.25">
      <c r="C1835" s="89">
        <v>45370</v>
      </c>
      <c r="D1835">
        <v>48360</v>
      </c>
      <c r="E1835" t="str">
        <f>_xlfn.XLOOKUP(_xlfn.XLOOKUP(D1835,'Zip Code Lookup'!$F$29:$F$1276,'Zip Code Lookup'!$G$29:$G$1276),'Data Entry'!$AC$2:$AC$85,'Data Entry'!$AD$2:$AD$85,"Not Found")</f>
        <v>Not Found</v>
      </c>
      <c r="F1835" t="str">
        <f>IF(E1835="ORG 6 / ORG 1",_xlfn.XLOOKUP(D1835,'Zip Code Lookup'!$A$115:$A$148,'Zip Code Lookup'!$C$115:$C$148,"ORG 1"),"N/A")</f>
        <v>N/A</v>
      </c>
    </row>
    <row r="1836" spans="3:6" x14ac:dyDescent="0.25">
      <c r="C1836" s="89">
        <v>45370</v>
      </c>
      <c r="D1836">
        <v>49286</v>
      </c>
      <c r="E1836" t="str">
        <f>_xlfn.XLOOKUP(_xlfn.XLOOKUP(D1836,'Zip Code Lookup'!$F$29:$F$1276,'Zip Code Lookup'!$G$29:$G$1276),'Data Entry'!$AC$2:$AC$85,'Data Entry'!$AD$2:$AD$85,"Not Found")</f>
        <v>ORG 12</v>
      </c>
      <c r="F1836" t="str">
        <f>IF(E1836="ORG 6 / ORG 1",_xlfn.XLOOKUP(D1836,'Zip Code Lookup'!$A$115:$A$148,'Zip Code Lookup'!$C$115:$C$148,"ORG 1"),"N/A")</f>
        <v>N/A</v>
      </c>
    </row>
    <row r="1837" spans="3:6" x14ac:dyDescent="0.25">
      <c r="C1837" s="89">
        <v>45370</v>
      </c>
      <c r="D1837">
        <v>49601</v>
      </c>
      <c r="E1837" t="str">
        <f>_xlfn.XLOOKUP(_xlfn.XLOOKUP(D1837,'Zip Code Lookup'!$F$29:$F$1276,'Zip Code Lookup'!$G$29:$G$1276),'Data Entry'!$AC$2:$AC$85,'Data Entry'!$AD$2:$AD$85,"Not Found")</f>
        <v>ORG 15</v>
      </c>
      <c r="F1837" t="str">
        <f>IF(E1837="ORG 6 / ORG 1",_xlfn.XLOOKUP(D1837,'Zip Code Lookup'!$A$115:$A$148,'Zip Code Lookup'!$C$115:$C$148,"ORG 1"),"N/A")</f>
        <v>N/A</v>
      </c>
    </row>
    <row r="1838" spans="3:6" x14ac:dyDescent="0.25">
      <c r="C1838" s="89">
        <v>45370</v>
      </c>
      <c r="D1838">
        <v>48235</v>
      </c>
      <c r="E1838" t="s">
        <v>1197</v>
      </c>
      <c r="F1838" t="str">
        <f>IF(E1838="ORG 6 / ORG 1",_xlfn.XLOOKUP(D1838,'Zip Code Lookup'!$A$115:$A$148,'Zip Code Lookup'!$C$115:$C$148,"ORG 1"),"N/A")</f>
        <v>N/A</v>
      </c>
    </row>
    <row r="1839" spans="3:6" x14ac:dyDescent="0.25">
      <c r="C1839" s="89">
        <v>45370</v>
      </c>
      <c r="D1839">
        <v>48044</v>
      </c>
      <c r="E1839" t="str">
        <f>_xlfn.XLOOKUP(_xlfn.XLOOKUP(D1839,'Zip Code Lookup'!$F$29:$F$1276,'Zip Code Lookup'!$G$29:$G$1276),'Data Entry'!$AC$2:$AC$85,'Data Entry'!$AD$2:$AD$85,"Not Found")</f>
        <v>Not Found</v>
      </c>
      <c r="F1839" t="str">
        <f>IF(E1839="ORG 6 / ORG 1",_xlfn.XLOOKUP(D1839,'Zip Code Lookup'!$A$115:$A$148,'Zip Code Lookup'!$C$115:$C$148,"ORG 1"),"N/A")</f>
        <v>N/A</v>
      </c>
    </row>
    <row r="1840" spans="3:6" x14ac:dyDescent="0.25">
      <c r="C1840" s="89">
        <v>45370</v>
      </c>
      <c r="D1840">
        <v>49441</v>
      </c>
      <c r="E1840" t="str">
        <f>_xlfn.XLOOKUP(_xlfn.XLOOKUP(D1840,'Zip Code Lookup'!$F$29:$F$1276,'Zip Code Lookup'!$G$29:$G$1276),'Data Entry'!$AC$2:$AC$85,'Data Entry'!$AD$2:$AD$85,"Not Found")</f>
        <v>ORG 2</v>
      </c>
      <c r="F1840" t="str">
        <f>IF(E1840="ORG 6 / ORG 1",_xlfn.XLOOKUP(D1840,'Zip Code Lookup'!$A$115:$A$148,'Zip Code Lookup'!$C$115:$C$148,"ORG 1"),"N/A")</f>
        <v>N/A</v>
      </c>
    </row>
    <row r="1841" spans="3:6" x14ac:dyDescent="0.25">
      <c r="C1841" s="89">
        <v>45370</v>
      </c>
      <c r="D1841">
        <v>49451</v>
      </c>
      <c r="E1841" t="str">
        <f>_xlfn.XLOOKUP(_xlfn.XLOOKUP(D1841,'Zip Code Lookup'!$F$29:$F$1276,'Zip Code Lookup'!$G$29:$G$1276),'Data Entry'!$AC$2:$AC$85,'Data Entry'!$AD$2:$AD$85,"Not Found")</f>
        <v>ORG 2</v>
      </c>
      <c r="F1841" t="str">
        <f>IF(E1841="ORG 6 / ORG 1",_xlfn.XLOOKUP(D1841,'Zip Code Lookup'!$A$115:$A$148,'Zip Code Lookup'!$C$115:$C$148,"ORG 1"),"N/A")</f>
        <v>N/A</v>
      </c>
    </row>
    <row r="1842" spans="3:6" x14ac:dyDescent="0.25">
      <c r="C1842" s="89">
        <v>45370</v>
      </c>
      <c r="D1842">
        <v>48235</v>
      </c>
      <c r="E1842" t="s">
        <v>1197</v>
      </c>
      <c r="F1842" t="str">
        <f>IF(E1842="ORG 6 / ORG 1",_xlfn.XLOOKUP(D1842,'Zip Code Lookup'!$A$115:$A$148,'Zip Code Lookup'!$C$115:$C$148,"ORG 1"),"N/A")</f>
        <v>N/A</v>
      </c>
    </row>
    <row r="1843" spans="3:6" x14ac:dyDescent="0.25">
      <c r="C1843" s="89">
        <v>45370</v>
      </c>
      <c r="D1843">
        <v>48238</v>
      </c>
      <c r="E1843" t="s">
        <v>1197</v>
      </c>
      <c r="F1843" t="str">
        <f>IF(E1843="ORG 6 / ORG 1",_xlfn.XLOOKUP(D1843,'Zip Code Lookup'!$A$115:$A$148,'Zip Code Lookup'!$C$115:$C$148,"ORG 1"),"N/A")</f>
        <v>N/A</v>
      </c>
    </row>
    <row r="1844" spans="3:6" x14ac:dyDescent="0.25">
      <c r="C1844" s="89">
        <v>45370</v>
      </c>
      <c r="D1844">
        <v>49855</v>
      </c>
      <c r="E1844" t="str">
        <f>_xlfn.XLOOKUP(_xlfn.XLOOKUP(D1844,'Zip Code Lookup'!$F$29:$F$1276,'Zip Code Lookup'!$G$29:$G$1276),'Data Entry'!$AC$2:$AC$85,'Data Entry'!$AD$2:$AD$85,"Not Found")</f>
        <v>ORG 3</v>
      </c>
      <c r="F1844" t="str">
        <f>IF(E1844="ORG 6 / ORG 1",_xlfn.XLOOKUP(D1844,'Zip Code Lookup'!$A$115:$A$148,'Zip Code Lookup'!$C$115:$C$148,"ORG 1"),"N/A")</f>
        <v>N/A</v>
      </c>
    </row>
    <row r="1845" spans="3:6" x14ac:dyDescent="0.25">
      <c r="C1845" s="89">
        <v>45370</v>
      </c>
      <c r="D1845">
        <v>48342</v>
      </c>
      <c r="E1845" t="str">
        <f>_xlfn.XLOOKUP(_xlfn.XLOOKUP(D1845,'Zip Code Lookup'!$F$29:$F$1276,'Zip Code Lookup'!$G$29:$G$1276),'Data Entry'!$AC$2:$AC$85,'Data Entry'!$AD$2:$AD$85,"Not Found")</f>
        <v>Not Found</v>
      </c>
      <c r="F1845" t="str">
        <f>IF(E1845="ORG 6 / ORG 1",_xlfn.XLOOKUP(D1845,'Zip Code Lookup'!$A$115:$A$148,'Zip Code Lookup'!$C$115:$C$148,"ORG 1"),"N/A")</f>
        <v>N/A</v>
      </c>
    </row>
    <row r="1846" spans="3:6" x14ac:dyDescent="0.25">
      <c r="C1846" s="89">
        <v>45370</v>
      </c>
      <c r="D1846">
        <v>48616</v>
      </c>
      <c r="E1846" t="str">
        <f>_xlfn.XLOOKUP(_xlfn.XLOOKUP(D1846,'Zip Code Lookup'!$F$29:$F$1276,'Zip Code Lookup'!$G$29:$G$1276),'Data Entry'!$AC$2:$AC$85,'Data Entry'!$AD$2:$AD$85,"Not Found")</f>
        <v>ORG 11</v>
      </c>
      <c r="F1846" t="str">
        <f>IF(E1846="ORG 6 / ORG 1",_xlfn.XLOOKUP(D1846,'Zip Code Lookup'!$A$115:$A$148,'Zip Code Lookup'!$C$115:$C$148,"ORG 1"),"N/A")</f>
        <v>N/A</v>
      </c>
    </row>
    <row r="1847" spans="3:6" x14ac:dyDescent="0.25">
      <c r="C1847" s="89">
        <v>45370</v>
      </c>
      <c r="D1847">
        <v>48224</v>
      </c>
      <c r="E1847" t="s">
        <v>1197</v>
      </c>
      <c r="F1847" t="str">
        <f>IF(E1847="ORG 6 / ORG 1",_xlfn.XLOOKUP(D1847,'Zip Code Lookup'!$A$115:$A$148,'Zip Code Lookup'!$C$115:$C$148,"ORG 1"),"N/A")</f>
        <v>N/A</v>
      </c>
    </row>
    <row r="1848" spans="3:6" x14ac:dyDescent="0.25">
      <c r="C1848" s="89">
        <v>45370</v>
      </c>
      <c r="D1848">
        <v>48324</v>
      </c>
      <c r="E1848" t="str">
        <f>_xlfn.XLOOKUP(_xlfn.XLOOKUP(D1848,'Zip Code Lookup'!$F$29:$F$1276,'Zip Code Lookup'!$G$29:$G$1276),'Data Entry'!$AC$2:$AC$85,'Data Entry'!$AD$2:$AD$85,"Not Found")</f>
        <v>Not Found</v>
      </c>
      <c r="F1848" t="str">
        <f>IF(E1848="ORG 6 / ORG 1",_xlfn.XLOOKUP(D1848,'Zip Code Lookup'!$A$115:$A$148,'Zip Code Lookup'!$C$115:$C$148,"ORG 1"),"N/A")</f>
        <v>N/A</v>
      </c>
    </row>
    <row r="1849" spans="3:6" x14ac:dyDescent="0.25">
      <c r="C1849" s="89">
        <v>45371</v>
      </c>
      <c r="D1849">
        <v>49505</v>
      </c>
      <c r="E1849" t="str">
        <f>_xlfn.XLOOKUP(_xlfn.XLOOKUP(D1849,'Zip Code Lookup'!$F$29:$F$1276,'Zip Code Lookup'!$G$29:$G$1276),'Data Entry'!$AC$2:$AC$85,'Data Entry'!$AD$2:$AD$85,"Not Found")</f>
        <v>ORG 2</v>
      </c>
      <c r="F1849" t="str">
        <f>IF(E1849="ORG 6 / ORG 1",_xlfn.XLOOKUP(D1849,'Zip Code Lookup'!$A$115:$A$148,'Zip Code Lookup'!$C$115:$C$148,"ORG 1"),"N/A")</f>
        <v>N/A</v>
      </c>
    </row>
    <row r="1850" spans="3:6" x14ac:dyDescent="0.25">
      <c r="C1850" s="89">
        <v>45371</v>
      </c>
      <c r="D1850">
        <v>48238</v>
      </c>
      <c r="E1850" t="s">
        <v>1197</v>
      </c>
      <c r="F1850" t="str">
        <f>IF(E1850="ORG 6 / ORG 1",_xlfn.XLOOKUP(D1850,'Zip Code Lookup'!$A$115:$A$148,'Zip Code Lookup'!$C$115:$C$148,"ORG 1"),"N/A")</f>
        <v>N/A</v>
      </c>
    </row>
    <row r="1851" spans="3:6" x14ac:dyDescent="0.25">
      <c r="C1851" s="89">
        <v>45371</v>
      </c>
      <c r="D1851">
        <v>48228</v>
      </c>
      <c r="E1851" t="s">
        <v>1197</v>
      </c>
      <c r="F1851" t="str">
        <f>IF(E1851="ORG 6 / ORG 1",_xlfn.XLOOKUP(D1851,'Zip Code Lookup'!$A$115:$A$148,'Zip Code Lookup'!$C$115:$C$148,"ORG 1"),"N/A")</f>
        <v>N/A</v>
      </c>
    </row>
    <row r="1852" spans="3:6" x14ac:dyDescent="0.25">
      <c r="C1852" s="89">
        <v>45371</v>
      </c>
      <c r="D1852">
        <v>49301</v>
      </c>
      <c r="E1852" t="str">
        <f>_xlfn.XLOOKUP(_xlfn.XLOOKUP(D1852,'Zip Code Lookup'!$F$29:$F$1276,'Zip Code Lookup'!$G$29:$G$1276),'Data Entry'!$AC$2:$AC$85,'Data Entry'!$AD$2:$AD$85,"Not Found")</f>
        <v>ORG 2</v>
      </c>
      <c r="F1852" t="str">
        <f>IF(E1852="ORG 6 / ORG 1",_xlfn.XLOOKUP(D1852,'Zip Code Lookup'!$A$115:$A$148,'Zip Code Lookup'!$C$115:$C$148,"ORG 1"),"N/A")</f>
        <v>N/A</v>
      </c>
    </row>
    <row r="1853" spans="3:6" x14ac:dyDescent="0.25">
      <c r="C1853" s="89">
        <v>45371</v>
      </c>
      <c r="D1853">
        <v>49329</v>
      </c>
      <c r="E1853" t="str">
        <f>_xlfn.XLOOKUP(_xlfn.XLOOKUP(D1853,'Zip Code Lookup'!$F$29:$F$1276,'Zip Code Lookup'!$G$29:$G$1276),'Data Entry'!$AC$2:$AC$85,'Data Entry'!$AD$2:$AD$85,"Not Found")</f>
        <v>ORG 2</v>
      </c>
      <c r="F1853" t="str">
        <f>IF(E1853="ORG 6 / ORG 1",_xlfn.XLOOKUP(D1853,'Zip Code Lookup'!$A$115:$A$148,'Zip Code Lookup'!$C$115:$C$148,"ORG 1"),"N/A")</f>
        <v>N/A</v>
      </c>
    </row>
    <row r="1854" spans="3:6" x14ac:dyDescent="0.25">
      <c r="C1854" s="89">
        <v>45371</v>
      </c>
      <c r="D1854">
        <v>48625</v>
      </c>
      <c r="E1854" t="str">
        <f>_xlfn.XLOOKUP(_xlfn.XLOOKUP(D1854,'Zip Code Lookup'!$F$29:$F$1276,'Zip Code Lookup'!$G$29:$G$1276),'Data Entry'!$AC$2:$AC$85,'Data Entry'!$AD$2:$AD$85,"Not Found")</f>
        <v>ORG 9</v>
      </c>
      <c r="F1854" t="str">
        <f>IF(E1854="ORG 6 / ORG 1",_xlfn.XLOOKUP(D1854,'Zip Code Lookup'!$A$115:$A$148,'Zip Code Lookup'!$C$115:$C$148,"ORG 1"),"N/A")</f>
        <v>N/A</v>
      </c>
    </row>
    <row r="1855" spans="3:6" x14ac:dyDescent="0.25">
      <c r="C1855" s="89">
        <v>45371</v>
      </c>
      <c r="D1855">
        <v>48235</v>
      </c>
      <c r="E1855" t="s">
        <v>1197</v>
      </c>
      <c r="F1855" t="str">
        <f>IF(E1855="ORG 6 / ORG 1",_xlfn.XLOOKUP(D1855,'Zip Code Lookup'!$A$115:$A$148,'Zip Code Lookup'!$C$115:$C$148,"ORG 1"),"N/A")</f>
        <v>N/A</v>
      </c>
    </row>
    <row r="1856" spans="3:6" x14ac:dyDescent="0.25">
      <c r="C1856" s="89">
        <v>45371</v>
      </c>
      <c r="D1856">
        <v>48111</v>
      </c>
      <c r="E1856" t="s">
        <v>1191</v>
      </c>
      <c r="F1856" t="str">
        <f>IF(E1856="ORG 6 / ORG 1",_xlfn.XLOOKUP(D1856,'Zip Code Lookup'!$A$115:$A$148,'Zip Code Lookup'!$C$115:$C$148,"ORG 1"),"N/A")</f>
        <v>N/A</v>
      </c>
    </row>
    <row r="1857" spans="3:6" x14ac:dyDescent="0.25">
      <c r="C1857" s="89">
        <v>45371</v>
      </c>
      <c r="D1857">
        <v>48182</v>
      </c>
      <c r="E1857" t="s">
        <v>1191</v>
      </c>
      <c r="F1857" t="str">
        <f>IF(E1857="ORG 6 / ORG 1",_xlfn.XLOOKUP(D1857,'Zip Code Lookup'!$A$115:$A$148,'Zip Code Lookup'!$C$115:$C$148,"ORG 1"),"N/A")</f>
        <v>N/A</v>
      </c>
    </row>
    <row r="1858" spans="3:6" x14ac:dyDescent="0.25">
      <c r="C1858" s="89">
        <v>45371</v>
      </c>
      <c r="D1858">
        <v>48314</v>
      </c>
      <c r="E1858" t="str">
        <f>_xlfn.XLOOKUP(_xlfn.XLOOKUP(D1858,'Zip Code Lookup'!$F$29:$F$1276,'Zip Code Lookup'!$G$29:$G$1276),'Data Entry'!$AC$2:$AC$85,'Data Entry'!$AD$2:$AD$85,"Not Found")</f>
        <v>Not Found</v>
      </c>
      <c r="F1858" t="str">
        <f>IF(E1858="ORG 6 / ORG 1",_xlfn.XLOOKUP(D1858,'Zip Code Lookup'!$A$115:$A$148,'Zip Code Lookup'!$C$115:$C$148,"ORG 1"),"N/A")</f>
        <v>N/A</v>
      </c>
    </row>
    <row r="1859" spans="3:6" x14ac:dyDescent="0.25">
      <c r="C1859" s="89">
        <v>45371</v>
      </c>
      <c r="D1859">
        <v>48089</v>
      </c>
      <c r="E1859" t="str">
        <f>_xlfn.XLOOKUP(_xlfn.XLOOKUP(D1859,'Zip Code Lookup'!$F$29:$F$1276,'Zip Code Lookup'!$G$29:$G$1276),'Data Entry'!$AC$2:$AC$85,'Data Entry'!$AD$2:$AD$85,"Not Found")</f>
        <v>Not Found</v>
      </c>
      <c r="F1859" t="str">
        <f>IF(E1859="ORG 6 / ORG 1",_xlfn.XLOOKUP(D1859,'Zip Code Lookup'!$A$115:$A$148,'Zip Code Lookup'!$C$115:$C$148,"ORG 1"),"N/A")</f>
        <v>N/A</v>
      </c>
    </row>
    <row r="1860" spans="3:6" x14ac:dyDescent="0.25">
      <c r="C1860" s="89">
        <v>45371</v>
      </c>
      <c r="D1860">
        <v>49663</v>
      </c>
      <c r="E1860" t="str">
        <f>_xlfn.XLOOKUP(_xlfn.XLOOKUP(D1860,'Zip Code Lookup'!$F$29:$F$1276,'Zip Code Lookup'!$G$29:$G$1276),'Data Entry'!$AC$2:$AC$85,'Data Entry'!$AD$2:$AD$85,"Not Found")</f>
        <v>ORG 15</v>
      </c>
      <c r="F1860" t="str">
        <f>IF(E1860="ORG 6 / ORG 1",_xlfn.XLOOKUP(D1860,'Zip Code Lookup'!$A$115:$A$148,'Zip Code Lookup'!$C$115:$C$148,"ORG 1"),"N/A")</f>
        <v>N/A</v>
      </c>
    </row>
    <row r="1861" spans="3:6" x14ac:dyDescent="0.25">
      <c r="C1861" s="89">
        <v>45371</v>
      </c>
      <c r="D1861">
        <v>49504</v>
      </c>
      <c r="E1861" t="str">
        <f>_xlfn.XLOOKUP(_xlfn.XLOOKUP(D1861,'Zip Code Lookup'!$F$29:$F$1276,'Zip Code Lookup'!$G$29:$G$1276),'Data Entry'!$AC$2:$AC$85,'Data Entry'!$AD$2:$AD$85,"Not Found")</f>
        <v>ORG 2</v>
      </c>
      <c r="F1861" t="str">
        <f>IF(E1861="ORG 6 / ORG 1",_xlfn.XLOOKUP(D1861,'Zip Code Lookup'!$A$115:$A$148,'Zip Code Lookup'!$C$115:$C$148,"ORG 1"),"N/A")</f>
        <v>N/A</v>
      </c>
    </row>
    <row r="1862" spans="3:6" x14ac:dyDescent="0.25">
      <c r="C1862" s="89">
        <v>45371</v>
      </c>
      <c r="D1862">
        <v>48092</v>
      </c>
      <c r="E1862" t="str">
        <f>_xlfn.XLOOKUP(_xlfn.XLOOKUP(D1862,'Zip Code Lookup'!$F$29:$F$1276,'Zip Code Lookup'!$G$29:$G$1276),'Data Entry'!$AC$2:$AC$85,'Data Entry'!$AD$2:$AD$85,"Not Found")</f>
        <v>Not Found</v>
      </c>
      <c r="F1862" t="str">
        <f>IF(E1862="ORG 6 / ORG 1",_xlfn.XLOOKUP(D1862,'Zip Code Lookup'!$A$115:$A$148,'Zip Code Lookup'!$C$115:$C$148,"ORG 1"),"N/A")</f>
        <v>N/A</v>
      </c>
    </row>
    <row r="1863" spans="3:6" x14ac:dyDescent="0.25">
      <c r="C1863" s="89">
        <v>45372</v>
      </c>
      <c r="D1863">
        <v>48228</v>
      </c>
      <c r="E1863" t="s">
        <v>1197</v>
      </c>
      <c r="F1863" t="str">
        <f>IF(E1863="ORG 6 / ORG 1",_xlfn.XLOOKUP(D1863,'Zip Code Lookup'!$A$115:$A$148,'Zip Code Lookup'!$C$115:$C$148,"ORG 1"),"N/A")</f>
        <v>N/A</v>
      </c>
    </row>
    <row r="1864" spans="3:6" x14ac:dyDescent="0.25">
      <c r="C1864" s="89">
        <v>45372</v>
      </c>
      <c r="D1864">
        <v>48602</v>
      </c>
      <c r="E1864" t="str">
        <f>_xlfn.XLOOKUP(_xlfn.XLOOKUP(D1864,'Zip Code Lookup'!$F$29:$F$1276,'Zip Code Lookup'!$G$29:$G$1276),'Data Entry'!$AC$2:$AC$85,'Data Entry'!$AD$2:$AD$85,"Not Found")</f>
        <v>ORG 11</v>
      </c>
      <c r="F1864" t="str">
        <f>IF(E1864="ORG 6 / ORG 1",_xlfn.XLOOKUP(D1864,'Zip Code Lookup'!$A$115:$A$148,'Zip Code Lookup'!$C$115:$C$148,"ORG 1"),"N/A")</f>
        <v>N/A</v>
      </c>
    </row>
    <row r="1865" spans="3:6" x14ac:dyDescent="0.25">
      <c r="C1865" s="89">
        <v>45372</v>
      </c>
      <c r="D1865">
        <v>49442</v>
      </c>
      <c r="E1865" t="str">
        <f>_xlfn.XLOOKUP(_xlfn.XLOOKUP(D1865,'Zip Code Lookup'!$F$29:$F$1276,'Zip Code Lookup'!$G$29:$G$1276),'Data Entry'!$AC$2:$AC$85,'Data Entry'!$AD$2:$AD$85,"Not Found")</f>
        <v>ORG 2</v>
      </c>
      <c r="F1865" t="str">
        <f>IF(E1865="ORG 6 / ORG 1",_xlfn.XLOOKUP(D1865,'Zip Code Lookup'!$A$115:$A$148,'Zip Code Lookup'!$C$115:$C$148,"ORG 1"),"N/A")</f>
        <v>N/A</v>
      </c>
    </row>
    <row r="1866" spans="3:6" x14ac:dyDescent="0.25">
      <c r="C1866" s="89">
        <v>45372</v>
      </c>
      <c r="D1866">
        <v>48197</v>
      </c>
      <c r="E1866" t="str">
        <f>_xlfn.XLOOKUP(_xlfn.XLOOKUP(D1866,'Zip Code Lookup'!$F$29:$F$1276,'Zip Code Lookup'!$G$29:$G$1276),'Data Entry'!$AC$2:$AC$85,'Data Entry'!$AD$2:$AD$85,"Not Found")</f>
        <v>ORG 12</v>
      </c>
      <c r="F1866" t="str">
        <f>IF(E1866="ORG 6 / ORG 1",_xlfn.XLOOKUP(D1866,'Zip Code Lookup'!$A$115:$A$148,'Zip Code Lookup'!$C$115:$C$148,"ORG 1"),"N/A")</f>
        <v>N/A</v>
      </c>
    </row>
    <row r="1867" spans="3:6" x14ac:dyDescent="0.25">
      <c r="C1867" s="89">
        <v>45372</v>
      </c>
      <c r="D1867">
        <v>49855</v>
      </c>
      <c r="E1867" t="str">
        <f>_xlfn.XLOOKUP(_xlfn.XLOOKUP(D1867,'Zip Code Lookup'!$F$29:$F$1276,'Zip Code Lookup'!$G$29:$G$1276),'Data Entry'!$AC$2:$AC$85,'Data Entry'!$AD$2:$AD$85,"Not Found")</f>
        <v>ORG 3</v>
      </c>
      <c r="F1867" t="str">
        <f>IF(E1867="ORG 6 / ORG 1",_xlfn.XLOOKUP(D1867,'Zip Code Lookup'!$A$115:$A$148,'Zip Code Lookup'!$C$115:$C$148,"ORG 1"),"N/A")</f>
        <v>N/A</v>
      </c>
    </row>
    <row r="1868" spans="3:6" x14ac:dyDescent="0.25">
      <c r="C1868" s="89">
        <v>45372</v>
      </c>
      <c r="D1868">
        <v>48642</v>
      </c>
      <c r="E1868" t="str">
        <f>_xlfn.XLOOKUP(_xlfn.XLOOKUP(D1868,'Zip Code Lookup'!$F$29:$F$1276,'Zip Code Lookup'!$G$29:$G$1276),'Data Entry'!$AC$2:$AC$85,'Data Entry'!$AD$2:$AD$85,"Not Found")</f>
        <v>ORG 11</v>
      </c>
      <c r="F1868" t="str">
        <f>IF(E1868="ORG 6 / ORG 1",_xlfn.XLOOKUP(D1868,'Zip Code Lookup'!$A$115:$A$148,'Zip Code Lookup'!$C$115:$C$148,"ORG 1"),"N/A")</f>
        <v>N/A</v>
      </c>
    </row>
    <row r="1869" spans="3:6" x14ac:dyDescent="0.25">
      <c r="C1869" s="89">
        <v>45372</v>
      </c>
      <c r="D1869">
        <v>48235</v>
      </c>
      <c r="E1869" t="s">
        <v>1197</v>
      </c>
      <c r="F1869" t="str">
        <f>IF(E1869="ORG 6 / ORG 1",_xlfn.XLOOKUP(D1869,'Zip Code Lookup'!$A$115:$A$148,'Zip Code Lookup'!$C$115:$C$148,"ORG 1"),"N/A")</f>
        <v>N/A</v>
      </c>
    </row>
    <row r="1870" spans="3:6" x14ac:dyDescent="0.25">
      <c r="C1870" s="89">
        <v>45373</v>
      </c>
      <c r="D1870">
        <v>49503</v>
      </c>
      <c r="E1870" t="str">
        <f>_xlfn.XLOOKUP(_xlfn.XLOOKUP(D1870,'Zip Code Lookup'!$F$29:$F$1276,'Zip Code Lookup'!$G$29:$G$1276),'Data Entry'!$AC$2:$AC$85,'Data Entry'!$AD$2:$AD$85,"Not Found")</f>
        <v>ORG 2</v>
      </c>
      <c r="F1870" t="str">
        <f>IF(E1870="ORG 6 / ORG 1",_xlfn.XLOOKUP(D1870,'Zip Code Lookup'!$A$115:$A$148,'Zip Code Lookup'!$C$115:$C$148,"ORG 1"),"N/A")</f>
        <v>N/A</v>
      </c>
    </row>
    <row r="1871" spans="3:6" x14ac:dyDescent="0.25">
      <c r="C1871" s="89">
        <v>45373</v>
      </c>
      <c r="D1871">
        <v>49007</v>
      </c>
      <c r="E1871" t="str">
        <f>_xlfn.XLOOKUP(_xlfn.XLOOKUP(D1871,'Zip Code Lookup'!$F$29:$F$1276,'Zip Code Lookup'!$G$29:$G$1276),'Data Entry'!$AC$2:$AC$85,'Data Entry'!$AD$2:$AD$85,"Not Found")</f>
        <v>ORG 15</v>
      </c>
      <c r="F1871" t="str">
        <f>IF(E1871="ORG 6 / ORG 1",_xlfn.XLOOKUP(D1871,'Zip Code Lookup'!$A$115:$A$148,'Zip Code Lookup'!$C$115:$C$148,"ORG 1"),"N/A")</f>
        <v>N/A</v>
      </c>
    </row>
    <row r="1872" spans="3:6" x14ac:dyDescent="0.25">
      <c r="C1872" s="89">
        <v>45373</v>
      </c>
      <c r="D1872">
        <v>48838</v>
      </c>
      <c r="E1872" t="str">
        <f>_xlfn.XLOOKUP(_xlfn.XLOOKUP(D1872,'Zip Code Lookup'!$F$29:$F$1276,'Zip Code Lookup'!$G$29:$G$1276),'Data Entry'!$AC$2:$AC$85,'Data Entry'!$AD$2:$AD$85,"Not Found")</f>
        <v>ORG 2</v>
      </c>
      <c r="F1872" t="str">
        <f>IF(E1872="ORG 6 / ORG 1",_xlfn.XLOOKUP(D1872,'Zip Code Lookup'!$A$115:$A$148,'Zip Code Lookup'!$C$115:$C$148,"ORG 1"),"N/A")</f>
        <v>N/A</v>
      </c>
    </row>
    <row r="1873" spans="3:6" x14ac:dyDescent="0.25">
      <c r="C1873" s="89">
        <v>45373</v>
      </c>
      <c r="D1873">
        <v>48624</v>
      </c>
      <c r="E1873" t="str">
        <f>_xlfn.XLOOKUP(_xlfn.XLOOKUP(D1873,'Zip Code Lookup'!$F$29:$F$1276,'Zip Code Lookup'!$G$29:$G$1276),'Data Entry'!$AC$2:$AC$85,'Data Entry'!$AD$2:$AD$85,"Not Found")</f>
        <v>ORG 9</v>
      </c>
      <c r="F1873" t="str">
        <f>IF(E1873="ORG 6 / ORG 1",_xlfn.XLOOKUP(D1873,'Zip Code Lookup'!$A$115:$A$148,'Zip Code Lookup'!$C$115:$C$148,"ORG 1"),"N/A")</f>
        <v>N/A</v>
      </c>
    </row>
    <row r="1874" spans="3:6" x14ac:dyDescent="0.25">
      <c r="C1874" s="89">
        <v>45373</v>
      </c>
      <c r="D1874">
        <v>49015</v>
      </c>
      <c r="E1874" t="str">
        <f>_xlfn.XLOOKUP(_xlfn.XLOOKUP(D1874,'Zip Code Lookup'!$F$29:$F$1276,'Zip Code Lookup'!$G$29:$G$1276),'Data Entry'!$AC$2:$AC$85,'Data Entry'!$AD$2:$AD$85,"Not Found")</f>
        <v>ORG 15</v>
      </c>
      <c r="F1874" t="str">
        <f>IF(E1874="ORG 6 / ORG 1",_xlfn.XLOOKUP(D1874,'Zip Code Lookup'!$A$115:$A$148,'Zip Code Lookup'!$C$115:$C$148,"ORG 1"),"N/A")</f>
        <v>N/A</v>
      </c>
    </row>
    <row r="1875" spans="3:6" x14ac:dyDescent="0.25">
      <c r="C1875" s="89">
        <v>45374</v>
      </c>
      <c r="D1875">
        <v>49442</v>
      </c>
      <c r="E1875" t="str">
        <f>_xlfn.XLOOKUP(_xlfn.XLOOKUP(D1875,'Zip Code Lookup'!$F$29:$F$1276,'Zip Code Lookup'!$G$29:$G$1276),'Data Entry'!$AC$2:$AC$85,'Data Entry'!$AD$2:$AD$85,"Not Found")</f>
        <v>ORG 2</v>
      </c>
      <c r="F1875" t="str">
        <f>IF(E1875="ORG 6 / ORG 1",_xlfn.XLOOKUP(D1875,'Zip Code Lookup'!$A$115:$A$148,'Zip Code Lookup'!$C$115:$C$148,"ORG 1"),"N/A")</f>
        <v>N/A</v>
      </c>
    </row>
    <row r="1876" spans="3:6" x14ac:dyDescent="0.25">
      <c r="C1876" s="89">
        <v>45374</v>
      </c>
      <c r="D1876">
        <v>48186</v>
      </c>
      <c r="E1876" t="s">
        <v>1191</v>
      </c>
      <c r="F1876" t="str">
        <f>IF(E1876="ORG 6 / ORG 1",_xlfn.XLOOKUP(D1876,'Zip Code Lookup'!$A$115:$A$148,'Zip Code Lookup'!$C$115:$C$148,"ORG 1"),"N/A")</f>
        <v>N/A</v>
      </c>
    </row>
    <row r="1877" spans="3:6" x14ac:dyDescent="0.25">
      <c r="C1877" s="89">
        <v>45375</v>
      </c>
      <c r="D1877">
        <v>49548</v>
      </c>
      <c r="E1877" t="str">
        <f>_xlfn.XLOOKUP(_xlfn.XLOOKUP(D1877,'Zip Code Lookup'!$F$29:$F$1276,'Zip Code Lookup'!$G$29:$G$1276),'Data Entry'!$AC$2:$AC$85,'Data Entry'!$AD$2:$AD$85,"Not Found")</f>
        <v>ORG 2</v>
      </c>
      <c r="F1877" t="str">
        <f>IF(E1877="ORG 6 / ORG 1",_xlfn.XLOOKUP(D1877,'Zip Code Lookup'!$A$115:$A$148,'Zip Code Lookup'!$C$115:$C$148,"ORG 1"),"N/A")</f>
        <v>N/A</v>
      </c>
    </row>
    <row r="1878" spans="3:6" x14ac:dyDescent="0.25">
      <c r="C1878" s="89">
        <v>45375</v>
      </c>
      <c r="D1878">
        <v>48634</v>
      </c>
      <c r="E1878" t="str">
        <f>_xlfn.XLOOKUP(_xlfn.XLOOKUP(D1878,'Zip Code Lookup'!$F$29:$F$1276,'Zip Code Lookup'!$G$29:$G$1276),'Data Entry'!$AC$2:$AC$85,'Data Entry'!$AD$2:$AD$85,"Not Found")</f>
        <v>ORG 11</v>
      </c>
      <c r="F1878" t="str">
        <f>IF(E1878="ORG 6 / ORG 1",_xlfn.XLOOKUP(D1878,'Zip Code Lookup'!$A$115:$A$148,'Zip Code Lookup'!$C$115:$C$148,"ORG 1"),"N/A")</f>
        <v>N/A</v>
      </c>
    </row>
    <row r="1879" spans="3:6" x14ac:dyDescent="0.25">
      <c r="C1879" s="89">
        <v>45375</v>
      </c>
      <c r="D1879">
        <v>49746</v>
      </c>
      <c r="E1879" t="str">
        <f>_xlfn.XLOOKUP(_xlfn.XLOOKUP(D1879,'Zip Code Lookup'!$F$29:$F$1276,'Zip Code Lookup'!$G$29:$G$1276),'Data Entry'!$AC$2:$AC$85,'Data Entry'!$AD$2:$AD$85,"Not Found")</f>
        <v>ORG 4</v>
      </c>
      <c r="F1879" t="str">
        <f>IF(E1879="ORG 6 / ORG 1",_xlfn.XLOOKUP(D1879,'Zip Code Lookup'!$A$115:$A$148,'Zip Code Lookup'!$C$115:$C$148,"ORG 1"),"N/A")</f>
        <v>N/A</v>
      </c>
    </row>
    <row r="1880" spans="3:6" x14ac:dyDescent="0.25">
      <c r="C1880" s="89">
        <v>45376</v>
      </c>
      <c r="D1880">
        <v>48228</v>
      </c>
      <c r="E1880" t="s">
        <v>1197</v>
      </c>
      <c r="F1880" t="str">
        <f>IF(E1880="ORG 6 / ORG 1",_xlfn.XLOOKUP(D1880,'Zip Code Lookup'!$A$115:$A$148,'Zip Code Lookup'!$C$115:$C$148,"ORG 1"),"N/A")</f>
        <v>N/A</v>
      </c>
    </row>
    <row r="1881" spans="3:6" x14ac:dyDescent="0.25">
      <c r="C1881" s="89">
        <v>45376</v>
      </c>
      <c r="D1881">
        <v>48602</v>
      </c>
      <c r="E1881" t="str">
        <f>_xlfn.XLOOKUP(_xlfn.XLOOKUP(D1881,'Zip Code Lookup'!$F$29:$F$1276,'Zip Code Lookup'!$G$29:$G$1276),'Data Entry'!$AC$2:$AC$85,'Data Entry'!$AD$2:$AD$85,"Not Found")</f>
        <v>ORG 11</v>
      </c>
      <c r="F1881" t="str">
        <f>IF(E1881="ORG 6 / ORG 1",_xlfn.XLOOKUP(D1881,'Zip Code Lookup'!$A$115:$A$148,'Zip Code Lookup'!$C$115:$C$148,"ORG 1"),"N/A")</f>
        <v>N/A</v>
      </c>
    </row>
    <row r="1882" spans="3:6" x14ac:dyDescent="0.25">
      <c r="C1882" s="89">
        <v>45376</v>
      </c>
      <c r="D1882">
        <v>48048</v>
      </c>
      <c r="E1882" t="str">
        <f>_xlfn.XLOOKUP(_xlfn.XLOOKUP(D1882,'Zip Code Lookup'!$F$29:$F$1276,'Zip Code Lookup'!$G$29:$G$1276),'Data Entry'!$AC$2:$AC$85,'Data Entry'!$AD$2:$AD$85,"Not Found")</f>
        <v>Not Found</v>
      </c>
      <c r="F1882" t="str">
        <f>IF(E1882="ORG 6 / ORG 1",_xlfn.XLOOKUP(D1882,'Zip Code Lookup'!$A$115:$A$148,'Zip Code Lookup'!$C$115:$C$148,"ORG 1"),"N/A")</f>
        <v>N/A</v>
      </c>
    </row>
    <row r="1883" spans="3:6" x14ac:dyDescent="0.25">
      <c r="C1883" s="89">
        <v>45376</v>
      </c>
      <c r="D1883">
        <v>48036</v>
      </c>
      <c r="E1883" t="str">
        <f>_xlfn.XLOOKUP(_xlfn.XLOOKUP(D1883,'Zip Code Lookup'!$F$29:$F$1276,'Zip Code Lookup'!$G$29:$G$1276),'Data Entry'!$AC$2:$AC$85,'Data Entry'!$AD$2:$AD$85,"Not Found")</f>
        <v>Not Found</v>
      </c>
      <c r="F1883" t="str">
        <f>IF(E1883="ORG 6 / ORG 1",_xlfn.XLOOKUP(D1883,'Zip Code Lookup'!$A$115:$A$148,'Zip Code Lookup'!$C$115:$C$148,"ORG 1"),"N/A")</f>
        <v>N/A</v>
      </c>
    </row>
    <row r="1884" spans="3:6" x14ac:dyDescent="0.25">
      <c r="C1884" s="89">
        <v>45376</v>
      </c>
      <c r="D1884">
        <v>48180</v>
      </c>
      <c r="E1884" t="s">
        <v>1191</v>
      </c>
      <c r="F1884" t="str">
        <f>IF(E1884="ORG 6 / ORG 1",_xlfn.XLOOKUP(D1884,'Zip Code Lookup'!$A$115:$A$148,'Zip Code Lookup'!$C$115:$C$148,"ORG 1"),"N/A")</f>
        <v>N/A</v>
      </c>
    </row>
    <row r="1885" spans="3:6" x14ac:dyDescent="0.25">
      <c r="C1885" s="89">
        <v>45376</v>
      </c>
      <c r="D1885">
        <v>48198</v>
      </c>
      <c r="E1885" t="str">
        <f>_xlfn.XLOOKUP(_xlfn.XLOOKUP(D1885,'Zip Code Lookup'!$F$29:$F$1276,'Zip Code Lookup'!$G$29:$G$1276),'Data Entry'!$AC$2:$AC$85,'Data Entry'!$AD$2:$AD$85,"Not Found")</f>
        <v>ORG 12</v>
      </c>
      <c r="F1885" t="str">
        <f>IF(E1885="ORG 6 / ORG 1",_xlfn.XLOOKUP(D1885,'Zip Code Lookup'!$A$115:$A$148,'Zip Code Lookup'!$C$115:$C$148,"ORG 1"),"N/A")</f>
        <v>N/A</v>
      </c>
    </row>
    <row r="1886" spans="3:6" x14ac:dyDescent="0.25">
      <c r="C1886" s="89">
        <v>45376</v>
      </c>
      <c r="D1886">
        <v>48322</v>
      </c>
      <c r="E1886" t="str">
        <f>_xlfn.XLOOKUP(_xlfn.XLOOKUP(D1886,'Zip Code Lookup'!$F$29:$F$1276,'Zip Code Lookup'!$G$29:$G$1276),'Data Entry'!$AC$2:$AC$85,'Data Entry'!$AD$2:$AD$85,"Not Found")</f>
        <v>Not Found</v>
      </c>
      <c r="F1886" t="str">
        <f>IF(E1886="ORG 6 / ORG 1",_xlfn.XLOOKUP(D1886,'Zip Code Lookup'!$A$115:$A$148,'Zip Code Lookup'!$C$115:$C$148,"ORG 1"),"N/A")</f>
        <v>N/A</v>
      </c>
    </row>
    <row r="1887" spans="3:6" x14ac:dyDescent="0.25">
      <c r="C1887" s="89">
        <v>45376</v>
      </c>
      <c r="D1887">
        <v>49525</v>
      </c>
      <c r="E1887" t="str">
        <f>_xlfn.XLOOKUP(_xlfn.XLOOKUP(D1887,'Zip Code Lookup'!$F$29:$F$1276,'Zip Code Lookup'!$G$29:$G$1276),'Data Entry'!$AC$2:$AC$85,'Data Entry'!$AD$2:$AD$85,"Not Found")</f>
        <v>ORG 2</v>
      </c>
      <c r="F1887" t="str">
        <f>IF(E1887="ORG 6 / ORG 1",_xlfn.XLOOKUP(D1887,'Zip Code Lookup'!$A$115:$A$148,'Zip Code Lookup'!$C$115:$C$148,"ORG 1"),"N/A")</f>
        <v>N/A</v>
      </c>
    </row>
    <row r="1888" spans="3:6" x14ac:dyDescent="0.25">
      <c r="C1888" s="89">
        <v>45376</v>
      </c>
      <c r="D1888">
        <v>48162</v>
      </c>
      <c r="E1888" t="s">
        <v>1191</v>
      </c>
      <c r="F1888" t="str">
        <f>IF(E1888="ORG 6 / ORG 1",_xlfn.XLOOKUP(D1888,'Zip Code Lookup'!$A$115:$A$148,'Zip Code Lookup'!$C$115:$C$148,"ORG 1"),"N/A")</f>
        <v>N/A</v>
      </c>
    </row>
    <row r="1889" spans="3:6" x14ac:dyDescent="0.25">
      <c r="C1889" s="89">
        <v>45376</v>
      </c>
      <c r="D1889">
        <v>49508</v>
      </c>
      <c r="E1889" t="str">
        <f>_xlfn.XLOOKUP(_xlfn.XLOOKUP(D1889,'Zip Code Lookup'!$F$29:$F$1276,'Zip Code Lookup'!$G$29:$G$1276),'Data Entry'!$AC$2:$AC$85,'Data Entry'!$AD$2:$AD$85,"Not Found")</f>
        <v>ORG 2</v>
      </c>
      <c r="F1889" t="str">
        <f>IF(E1889="ORG 6 / ORG 1",_xlfn.XLOOKUP(D1889,'Zip Code Lookup'!$A$115:$A$148,'Zip Code Lookup'!$C$115:$C$148,"ORG 1"),"N/A")</f>
        <v>N/A</v>
      </c>
    </row>
    <row r="1890" spans="3:6" x14ac:dyDescent="0.25">
      <c r="C1890" s="89">
        <v>45376</v>
      </c>
      <c r="D1890">
        <v>49037</v>
      </c>
      <c r="E1890" t="str">
        <f>_xlfn.XLOOKUP(_xlfn.XLOOKUP(D1890,'Zip Code Lookup'!$F$29:$F$1276,'Zip Code Lookup'!$G$29:$G$1276),'Data Entry'!$AC$2:$AC$85,'Data Entry'!$AD$2:$AD$85,"Not Found")</f>
        <v>ORG 15</v>
      </c>
      <c r="F1890" t="str">
        <f>IF(E1890="ORG 6 / ORG 1",_xlfn.XLOOKUP(D1890,'Zip Code Lookup'!$A$115:$A$148,'Zip Code Lookup'!$C$115:$C$148,"ORG 1"),"N/A")</f>
        <v>N/A</v>
      </c>
    </row>
    <row r="1891" spans="3:6" x14ac:dyDescent="0.25">
      <c r="C1891" s="89">
        <v>45376</v>
      </c>
      <c r="D1891">
        <v>48185</v>
      </c>
      <c r="E1891" t="s">
        <v>1191</v>
      </c>
      <c r="F1891" t="str">
        <f>IF(E1891="ORG 6 / ORG 1",_xlfn.XLOOKUP(D1891,'Zip Code Lookup'!$A$115:$A$148,'Zip Code Lookup'!$C$115:$C$148,"ORG 1"),"N/A")</f>
        <v>N/A</v>
      </c>
    </row>
    <row r="1892" spans="3:6" x14ac:dyDescent="0.25">
      <c r="C1892" s="89">
        <v>45376</v>
      </c>
      <c r="D1892">
        <v>49022</v>
      </c>
      <c r="E1892" t="str">
        <f>_xlfn.XLOOKUP(_xlfn.XLOOKUP(D1892,'Zip Code Lookup'!$F$29:$F$1276,'Zip Code Lookup'!$G$29:$G$1276),'Data Entry'!$AC$2:$AC$85,'Data Entry'!$AD$2:$AD$85,"Not Found")</f>
        <v>ORG 13</v>
      </c>
      <c r="F1892" t="str">
        <f>IF(E1892="ORG 6 / ORG 1",_xlfn.XLOOKUP(D1892,'Zip Code Lookup'!$A$115:$A$148,'Zip Code Lookup'!$C$115:$C$148,"ORG 1"),"N/A")</f>
        <v>N/A</v>
      </c>
    </row>
    <row r="1893" spans="3:6" x14ac:dyDescent="0.25">
      <c r="C1893" s="89">
        <v>45377</v>
      </c>
      <c r="D1893">
        <v>48044</v>
      </c>
      <c r="E1893" t="str">
        <f>_xlfn.XLOOKUP(_xlfn.XLOOKUP(D1893,'Zip Code Lookup'!$F$29:$F$1276,'Zip Code Lookup'!$G$29:$G$1276),'Data Entry'!$AC$2:$AC$85,'Data Entry'!$AD$2:$AD$85,"Not Found")</f>
        <v>Not Found</v>
      </c>
      <c r="F1893" t="str">
        <f>IF(E1893="ORG 6 / ORG 1",_xlfn.XLOOKUP(D1893,'Zip Code Lookup'!$A$115:$A$148,'Zip Code Lookup'!$C$115:$C$148,"ORG 1"),"N/A")</f>
        <v>N/A</v>
      </c>
    </row>
    <row r="1894" spans="3:6" x14ac:dyDescent="0.25">
      <c r="C1894" s="89">
        <v>45377</v>
      </c>
      <c r="D1894">
        <v>48026</v>
      </c>
      <c r="E1894" t="str">
        <f>_xlfn.XLOOKUP(_xlfn.XLOOKUP(D1894,'Zip Code Lookup'!$F$29:$F$1276,'Zip Code Lookup'!$G$29:$G$1276),'Data Entry'!$AC$2:$AC$85,'Data Entry'!$AD$2:$AD$85,"Not Found")</f>
        <v>Not Found</v>
      </c>
      <c r="F1894" t="str">
        <f>IF(E1894="ORG 6 / ORG 1",_xlfn.XLOOKUP(D1894,'Zip Code Lookup'!$A$115:$A$148,'Zip Code Lookup'!$C$115:$C$148,"ORG 1"),"N/A")</f>
        <v>N/A</v>
      </c>
    </row>
    <row r="1895" spans="3:6" x14ac:dyDescent="0.25">
      <c r="C1895" s="89">
        <v>45377</v>
      </c>
      <c r="D1895">
        <v>48879</v>
      </c>
      <c r="E1895" t="str">
        <f>_xlfn.XLOOKUP(_xlfn.XLOOKUP(D1895,'Zip Code Lookup'!$F$29:$F$1276,'Zip Code Lookup'!$G$29:$G$1276),'Data Entry'!$AC$2:$AC$85,'Data Entry'!$AD$2:$AD$85,"Not Found")</f>
        <v>ORG 14</v>
      </c>
      <c r="F1895" t="str">
        <f>IF(E1895="ORG 6 / ORG 1",_xlfn.XLOOKUP(D1895,'Zip Code Lookup'!$A$115:$A$148,'Zip Code Lookup'!$C$115:$C$148,"ORG 1"),"N/A")</f>
        <v>N/A</v>
      </c>
    </row>
    <row r="1896" spans="3:6" x14ac:dyDescent="0.25">
      <c r="C1896" s="89">
        <v>45377</v>
      </c>
      <c r="D1896">
        <v>48234</v>
      </c>
      <c r="E1896" t="s">
        <v>1197</v>
      </c>
      <c r="F1896" t="str">
        <f>IF(E1896="ORG 6 / ORG 1",_xlfn.XLOOKUP(D1896,'Zip Code Lookup'!$A$115:$A$148,'Zip Code Lookup'!$C$115:$C$148,"ORG 1"),"N/A")</f>
        <v>N/A</v>
      </c>
    </row>
    <row r="1897" spans="3:6" x14ac:dyDescent="0.25">
      <c r="C1897" s="89">
        <v>45377</v>
      </c>
      <c r="D1897">
        <v>48506</v>
      </c>
      <c r="E1897" t="str">
        <f>_xlfn.XLOOKUP(_xlfn.XLOOKUP(D1897,'Zip Code Lookup'!$F$29:$F$1276,'Zip Code Lookup'!$G$29:$G$1276),'Data Entry'!$AC$2:$AC$85,'Data Entry'!$AD$2:$AD$85,"Not Found")</f>
        <v>ORG 10</v>
      </c>
      <c r="F1897" t="str">
        <f>IF(E1897="ORG 6 / ORG 1",_xlfn.XLOOKUP(D1897,'Zip Code Lookup'!$A$115:$A$148,'Zip Code Lookup'!$C$115:$C$148,"ORG 1"),"N/A")</f>
        <v>N/A</v>
      </c>
    </row>
    <row r="1898" spans="3:6" x14ac:dyDescent="0.25">
      <c r="C1898" s="89">
        <v>45377</v>
      </c>
      <c r="D1898">
        <v>48823</v>
      </c>
      <c r="E1898" t="str">
        <f>_xlfn.XLOOKUP(_xlfn.XLOOKUP(D1898,'Zip Code Lookup'!$F$29:$F$1276,'Zip Code Lookup'!$G$29:$G$1276),'Data Entry'!$AC$2:$AC$85,'Data Entry'!$AD$2:$AD$85,"Not Found")</f>
        <v>ORG 14</v>
      </c>
      <c r="F1898" t="str">
        <f>IF(E1898="ORG 6 / ORG 1",_xlfn.XLOOKUP(D1898,'Zip Code Lookup'!$A$115:$A$148,'Zip Code Lookup'!$C$115:$C$148,"ORG 1"),"N/A")</f>
        <v>N/A</v>
      </c>
    </row>
    <row r="1899" spans="3:6" x14ac:dyDescent="0.25">
      <c r="C1899" s="89">
        <v>45378</v>
      </c>
      <c r="D1899">
        <v>48228</v>
      </c>
      <c r="E1899" t="s">
        <v>1197</v>
      </c>
      <c r="F1899" t="str">
        <f>IF(E1899="ORG 6 / ORG 1",_xlfn.XLOOKUP(D1899,'Zip Code Lookup'!$A$115:$A$148,'Zip Code Lookup'!$C$115:$C$148,"ORG 1"),"N/A")</f>
        <v>N/A</v>
      </c>
    </row>
    <row r="1900" spans="3:6" x14ac:dyDescent="0.25">
      <c r="C1900" s="89">
        <v>45378</v>
      </c>
      <c r="D1900">
        <v>49419</v>
      </c>
      <c r="E1900" t="str">
        <f>_xlfn.XLOOKUP(_xlfn.XLOOKUP(D1900,'Zip Code Lookup'!$F$29:$F$1276,'Zip Code Lookup'!$G$29:$G$1276),'Data Entry'!$AC$2:$AC$85,'Data Entry'!$AD$2:$AD$85,"Not Found")</f>
        <v>ORG 2</v>
      </c>
      <c r="F1900" t="str">
        <f>IF(E1900="ORG 6 / ORG 1",_xlfn.XLOOKUP(D1900,'Zip Code Lookup'!$A$115:$A$148,'Zip Code Lookup'!$C$115:$C$148,"ORG 1"),"N/A")</f>
        <v>N/A</v>
      </c>
    </row>
    <row r="1901" spans="3:6" x14ac:dyDescent="0.25">
      <c r="C1901" s="89">
        <v>45378</v>
      </c>
      <c r="D1901">
        <v>48174</v>
      </c>
      <c r="E1901" t="s">
        <v>1191</v>
      </c>
      <c r="F1901" t="str">
        <f>IF(E1901="ORG 6 / ORG 1",_xlfn.XLOOKUP(D1901,'Zip Code Lookup'!$A$115:$A$148,'Zip Code Lookup'!$C$115:$C$148,"ORG 1"),"N/A")</f>
        <v>N/A</v>
      </c>
    </row>
    <row r="1902" spans="3:6" x14ac:dyDescent="0.25">
      <c r="C1902" s="89">
        <v>45379</v>
      </c>
      <c r="D1902">
        <v>48235</v>
      </c>
      <c r="E1902" t="s">
        <v>1197</v>
      </c>
      <c r="F1902" t="str">
        <f>IF(E1902="ORG 6 / ORG 1",_xlfn.XLOOKUP(D1902,'Zip Code Lookup'!$A$115:$A$148,'Zip Code Lookup'!$C$115:$C$148,"ORG 1"),"N/A")</f>
        <v>N/A</v>
      </c>
    </row>
    <row r="1903" spans="3:6" x14ac:dyDescent="0.25">
      <c r="C1903" s="89">
        <v>45379</v>
      </c>
      <c r="D1903">
        <v>48152</v>
      </c>
      <c r="E1903" t="s">
        <v>1191</v>
      </c>
      <c r="F1903" t="str">
        <f>IF(E1903="ORG 6 / ORG 1",_xlfn.XLOOKUP(D1903,'Zip Code Lookup'!$A$115:$A$148,'Zip Code Lookup'!$C$115:$C$148,"ORG 1"),"N/A")</f>
        <v>N/A</v>
      </c>
    </row>
    <row r="1904" spans="3:6" x14ac:dyDescent="0.25">
      <c r="C1904" s="89">
        <v>45379</v>
      </c>
      <c r="D1904">
        <v>49509</v>
      </c>
      <c r="E1904" t="str">
        <f>_xlfn.XLOOKUP(_xlfn.XLOOKUP(D1904,'Zip Code Lookup'!$F$29:$F$1276,'Zip Code Lookup'!$G$29:$G$1276),'Data Entry'!$AC$2:$AC$85,'Data Entry'!$AD$2:$AD$85,"Not Found")</f>
        <v>ORG 2</v>
      </c>
      <c r="F1904" t="str">
        <f>IF(E1904="ORG 6 / ORG 1",_xlfn.XLOOKUP(D1904,'Zip Code Lookup'!$A$115:$A$148,'Zip Code Lookup'!$C$115:$C$148,"ORG 1"),"N/A")</f>
        <v>N/A</v>
      </c>
    </row>
    <row r="1905" spans="3:6" x14ac:dyDescent="0.25">
      <c r="C1905" s="89">
        <v>45379</v>
      </c>
      <c r="D1905">
        <v>49441</v>
      </c>
      <c r="E1905" t="str">
        <f>_xlfn.XLOOKUP(_xlfn.XLOOKUP(D1905,'Zip Code Lookup'!$F$29:$F$1276,'Zip Code Lookup'!$G$29:$G$1276),'Data Entry'!$AC$2:$AC$85,'Data Entry'!$AD$2:$AD$85,"Not Found")</f>
        <v>ORG 2</v>
      </c>
      <c r="F1905" t="str">
        <f>IF(E1905="ORG 6 / ORG 1",_xlfn.XLOOKUP(D1905,'Zip Code Lookup'!$A$115:$A$148,'Zip Code Lookup'!$C$115:$C$148,"ORG 1"),"N/A")</f>
        <v>N/A</v>
      </c>
    </row>
    <row r="1906" spans="3:6" x14ac:dyDescent="0.25">
      <c r="C1906" s="89">
        <v>45379</v>
      </c>
      <c r="D1906">
        <v>48205</v>
      </c>
      <c r="E1906" t="s">
        <v>1197</v>
      </c>
      <c r="F1906" t="str">
        <f>IF(E1906="ORG 6 / ORG 1",_xlfn.XLOOKUP(D1906,'Zip Code Lookup'!$A$115:$A$148,'Zip Code Lookup'!$C$115:$C$148,"ORG 1"),"N/A")</f>
        <v>N/A</v>
      </c>
    </row>
    <row r="1907" spans="3:6" x14ac:dyDescent="0.25">
      <c r="C1907" s="89">
        <v>45379</v>
      </c>
      <c r="D1907">
        <v>48602</v>
      </c>
      <c r="E1907" t="str">
        <f>_xlfn.XLOOKUP(_xlfn.XLOOKUP(D1907,'Zip Code Lookup'!$F$29:$F$1276,'Zip Code Lookup'!$G$29:$G$1276),'Data Entry'!$AC$2:$AC$85,'Data Entry'!$AD$2:$AD$85,"Not Found")</f>
        <v>ORG 11</v>
      </c>
      <c r="F1907" t="str">
        <f>IF(E1907="ORG 6 / ORG 1",_xlfn.XLOOKUP(D1907,'Zip Code Lookup'!$A$115:$A$148,'Zip Code Lookup'!$C$115:$C$148,"ORG 1"),"N/A")</f>
        <v>N/A</v>
      </c>
    </row>
    <row r="1908" spans="3:6" x14ac:dyDescent="0.25">
      <c r="C1908" s="89">
        <v>45379</v>
      </c>
      <c r="D1908">
        <v>48228</v>
      </c>
      <c r="E1908" t="s">
        <v>1197</v>
      </c>
      <c r="F1908" t="str">
        <f>IF(E1908="ORG 6 / ORG 1",_xlfn.XLOOKUP(D1908,'Zip Code Lookup'!$A$115:$A$148,'Zip Code Lookup'!$C$115:$C$148,"ORG 1"),"N/A")</f>
        <v>N/A</v>
      </c>
    </row>
    <row r="1909" spans="3:6" x14ac:dyDescent="0.25">
      <c r="C1909" s="89">
        <v>45379</v>
      </c>
      <c r="D1909">
        <v>48186</v>
      </c>
      <c r="E1909" t="s">
        <v>1191</v>
      </c>
      <c r="F1909" t="str">
        <f>IF(E1909="ORG 6 / ORG 1",_xlfn.XLOOKUP(D1909,'Zip Code Lookup'!$A$115:$A$148,'Zip Code Lookup'!$C$115:$C$148,"ORG 1"),"N/A")</f>
        <v>N/A</v>
      </c>
    </row>
    <row r="1910" spans="3:6" x14ac:dyDescent="0.25">
      <c r="C1910" s="89">
        <v>45379</v>
      </c>
      <c r="D1910">
        <v>48238</v>
      </c>
      <c r="E1910" t="s">
        <v>1197</v>
      </c>
      <c r="F1910" t="str">
        <f>IF(E1910="ORG 6 / ORG 1",_xlfn.XLOOKUP(D1910,'Zip Code Lookup'!$A$115:$A$148,'Zip Code Lookup'!$C$115:$C$148,"ORG 1"),"N/A")</f>
        <v>N/A</v>
      </c>
    </row>
    <row r="1911" spans="3:6" x14ac:dyDescent="0.25">
      <c r="C1911" s="89">
        <v>45379</v>
      </c>
      <c r="D1911">
        <v>48205</v>
      </c>
      <c r="E1911" t="s">
        <v>1197</v>
      </c>
      <c r="F1911" t="str">
        <f>IF(E1911="ORG 6 / ORG 1",_xlfn.XLOOKUP(D1911,'Zip Code Lookup'!$A$115:$A$148,'Zip Code Lookup'!$C$115:$C$148,"ORG 1"),"N/A")</f>
        <v>N/A</v>
      </c>
    </row>
    <row r="1912" spans="3:6" x14ac:dyDescent="0.25">
      <c r="C1912" s="89">
        <v>45379</v>
      </c>
      <c r="D1912">
        <v>48205</v>
      </c>
      <c r="E1912" t="s">
        <v>1197</v>
      </c>
      <c r="F1912" t="str">
        <f>IF(E1912="ORG 6 / ORG 1",_xlfn.XLOOKUP(D1912,'Zip Code Lookup'!$A$115:$A$148,'Zip Code Lookup'!$C$115:$C$148,"ORG 1"),"N/A")</f>
        <v>N/A</v>
      </c>
    </row>
    <row r="1913" spans="3:6" x14ac:dyDescent="0.25">
      <c r="C1913" s="89">
        <v>45379</v>
      </c>
      <c r="D1913">
        <v>49442</v>
      </c>
      <c r="E1913" t="str">
        <f>_xlfn.XLOOKUP(_xlfn.XLOOKUP(D1913,'Zip Code Lookup'!$F$29:$F$1276,'Zip Code Lookup'!$G$29:$G$1276),'Data Entry'!$AC$2:$AC$85,'Data Entry'!$AD$2:$AD$85,"Not Found")</f>
        <v>ORG 2</v>
      </c>
      <c r="F1913" t="str">
        <f>IF(E1913="ORG 6 / ORG 1",_xlfn.XLOOKUP(D1913,'Zip Code Lookup'!$A$115:$A$148,'Zip Code Lookup'!$C$115:$C$148,"ORG 1"),"N/A")</f>
        <v>N/A</v>
      </c>
    </row>
    <row r="1914" spans="3:6" x14ac:dyDescent="0.25">
      <c r="C1914" s="89">
        <v>45379</v>
      </c>
      <c r="D1914">
        <v>48227</v>
      </c>
      <c r="E1914" t="s">
        <v>1197</v>
      </c>
      <c r="F1914" t="str">
        <f>IF(E1914="ORG 6 / ORG 1",_xlfn.XLOOKUP(D1914,'Zip Code Lookup'!$A$115:$A$148,'Zip Code Lookup'!$C$115:$C$148,"ORG 1"),"N/A")</f>
        <v>N/A</v>
      </c>
    </row>
    <row r="1915" spans="3:6" x14ac:dyDescent="0.25">
      <c r="C1915" s="89">
        <v>45379</v>
      </c>
      <c r="D1915">
        <v>48180</v>
      </c>
      <c r="E1915" t="s">
        <v>1191</v>
      </c>
      <c r="F1915" t="str">
        <f>IF(E1915="ORG 6 / ORG 1",_xlfn.XLOOKUP(D1915,'Zip Code Lookup'!$A$115:$A$148,'Zip Code Lookup'!$C$115:$C$148,"ORG 1"),"N/A")</f>
        <v>N/A</v>
      </c>
    </row>
    <row r="1916" spans="3:6" x14ac:dyDescent="0.25">
      <c r="C1916" s="89">
        <v>45380</v>
      </c>
      <c r="D1916">
        <v>49503</v>
      </c>
      <c r="E1916" t="str">
        <f>_xlfn.XLOOKUP(_xlfn.XLOOKUP(D1916,'Zip Code Lookup'!$F$29:$F$1276,'Zip Code Lookup'!$G$29:$G$1276),'Data Entry'!$AC$2:$AC$85,'Data Entry'!$AD$2:$AD$85,"Not Found")</f>
        <v>ORG 2</v>
      </c>
      <c r="F1916" t="str">
        <f>IF(E1916="ORG 6 / ORG 1",_xlfn.XLOOKUP(D1916,'Zip Code Lookup'!$A$115:$A$148,'Zip Code Lookup'!$C$115:$C$148,"ORG 1"),"N/A")</f>
        <v>N/A</v>
      </c>
    </row>
    <row r="1917" spans="3:6" x14ac:dyDescent="0.25">
      <c r="C1917" s="89">
        <v>45380</v>
      </c>
      <c r="D1917">
        <v>48603</v>
      </c>
      <c r="E1917" t="str">
        <f>_xlfn.XLOOKUP(_xlfn.XLOOKUP(D1917,'Zip Code Lookup'!$F$29:$F$1276,'Zip Code Lookup'!$G$29:$G$1276),'Data Entry'!$AC$2:$AC$85,'Data Entry'!$AD$2:$AD$85,"Not Found")</f>
        <v>ORG 11</v>
      </c>
      <c r="F1917" t="str">
        <f>IF(E1917="ORG 6 / ORG 1",_xlfn.XLOOKUP(D1917,'Zip Code Lookup'!$A$115:$A$148,'Zip Code Lookup'!$C$115:$C$148,"ORG 1"),"N/A")</f>
        <v>N/A</v>
      </c>
    </row>
    <row r="1918" spans="3:6" x14ac:dyDescent="0.25">
      <c r="C1918" s="89">
        <v>45381</v>
      </c>
      <c r="D1918">
        <v>48186</v>
      </c>
      <c r="E1918" t="s">
        <v>1191</v>
      </c>
      <c r="F1918" t="str">
        <f>IF(E1918="ORG 6 / ORG 1",_xlfn.XLOOKUP(D1918,'Zip Code Lookup'!$A$115:$A$148,'Zip Code Lookup'!$C$115:$C$148,"ORG 1"),"N/A")</f>
        <v>N/A</v>
      </c>
    </row>
    <row r="1919" spans="3:6" x14ac:dyDescent="0.25">
      <c r="C1919" s="89">
        <v>45381</v>
      </c>
      <c r="D1919">
        <v>48227</v>
      </c>
      <c r="E1919" t="s">
        <v>1197</v>
      </c>
      <c r="F1919" t="str">
        <f>IF(E1919="ORG 6 / ORG 1",_xlfn.XLOOKUP(D1919,'Zip Code Lookup'!$A$115:$A$148,'Zip Code Lookup'!$C$115:$C$148,"ORG 1"),"N/A")</f>
        <v>N/A</v>
      </c>
    </row>
    <row r="1920" spans="3:6" x14ac:dyDescent="0.25">
      <c r="C1920" s="89">
        <v>45382</v>
      </c>
      <c r="D1920">
        <v>49009</v>
      </c>
      <c r="E1920" t="str">
        <f>_xlfn.XLOOKUP(_xlfn.XLOOKUP(D1920,'Zip Code Lookup'!$F$29:$F$1276,'Zip Code Lookup'!$G$29:$G$1276),'Data Entry'!$AC$2:$AC$85,'Data Entry'!$AD$2:$AD$85,"Not Found")</f>
        <v>ORG 15</v>
      </c>
      <c r="F1920" t="str">
        <f>IF(E1920="ORG 6 / ORG 1",_xlfn.XLOOKUP(D1920,'Zip Code Lookup'!$A$115:$A$148,'Zip Code Lookup'!$C$115:$C$148,"ORG 1"),"N/A")</f>
        <v>N/A</v>
      </c>
    </row>
    <row r="1921" spans="3:6" x14ac:dyDescent="0.25">
      <c r="C1921" s="89">
        <v>45382</v>
      </c>
      <c r="D1921">
        <v>48224</v>
      </c>
      <c r="E1921" t="s">
        <v>1197</v>
      </c>
      <c r="F1921" t="str">
        <f>IF(E1921="ORG 6 / ORG 1",_xlfn.XLOOKUP(D1921,'Zip Code Lookup'!$A$115:$A$148,'Zip Code Lookup'!$C$115:$C$148,"ORG 1"),"N/A")</f>
        <v>N/A</v>
      </c>
    </row>
    <row r="1922" spans="3:6" x14ac:dyDescent="0.25">
      <c r="C1922" s="89">
        <v>45383</v>
      </c>
      <c r="D1922">
        <v>48204</v>
      </c>
      <c r="E1922" t="s">
        <v>1197</v>
      </c>
      <c r="F1922" t="str">
        <f>IF(E1922="ORG 6 / ORG 1",_xlfn.XLOOKUP(D1922,'Zip Code Lookup'!$A$115:$A$148,'Zip Code Lookup'!$C$115:$C$148,"ORG 1"),"N/A")</f>
        <v>N/A</v>
      </c>
    </row>
    <row r="1923" spans="3:6" x14ac:dyDescent="0.25">
      <c r="C1923" s="89">
        <v>45383</v>
      </c>
      <c r="D1923">
        <v>49091</v>
      </c>
      <c r="E1923" t="str">
        <f>_xlfn.XLOOKUP(_xlfn.XLOOKUP(D1923,'Zip Code Lookup'!$F$29:$F$1276,'Zip Code Lookup'!$G$29:$G$1276),'Data Entry'!$AC$2:$AC$85,'Data Entry'!$AD$2:$AD$85,"Not Found")</f>
        <v>ORG 15</v>
      </c>
      <c r="F1923" t="str">
        <f>IF(E1923="ORG 6 / ORG 1",_xlfn.XLOOKUP(D1923,'Zip Code Lookup'!$A$115:$A$148,'Zip Code Lookup'!$C$115:$C$148,"ORG 1"),"N/A")</f>
        <v>N/A</v>
      </c>
    </row>
    <row r="1924" spans="3:6" x14ac:dyDescent="0.25">
      <c r="C1924" s="89">
        <v>45383</v>
      </c>
      <c r="D1924">
        <v>48335</v>
      </c>
      <c r="E1924" t="str">
        <f>_xlfn.XLOOKUP(_xlfn.XLOOKUP(D1924,'Zip Code Lookup'!$F$29:$F$1276,'Zip Code Lookup'!$G$29:$G$1276),'Data Entry'!$AC$2:$AC$85,'Data Entry'!$AD$2:$AD$85,"Not Found")</f>
        <v>Not Found</v>
      </c>
      <c r="F1924" t="str">
        <f>IF(E1924="ORG 6 / ORG 1",_xlfn.XLOOKUP(D1924,'Zip Code Lookup'!$A$115:$A$148,'Zip Code Lookup'!$C$115:$C$148,"ORG 1"),"N/A")</f>
        <v>N/A</v>
      </c>
    </row>
    <row r="1925" spans="3:6" x14ac:dyDescent="0.25">
      <c r="C1925" s="89">
        <v>45383</v>
      </c>
      <c r="D1925">
        <v>48072</v>
      </c>
      <c r="E1925" t="str">
        <f>_xlfn.XLOOKUP(_xlfn.XLOOKUP(D1925,'Zip Code Lookup'!$F$29:$F$1276,'Zip Code Lookup'!$G$29:$G$1276),'Data Entry'!$AC$2:$AC$85,'Data Entry'!$AD$2:$AD$85,"Not Found")</f>
        <v>Not Found</v>
      </c>
      <c r="F1925" t="str">
        <f>IF(E1925="ORG 6 / ORG 1",_xlfn.XLOOKUP(D1925,'Zip Code Lookup'!$A$115:$A$148,'Zip Code Lookup'!$C$115:$C$148,"ORG 1"),"N/A")</f>
        <v>N/A</v>
      </c>
    </row>
    <row r="1926" spans="3:6" x14ac:dyDescent="0.25">
      <c r="C1926" s="89">
        <v>45383</v>
      </c>
      <c r="D1926">
        <v>48215</v>
      </c>
      <c r="E1926" t="s">
        <v>1197</v>
      </c>
      <c r="F1926" t="str">
        <f>IF(E1926="ORG 6 / ORG 1",_xlfn.XLOOKUP(D1926,'Zip Code Lookup'!$A$115:$A$148,'Zip Code Lookup'!$C$115:$C$148,"ORG 1"),"N/A")</f>
        <v>N/A</v>
      </c>
    </row>
    <row r="1927" spans="3:6" x14ac:dyDescent="0.25">
      <c r="C1927" s="89">
        <v>45383</v>
      </c>
      <c r="D1927">
        <v>49004</v>
      </c>
      <c r="E1927" t="str">
        <f>_xlfn.XLOOKUP(_xlfn.XLOOKUP(D1927,'Zip Code Lookup'!$F$29:$F$1276,'Zip Code Lookup'!$G$29:$G$1276),'Data Entry'!$AC$2:$AC$85,'Data Entry'!$AD$2:$AD$85,"Not Found")</f>
        <v>ORG 15</v>
      </c>
      <c r="F1927" t="str">
        <f>IF(E1927="ORG 6 / ORG 1",_xlfn.XLOOKUP(D1927,'Zip Code Lookup'!$A$115:$A$148,'Zip Code Lookup'!$C$115:$C$148,"ORG 1"),"N/A")</f>
        <v>N/A</v>
      </c>
    </row>
    <row r="1928" spans="3:6" x14ac:dyDescent="0.25">
      <c r="C1928" s="89">
        <v>45383</v>
      </c>
      <c r="D1928">
        <v>48420</v>
      </c>
      <c r="E1928" t="str">
        <f>_xlfn.XLOOKUP(_xlfn.XLOOKUP(D1928,'Zip Code Lookup'!$F$29:$F$1276,'Zip Code Lookup'!$G$29:$G$1276),'Data Entry'!$AC$2:$AC$85,'Data Entry'!$AD$2:$AD$85,"Not Found")</f>
        <v>ORG 10</v>
      </c>
      <c r="F1928" t="str">
        <f>IF(E1928="ORG 6 / ORG 1",_xlfn.XLOOKUP(D1928,'Zip Code Lookup'!$A$115:$A$148,'Zip Code Lookup'!$C$115:$C$148,"ORG 1"),"N/A")</f>
        <v>N/A</v>
      </c>
    </row>
    <row r="1929" spans="3:6" x14ac:dyDescent="0.25">
      <c r="C1929" s="89">
        <v>45384</v>
      </c>
      <c r="D1929">
        <v>49504</v>
      </c>
      <c r="E1929" t="str">
        <f>_xlfn.XLOOKUP(_xlfn.XLOOKUP(D1929,'Zip Code Lookup'!$F$29:$F$1276,'Zip Code Lookup'!$G$29:$G$1276),'Data Entry'!$AC$2:$AC$85,'Data Entry'!$AD$2:$AD$85,"Not Found")</f>
        <v>ORG 2</v>
      </c>
      <c r="F1929" t="str">
        <f>IF(E1929="ORG 6 / ORG 1",_xlfn.XLOOKUP(D1929,'Zip Code Lookup'!$A$115:$A$148,'Zip Code Lookup'!$C$115:$C$148,"ORG 1"),"N/A")</f>
        <v>N/A</v>
      </c>
    </row>
    <row r="1930" spans="3:6" x14ac:dyDescent="0.25">
      <c r="C1930" s="89">
        <v>45384</v>
      </c>
      <c r="D1930">
        <v>49224</v>
      </c>
      <c r="E1930" t="str">
        <f>_xlfn.XLOOKUP(_xlfn.XLOOKUP(D1930,'Zip Code Lookup'!$F$29:$F$1276,'Zip Code Lookup'!$G$29:$G$1276),'Data Entry'!$AC$2:$AC$85,'Data Entry'!$AD$2:$AD$85,"Not Found")</f>
        <v>ORG 15</v>
      </c>
      <c r="F1930" t="str">
        <f>IF(E1930="ORG 6 / ORG 1",_xlfn.XLOOKUP(D1930,'Zip Code Lookup'!$A$115:$A$148,'Zip Code Lookup'!$C$115:$C$148,"ORG 1"),"N/A")</f>
        <v>N/A</v>
      </c>
    </row>
    <row r="1931" spans="3:6" x14ac:dyDescent="0.25">
      <c r="C1931" s="89">
        <v>45384</v>
      </c>
      <c r="D1931">
        <v>48203</v>
      </c>
      <c r="E1931" t="s">
        <v>1197</v>
      </c>
      <c r="F1931" t="str">
        <f>IF(E1931="ORG 6 / ORG 1",_xlfn.XLOOKUP(D1931,'Zip Code Lookup'!$A$115:$A$148,'Zip Code Lookup'!$C$115:$C$148,"ORG 1"),"N/A")</f>
        <v>N/A</v>
      </c>
    </row>
    <row r="1932" spans="3:6" x14ac:dyDescent="0.25">
      <c r="C1932" s="89">
        <v>45385</v>
      </c>
      <c r="D1932">
        <v>49401</v>
      </c>
      <c r="E1932" t="str">
        <f>_xlfn.XLOOKUP(_xlfn.XLOOKUP(D1932,'Zip Code Lookup'!$F$29:$F$1276,'Zip Code Lookup'!$G$29:$G$1276),'Data Entry'!$AC$2:$AC$85,'Data Entry'!$AD$2:$AD$85,"Not Found")</f>
        <v>ORG 2</v>
      </c>
      <c r="F1932" t="str">
        <f>IF(E1932="ORG 6 / ORG 1",_xlfn.XLOOKUP(D1932,'Zip Code Lookup'!$A$115:$A$148,'Zip Code Lookup'!$C$115:$C$148,"ORG 1"),"N/A")</f>
        <v>N/A</v>
      </c>
    </row>
    <row r="1933" spans="3:6" x14ac:dyDescent="0.25">
      <c r="C1933" s="89">
        <v>45385</v>
      </c>
      <c r="D1933">
        <v>48092</v>
      </c>
      <c r="E1933" t="str">
        <f>_xlfn.XLOOKUP(_xlfn.XLOOKUP(D1933,'Zip Code Lookup'!$F$29:$F$1276,'Zip Code Lookup'!$G$29:$G$1276),'Data Entry'!$AC$2:$AC$85,'Data Entry'!$AD$2:$AD$85,"Not Found")</f>
        <v>Not Found</v>
      </c>
      <c r="F1933" t="str">
        <f>IF(E1933="ORG 6 / ORG 1",_xlfn.XLOOKUP(D1933,'Zip Code Lookup'!$A$115:$A$148,'Zip Code Lookup'!$C$115:$C$148,"ORG 1"),"N/A")</f>
        <v>N/A</v>
      </c>
    </row>
    <row r="1934" spans="3:6" x14ac:dyDescent="0.25">
      <c r="C1934" s="89">
        <v>45385</v>
      </c>
      <c r="D1934">
        <v>48210</v>
      </c>
      <c r="E1934" t="s">
        <v>1197</v>
      </c>
      <c r="F1934" t="str">
        <f>IF(E1934="ORG 6 / ORG 1",_xlfn.XLOOKUP(D1934,'Zip Code Lookup'!$A$115:$A$148,'Zip Code Lookup'!$C$115:$C$148,"ORG 1"),"N/A")</f>
        <v>N/A</v>
      </c>
    </row>
    <row r="1935" spans="3:6" x14ac:dyDescent="0.25">
      <c r="C1935" s="89">
        <v>45385</v>
      </c>
      <c r="D1935">
        <v>48324</v>
      </c>
      <c r="E1935" t="str">
        <f>_xlfn.XLOOKUP(_xlfn.XLOOKUP(D1935,'Zip Code Lookup'!$F$29:$F$1276,'Zip Code Lookup'!$G$29:$G$1276),'Data Entry'!$AC$2:$AC$85,'Data Entry'!$AD$2:$AD$85,"Not Found")</f>
        <v>Not Found</v>
      </c>
      <c r="F1935" t="str">
        <f>IF(E1935="ORG 6 / ORG 1",_xlfn.XLOOKUP(D1935,'Zip Code Lookup'!$A$115:$A$148,'Zip Code Lookup'!$C$115:$C$148,"ORG 1"),"N/A")</f>
        <v>N/A</v>
      </c>
    </row>
    <row r="1936" spans="3:6" x14ac:dyDescent="0.25">
      <c r="C1936" s="89">
        <v>45386</v>
      </c>
      <c r="D1936">
        <v>49721</v>
      </c>
      <c r="E1936" t="str">
        <f>_xlfn.XLOOKUP(_xlfn.XLOOKUP(D1936,'Zip Code Lookup'!$F$29:$F$1276,'Zip Code Lookup'!$G$29:$G$1276),'Data Entry'!$AC$2:$AC$85,'Data Entry'!$AD$2:$AD$85,"Not Found")</f>
        <v>ORG 4</v>
      </c>
      <c r="F1936" t="str">
        <f>IF(E1936="ORG 6 / ORG 1",_xlfn.XLOOKUP(D1936,'Zip Code Lookup'!$A$115:$A$148,'Zip Code Lookup'!$C$115:$C$148,"ORG 1"),"N/A")</f>
        <v>N/A</v>
      </c>
    </row>
    <row r="1937" spans="3:6" x14ac:dyDescent="0.25">
      <c r="C1937" s="89">
        <v>45387</v>
      </c>
      <c r="D1937">
        <v>48224</v>
      </c>
      <c r="E1937" t="s">
        <v>1197</v>
      </c>
      <c r="F1937" t="s">
        <v>1187</v>
      </c>
    </row>
    <row r="1938" spans="3:6" x14ac:dyDescent="0.25">
      <c r="C1938" s="89">
        <v>45388</v>
      </c>
      <c r="D1938">
        <v>48084</v>
      </c>
      <c r="E1938" t="str">
        <f>_xlfn.XLOOKUP(_xlfn.XLOOKUP(D1938,'Zip Code Lookup'!$F$29:$F$1276,'Zip Code Lookup'!$G$29:$G$1276),'Data Entry'!$AC$2:$AC$85,'Data Entry'!$AD$2:$AD$85,"Not Found")</f>
        <v>Not Found</v>
      </c>
      <c r="F1938" t="str">
        <f>IF(E1938="ORG 6 / ORG 1",_xlfn.XLOOKUP(D1938,'Zip Code Lookup'!$A$115:$A$148,'Zip Code Lookup'!$C$115:$C$148,"ORG 1"),"N/A")</f>
        <v>N/A</v>
      </c>
    </row>
    <row r="1939" spans="3:6" x14ac:dyDescent="0.25">
      <c r="C1939" s="89">
        <v>45388</v>
      </c>
      <c r="D1939">
        <v>49460</v>
      </c>
      <c r="E1939" t="str">
        <f>_xlfn.XLOOKUP(_xlfn.XLOOKUP(D1939,'Zip Code Lookup'!$F$29:$F$1276,'Zip Code Lookup'!$G$29:$G$1276),'Data Entry'!$AC$2:$AC$85,'Data Entry'!$AD$2:$AD$85,"Not Found")</f>
        <v>ORG 2</v>
      </c>
      <c r="F1939" t="str">
        <f>IF(E1939="ORG 6 / ORG 1",_xlfn.XLOOKUP(D1939,'Zip Code Lookup'!$A$115:$A$148,'Zip Code Lookup'!$C$115:$C$148,"ORG 1"),"N/A")</f>
        <v>N/A</v>
      </c>
    </row>
    <row r="1940" spans="3:6" x14ac:dyDescent="0.25">
      <c r="C1940" s="89">
        <v>45389</v>
      </c>
      <c r="D1940">
        <v>48204</v>
      </c>
      <c r="E1940" t="s">
        <v>1197</v>
      </c>
      <c r="F1940" t="str">
        <f>IF(E1940="ORG 6 / ORG 1",_xlfn.XLOOKUP(D1940,'Zip Code Lookup'!$A$115:$A$148,'Zip Code Lookup'!$C$115:$C$148,"ORG 1"),"N/A")</f>
        <v>N/A</v>
      </c>
    </row>
    <row r="1941" spans="3:6" x14ac:dyDescent="0.25">
      <c r="C1941" s="89">
        <v>45389</v>
      </c>
      <c r="D1941">
        <v>48858</v>
      </c>
      <c r="E1941" t="str">
        <f>_xlfn.XLOOKUP(_xlfn.XLOOKUP(D1941,'Zip Code Lookup'!$F$29:$F$1276,'Zip Code Lookup'!$G$29:$G$1276),'Data Entry'!$AC$2:$AC$85,'Data Entry'!$AD$2:$AD$85,"Not Found")</f>
        <v>ORG 11</v>
      </c>
      <c r="F1941" t="str">
        <f>IF(E1941="ORG 6 / ORG 1",_xlfn.XLOOKUP(D1941,'Zip Code Lookup'!$A$115:$A$148,'Zip Code Lookup'!$C$115:$C$148,"ORG 1"),"N/A")</f>
        <v>N/A</v>
      </c>
    </row>
    <row r="1942" spans="3:6" x14ac:dyDescent="0.25">
      <c r="C1942" s="89">
        <v>45390</v>
      </c>
      <c r="D1942">
        <v>48933</v>
      </c>
      <c r="E1942" t="str">
        <f>_xlfn.XLOOKUP(_xlfn.XLOOKUP(D1942,'Zip Code Lookup'!$F$29:$F$1276,'Zip Code Lookup'!$G$29:$G$1276),'Data Entry'!$AC$2:$AC$85,'Data Entry'!$AD$2:$AD$85,"Not Found")</f>
        <v>ORG 14</v>
      </c>
      <c r="F1942" t="str">
        <f>IF(E1942="ORG 6 / ORG 1",_xlfn.XLOOKUP(D1942,'Zip Code Lookup'!$A$115:$A$148,'Zip Code Lookup'!$C$115:$C$148,"ORG 1"),"N/A")</f>
        <v>N/A</v>
      </c>
    </row>
    <row r="1943" spans="3:6" x14ac:dyDescent="0.25">
      <c r="C1943" s="89">
        <v>45390</v>
      </c>
      <c r="D1943">
        <v>49759</v>
      </c>
      <c r="E1943" t="str">
        <f>_xlfn.XLOOKUP(_xlfn.XLOOKUP(D1943,'Zip Code Lookup'!$F$29:$F$1276,'Zip Code Lookup'!$G$29:$G$1276),'Data Entry'!$AC$2:$AC$85,'Data Entry'!$AD$2:$AD$85,"Not Found")</f>
        <v>ORG 4</v>
      </c>
      <c r="F1943" t="str">
        <f>IF(E1943="ORG 6 / ORG 1",_xlfn.XLOOKUP(D1943,'Zip Code Lookup'!$A$115:$A$148,'Zip Code Lookup'!$C$115:$C$148,"ORG 1"),"N/A")</f>
        <v>N/A</v>
      </c>
    </row>
    <row r="1944" spans="3:6" x14ac:dyDescent="0.25">
      <c r="C1944" s="89">
        <v>45390</v>
      </c>
      <c r="D1944">
        <v>48189</v>
      </c>
      <c r="E1944" t="str">
        <f>_xlfn.XLOOKUP(_xlfn.XLOOKUP(D1944,'Zip Code Lookup'!$F$29:$F$1276,'Zip Code Lookup'!$G$29:$G$1276),'Data Entry'!$AC$2:$AC$85,'Data Entry'!$AD$2:$AD$85,"Not Found")</f>
        <v>ORG 12</v>
      </c>
      <c r="F1944" t="str">
        <f>IF(E1944="ORG 6 / ORG 1",_xlfn.XLOOKUP(D1944,'Zip Code Lookup'!$A$115:$A$148,'Zip Code Lookup'!$C$115:$C$148,"ORG 1"),"N/A")</f>
        <v>N/A</v>
      </c>
    </row>
    <row r="1945" spans="3:6" x14ac:dyDescent="0.25">
      <c r="C1945" s="89">
        <v>45390</v>
      </c>
      <c r="D1945">
        <v>48503</v>
      </c>
      <c r="E1945" t="str">
        <f>_xlfn.XLOOKUP(_xlfn.XLOOKUP(D1945,'Zip Code Lookup'!$F$29:$F$1276,'Zip Code Lookup'!$G$29:$G$1276),'Data Entry'!$AC$2:$AC$85,'Data Entry'!$AD$2:$AD$85,"Not Found")</f>
        <v>ORG 10</v>
      </c>
      <c r="F1945" t="str">
        <f>IF(E1945="ORG 6 / ORG 1",_xlfn.XLOOKUP(D1945,'Zip Code Lookup'!$A$115:$A$148,'Zip Code Lookup'!$C$115:$C$148,"ORG 1"),"N/A")</f>
        <v>N/A</v>
      </c>
    </row>
    <row r="1946" spans="3:6" x14ac:dyDescent="0.25">
      <c r="C1946" s="89">
        <v>45390</v>
      </c>
      <c r="D1946">
        <v>48036</v>
      </c>
      <c r="E1946" t="str">
        <f>_xlfn.XLOOKUP(_xlfn.XLOOKUP(D1946,'Zip Code Lookup'!$F$29:$F$1276,'Zip Code Lookup'!$G$29:$G$1276),'Data Entry'!$AC$2:$AC$85,'Data Entry'!$AD$2:$AD$85,"Not Found")</f>
        <v>Not Found</v>
      </c>
      <c r="F1946" t="str">
        <f>IF(E1946="ORG 6 / ORG 1",_xlfn.XLOOKUP(D1946,'Zip Code Lookup'!$A$115:$A$148,'Zip Code Lookup'!$C$115:$C$148,"ORG 1"),"N/A")</f>
        <v>N/A</v>
      </c>
    </row>
    <row r="1947" spans="3:6" x14ac:dyDescent="0.25">
      <c r="C1947" s="89">
        <v>45390</v>
      </c>
      <c r="D1947">
        <v>49065</v>
      </c>
      <c r="E1947" t="str">
        <f>_xlfn.XLOOKUP(_xlfn.XLOOKUP(D1947,'Zip Code Lookup'!$F$29:$F$1276,'Zip Code Lookup'!$G$29:$G$1276),'Data Entry'!$AC$2:$AC$85,'Data Entry'!$AD$2:$AD$85,"Not Found")</f>
        <v>ORG 13</v>
      </c>
      <c r="F1947" t="str">
        <f>IF(E1947="ORG 6 / ORG 1",_xlfn.XLOOKUP(D1947,'Zip Code Lookup'!$A$115:$A$148,'Zip Code Lookup'!$C$115:$C$148,"ORG 1"),"N/A")</f>
        <v>N/A</v>
      </c>
    </row>
    <row r="1948" spans="3:6" x14ac:dyDescent="0.25">
      <c r="C1948" s="89">
        <v>45390</v>
      </c>
      <c r="D1948">
        <v>48336</v>
      </c>
      <c r="E1948" t="str">
        <f>_xlfn.XLOOKUP(_xlfn.XLOOKUP(D1948,'Zip Code Lookup'!$F$29:$F$1276,'Zip Code Lookup'!$G$29:$G$1276),'Data Entry'!$AC$2:$AC$85,'Data Entry'!$AD$2:$AD$85,"Not Found")</f>
        <v>Not Found</v>
      </c>
      <c r="F1948" t="str">
        <f>IF(E1948="ORG 6 / ORG 1",_xlfn.XLOOKUP(D1948,'Zip Code Lookup'!$A$115:$A$148,'Zip Code Lookup'!$C$115:$C$148,"ORG 1"),"N/A")</f>
        <v>N/A</v>
      </c>
    </row>
    <row r="1949" spans="3:6" x14ac:dyDescent="0.25">
      <c r="C1949" s="89">
        <v>45390</v>
      </c>
      <c r="D1949">
        <v>48439</v>
      </c>
      <c r="E1949" t="str">
        <f>_xlfn.XLOOKUP(_xlfn.XLOOKUP(D1949,'Zip Code Lookup'!$F$29:$F$1276,'Zip Code Lookup'!$G$29:$G$1276),'Data Entry'!$AC$2:$AC$85,'Data Entry'!$AD$2:$AD$85,"Not Found")</f>
        <v>ORG 10</v>
      </c>
      <c r="F1949" t="str">
        <f>IF(E1949="ORG 6 / ORG 1",_xlfn.XLOOKUP(D1949,'Zip Code Lookup'!$A$115:$A$148,'Zip Code Lookup'!$C$115:$C$148,"ORG 1"),"N/A")</f>
        <v>N/A</v>
      </c>
    </row>
    <row r="1950" spans="3:6" x14ac:dyDescent="0.25">
      <c r="C1950" s="89">
        <v>45390</v>
      </c>
      <c r="D1950">
        <v>48504</v>
      </c>
      <c r="E1950" t="str">
        <f>_xlfn.XLOOKUP(_xlfn.XLOOKUP(D1950,'Zip Code Lookup'!$F$29:$F$1276,'Zip Code Lookup'!$G$29:$G$1276),'Data Entry'!$AC$2:$AC$85,'Data Entry'!$AD$2:$AD$85,"Not Found")</f>
        <v>ORG 10</v>
      </c>
      <c r="F1950" t="str">
        <f>IF(E1950="ORG 6 / ORG 1",_xlfn.XLOOKUP(D1950,'Zip Code Lookup'!$A$115:$A$148,'Zip Code Lookup'!$C$115:$C$148,"ORG 1"),"N/A")</f>
        <v>N/A</v>
      </c>
    </row>
    <row r="1951" spans="3:6" x14ac:dyDescent="0.25">
      <c r="C1951" s="89">
        <v>45390</v>
      </c>
      <c r="D1951">
        <v>48801</v>
      </c>
      <c r="E1951" t="str">
        <f>_xlfn.XLOOKUP(_xlfn.XLOOKUP(D1951,'Zip Code Lookup'!$F$29:$F$1276,'Zip Code Lookup'!$G$29:$G$1276),'Data Entry'!$AC$2:$AC$85,'Data Entry'!$AD$2:$AD$85,"Not Found")</f>
        <v>ORG 11</v>
      </c>
      <c r="F1951" t="str">
        <f>IF(E1951="ORG 6 / ORG 1",_xlfn.XLOOKUP(D1951,'Zip Code Lookup'!$A$115:$A$148,'Zip Code Lookup'!$C$115:$C$148,"ORG 1"),"N/A")</f>
        <v>N/A</v>
      </c>
    </row>
    <row r="1952" spans="3:6" x14ac:dyDescent="0.25">
      <c r="C1952" s="89">
        <v>45390</v>
      </c>
      <c r="D1952">
        <v>48084</v>
      </c>
      <c r="E1952" t="str">
        <f>_xlfn.XLOOKUP(_xlfn.XLOOKUP(D1952,'Zip Code Lookup'!$F$29:$F$1276,'Zip Code Lookup'!$G$29:$G$1276),'Data Entry'!$AC$2:$AC$85,'Data Entry'!$AD$2:$AD$85,"Not Found")</f>
        <v>Not Found</v>
      </c>
      <c r="F1952" t="str">
        <f>IF(E1952="ORG 6 / ORG 1",_xlfn.XLOOKUP(D1952,'Zip Code Lookup'!$A$115:$A$148,'Zip Code Lookup'!$C$115:$C$148,"ORG 1"),"N/A")</f>
        <v>N/A</v>
      </c>
    </row>
    <row r="1953" spans="3:6" x14ac:dyDescent="0.25">
      <c r="C1953" s="89">
        <v>45391</v>
      </c>
      <c r="D1953">
        <v>49855</v>
      </c>
      <c r="E1953" t="str">
        <f>_xlfn.XLOOKUP(_xlfn.XLOOKUP(D1953,'Zip Code Lookup'!$F$29:$F$1276,'Zip Code Lookup'!$G$29:$G$1276),'Data Entry'!$AC$2:$AC$85,'Data Entry'!$AD$2:$AD$85,"Not Found")</f>
        <v>ORG 3</v>
      </c>
      <c r="F1953" t="str">
        <f>IF(E1953="ORG 6 / ORG 1",_xlfn.XLOOKUP(D1953,'Zip Code Lookup'!$A$115:$A$148,'Zip Code Lookup'!$C$115:$C$148,"ORG 1"),"N/A")</f>
        <v>N/A</v>
      </c>
    </row>
    <row r="1954" spans="3:6" x14ac:dyDescent="0.25">
      <c r="C1954" s="89">
        <v>45391</v>
      </c>
      <c r="D1954">
        <v>49444</v>
      </c>
      <c r="E1954" t="str">
        <f>_xlfn.XLOOKUP(_xlfn.XLOOKUP(D1954,'Zip Code Lookup'!$F$29:$F$1276,'Zip Code Lookup'!$G$29:$G$1276),'Data Entry'!$AC$2:$AC$85,'Data Entry'!$AD$2:$AD$85,"Not Found")</f>
        <v>ORG 2</v>
      </c>
      <c r="F1954" t="str">
        <f>IF(E1954="ORG 6 / ORG 1",_xlfn.XLOOKUP(D1954,'Zip Code Lookup'!$A$115:$A$148,'Zip Code Lookup'!$C$115:$C$148,"ORG 1"),"N/A")</f>
        <v>N/A</v>
      </c>
    </row>
    <row r="1955" spans="3:6" x14ac:dyDescent="0.25">
      <c r="C1955" s="89">
        <v>45391</v>
      </c>
      <c r="D1955">
        <v>48235</v>
      </c>
      <c r="E1955" t="s">
        <v>1197</v>
      </c>
      <c r="F1955" t="str">
        <f>IF(E1955="ORG 6 / ORG 1",_xlfn.XLOOKUP(D1955,'Zip Code Lookup'!$A$115:$A$148,'Zip Code Lookup'!$C$115:$C$148,"ORG 1"),"N/A")</f>
        <v>N/A</v>
      </c>
    </row>
    <row r="1956" spans="3:6" x14ac:dyDescent="0.25">
      <c r="C1956" s="89">
        <v>45391</v>
      </c>
      <c r="D1956">
        <v>49221</v>
      </c>
      <c r="E1956" t="str">
        <f>_xlfn.XLOOKUP(_xlfn.XLOOKUP(D1956,'Zip Code Lookup'!$F$29:$F$1276,'Zip Code Lookup'!$G$29:$G$1276),'Data Entry'!$AC$2:$AC$85,'Data Entry'!$AD$2:$AD$85,"Not Found")</f>
        <v>ORG 12</v>
      </c>
      <c r="F1956" t="str">
        <f>IF(E1956="ORG 6 / ORG 1",_xlfn.XLOOKUP(D1956,'Zip Code Lookup'!$A$115:$A$148,'Zip Code Lookup'!$C$115:$C$148,"ORG 1"),"N/A")</f>
        <v>N/A</v>
      </c>
    </row>
    <row r="1957" spans="3:6" x14ac:dyDescent="0.25">
      <c r="C1957" s="89">
        <v>45391</v>
      </c>
      <c r="D1957">
        <v>48141</v>
      </c>
      <c r="E1957" t="s">
        <v>1191</v>
      </c>
      <c r="F1957" t="str">
        <f>IF(E1957="ORG 6 / ORG 1",_xlfn.XLOOKUP(D1957,'Zip Code Lookup'!$A$115:$A$148,'Zip Code Lookup'!$C$115:$C$148,"ORG 1"),"N/A")</f>
        <v>N/A</v>
      </c>
    </row>
    <row r="1958" spans="3:6" x14ac:dyDescent="0.25">
      <c r="C1958" s="89">
        <v>45391</v>
      </c>
      <c r="D1958">
        <v>49503</v>
      </c>
      <c r="E1958" t="str">
        <f>_xlfn.XLOOKUP(_xlfn.XLOOKUP(D1958,'Zip Code Lookup'!$F$29:$F$1276,'Zip Code Lookup'!$G$29:$G$1276),'Data Entry'!$AC$2:$AC$85,'Data Entry'!$AD$2:$AD$85,"Not Found")</f>
        <v>ORG 2</v>
      </c>
      <c r="F1958" t="str">
        <f>IF(E1958="ORG 6 / ORG 1",_xlfn.XLOOKUP(D1958,'Zip Code Lookup'!$A$115:$A$148,'Zip Code Lookup'!$C$115:$C$148,"ORG 1"),"N/A")</f>
        <v>N/A</v>
      </c>
    </row>
    <row r="1959" spans="3:6" x14ac:dyDescent="0.25">
      <c r="C1959" s="89">
        <v>45391</v>
      </c>
      <c r="D1959">
        <v>49087</v>
      </c>
      <c r="E1959" t="str">
        <f>_xlfn.XLOOKUP(_xlfn.XLOOKUP(D1959,'Zip Code Lookup'!$F$29:$F$1276,'Zip Code Lookup'!$G$29:$G$1276),'Data Entry'!$AC$2:$AC$85,'Data Entry'!$AD$2:$AD$85,"Not Found")</f>
        <v>ORG 15</v>
      </c>
      <c r="F1959" t="str">
        <f>IF(E1959="ORG 6 / ORG 1",_xlfn.XLOOKUP(D1959,'Zip Code Lookup'!$A$115:$A$148,'Zip Code Lookup'!$C$115:$C$148,"ORG 1"),"N/A")</f>
        <v>N/A</v>
      </c>
    </row>
    <row r="1960" spans="3:6" x14ac:dyDescent="0.25">
      <c r="C1960" s="89">
        <v>45391</v>
      </c>
      <c r="D1960">
        <v>49341</v>
      </c>
      <c r="E1960" t="str">
        <f>_xlfn.XLOOKUP(_xlfn.XLOOKUP(D1960,'Zip Code Lookup'!$F$29:$F$1276,'Zip Code Lookup'!$G$29:$G$1276),'Data Entry'!$AC$2:$AC$85,'Data Entry'!$AD$2:$AD$85,"Not Found")</f>
        <v>ORG 2</v>
      </c>
      <c r="F1960" t="str">
        <f>IF(E1960="ORG 6 / ORG 1",_xlfn.XLOOKUP(D1960,'Zip Code Lookup'!$A$115:$A$148,'Zip Code Lookup'!$C$115:$C$148,"ORG 1"),"N/A")</f>
        <v>N/A</v>
      </c>
    </row>
    <row r="1961" spans="3:6" x14ac:dyDescent="0.25">
      <c r="C1961" s="89">
        <v>45391</v>
      </c>
      <c r="D1961">
        <v>49519</v>
      </c>
      <c r="E1961" t="str">
        <f>_xlfn.XLOOKUP(_xlfn.XLOOKUP(D1961,'Zip Code Lookup'!$F$29:$F$1276,'Zip Code Lookup'!$G$29:$G$1276),'Data Entry'!$AC$2:$AC$85,'Data Entry'!$AD$2:$AD$85,"Not Found")</f>
        <v>ORG 2</v>
      </c>
      <c r="F1961" t="str">
        <f>IF(E1961="ORG 6 / ORG 1",_xlfn.XLOOKUP(D1961,'Zip Code Lookup'!$A$115:$A$148,'Zip Code Lookup'!$C$115:$C$148,"ORG 1"),"N/A")</f>
        <v>N/A</v>
      </c>
    </row>
    <row r="1962" spans="3:6" x14ac:dyDescent="0.25">
      <c r="C1962" s="89">
        <v>45392</v>
      </c>
      <c r="D1962">
        <v>48503</v>
      </c>
      <c r="E1962" t="str">
        <f>_xlfn.XLOOKUP(_xlfn.XLOOKUP(D1962,'Zip Code Lookup'!$F$29:$F$1276,'Zip Code Lookup'!$G$29:$G$1276),'Data Entry'!$AC$2:$AC$85,'Data Entry'!$AD$2:$AD$85,"Not Found")</f>
        <v>ORG 10</v>
      </c>
      <c r="F1962" t="str">
        <f>IF(E1962="ORG 6 / ORG 1",_xlfn.XLOOKUP(D1962,'Zip Code Lookup'!$A$115:$A$148,'Zip Code Lookup'!$C$115:$C$148,"ORG 1"),"N/A")</f>
        <v>N/A</v>
      </c>
    </row>
    <row r="1963" spans="3:6" x14ac:dyDescent="0.25">
      <c r="C1963" s="89">
        <v>45392</v>
      </c>
      <c r="D1963">
        <v>48225</v>
      </c>
      <c r="E1963" t="s">
        <v>1197</v>
      </c>
      <c r="F1963" t="str">
        <f>IF(E1963="ORG 6 / ORG 1",_xlfn.XLOOKUP(D1963,'Zip Code Lookup'!$A$115:$A$148,'Zip Code Lookup'!$C$115:$C$148,"ORG 1"),"N/A")</f>
        <v>N/A</v>
      </c>
    </row>
    <row r="1964" spans="3:6" x14ac:dyDescent="0.25">
      <c r="C1964" s="89">
        <v>45393</v>
      </c>
      <c r="D1964">
        <v>49508</v>
      </c>
      <c r="E1964" t="str">
        <f>_xlfn.XLOOKUP(_xlfn.XLOOKUP(D1964,'Zip Code Lookup'!$F$29:$F$1276,'Zip Code Lookup'!$G$29:$G$1276),'Data Entry'!$AC$2:$AC$85,'Data Entry'!$AD$2:$AD$85,"Not Found")</f>
        <v>ORG 2</v>
      </c>
      <c r="F1964" t="str">
        <f>IF(E1964="ORG 6 / ORG 1",_xlfn.XLOOKUP(D1964,'Zip Code Lookup'!$A$115:$A$148,'Zip Code Lookup'!$C$115:$C$148,"ORG 1"),"N/A")</f>
        <v>N/A</v>
      </c>
    </row>
    <row r="1965" spans="3:6" x14ac:dyDescent="0.25">
      <c r="C1965" s="89">
        <v>45393</v>
      </c>
      <c r="D1965">
        <v>49508</v>
      </c>
      <c r="E1965" t="str">
        <f>_xlfn.XLOOKUP(_xlfn.XLOOKUP(D1965,'Zip Code Lookup'!$F$29:$F$1276,'Zip Code Lookup'!$G$29:$G$1276),'Data Entry'!$AC$2:$AC$85,'Data Entry'!$AD$2:$AD$85,"Not Found")</f>
        <v>ORG 2</v>
      </c>
      <c r="F1965" t="str">
        <f>IF(E1965="ORG 6 / ORG 1",_xlfn.XLOOKUP(D1965,'Zip Code Lookup'!$A$115:$A$148,'Zip Code Lookup'!$C$115:$C$148,"ORG 1"),"N/A")</f>
        <v>N/A</v>
      </c>
    </row>
    <row r="1966" spans="3:6" x14ac:dyDescent="0.25">
      <c r="C1966" s="89">
        <v>45393</v>
      </c>
      <c r="D1966">
        <v>48198</v>
      </c>
      <c r="E1966" t="str">
        <f>_xlfn.XLOOKUP(_xlfn.XLOOKUP(D1966,'Zip Code Lookup'!$F$29:$F$1276,'Zip Code Lookup'!$G$29:$G$1276),'Data Entry'!$AC$2:$AC$85,'Data Entry'!$AD$2:$AD$85,"Not Found")</f>
        <v>ORG 12</v>
      </c>
      <c r="F1966" t="str">
        <f>IF(E1966="ORG 6 / ORG 1",_xlfn.XLOOKUP(D1966,'Zip Code Lookup'!$A$115:$A$148,'Zip Code Lookup'!$C$115:$C$148,"ORG 1"),"N/A")</f>
        <v>N/A</v>
      </c>
    </row>
    <row r="1967" spans="3:6" x14ac:dyDescent="0.25">
      <c r="C1967" s="89">
        <v>45393</v>
      </c>
      <c r="D1967">
        <v>49707</v>
      </c>
      <c r="E1967" t="str">
        <f>_xlfn.XLOOKUP(_xlfn.XLOOKUP(D1967,'Zip Code Lookup'!$F$29:$F$1276,'Zip Code Lookup'!$G$29:$G$1276),'Data Entry'!$AC$2:$AC$85,'Data Entry'!$AD$2:$AD$85,"Not Found")</f>
        <v>ORG 4</v>
      </c>
      <c r="F1967" t="str">
        <f>IF(E1967="ORG 6 / ORG 1",_xlfn.XLOOKUP(D1967,'Zip Code Lookup'!$A$115:$A$148,'Zip Code Lookup'!$C$115:$C$148,"ORG 1"),"N/A")</f>
        <v>N/A</v>
      </c>
    </row>
    <row r="1968" spans="3:6" x14ac:dyDescent="0.25">
      <c r="C1968" s="89">
        <v>45393</v>
      </c>
      <c r="D1968">
        <v>48884</v>
      </c>
      <c r="E1968" t="str">
        <f>_xlfn.XLOOKUP(_xlfn.XLOOKUP(D1968,'Zip Code Lookup'!$F$29:$F$1276,'Zip Code Lookup'!$G$29:$G$1276),'Data Entry'!$AC$2:$AC$85,'Data Entry'!$AD$2:$AD$85,"Not Found")</f>
        <v>ORG 2</v>
      </c>
      <c r="F1968" t="str">
        <f>IF(E1968="ORG 6 / ORG 1",_xlfn.XLOOKUP(D1968,'Zip Code Lookup'!$A$115:$A$148,'Zip Code Lookup'!$C$115:$C$148,"ORG 1"),"N/A")</f>
        <v>N/A</v>
      </c>
    </row>
    <row r="1969" spans="3:6" x14ac:dyDescent="0.25">
      <c r="C1969" s="89">
        <v>45393</v>
      </c>
      <c r="D1969">
        <v>49347</v>
      </c>
      <c r="E1969" t="str">
        <f>_xlfn.XLOOKUP(_xlfn.XLOOKUP(D1969,'Zip Code Lookup'!$F$29:$F$1276,'Zip Code Lookup'!$G$29:$G$1276),'Data Entry'!$AC$2:$AC$85,'Data Entry'!$AD$2:$AD$85,"Not Found")</f>
        <v>ORG 2</v>
      </c>
      <c r="F1969" t="str">
        <f>IF(E1969="ORG 6 / ORG 1",_xlfn.XLOOKUP(D1969,'Zip Code Lookup'!$A$115:$A$148,'Zip Code Lookup'!$C$115:$C$148,"ORG 1"),"N/A")</f>
        <v>N/A</v>
      </c>
    </row>
    <row r="1970" spans="3:6" x14ac:dyDescent="0.25">
      <c r="C1970" s="89">
        <v>45394</v>
      </c>
      <c r="D1970">
        <v>48507</v>
      </c>
      <c r="E1970" t="str">
        <f>_xlfn.XLOOKUP(_xlfn.XLOOKUP(D1970,'Zip Code Lookup'!$F$29:$F$1276,'Zip Code Lookup'!$G$29:$G$1276),'Data Entry'!$AC$2:$AC$85,'Data Entry'!$AD$2:$AD$85,"Not Found")</f>
        <v>ORG 10</v>
      </c>
      <c r="F1970" t="str">
        <f>IF(E1970="ORG 6 / ORG 1",_xlfn.XLOOKUP(D1970,'Zip Code Lookup'!$A$115:$A$148,'Zip Code Lookup'!$C$115:$C$148,"ORG 1"),"N/A")</f>
        <v>N/A</v>
      </c>
    </row>
    <row r="1971" spans="3:6" x14ac:dyDescent="0.25">
      <c r="C1971" s="89">
        <v>45394</v>
      </c>
      <c r="D1971">
        <v>48507</v>
      </c>
      <c r="E1971" t="str">
        <f>_xlfn.XLOOKUP(_xlfn.XLOOKUP(D1971,'Zip Code Lookup'!$F$29:$F$1276,'Zip Code Lookup'!$G$29:$G$1276),'Data Entry'!$AC$2:$AC$85,'Data Entry'!$AD$2:$AD$85,"Not Found")</f>
        <v>ORG 10</v>
      </c>
      <c r="F1971" t="str">
        <f>IF(E1971="ORG 6 / ORG 1",_xlfn.XLOOKUP(D1971,'Zip Code Lookup'!$A$115:$A$148,'Zip Code Lookup'!$C$115:$C$148,"ORG 1"),"N/A")</f>
        <v>N/A</v>
      </c>
    </row>
    <row r="1972" spans="3:6" x14ac:dyDescent="0.25">
      <c r="C1972" s="89">
        <v>45395</v>
      </c>
      <c r="D1972">
        <v>48215</v>
      </c>
      <c r="E1972" t="s">
        <v>1197</v>
      </c>
      <c r="F1972" t="str">
        <f>IF(E1972="ORG 6 / ORG 1",_xlfn.XLOOKUP(D1972,'Zip Code Lookup'!$A$115:$A$148,'Zip Code Lookup'!$C$115:$C$148,"ORG 1"),"N/A")</f>
        <v>N/A</v>
      </c>
    </row>
    <row r="1973" spans="3:6" x14ac:dyDescent="0.25">
      <c r="C1973" s="89">
        <v>45397</v>
      </c>
      <c r="D1973">
        <v>49505</v>
      </c>
      <c r="E1973" t="str">
        <f>_xlfn.XLOOKUP(_xlfn.XLOOKUP(D1973,'Zip Code Lookup'!$F$29:$F$1276,'Zip Code Lookup'!$G$29:$G$1276),'Data Entry'!$AC$2:$AC$85,'Data Entry'!$AD$2:$AD$85,"Not Found")</f>
        <v>ORG 2</v>
      </c>
      <c r="F1973" t="str">
        <f>IF(E1973="ORG 6 / ORG 1",_xlfn.XLOOKUP(D1973,'Zip Code Lookup'!$A$115:$A$148,'Zip Code Lookup'!$C$115:$C$148,"ORG 1"),"N/A")</f>
        <v>N/A</v>
      </c>
    </row>
    <row r="1974" spans="3:6" x14ac:dyDescent="0.25">
      <c r="C1974" s="89">
        <v>45397</v>
      </c>
      <c r="D1974">
        <v>48858</v>
      </c>
      <c r="E1974" t="str">
        <f>_xlfn.XLOOKUP(_xlfn.XLOOKUP(D1974,'Zip Code Lookup'!$F$29:$F$1276,'Zip Code Lookup'!$G$29:$G$1276),'Data Entry'!$AC$2:$AC$85,'Data Entry'!$AD$2:$AD$85,"Not Found")</f>
        <v>ORG 11</v>
      </c>
      <c r="F1974" t="str">
        <f>IF(E1974="ORG 6 / ORG 1",_xlfn.XLOOKUP(D1974,'Zip Code Lookup'!$A$115:$A$148,'Zip Code Lookup'!$C$115:$C$148,"ORG 1"),"N/A")</f>
        <v>N/A</v>
      </c>
    </row>
    <row r="1975" spans="3:6" x14ac:dyDescent="0.25">
      <c r="C1975" s="89">
        <v>45397</v>
      </c>
      <c r="D1975">
        <v>48141</v>
      </c>
      <c r="E1975" t="s">
        <v>1191</v>
      </c>
      <c r="F1975" t="str">
        <f>IF(E1975="ORG 6 / ORG 1",_xlfn.XLOOKUP(D1975,'Zip Code Lookup'!$A$115:$A$148,'Zip Code Lookup'!$C$115:$C$148,"ORG 1"),"N/A")</f>
        <v>N/A</v>
      </c>
    </row>
    <row r="1976" spans="3:6" x14ac:dyDescent="0.25">
      <c r="C1976" s="89">
        <v>45397</v>
      </c>
      <c r="D1976">
        <v>48642</v>
      </c>
      <c r="E1976" t="str">
        <f>_xlfn.XLOOKUP(_xlfn.XLOOKUP(D1976,'Zip Code Lookup'!$F$29:$F$1276,'Zip Code Lookup'!$G$29:$G$1276),'Data Entry'!$AC$2:$AC$85,'Data Entry'!$AD$2:$AD$85,"Not Found")</f>
        <v>ORG 11</v>
      </c>
      <c r="F1976" t="str">
        <f>IF(E1976="ORG 6 / ORG 1",_xlfn.XLOOKUP(D1976,'Zip Code Lookup'!$A$115:$A$148,'Zip Code Lookup'!$C$115:$C$148,"ORG 1"),"N/A")</f>
        <v>N/A</v>
      </c>
    </row>
    <row r="1977" spans="3:6" x14ac:dyDescent="0.25">
      <c r="C1977" s="89">
        <v>45397</v>
      </c>
      <c r="D1977">
        <v>48439</v>
      </c>
      <c r="E1977" t="str">
        <f>_xlfn.XLOOKUP(_xlfn.XLOOKUP(D1977,'Zip Code Lookup'!$F$29:$F$1276,'Zip Code Lookup'!$G$29:$G$1276),'Data Entry'!$AC$2:$AC$85,'Data Entry'!$AD$2:$AD$85,"Not Found")</f>
        <v>ORG 10</v>
      </c>
      <c r="F1977" t="str">
        <f>IF(E1977="ORG 6 / ORG 1",_xlfn.XLOOKUP(D1977,'Zip Code Lookup'!$A$115:$A$148,'Zip Code Lookup'!$C$115:$C$148,"ORG 1"),"N/A")</f>
        <v>N/A</v>
      </c>
    </row>
    <row r="1978" spans="3:6" x14ac:dyDescent="0.25">
      <c r="C1978" s="89">
        <v>45397</v>
      </c>
      <c r="D1978">
        <v>48640</v>
      </c>
      <c r="E1978" t="str">
        <f>_xlfn.XLOOKUP(_xlfn.XLOOKUP(D1978,'Zip Code Lookup'!$F$29:$F$1276,'Zip Code Lookup'!$G$29:$G$1276),'Data Entry'!$AC$2:$AC$85,'Data Entry'!$AD$2:$AD$85,"Not Found")</f>
        <v>ORG 11</v>
      </c>
      <c r="F1978" t="str">
        <f>IF(E1978="ORG 6 / ORG 1",_xlfn.XLOOKUP(D1978,'Zip Code Lookup'!$A$115:$A$148,'Zip Code Lookup'!$C$115:$C$148,"ORG 1"),"N/A")</f>
        <v>N/A</v>
      </c>
    </row>
    <row r="1979" spans="3:6" x14ac:dyDescent="0.25">
      <c r="C1979" s="89">
        <v>45397</v>
      </c>
      <c r="D1979">
        <v>48642</v>
      </c>
      <c r="E1979" t="str">
        <f>_xlfn.XLOOKUP(_xlfn.XLOOKUP(D1979,'Zip Code Lookup'!$F$29:$F$1276,'Zip Code Lookup'!$G$29:$G$1276),'Data Entry'!$AC$2:$AC$85,'Data Entry'!$AD$2:$AD$85,"Not Found")</f>
        <v>ORG 11</v>
      </c>
      <c r="F1979" t="str">
        <f>IF(E1979="ORG 6 / ORG 1",_xlfn.XLOOKUP(D1979,'Zip Code Lookup'!$A$115:$A$148,'Zip Code Lookup'!$C$115:$C$148,"ORG 1"),"N/A")</f>
        <v>N/A</v>
      </c>
    </row>
    <row r="1980" spans="3:6" x14ac:dyDescent="0.25">
      <c r="C1980" s="89">
        <v>45397</v>
      </c>
      <c r="D1980">
        <v>48229</v>
      </c>
      <c r="E1980" t="s">
        <v>1191</v>
      </c>
      <c r="F1980" t="str">
        <f>IF(E1980="ORG 6 / ORG 1",_xlfn.XLOOKUP(D1980,'Zip Code Lookup'!$A$115:$A$148,'Zip Code Lookup'!$C$115:$C$148,"ORG 1"),"N/A")</f>
        <v>N/A</v>
      </c>
    </row>
    <row r="1981" spans="3:6" x14ac:dyDescent="0.25">
      <c r="C1981" s="89">
        <v>45397</v>
      </c>
      <c r="D1981">
        <v>48239</v>
      </c>
      <c r="E1981" t="s">
        <v>1191</v>
      </c>
      <c r="F1981" t="str">
        <f>IF(E1981="ORG 6 / ORG 1",_xlfn.XLOOKUP(D1981,'Zip Code Lookup'!$A$115:$A$148,'Zip Code Lookup'!$C$115:$C$148,"ORG 1"),"N/A")</f>
        <v>N/A</v>
      </c>
    </row>
    <row r="1982" spans="3:6" x14ac:dyDescent="0.25">
      <c r="C1982" s="89">
        <v>45397</v>
      </c>
      <c r="D1982">
        <v>48111</v>
      </c>
      <c r="E1982" t="s">
        <v>1191</v>
      </c>
      <c r="F1982" t="str">
        <f>IF(E1982="ORG 6 / ORG 1",_xlfn.XLOOKUP(D1982,'Zip Code Lookup'!$A$115:$A$148,'Zip Code Lookup'!$C$115:$C$148,"ORG 1"),"N/A")</f>
        <v>N/A</v>
      </c>
    </row>
    <row r="1983" spans="3:6" x14ac:dyDescent="0.25">
      <c r="C1983" s="89">
        <v>45397</v>
      </c>
      <c r="D1983">
        <v>48504</v>
      </c>
      <c r="E1983" t="str">
        <f>_xlfn.XLOOKUP(_xlfn.XLOOKUP(D1983,'Zip Code Lookup'!$F$29:$F$1276,'Zip Code Lookup'!$G$29:$G$1276),'Data Entry'!$AC$2:$AC$85,'Data Entry'!$AD$2:$AD$85,"Not Found")</f>
        <v>ORG 10</v>
      </c>
      <c r="F1983" t="str">
        <f>IF(E1983="ORG 6 / ORG 1",_xlfn.XLOOKUP(D1983,'Zip Code Lookup'!$A$115:$A$148,'Zip Code Lookup'!$C$115:$C$148,"ORG 1"),"N/A")</f>
        <v>N/A</v>
      </c>
    </row>
    <row r="1984" spans="3:6" x14ac:dyDescent="0.25">
      <c r="C1984" s="89">
        <v>45397</v>
      </c>
      <c r="D1984">
        <v>48036</v>
      </c>
      <c r="E1984" t="str">
        <f>_xlfn.XLOOKUP(_xlfn.XLOOKUP(D1984,'Zip Code Lookup'!$F$29:$F$1276,'Zip Code Lookup'!$G$29:$G$1276),'Data Entry'!$AC$2:$AC$85,'Data Entry'!$AD$2:$AD$85,"Not Found")</f>
        <v>Not Found</v>
      </c>
      <c r="F1984" t="str">
        <f>IF(E1984="ORG 6 / ORG 1",_xlfn.XLOOKUP(D1984,'Zip Code Lookup'!$A$115:$A$148,'Zip Code Lookup'!$C$115:$C$148,"ORG 1"),"N/A")</f>
        <v>N/A</v>
      </c>
    </row>
    <row r="1985" spans="3:6" x14ac:dyDescent="0.25">
      <c r="C1985" s="89">
        <v>45398</v>
      </c>
      <c r="D1985">
        <v>49441</v>
      </c>
      <c r="E1985" t="str">
        <f>_xlfn.XLOOKUP(_xlfn.XLOOKUP(D1985,'Zip Code Lookup'!$F$29:$F$1276,'Zip Code Lookup'!$G$29:$G$1276),'Data Entry'!$AC$2:$AC$85,'Data Entry'!$AD$2:$AD$85,"Not Found")</f>
        <v>ORG 2</v>
      </c>
      <c r="F1985" t="str">
        <f>IF(E1985="ORG 6 / ORG 1",_xlfn.XLOOKUP(D1985,'Zip Code Lookup'!$A$115:$A$148,'Zip Code Lookup'!$C$115:$C$148,"ORG 1"),"N/A")</f>
        <v>N/A</v>
      </c>
    </row>
    <row r="1986" spans="3:6" x14ac:dyDescent="0.25">
      <c r="C1986" s="89">
        <v>45398</v>
      </c>
      <c r="D1986">
        <v>48221</v>
      </c>
      <c r="E1986" t="s">
        <v>1197</v>
      </c>
      <c r="F1986" t="str">
        <f>IF(E1986="ORG 6 / ORG 1",_xlfn.XLOOKUP(D1986,'Zip Code Lookup'!$A$115:$A$148,'Zip Code Lookup'!$C$115:$C$148,"ORG 1"),"N/A")</f>
        <v>N/A</v>
      </c>
    </row>
    <row r="1987" spans="3:6" x14ac:dyDescent="0.25">
      <c r="C1987" s="89">
        <v>45398</v>
      </c>
      <c r="D1987">
        <v>48723</v>
      </c>
      <c r="E1987" t="str">
        <f>_xlfn.XLOOKUP(_xlfn.XLOOKUP(D1987,'Zip Code Lookup'!$F$29:$F$1276,'Zip Code Lookup'!$G$29:$G$1276),'Data Entry'!$AC$2:$AC$85,'Data Entry'!$AD$2:$AD$85,"Not Found")</f>
        <v>ORG 10</v>
      </c>
      <c r="F1987" t="str">
        <f>IF(E1987="ORG 6 / ORG 1",_xlfn.XLOOKUP(D1987,'Zip Code Lookup'!$A$115:$A$148,'Zip Code Lookup'!$C$115:$C$148,"ORG 1"),"N/A")</f>
        <v>N/A</v>
      </c>
    </row>
    <row r="1988" spans="3:6" x14ac:dyDescent="0.25">
      <c r="C1988" s="89">
        <v>45398</v>
      </c>
      <c r="D1988">
        <v>48893</v>
      </c>
      <c r="E1988" t="str">
        <f>_xlfn.XLOOKUP(_xlfn.XLOOKUP(D1988,'Zip Code Lookup'!$F$29:$F$1276,'Zip Code Lookup'!$G$29:$G$1276),'Data Entry'!$AC$2:$AC$85,'Data Entry'!$AD$2:$AD$85,"Not Found")</f>
        <v>ORG 11</v>
      </c>
      <c r="F1988" t="str">
        <f>IF(E1988="ORG 6 / ORG 1",_xlfn.XLOOKUP(D1988,'Zip Code Lookup'!$A$115:$A$148,'Zip Code Lookup'!$C$115:$C$148,"ORG 1"),"N/A")</f>
        <v>N/A</v>
      </c>
    </row>
    <row r="1989" spans="3:6" x14ac:dyDescent="0.25">
      <c r="C1989" s="89">
        <v>45399</v>
      </c>
      <c r="D1989">
        <v>48529</v>
      </c>
      <c r="E1989" t="str">
        <f>_xlfn.XLOOKUP(_xlfn.XLOOKUP(D1989,'Zip Code Lookup'!$F$29:$F$1276,'Zip Code Lookup'!$G$29:$G$1276),'Data Entry'!$AC$2:$AC$85,'Data Entry'!$AD$2:$AD$85,"Not Found")</f>
        <v>ORG 10</v>
      </c>
      <c r="F1989" t="str">
        <f>IF(E1989="ORG 6 / ORG 1",_xlfn.XLOOKUP(D1989,'Zip Code Lookup'!$A$115:$A$148,'Zip Code Lookup'!$C$115:$C$148,"ORG 1"),"N/A")</f>
        <v>N/A</v>
      </c>
    </row>
    <row r="1990" spans="3:6" x14ac:dyDescent="0.25">
      <c r="C1990" s="89">
        <v>45399</v>
      </c>
      <c r="D1990">
        <v>48237</v>
      </c>
      <c r="E1990" t="str">
        <f>_xlfn.XLOOKUP(_xlfn.XLOOKUP(D1990,'Zip Code Lookup'!$F$29:$F$1276,'Zip Code Lookup'!$G$29:$G$1276),'Data Entry'!$AC$2:$AC$85,'Data Entry'!$AD$2:$AD$85,"Not Found")</f>
        <v>Not Found</v>
      </c>
      <c r="F1990" t="str">
        <f>IF(E1990="ORG 6 / ORG 1",_xlfn.XLOOKUP(D1990,'Zip Code Lookup'!$A$115:$A$148,'Zip Code Lookup'!$C$115:$C$148,"ORG 1"),"N/A")</f>
        <v>N/A</v>
      </c>
    </row>
    <row r="1991" spans="3:6" x14ac:dyDescent="0.25">
      <c r="C1991" s="89">
        <v>45400</v>
      </c>
      <c r="D1991">
        <v>48219</v>
      </c>
      <c r="E1991" t="s">
        <v>1197</v>
      </c>
      <c r="F1991" t="str">
        <f>IF(E1991="ORG 6 / ORG 1",_xlfn.XLOOKUP(D1991,'Zip Code Lookup'!$A$115:$A$148,'Zip Code Lookup'!$C$115:$C$148,"ORG 1"),"N/A")</f>
        <v>N/A</v>
      </c>
    </row>
    <row r="1992" spans="3:6" x14ac:dyDescent="0.25">
      <c r="C1992" s="89">
        <v>45401</v>
      </c>
      <c r="D1992">
        <v>49519</v>
      </c>
      <c r="E1992" t="str">
        <f>_xlfn.XLOOKUP(_xlfn.XLOOKUP(D1992,'Zip Code Lookup'!$F$29:$F$1276,'Zip Code Lookup'!$G$29:$G$1276),'Data Entry'!$AC$2:$AC$85,'Data Entry'!$AD$2:$AD$85,"Not Found")</f>
        <v>ORG 2</v>
      </c>
      <c r="F1992" t="str">
        <f>IF(E1992="ORG 6 / ORG 1",_xlfn.XLOOKUP(D1992,'Zip Code Lookup'!$A$115:$A$148,'Zip Code Lookup'!$C$115:$C$148,"ORG 1"),"N/A")</f>
        <v>N/A</v>
      </c>
    </row>
    <row r="1993" spans="3:6" x14ac:dyDescent="0.25">
      <c r="C1993" s="89">
        <v>45402</v>
      </c>
      <c r="D1993">
        <v>48872</v>
      </c>
      <c r="E1993" t="str">
        <f>_xlfn.XLOOKUP(_xlfn.XLOOKUP(D1993,'Zip Code Lookup'!$F$29:$F$1276,'Zip Code Lookup'!$G$29:$G$1276),'Data Entry'!$AC$2:$AC$85,'Data Entry'!$AD$2:$AD$85,"Not Found")</f>
        <v>ORG 10</v>
      </c>
      <c r="F1993" t="str">
        <f>IF(E1993="ORG 6 / ORG 1",_xlfn.XLOOKUP(D1993,'Zip Code Lookup'!$A$115:$A$148,'Zip Code Lookup'!$C$115:$C$148,"ORG 1"),"N/A")</f>
        <v>N/A</v>
      </c>
    </row>
    <row r="1994" spans="3:6" x14ac:dyDescent="0.25">
      <c r="C1994" s="89">
        <v>45402</v>
      </c>
      <c r="D1994">
        <v>48162</v>
      </c>
      <c r="E1994" t="str">
        <f>_xlfn.XLOOKUP(_xlfn.XLOOKUP(D1994,'Zip Code Lookup'!$F$29:$F$1276,'Zip Code Lookup'!$G$29:$G$1276),'Data Entry'!$AC$2:$AC$85,'Data Entry'!$AD$2:$AD$85,"Not Found")</f>
        <v>ORG 1</v>
      </c>
      <c r="F1994" t="str">
        <f>IF(E1994="ORG 6 / ORG 1",_xlfn.XLOOKUP(D1994,'Zip Code Lookup'!$A$115:$A$148,'Zip Code Lookup'!$C$115:$C$148,"ORG 1"),"N/A")</f>
        <v>N/A</v>
      </c>
    </row>
    <row r="1995" spans="3:6" x14ac:dyDescent="0.25">
      <c r="C1995" s="89">
        <v>45402</v>
      </c>
      <c r="D1995">
        <v>49017</v>
      </c>
      <c r="E1995" t="str">
        <f>_xlfn.XLOOKUP(_xlfn.XLOOKUP(D1995,'Zip Code Lookup'!$F$29:$F$1276,'Zip Code Lookup'!$G$29:$G$1276),'Data Entry'!$AC$2:$AC$85,'Data Entry'!$AD$2:$AD$85,"Not Found")</f>
        <v>ORG 15</v>
      </c>
      <c r="F1995" t="str">
        <f>IF(E1995="ORG 6 / ORG 1",_xlfn.XLOOKUP(D1995,'Zip Code Lookup'!$A$115:$A$148,'Zip Code Lookup'!$C$115:$C$148,"ORG 1"),"N/A")</f>
        <v>N/A</v>
      </c>
    </row>
    <row r="1996" spans="3:6" x14ac:dyDescent="0.25">
      <c r="C1996" s="89">
        <v>45402</v>
      </c>
      <c r="D1996">
        <v>49623</v>
      </c>
      <c r="E1996" t="str">
        <f>_xlfn.XLOOKUP(_xlfn.XLOOKUP(D1996,'Zip Code Lookup'!$F$29:$F$1276,'Zip Code Lookup'!$G$29:$G$1276),'Data Entry'!$AC$2:$AC$85,'Data Entry'!$AD$2:$AD$85,"Not Found")</f>
        <v>ORG 5</v>
      </c>
      <c r="F1996" t="str">
        <f>IF(E1996="ORG 6 / ORG 1",_xlfn.XLOOKUP(D1996,'Zip Code Lookup'!$A$115:$A$148,'Zip Code Lookup'!$C$115:$C$148,"ORG 1"),"N/A")</f>
        <v>N/A</v>
      </c>
    </row>
    <row r="1997" spans="3:6" x14ac:dyDescent="0.25">
      <c r="C1997" s="89">
        <v>45402</v>
      </c>
      <c r="D1997">
        <v>49548</v>
      </c>
      <c r="E1997" t="str">
        <f>_xlfn.XLOOKUP(_xlfn.XLOOKUP(D1997,'Zip Code Lookup'!$F$29:$F$1276,'Zip Code Lookup'!$G$29:$G$1276),'Data Entry'!$AC$2:$AC$85,'Data Entry'!$AD$2:$AD$85,"Not Found")</f>
        <v>ORG 2</v>
      </c>
      <c r="F1997" t="str">
        <f>IF(E1997="ORG 6 / ORG 1",_xlfn.XLOOKUP(D1997,'Zip Code Lookup'!$A$115:$A$148,'Zip Code Lookup'!$C$115:$C$148,"ORG 1"),"N/A")</f>
        <v>N/A</v>
      </c>
    </row>
    <row r="1998" spans="3:6" x14ac:dyDescent="0.25">
      <c r="C1998" s="89">
        <v>45403</v>
      </c>
      <c r="D1998">
        <v>48444</v>
      </c>
      <c r="E1998" t="str">
        <f>_xlfn.XLOOKUP(_xlfn.XLOOKUP(D1998,'Zip Code Lookup'!$F$29:$F$1276,'Zip Code Lookup'!$G$29:$G$1276),'Data Entry'!$AC$2:$AC$85,'Data Entry'!$AD$2:$AD$85,"Not Found")</f>
        <v>ORG 10</v>
      </c>
      <c r="F1998" t="str">
        <f>IF(E1998="ORG 6 / ORG 1",_xlfn.XLOOKUP(D1998,'Zip Code Lookup'!$A$115:$A$148,'Zip Code Lookup'!$C$115:$C$148,"ORG 1"),"N/A")</f>
        <v>N/A</v>
      </c>
    </row>
    <row r="1999" spans="3:6" x14ac:dyDescent="0.25">
      <c r="C1999" s="89">
        <v>45403</v>
      </c>
      <c r="D1999">
        <v>49424</v>
      </c>
      <c r="E1999" t="str">
        <f>_xlfn.XLOOKUP(_xlfn.XLOOKUP(D1999,'Zip Code Lookup'!$F$29:$F$1276,'Zip Code Lookup'!$G$29:$G$1276),'Data Entry'!$AC$2:$AC$85,'Data Entry'!$AD$2:$AD$85,"Not Found")</f>
        <v>ORG 2</v>
      </c>
      <c r="F1999" t="str">
        <f>IF(E1999="ORG 6 / ORG 1",_xlfn.XLOOKUP(D1999,'Zip Code Lookup'!$A$115:$A$148,'Zip Code Lookup'!$C$115:$C$148,"ORG 1"),"N/A")</f>
        <v>N/A</v>
      </c>
    </row>
    <row r="2000" spans="3:6" x14ac:dyDescent="0.25">
      <c r="C2000" s="89">
        <v>45403</v>
      </c>
      <c r="D2000">
        <v>49503</v>
      </c>
      <c r="E2000" t="str">
        <f>_xlfn.XLOOKUP(_xlfn.XLOOKUP(D2000,'Zip Code Lookup'!$F$29:$F$1276,'Zip Code Lookup'!$G$29:$G$1276),'Data Entry'!$AC$2:$AC$85,'Data Entry'!$AD$2:$AD$85,"Not Found")</f>
        <v>ORG 2</v>
      </c>
      <c r="F2000" t="str">
        <f>IF(E2000="ORG 6 / ORG 1",_xlfn.XLOOKUP(D2000,'Zip Code Lookup'!$A$115:$A$148,'Zip Code Lookup'!$C$115:$C$148,"ORG 1"),"N/A")</f>
        <v>N/A</v>
      </c>
    </row>
    <row r="2001" spans="3:6" x14ac:dyDescent="0.25">
      <c r="C2001" s="89">
        <v>45404</v>
      </c>
      <c r="D2001">
        <v>48075</v>
      </c>
      <c r="E2001" t="str">
        <f>_xlfn.XLOOKUP(_xlfn.XLOOKUP(D2001,'Zip Code Lookup'!$F$29:$F$1276,'Zip Code Lookup'!$G$29:$G$1276),'Data Entry'!$AC$2:$AC$85,'Data Entry'!$AD$2:$AD$85,"Not Found")</f>
        <v>Not Found</v>
      </c>
      <c r="F2001" t="str">
        <f>IF(E2001="ORG 6 / ORG 1",_xlfn.XLOOKUP(D2001,'Zip Code Lookup'!$A$115:$A$148,'Zip Code Lookup'!$C$115:$C$148,"ORG 1"),"N/A")</f>
        <v>N/A</v>
      </c>
    </row>
    <row r="2002" spans="3:6" x14ac:dyDescent="0.25">
      <c r="C2002" s="89">
        <v>45404</v>
      </c>
      <c r="D2002">
        <v>48234</v>
      </c>
      <c r="E2002" t="s">
        <v>1197</v>
      </c>
      <c r="F2002" t="str">
        <f>IF(E2002="ORG 6 / ORG 1",_xlfn.XLOOKUP(D2002,'Zip Code Lookup'!$A$115:$A$148,'Zip Code Lookup'!$C$115:$C$148,"ORG 1"),"N/A")</f>
        <v>N/A</v>
      </c>
    </row>
    <row r="2003" spans="3:6" x14ac:dyDescent="0.25">
      <c r="C2003" s="89">
        <v>45404</v>
      </c>
      <c r="D2003">
        <v>48221</v>
      </c>
      <c r="E2003" t="s">
        <v>1197</v>
      </c>
      <c r="F2003" t="str">
        <f>IF(E2003="ORG 6 / ORG 1",_xlfn.XLOOKUP(D2003,'Zip Code Lookup'!$A$115:$A$148,'Zip Code Lookup'!$C$115:$C$148,"ORG 1"),"N/A")</f>
        <v>N/A</v>
      </c>
    </row>
    <row r="2004" spans="3:6" x14ac:dyDescent="0.25">
      <c r="C2004" s="89">
        <v>45404</v>
      </c>
      <c r="D2004">
        <v>49230</v>
      </c>
      <c r="E2004" t="str">
        <f>_xlfn.XLOOKUP(_xlfn.XLOOKUP(D2004,'Zip Code Lookup'!$F$29:$F$1276,'Zip Code Lookup'!$G$29:$G$1276),'Data Entry'!$AC$2:$AC$85,'Data Entry'!$AD$2:$AD$85,"Not Found")</f>
        <v>ORG 12</v>
      </c>
      <c r="F2004" t="str">
        <f>IF(E2004="ORG 6 / ORG 1",_xlfn.XLOOKUP(D2004,'Zip Code Lookup'!$A$115:$A$148,'Zip Code Lookup'!$C$115:$C$148,"ORG 1"),"N/A")</f>
        <v>N/A</v>
      </c>
    </row>
    <row r="2005" spans="3:6" x14ac:dyDescent="0.25">
      <c r="C2005" s="89">
        <v>45404</v>
      </c>
      <c r="D2005">
        <v>49507</v>
      </c>
      <c r="E2005" t="str">
        <f>_xlfn.XLOOKUP(_xlfn.XLOOKUP(D2005,'Zip Code Lookup'!$F$29:$F$1276,'Zip Code Lookup'!$G$29:$G$1276),'Data Entry'!$AC$2:$AC$85,'Data Entry'!$AD$2:$AD$85,"Not Found")</f>
        <v>ORG 2</v>
      </c>
      <c r="F2005" t="str">
        <f>IF(E2005="ORG 6 / ORG 1",_xlfn.XLOOKUP(D2005,'Zip Code Lookup'!$A$115:$A$148,'Zip Code Lookup'!$C$115:$C$148,"ORG 1"),"N/A")</f>
        <v>N/A</v>
      </c>
    </row>
    <row r="2006" spans="3:6" x14ac:dyDescent="0.25">
      <c r="C2006" s="89">
        <v>45404</v>
      </c>
      <c r="D2006">
        <v>49506</v>
      </c>
      <c r="E2006" t="str">
        <f>_xlfn.XLOOKUP(_xlfn.XLOOKUP(D2006,'Zip Code Lookup'!$F$29:$F$1276,'Zip Code Lookup'!$G$29:$G$1276),'Data Entry'!$AC$2:$AC$85,'Data Entry'!$AD$2:$AD$85,"Not Found")</f>
        <v>ORG 2</v>
      </c>
      <c r="F2006" t="str">
        <f>IF(E2006="ORG 6 / ORG 1",_xlfn.XLOOKUP(D2006,'Zip Code Lookup'!$A$115:$A$148,'Zip Code Lookup'!$C$115:$C$148,"ORG 1"),"N/A")</f>
        <v>N/A</v>
      </c>
    </row>
    <row r="2007" spans="3:6" x14ac:dyDescent="0.25">
      <c r="C2007" s="89">
        <v>45404</v>
      </c>
      <c r="D2007">
        <v>48075</v>
      </c>
      <c r="E2007" t="str">
        <f>_xlfn.XLOOKUP(_xlfn.XLOOKUP(D2007,'Zip Code Lookup'!$F$29:$F$1276,'Zip Code Lookup'!$G$29:$G$1276),'Data Entry'!$AC$2:$AC$85,'Data Entry'!$AD$2:$AD$85,"Not Found")</f>
        <v>Not Found</v>
      </c>
      <c r="F2007" t="str">
        <f>IF(E2007="ORG 6 / ORG 1",_xlfn.XLOOKUP(D2007,'Zip Code Lookup'!$A$115:$A$148,'Zip Code Lookup'!$C$115:$C$148,"ORG 1"),"N/A")</f>
        <v>N/A</v>
      </c>
    </row>
    <row r="2008" spans="3:6" x14ac:dyDescent="0.25">
      <c r="C2008" s="89">
        <v>45404</v>
      </c>
      <c r="D2008">
        <v>48228</v>
      </c>
      <c r="E2008" t="s">
        <v>1197</v>
      </c>
      <c r="F2008" t="str">
        <f>IF(E2008="ORG 6 / ORG 1",_xlfn.XLOOKUP(D2008,'Zip Code Lookup'!$A$115:$A$148,'Zip Code Lookup'!$C$115:$C$148,"ORG 1"),"N/A")</f>
        <v>N/A</v>
      </c>
    </row>
    <row r="2009" spans="3:6" x14ac:dyDescent="0.25">
      <c r="C2009" s="89">
        <v>45404</v>
      </c>
      <c r="D2009">
        <v>49916</v>
      </c>
      <c r="E2009" t="str">
        <f>_xlfn.XLOOKUP(_xlfn.XLOOKUP(D2009,'Zip Code Lookup'!$F$29:$F$1276,'Zip Code Lookup'!$G$29:$G$1276),'Data Entry'!$AC$2:$AC$85,'Data Entry'!$AD$2:$AD$85,"Not Found")</f>
        <v>ORG 3</v>
      </c>
      <c r="F2009" t="str">
        <f>IF(E2009="ORG 6 / ORG 1",_xlfn.XLOOKUP(D2009,'Zip Code Lookup'!$A$115:$A$148,'Zip Code Lookup'!$C$115:$C$148,"ORG 1"),"N/A")</f>
        <v>N/A</v>
      </c>
    </row>
    <row r="2010" spans="3:6" x14ac:dyDescent="0.25">
      <c r="C2010" s="89">
        <v>45404</v>
      </c>
      <c r="D2010">
        <v>48327</v>
      </c>
      <c r="E2010" t="str">
        <f>_xlfn.XLOOKUP(_xlfn.XLOOKUP(D2010,'Zip Code Lookup'!$F$29:$F$1276,'Zip Code Lookup'!$G$29:$G$1276),'Data Entry'!$AC$2:$AC$85,'Data Entry'!$AD$2:$AD$85,"Not Found")</f>
        <v>Not Found</v>
      </c>
      <c r="F2010" t="str">
        <f>IF(E2010="ORG 6 / ORG 1",_xlfn.XLOOKUP(D2010,'Zip Code Lookup'!$A$115:$A$148,'Zip Code Lookup'!$C$115:$C$148,"ORG 1"),"N/A")</f>
        <v>N/A</v>
      </c>
    </row>
    <row r="2011" spans="3:6" x14ac:dyDescent="0.25">
      <c r="C2011" s="89">
        <v>45404</v>
      </c>
      <c r="D2011">
        <v>48504</v>
      </c>
      <c r="E2011" t="str">
        <f>_xlfn.XLOOKUP(_xlfn.XLOOKUP(D2011,'Zip Code Lookup'!$F$29:$F$1276,'Zip Code Lookup'!$G$29:$G$1276),'Data Entry'!$AC$2:$AC$85,'Data Entry'!$AD$2:$AD$85,"Not Found")</f>
        <v>ORG 10</v>
      </c>
      <c r="F2011" t="str">
        <f>IF(E2011="ORG 6 / ORG 1",_xlfn.XLOOKUP(D2011,'Zip Code Lookup'!$A$115:$A$148,'Zip Code Lookup'!$C$115:$C$148,"ORG 1"),"N/A")</f>
        <v>N/A</v>
      </c>
    </row>
    <row r="2012" spans="3:6" x14ac:dyDescent="0.25">
      <c r="C2012" s="89">
        <v>45405</v>
      </c>
      <c r="D2012">
        <v>48221</v>
      </c>
      <c r="E2012" t="s">
        <v>1197</v>
      </c>
      <c r="F2012" t="str">
        <f>IF(E2012="ORG 6 / ORG 1",_xlfn.XLOOKUP(D2012,'Zip Code Lookup'!$A$115:$A$148,'Zip Code Lookup'!$C$115:$C$148,"ORG 1"),"N/A")</f>
        <v>N/A</v>
      </c>
    </row>
    <row r="2013" spans="3:6" x14ac:dyDescent="0.25">
      <c r="C2013" s="89">
        <v>45405</v>
      </c>
      <c r="D2013">
        <v>48444</v>
      </c>
      <c r="E2013" t="str">
        <f>_xlfn.XLOOKUP(_xlfn.XLOOKUP(D2013,'Zip Code Lookup'!$F$29:$F$1276,'Zip Code Lookup'!$G$29:$G$1276),'Data Entry'!$AC$2:$AC$85,'Data Entry'!$AD$2:$AD$85,"Not Found")</f>
        <v>ORG 10</v>
      </c>
      <c r="F2013" t="str">
        <f>IF(E2013="ORG 6 / ORG 1",_xlfn.XLOOKUP(D2013,'Zip Code Lookup'!$A$115:$A$148,'Zip Code Lookup'!$C$115:$C$148,"ORG 1"),"N/A")</f>
        <v>N/A</v>
      </c>
    </row>
    <row r="2014" spans="3:6" x14ac:dyDescent="0.25">
      <c r="C2014" s="89">
        <v>45405</v>
      </c>
      <c r="D2014">
        <v>49329</v>
      </c>
      <c r="E2014" t="str">
        <f>_xlfn.XLOOKUP(_xlfn.XLOOKUP(D2014,'Zip Code Lookup'!$F$29:$F$1276,'Zip Code Lookup'!$G$29:$G$1276),'Data Entry'!$AC$2:$AC$85,'Data Entry'!$AD$2:$AD$85,"Not Found")</f>
        <v>ORG 2</v>
      </c>
      <c r="F2014" t="str">
        <f>IF(E2014="ORG 6 / ORG 1",_xlfn.XLOOKUP(D2014,'Zip Code Lookup'!$A$115:$A$148,'Zip Code Lookup'!$C$115:$C$148,"ORG 1"),"N/A")</f>
        <v>N/A</v>
      </c>
    </row>
    <row r="2015" spans="3:6" x14ac:dyDescent="0.25">
      <c r="C2015" s="89">
        <v>45405</v>
      </c>
      <c r="D2015">
        <v>48631</v>
      </c>
      <c r="E2015" t="str">
        <f>_xlfn.XLOOKUP(_xlfn.XLOOKUP(D2015,'Zip Code Lookup'!$F$29:$F$1276,'Zip Code Lookup'!$G$29:$G$1276),'Data Entry'!$AC$2:$AC$85,'Data Entry'!$AD$2:$AD$85,"Not Found")</f>
        <v>ORG 11</v>
      </c>
      <c r="F2015" t="str">
        <f>IF(E2015="ORG 6 / ORG 1",_xlfn.XLOOKUP(D2015,'Zip Code Lookup'!$A$115:$A$148,'Zip Code Lookup'!$C$115:$C$148,"ORG 1"),"N/A")</f>
        <v>N/A</v>
      </c>
    </row>
    <row r="2016" spans="3:6" x14ac:dyDescent="0.25">
      <c r="C2016" s="89">
        <v>45406</v>
      </c>
      <c r="D2016">
        <v>49224</v>
      </c>
      <c r="E2016" t="str">
        <f>_xlfn.XLOOKUP(_xlfn.XLOOKUP(D2016,'Zip Code Lookup'!$F$29:$F$1276,'Zip Code Lookup'!$G$29:$G$1276),'Data Entry'!$AC$2:$AC$85,'Data Entry'!$AD$2:$AD$85,"Not Found")</f>
        <v>ORG 15</v>
      </c>
      <c r="F2016" t="str">
        <f>IF(E2016="ORG 6 / ORG 1",_xlfn.XLOOKUP(D2016,'Zip Code Lookup'!$A$115:$A$148,'Zip Code Lookup'!$C$115:$C$148,"ORG 1"),"N/A")</f>
        <v>N/A</v>
      </c>
    </row>
    <row r="2017" spans="3:6" x14ac:dyDescent="0.25">
      <c r="C2017" s="89">
        <v>45406</v>
      </c>
      <c r="D2017">
        <v>49022</v>
      </c>
      <c r="E2017" t="str">
        <f>_xlfn.XLOOKUP(_xlfn.XLOOKUP(D2017,'Zip Code Lookup'!$F$29:$F$1276,'Zip Code Lookup'!$G$29:$G$1276),'Data Entry'!$AC$2:$AC$85,'Data Entry'!$AD$2:$AD$85,"Not Found")</f>
        <v>ORG 13</v>
      </c>
      <c r="F2017" t="str">
        <f>IF(E2017="ORG 6 / ORG 1",_xlfn.XLOOKUP(D2017,'Zip Code Lookup'!$A$115:$A$148,'Zip Code Lookup'!$C$115:$C$148,"ORG 1"),"N/A")</f>
        <v>N/A</v>
      </c>
    </row>
    <row r="2018" spans="3:6" x14ac:dyDescent="0.25">
      <c r="C2018" s="89">
        <v>45406</v>
      </c>
      <c r="D2018">
        <v>49203</v>
      </c>
      <c r="E2018" t="str">
        <f>_xlfn.XLOOKUP(_xlfn.XLOOKUP(D2018,'Zip Code Lookup'!$F$29:$F$1276,'Zip Code Lookup'!$G$29:$G$1276),'Data Entry'!$AC$2:$AC$85,'Data Entry'!$AD$2:$AD$85,"Not Found")</f>
        <v>ORG 12</v>
      </c>
      <c r="F2018" t="str">
        <f>IF(E2018="ORG 6 / ORG 1",_xlfn.XLOOKUP(D2018,'Zip Code Lookup'!$A$115:$A$148,'Zip Code Lookup'!$C$115:$C$148,"ORG 1"),"N/A")</f>
        <v>N/A</v>
      </c>
    </row>
    <row r="2019" spans="3:6" x14ac:dyDescent="0.25">
      <c r="C2019" s="89">
        <v>45406</v>
      </c>
      <c r="D2019">
        <v>49301</v>
      </c>
      <c r="E2019" t="str">
        <f>_xlfn.XLOOKUP(_xlfn.XLOOKUP(D2019,'Zip Code Lookup'!$F$29:$F$1276,'Zip Code Lookup'!$G$29:$G$1276),'Data Entry'!$AC$2:$AC$85,'Data Entry'!$AD$2:$AD$85,"Not Found")</f>
        <v>ORG 2</v>
      </c>
      <c r="F2019" t="str">
        <f>IF(E2019="ORG 6 / ORG 1",_xlfn.XLOOKUP(D2019,'Zip Code Lookup'!$A$115:$A$148,'Zip Code Lookup'!$C$115:$C$148,"ORG 1"),"N/A")</f>
        <v>N/A</v>
      </c>
    </row>
    <row r="2020" spans="3:6" x14ac:dyDescent="0.25">
      <c r="C2020" s="89">
        <v>45408</v>
      </c>
      <c r="D2020">
        <v>48081</v>
      </c>
      <c r="E2020" t="str">
        <f>_xlfn.XLOOKUP(_xlfn.XLOOKUP(D2020,'Zip Code Lookup'!$F$29:$F$1276,'Zip Code Lookup'!$G$29:$G$1276),'Data Entry'!$AC$2:$AC$85,'Data Entry'!$AD$2:$AD$85,"Not Found")</f>
        <v>Not Found</v>
      </c>
      <c r="F2020" t="str">
        <f>IF(E2020="ORG 6 / ORG 1",_xlfn.XLOOKUP(D2020,'Zip Code Lookup'!$A$115:$A$148,'Zip Code Lookup'!$C$115:$C$148,"ORG 1"),"N/A")</f>
        <v>N/A</v>
      </c>
    </row>
    <row r="2021" spans="3:6" x14ac:dyDescent="0.25">
      <c r="C2021" s="89">
        <v>45408</v>
      </c>
      <c r="D2021">
        <v>49508</v>
      </c>
      <c r="E2021" t="str">
        <f>_xlfn.XLOOKUP(_xlfn.XLOOKUP(D2021,'Zip Code Lookup'!$F$29:$F$1276,'Zip Code Lookup'!$G$29:$G$1276),'Data Entry'!$AC$2:$AC$85,'Data Entry'!$AD$2:$AD$85,"Not Found")</f>
        <v>ORG 2</v>
      </c>
      <c r="F2021" t="str">
        <f>IF(E2021="ORG 6 / ORG 1",_xlfn.XLOOKUP(D2021,'Zip Code Lookup'!$A$115:$A$148,'Zip Code Lookup'!$C$115:$C$148,"ORG 1"),"N/A")</f>
        <v>N/A</v>
      </c>
    </row>
    <row r="2022" spans="3:6" x14ac:dyDescent="0.25">
      <c r="C2022" s="89">
        <v>45409</v>
      </c>
      <c r="D2022">
        <v>48238</v>
      </c>
      <c r="E2022" t="s">
        <v>1197</v>
      </c>
      <c r="F2022" t="str">
        <f>IF(E2022="ORG 6 / ORG 1",_xlfn.XLOOKUP(D2022,'Zip Code Lookup'!$A$115:$A$148,'Zip Code Lookup'!$C$115:$C$148,"ORG 1"),"N/A")</f>
        <v>N/A</v>
      </c>
    </row>
    <row r="2023" spans="3:6" x14ac:dyDescent="0.25">
      <c r="C2023" s="89">
        <v>45410</v>
      </c>
      <c r="D2023">
        <v>48089</v>
      </c>
      <c r="E2023" t="str">
        <f>_xlfn.XLOOKUP(_xlfn.XLOOKUP(D2023,'Zip Code Lookup'!$F$29:$F$1276,'Zip Code Lookup'!$G$29:$G$1276),'Data Entry'!$AC$2:$AC$85,'Data Entry'!$AD$2:$AD$85,"Not Found")</f>
        <v>Not Found</v>
      </c>
      <c r="F2023" t="str">
        <f>IF(E2023="ORG 6 / ORG 1",_xlfn.XLOOKUP(D2023,'Zip Code Lookup'!$A$115:$A$148,'Zip Code Lookup'!$C$115:$C$148,"ORG 1"),"N/A")</f>
        <v>N/A</v>
      </c>
    </row>
    <row r="2024" spans="3:6" x14ac:dyDescent="0.25">
      <c r="C2024" s="89">
        <v>45411</v>
      </c>
      <c r="D2024">
        <v>48393</v>
      </c>
      <c r="E2024" t="str">
        <f>_xlfn.XLOOKUP(_xlfn.XLOOKUP(D2024,'Zip Code Lookup'!$F$29:$F$1276,'Zip Code Lookup'!$G$29:$G$1276),'Data Entry'!$AC$2:$AC$85,'Data Entry'!$AD$2:$AD$85,"Not Found")</f>
        <v>Not Found</v>
      </c>
      <c r="F2024" t="str">
        <f>IF(E2024="ORG 6 / ORG 1",_xlfn.XLOOKUP(D2024,'Zip Code Lookup'!$A$115:$A$148,'Zip Code Lookup'!$C$115:$C$148,"ORG 1"),"N/A")</f>
        <v>N/A</v>
      </c>
    </row>
    <row r="2025" spans="3:6" x14ac:dyDescent="0.25">
      <c r="C2025" s="89">
        <v>45411</v>
      </c>
      <c r="D2025">
        <v>49015</v>
      </c>
      <c r="E2025" t="str">
        <f>_xlfn.XLOOKUP(_xlfn.XLOOKUP(D2025,'Zip Code Lookup'!$F$29:$F$1276,'Zip Code Lookup'!$G$29:$G$1276),'Data Entry'!$AC$2:$AC$85,'Data Entry'!$AD$2:$AD$85,"Not Found")</f>
        <v>ORG 15</v>
      </c>
      <c r="F2025" t="str">
        <f>IF(E2025="ORG 6 / ORG 1",_xlfn.XLOOKUP(D2025,'Zip Code Lookup'!$A$115:$A$148,'Zip Code Lookup'!$C$115:$C$148,"ORG 1"),"N/A")</f>
        <v>N/A</v>
      </c>
    </row>
    <row r="2026" spans="3:6" x14ac:dyDescent="0.25">
      <c r="C2026" s="89">
        <v>45411</v>
      </c>
      <c r="D2026">
        <v>48234</v>
      </c>
      <c r="E2026" t="s">
        <v>1197</v>
      </c>
      <c r="F2026" t="str">
        <f>IF(E2026="ORG 6 / ORG 1",_xlfn.XLOOKUP(D2026,'Zip Code Lookup'!$A$115:$A$148,'Zip Code Lookup'!$C$115:$C$148,"ORG 1"),"N/A")</f>
        <v>N/A</v>
      </c>
    </row>
    <row r="2027" spans="3:6" x14ac:dyDescent="0.25">
      <c r="C2027" s="89">
        <v>45411</v>
      </c>
      <c r="D2027">
        <v>48503</v>
      </c>
      <c r="E2027" t="str">
        <f>_xlfn.XLOOKUP(_xlfn.XLOOKUP(D2027,'Zip Code Lookup'!$F$29:$F$1276,'Zip Code Lookup'!$G$29:$G$1276),'Data Entry'!$AC$2:$AC$85,'Data Entry'!$AD$2:$AD$85,"Not Found")</f>
        <v>ORG 10</v>
      </c>
      <c r="F2027" t="str">
        <f>IF(E2027="ORG 6 / ORG 1",_xlfn.XLOOKUP(D2027,'Zip Code Lookup'!$A$115:$A$148,'Zip Code Lookup'!$C$115:$C$148,"ORG 1"),"N/A")</f>
        <v>N/A</v>
      </c>
    </row>
    <row r="2028" spans="3:6" x14ac:dyDescent="0.25">
      <c r="C2028" s="89">
        <v>45411</v>
      </c>
      <c r="D2028">
        <v>48075</v>
      </c>
      <c r="E2028" t="str">
        <f>_xlfn.XLOOKUP(_xlfn.XLOOKUP(D2028,'Zip Code Lookup'!$F$29:$F$1276,'Zip Code Lookup'!$G$29:$G$1276),'Data Entry'!$AC$2:$AC$85,'Data Entry'!$AD$2:$AD$85,"Not Found")</f>
        <v>Not Found</v>
      </c>
      <c r="F2028" t="str">
        <f>IF(E2028="ORG 6 / ORG 1",_xlfn.XLOOKUP(D2028,'Zip Code Lookup'!$A$115:$A$148,'Zip Code Lookup'!$C$115:$C$148,"ORG 1"),"N/A")</f>
        <v>N/A</v>
      </c>
    </row>
    <row r="2029" spans="3:6" x14ac:dyDescent="0.25">
      <c r="C2029" s="89">
        <v>45411</v>
      </c>
      <c r="D2029">
        <v>48108</v>
      </c>
      <c r="E2029" t="str">
        <f>_xlfn.XLOOKUP(_xlfn.XLOOKUP(D2029,'Zip Code Lookup'!$F$29:$F$1276,'Zip Code Lookup'!$G$29:$G$1276),'Data Entry'!$AC$2:$AC$85,'Data Entry'!$AD$2:$AD$85,"Not Found")</f>
        <v>ORG 12</v>
      </c>
      <c r="F2029" t="str">
        <f>IF(E2029="ORG 6 / ORG 1",_xlfn.XLOOKUP(D2029,'Zip Code Lookup'!$A$115:$A$148,'Zip Code Lookup'!$C$115:$C$148,"ORG 1"),"N/A")</f>
        <v>N/A</v>
      </c>
    </row>
    <row r="2030" spans="3:6" x14ac:dyDescent="0.25">
      <c r="C2030" s="89">
        <v>45411</v>
      </c>
      <c r="D2030">
        <v>48509</v>
      </c>
      <c r="E2030" t="str">
        <f>_xlfn.XLOOKUP(_xlfn.XLOOKUP(D2030,'Zip Code Lookup'!$F$29:$F$1276,'Zip Code Lookup'!$G$29:$G$1276),'Data Entry'!$AC$2:$AC$85,'Data Entry'!$AD$2:$AD$85,"Not Found")</f>
        <v>ORG 10</v>
      </c>
      <c r="F2030" t="str">
        <f>IF(E2030="ORG 6 / ORG 1",_xlfn.XLOOKUP(D2030,'Zip Code Lookup'!$A$115:$A$148,'Zip Code Lookup'!$C$115:$C$148,"ORG 1"),"N/A")</f>
        <v>N/A</v>
      </c>
    </row>
    <row r="2031" spans="3:6" x14ac:dyDescent="0.25">
      <c r="C2031" s="89">
        <v>45411</v>
      </c>
      <c r="D2031">
        <v>48178</v>
      </c>
      <c r="E2031" t="str">
        <f>_xlfn.XLOOKUP(_xlfn.XLOOKUP(D2031,'Zip Code Lookup'!$F$29:$F$1276,'Zip Code Lookup'!$G$29:$G$1276),'Data Entry'!$AC$2:$AC$85,'Data Entry'!$AD$2:$AD$85,"Not Found")</f>
        <v>Not Found</v>
      </c>
      <c r="F2031" t="str">
        <f>IF(E2031="ORG 6 / ORG 1",_xlfn.XLOOKUP(D2031,'Zip Code Lookup'!$A$115:$A$148,'Zip Code Lookup'!$C$115:$C$148,"ORG 1"),"N/A")</f>
        <v>N/A</v>
      </c>
    </row>
    <row r="2032" spans="3:6" x14ac:dyDescent="0.25">
      <c r="C2032" s="89">
        <v>45411</v>
      </c>
      <c r="D2032">
        <v>49444</v>
      </c>
      <c r="E2032" t="str">
        <f>_xlfn.XLOOKUP(_xlfn.XLOOKUP(D2032,'Zip Code Lookup'!$F$29:$F$1276,'Zip Code Lookup'!$G$29:$G$1276),'Data Entry'!$AC$2:$AC$85,'Data Entry'!$AD$2:$AD$85,"Not Found")</f>
        <v>ORG 2</v>
      </c>
      <c r="F2032" t="str">
        <f>IF(E2032="ORG 6 / ORG 1",_xlfn.XLOOKUP(D2032,'Zip Code Lookup'!$A$115:$A$148,'Zip Code Lookup'!$C$115:$C$148,"ORG 1"),"N/A")</f>
        <v>N/A</v>
      </c>
    </row>
    <row r="2033" spans="3:6" x14ac:dyDescent="0.25">
      <c r="C2033" s="89">
        <v>45411</v>
      </c>
      <c r="D2033">
        <v>48846</v>
      </c>
      <c r="E2033" t="str">
        <f>_xlfn.XLOOKUP(_xlfn.XLOOKUP(D2033,'Zip Code Lookup'!$F$29:$F$1276,'Zip Code Lookup'!$G$29:$G$1276),'Data Entry'!$AC$2:$AC$85,'Data Entry'!$AD$2:$AD$85,"Not Found")</f>
        <v>ORG 2</v>
      </c>
      <c r="F2033" t="str">
        <f>IF(E2033="ORG 6 / ORG 1",_xlfn.XLOOKUP(D2033,'Zip Code Lookup'!$A$115:$A$148,'Zip Code Lookup'!$C$115:$C$148,"ORG 1"),"N/A")</f>
        <v>N/A</v>
      </c>
    </row>
    <row r="2034" spans="3:6" x14ac:dyDescent="0.25">
      <c r="C2034" s="89">
        <v>45411</v>
      </c>
      <c r="D2034">
        <v>48215</v>
      </c>
      <c r="E2034" t="s">
        <v>1197</v>
      </c>
      <c r="F2034" t="str">
        <f>IF(E2034="ORG 6 / ORG 1",_xlfn.XLOOKUP(D2034,'Zip Code Lookup'!$A$115:$A$148,'Zip Code Lookup'!$C$115:$C$148,"ORG 1"),"N/A")</f>
        <v>N/A</v>
      </c>
    </row>
    <row r="2035" spans="3:6" x14ac:dyDescent="0.25">
      <c r="C2035" s="89">
        <v>45412</v>
      </c>
      <c r="D2035">
        <v>48889</v>
      </c>
      <c r="E2035" t="str">
        <f>_xlfn.XLOOKUP(_xlfn.XLOOKUP(D2035,'Zip Code Lookup'!$F$29:$F$1276,'Zip Code Lookup'!$G$29:$G$1276),'Data Entry'!$AC$2:$AC$85,'Data Entry'!$AD$2:$AD$85,"Not Found")</f>
        <v>ORG 11</v>
      </c>
      <c r="F2035" t="str">
        <f>IF(E2035="ORG 6 / ORG 1",_xlfn.XLOOKUP(D2035,'Zip Code Lookup'!$A$115:$A$148,'Zip Code Lookup'!$C$115:$C$148,"ORG 1"),"N/A")</f>
        <v>N/A</v>
      </c>
    </row>
    <row r="2036" spans="3:6" x14ac:dyDescent="0.25">
      <c r="C2036" s="89">
        <v>45412</v>
      </c>
      <c r="D2036">
        <v>49913</v>
      </c>
      <c r="E2036" t="str">
        <f>_xlfn.XLOOKUP(_xlfn.XLOOKUP(D2036,'Zip Code Lookup'!$F$29:$F$1276,'Zip Code Lookup'!$G$29:$G$1276),'Data Entry'!$AC$2:$AC$85,'Data Entry'!$AD$2:$AD$85,"Not Found")</f>
        <v>ORG 3</v>
      </c>
      <c r="F2036" t="str">
        <f>IF(E2036="ORG 6 / ORG 1",_xlfn.XLOOKUP(D2036,'Zip Code Lookup'!$A$115:$A$148,'Zip Code Lookup'!$C$115:$C$148,"ORG 1"),"N/A")</f>
        <v>N/A</v>
      </c>
    </row>
    <row r="2037" spans="3:6" x14ac:dyDescent="0.25">
      <c r="C2037" s="89">
        <v>45412</v>
      </c>
      <c r="D2037">
        <v>48221</v>
      </c>
      <c r="E2037" t="s">
        <v>1197</v>
      </c>
      <c r="F2037" t="str">
        <f>IF(E2037="ORG 6 / ORG 1",_xlfn.XLOOKUP(D2037,'Zip Code Lookup'!$A$115:$A$148,'Zip Code Lookup'!$C$115:$C$148,"ORG 1"),"N/A")</f>
        <v>N/A</v>
      </c>
    </row>
    <row r="2038" spans="3:6" x14ac:dyDescent="0.25">
      <c r="C2038" s="89">
        <v>45412</v>
      </c>
      <c r="D2038">
        <v>48205</v>
      </c>
      <c r="E2038" t="s">
        <v>1197</v>
      </c>
      <c r="F2038" t="str">
        <f>IF(E2038="ORG 6 / ORG 1",_xlfn.XLOOKUP(D2038,'Zip Code Lookup'!$A$115:$A$148,'Zip Code Lookup'!$C$115:$C$148,"ORG 1"),"N/A")</f>
        <v>N/A</v>
      </c>
    </row>
    <row r="2039" spans="3:6" x14ac:dyDescent="0.25">
      <c r="C2039" s="89">
        <v>45413</v>
      </c>
      <c r="D2039">
        <v>49783</v>
      </c>
      <c r="E2039" t="str">
        <f>_xlfn.XLOOKUP(_xlfn.XLOOKUP(D2039,'Zip Code Lookup'!$F$29:$F$1276,'Zip Code Lookup'!$G$29:$G$1276),'Data Entry'!$AC$2:$AC$85,'Data Entry'!$AD$2:$AD$85,"Not Found")</f>
        <v>ORG 3</v>
      </c>
      <c r="F2039" t="str">
        <f>IF(E2039="ORG 6 / ORG 1",_xlfn.XLOOKUP(D2039,'Zip Code Lookup'!$A$115:$A$148,'Zip Code Lookup'!$C$115:$C$148,"ORG 1"),"N/A")</f>
        <v>N/A</v>
      </c>
    </row>
    <row r="2040" spans="3:6" x14ac:dyDescent="0.25">
      <c r="C2040" s="89">
        <v>45414</v>
      </c>
      <c r="D2040">
        <v>49945</v>
      </c>
      <c r="E2040" t="str">
        <f>_xlfn.XLOOKUP(_xlfn.XLOOKUP(D2040,'Zip Code Lookup'!$F$29:$F$1276,'Zip Code Lookup'!$G$29:$G$1276),'Data Entry'!$AC$2:$AC$85,'Data Entry'!$AD$2:$AD$85,"Not Found")</f>
        <v>ORG 3</v>
      </c>
      <c r="F2040" t="str">
        <f>IF(E2040="ORG 6 / ORG 1",_xlfn.XLOOKUP(D2040,'Zip Code Lookup'!$A$115:$A$148,'Zip Code Lookup'!$C$115:$C$148,"ORG 1"),"N/A")</f>
        <v>N/A</v>
      </c>
    </row>
    <row r="2041" spans="3:6" x14ac:dyDescent="0.25">
      <c r="C2041" s="89">
        <v>45414</v>
      </c>
      <c r="D2041">
        <v>48356</v>
      </c>
      <c r="E2041" t="str">
        <f>_xlfn.XLOOKUP(_xlfn.XLOOKUP(D2041,'Zip Code Lookup'!$F$29:$F$1276,'Zip Code Lookup'!$G$29:$G$1276),'Data Entry'!$AC$2:$AC$85,'Data Entry'!$AD$2:$AD$85,"Not Found")</f>
        <v>Not Found</v>
      </c>
      <c r="F2041" t="str">
        <f>IF(E2041="ORG 6 / ORG 1",_xlfn.XLOOKUP(D2041,'Zip Code Lookup'!$A$115:$A$148,'Zip Code Lookup'!$C$115:$C$148,"ORG 1"),"N/A")</f>
        <v>N/A</v>
      </c>
    </row>
    <row r="2042" spans="3:6" x14ac:dyDescent="0.25">
      <c r="C2042" s="89">
        <v>45414</v>
      </c>
      <c r="D2042">
        <v>48203</v>
      </c>
      <c r="E2042" t="s">
        <v>1197</v>
      </c>
      <c r="F2042" t="str">
        <f>IF(E2042="ORG 6 / ORG 1",_xlfn.XLOOKUP(D2042,'Zip Code Lookup'!$A$115:$A$148,'Zip Code Lookup'!$C$115:$C$148,"ORG 1"),"N/A")</f>
        <v>N/A</v>
      </c>
    </row>
    <row r="2043" spans="3:6" x14ac:dyDescent="0.25">
      <c r="C2043" s="89">
        <v>45417</v>
      </c>
      <c r="D2043">
        <v>49055</v>
      </c>
      <c r="E2043" t="str">
        <f>_xlfn.XLOOKUP(_xlfn.XLOOKUP(D2043,'Zip Code Lookup'!$F$29:$F$1276,'Zip Code Lookup'!$G$29:$G$1276),'Data Entry'!$AC$2:$AC$85,'Data Entry'!$AD$2:$AD$85,"Not Found")</f>
        <v>ORG 13</v>
      </c>
      <c r="F2043" t="str">
        <f>IF(E2043="ORG 6 / ORG 1",_xlfn.XLOOKUP(D2043,'Zip Code Lookup'!$A$115:$A$148,'Zip Code Lookup'!$C$115:$C$148,"ORG 1"),"N/A")</f>
        <v>N/A</v>
      </c>
    </row>
    <row r="2044" spans="3:6" x14ac:dyDescent="0.25">
      <c r="C2044" s="89">
        <v>45417</v>
      </c>
      <c r="D2044">
        <v>49508</v>
      </c>
      <c r="E2044" t="str">
        <f>_xlfn.XLOOKUP(_xlfn.XLOOKUP(D2044,'Zip Code Lookup'!$F$29:$F$1276,'Zip Code Lookup'!$G$29:$G$1276),'Data Entry'!$AC$2:$AC$85,'Data Entry'!$AD$2:$AD$85,"Not Found")</f>
        <v>ORG 2</v>
      </c>
      <c r="F2044" t="str">
        <f>IF(E2044="ORG 6 / ORG 1",_xlfn.XLOOKUP(D2044,'Zip Code Lookup'!$A$115:$A$148,'Zip Code Lookup'!$C$115:$C$148,"ORG 1"),"N/A")</f>
        <v>N/A</v>
      </c>
    </row>
    <row r="2045" spans="3:6" x14ac:dyDescent="0.25">
      <c r="C2045" s="89">
        <v>45417</v>
      </c>
      <c r="D2045">
        <v>49423</v>
      </c>
      <c r="E2045" t="str">
        <f>_xlfn.XLOOKUP(_xlfn.XLOOKUP(D2045,'Zip Code Lookup'!$F$29:$F$1276,'Zip Code Lookup'!$G$29:$G$1276),'Data Entry'!$AC$2:$AC$85,'Data Entry'!$AD$2:$AD$85,"Not Found")</f>
        <v>ORG 2</v>
      </c>
      <c r="F2045" t="str">
        <f>IF(E2045="ORG 6 / ORG 1",_xlfn.XLOOKUP(D2045,'Zip Code Lookup'!$A$115:$A$148,'Zip Code Lookup'!$C$115:$C$148,"ORG 1"),"N/A")</f>
        <v>N/A</v>
      </c>
    </row>
    <row r="2046" spans="3:6" x14ac:dyDescent="0.25">
      <c r="C2046" s="89">
        <v>45417</v>
      </c>
      <c r="D2046">
        <v>49224</v>
      </c>
      <c r="E2046" t="str">
        <f>_xlfn.XLOOKUP(_xlfn.XLOOKUP(D2046,'Zip Code Lookup'!$F$29:$F$1276,'Zip Code Lookup'!$G$29:$G$1276),'Data Entry'!$AC$2:$AC$85,'Data Entry'!$AD$2:$AD$85,"Not Found")</f>
        <v>ORG 15</v>
      </c>
      <c r="F2046" t="str">
        <f>IF(E2046="ORG 6 / ORG 1",_xlfn.XLOOKUP(D2046,'Zip Code Lookup'!$A$115:$A$148,'Zip Code Lookup'!$C$115:$C$148,"ORG 1"),"N/A")</f>
        <v>N/A</v>
      </c>
    </row>
    <row r="2047" spans="3:6" x14ac:dyDescent="0.25">
      <c r="C2047" s="89">
        <v>45417</v>
      </c>
      <c r="D2047">
        <v>49408</v>
      </c>
      <c r="E2047" t="str">
        <f>_xlfn.XLOOKUP(_xlfn.XLOOKUP(D2047,'Zip Code Lookup'!$F$29:$F$1276,'Zip Code Lookup'!$G$29:$G$1276),'Data Entry'!$AC$2:$AC$85,'Data Entry'!$AD$2:$AD$85,"Not Found")</f>
        <v>ORG 2</v>
      </c>
      <c r="F2047" t="str">
        <f>IF(E2047="ORG 6 / ORG 1",_xlfn.XLOOKUP(D2047,'Zip Code Lookup'!$A$115:$A$148,'Zip Code Lookup'!$C$115:$C$148,"ORG 1"),"N/A")</f>
        <v>N/A</v>
      </c>
    </row>
    <row r="2048" spans="3:6" x14ac:dyDescent="0.25">
      <c r="C2048" s="89">
        <v>45417</v>
      </c>
      <c r="D2048">
        <v>49426</v>
      </c>
      <c r="E2048" t="str">
        <f>_xlfn.XLOOKUP(_xlfn.XLOOKUP(D2048,'Zip Code Lookup'!$F$29:$F$1276,'Zip Code Lookup'!$G$29:$G$1276),'Data Entry'!$AC$2:$AC$85,'Data Entry'!$AD$2:$AD$85,"Not Found")</f>
        <v>ORG 2</v>
      </c>
      <c r="F2048" t="str">
        <f>IF(E2048="ORG 6 / ORG 1",_xlfn.XLOOKUP(D2048,'Zip Code Lookup'!$A$115:$A$148,'Zip Code Lookup'!$C$115:$C$148,"ORG 1"),"N/A")</f>
        <v>N/A</v>
      </c>
    </row>
    <row r="2049" spans="3:6" x14ac:dyDescent="0.25">
      <c r="C2049" s="89">
        <v>45417</v>
      </c>
      <c r="D2049">
        <v>49509</v>
      </c>
      <c r="E2049" t="str">
        <f>_xlfn.XLOOKUP(_xlfn.XLOOKUP(D2049,'Zip Code Lookup'!$F$29:$F$1276,'Zip Code Lookup'!$G$29:$G$1276),'Data Entry'!$AC$2:$AC$85,'Data Entry'!$AD$2:$AD$85,"Not Found")</f>
        <v>ORG 2</v>
      </c>
      <c r="F2049" t="str">
        <f>IF(E2049="ORG 6 / ORG 1",_xlfn.XLOOKUP(D2049,'Zip Code Lookup'!$A$115:$A$148,'Zip Code Lookup'!$C$115:$C$148,"ORG 1"),"N/A")</f>
        <v>N/A</v>
      </c>
    </row>
    <row r="2050" spans="3:6" x14ac:dyDescent="0.25">
      <c r="C2050" s="89">
        <v>45418</v>
      </c>
      <c r="D2050">
        <v>48451</v>
      </c>
      <c r="E2050" t="str">
        <f>_xlfn.XLOOKUP(_xlfn.XLOOKUP(D2050,'Zip Code Lookup'!$F$29:$F$1276,'Zip Code Lookup'!$G$29:$G$1276),'Data Entry'!$AC$2:$AC$85,'Data Entry'!$AD$2:$AD$85,"Not Found")</f>
        <v>ORG 10</v>
      </c>
      <c r="F2050" t="str">
        <f>IF(E2050="ORG 6 / ORG 1",_xlfn.XLOOKUP(D2050,'Zip Code Lookup'!$A$115:$A$148,'Zip Code Lookup'!$C$115:$C$148,"ORG 1"),"N/A")</f>
        <v>N/A</v>
      </c>
    </row>
    <row r="2051" spans="3:6" x14ac:dyDescent="0.25">
      <c r="C2051" s="89">
        <v>45418</v>
      </c>
      <c r="D2051">
        <v>48204</v>
      </c>
      <c r="E2051" t="s">
        <v>1197</v>
      </c>
      <c r="F2051" t="str">
        <f>IF(E2051="ORG 6 / ORG 1",_xlfn.XLOOKUP(D2051,'Zip Code Lookup'!$A$115:$A$148,'Zip Code Lookup'!$C$115:$C$148,"ORG 1"),"N/A")</f>
        <v>N/A</v>
      </c>
    </row>
    <row r="2052" spans="3:6" x14ac:dyDescent="0.25">
      <c r="C2052" s="89">
        <v>45418</v>
      </c>
      <c r="D2052">
        <v>49534</v>
      </c>
      <c r="E2052" t="str">
        <f>_xlfn.XLOOKUP(_xlfn.XLOOKUP(D2052,'Zip Code Lookup'!$F$29:$F$1276,'Zip Code Lookup'!$G$29:$G$1276),'Data Entry'!$AC$2:$AC$85,'Data Entry'!$AD$2:$AD$85,"Not Found")</f>
        <v>ORG 2</v>
      </c>
      <c r="F2052" t="str">
        <f>IF(E2052="ORG 6 / ORG 1",_xlfn.XLOOKUP(D2052,'Zip Code Lookup'!$A$115:$A$148,'Zip Code Lookup'!$C$115:$C$148,"ORG 1"),"N/A")</f>
        <v>N/A</v>
      </c>
    </row>
    <row r="2053" spans="3:6" x14ac:dyDescent="0.25">
      <c r="C2053" s="89">
        <v>45418</v>
      </c>
      <c r="D2053">
        <v>49660</v>
      </c>
      <c r="E2053" t="str">
        <f>_xlfn.XLOOKUP(_xlfn.XLOOKUP(D2053,'Zip Code Lookup'!$F$29:$F$1276,'Zip Code Lookup'!$G$29:$G$1276),'Data Entry'!$AC$2:$AC$85,'Data Entry'!$AD$2:$AD$85,"Not Found")</f>
        <v>ORG 15</v>
      </c>
      <c r="F2053" t="str">
        <f>IF(E2053="ORG 6 / ORG 1",_xlfn.XLOOKUP(D2053,'Zip Code Lookup'!$A$115:$A$148,'Zip Code Lookup'!$C$115:$C$148,"ORG 1"),"N/A")</f>
        <v>N/A</v>
      </c>
    </row>
    <row r="2054" spans="3:6" x14ac:dyDescent="0.25">
      <c r="C2054" s="89">
        <v>45418</v>
      </c>
      <c r="D2054">
        <v>49507</v>
      </c>
      <c r="E2054" t="str">
        <f>_xlfn.XLOOKUP(_xlfn.XLOOKUP(D2054,'Zip Code Lookup'!$F$29:$F$1276,'Zip Code Lookup'!$G$29:$G$1276),'Data Entry'!$AC$2:$AC$85,'Data Entry'!$AD$2:$AD$85,"Not Found")</f>
        <v>ORG 2</v>
      </c>
      <c r="F2054" t="str">
        <f>IF(E2054="ORG 6 / ORG 1",_xlfn.XLOOKUP(D2054,'Zip Code Lookup'!$A$115:$A$148,'Zip Code Lookup'!$C$115:$C$148,"ORG 1"),"N/A")</f>
        <v>N/A</v>
      </c>
    </row>
    <row r="2055" spans="3:6" x14ac:dyDescent="0.25">
      <c r="C2055" s="89">
        <v>45418</v>
      </c>
      <c r="D2055">
        <v>48154</v>
      </c>
      <c r="E2055" t="s">
        <v>1191</v>
      </c>
      <c r="F2055" t="str">
        <f>IF(E2055="ORG 6 / ORG 1",_xlfn.XLOOKUP(D2055,'Zip Code Lookup'!$A$115:$A$148,'Zip Code Lookup'!$C$115:$C$148,"ORG 1"),"N/A")</f>
        <v>N/A</v>
      </c>
    </row>
    <row r="2056" spans="3:6" x14ac:dyDescent="0.25">
      <c r="C2056" s="89">
        <v>45418</v>
      </c>
      <c r="D2056">
        <v>48217</v>
      </c>
      <c r="E2056" t="s">
        <v>1197</v>
      </c>
      <c r="F2056" t="str">
        <f>IF(E2056="ORG 6 / ORG 1",_xlfn.XLOOKUP(D2056,'Zip Code Lookup'!$A$115:$A$148,'Zip Code Lookup'!$C$115:$C$148,"ORG 1"),"N/A")</f>
        <v>N/A</v>
      </c>
    </row>
    <row r="2057" spans="3:6" x14ac:dyDescent="0.25">
      <c r="C2057" s="89">
        <v>45418</v>
      </c>
      <c r="D2057">
        <v>48706</v>
      </c>
      <c r="E2057" t="str">
        <f>_xlfn.XLOOKUP(_xlfn.XLOOKUP(D2057,'Zip Code Lookup'!$F$29:$F$1276,'Zip Code Lookup'!$G$29:$G$1276),'Data Entry'!$AC$2:$AC$85,'Data Entry'!$AD$2:$AD$85,"Not Found")</f>
        <v>ORG 11</v>
      </c>
      <c r="F2057" t="str">
        <f>IF(E2057="ORG 6 / ORG 1",_xlfn.XLOOKUP(D2057,'Zip Code Lookup'!$A$115:$A$148,'Zip Code Lookup'!$C$115:$C$148,"ORG 1"),"N/A")</f>
        <v>N/A</v>
      </c>
    </row>
    <row r="2058" spans="3:6" x14ac:dyDescent="0.25">
      <c r="C2058" s="89">
        <v>45418</v>
      </c>
      <c r="D2058">
        <v>48060</v>
      </c>
      <c r="E2058" t="str">
        <f>_xlfn.XLOOKUP(_xlfn.XLOOKUP(D2058,'Zip Code Lookup'!$F$29:$F$1276,'Zip Code Lookup'!$G$29:$G$1276),'Data Entry'!$AC$2:$AC$85,'Data Entry'!$AD$2:$AD$85,"Not Found")</f>
        <v>ORG 8</v>
      </c>
      <c r="F2058" t="str">
        <f>IF(E2058="ORG 6 / ORG 1",_xlfn.XLOOKUP(D2058,'Zip Code Lookup'!$A$115:$A$148,'Zip Code Lookup'!$C$115:$C$148,"ORG 1"),"N/A")</f>
        <v>N/A</v>
      </c>
    </row>
    <row r="2059" spans="3:6" x14ac:dyDescent="0.25">
      <c r="C2059" s="89">
        <v>45418</v>
      </c>
      <c r="D2059">
        <v>48197</v>
      </c>
      <c r="E2059" t="str">
        <f>_xlfn.XLOOKUP(_xlfn.XLOOKUP(D2059,'Zip Code Lookup'!$F$29:$F$1276,'Zip Code Lookup'!$G$29:$G$1276),'Data Entry'!$AC$2:$AC$85,'Data Entry'!$AD$2:$AD$85,"Not Found")</f>
        <v>ORG 12</v>
      </c>
      <c r="F2059" t="str">
        <f>IF(E2059="ORG 6 / ORG 1",_xlfn.XLOOKUP(D2059,'Zip Code Lookup'!$A$115:$A$148,'Zip Code Lookup'!$C$115:$C$148,"ORG 1"),"N/A")</f>
        <v>N/A</v>
      </c>
    </row>
    <row r="2060" spans="3:6" x14ac:dyDescent="0.25">
      <c r="C2060" s="89">
        <v>45418</v>
      </c>
      <c r="D2060">
        <v>48180</v>
      </c>
      <c r="E2060" t="s">
        <v>1191</v>
      </c>
      <c r="F2060" t="str">
        <f>IF(E2060="ORG 6 / ORG 1",_xlfn.XLOOKUP(D2060,'Zip Code Lookup'!$A$115:$A$148,'Zip Code Lookup'!$C$115:$C$148,"ORG 1"),"N/A")</f>
        <v>N/A</v>
      </c>
    </row>
    <row r="2061" spans="3:6" x14ac:dyDescent="0.25">
      <c r="C2061" s="89">
        <v>45418</v>
      </c>
      <c r="D2061">
        <v>48093</v>
      </c>
      <c r="E2061" t="str">
        <f>_xlfn.XLOOKUP(_xlfn.XLOOKUP(D2061,'Zip Code Lookup'!$F$29:$F$1276,'Zip Code Lookup'!$G$29:$G$1276),'Data Entry'!$AC$2:$AC$85,'Data Entry'!$AD$2:$AD$85,"Not Found")</f>
        <v>Not Found</v>
      </c>
      <c r="F2061" t="str">
        <f>IF(E2061="ORG 6 / ORG 1",_xlfn.XLOOKUP(D2061,'Zip Code Lookup'!$A$115:$A$148,'Zip Code Lookup'!$C$115:$C$148,"ORG 1"),"N/A")</f>
        <v>N/A</v>
      </c>
    </row>
    <row r="2062" spans="3:6" x14ac:dyDescent="0.25">
      <c r="C2062" s="89">
        <v>45418</v>
      </c>
      <c r="D2062">
        <v>48088</v>
      </c>
      <c r="E2062" t="str">
        <f>_xlfn.XLOOKUP(_xlfn.XLOOKUP(D2062,'Zip Code Lookup'!$F$29:$F$1276,'Zip Code Lookup'!$G$29:$G$1276),'Data Entry'!$AC$2:$AC$85,'Data Entry'!$AD$2:$AD$85,"Not Found")</f>
        <v>Not Found</v>
      </c>
      <c r="F2062" t="str">
        <f>IF(E2062="ORG 6 / ORG 1",_xlfn.XLOOKUP(D2062,'Zip Code Lookup'!$A$115:$A$148,'Zip Code Lookup'!$C$115:$C$148,"ORG 1"),"N/A")</f>
        <v>N/A</v>
      </c>
    </row>
    <row r="2063" spans="3:6" x14ac:dyDescent="0.25">
      <c r="C2063" s="89">
        <v>45418</v>
      </c>
      <c r="D2063">
        <v>48088</v>
      </c>
      <c r="E2063" t="str">
        <f>_xlfn.XLOOKUP(_xlfn.XLOOKUP(D2063,'Zip Code Lookup'!$F$29:$F$1276,'Zip Code Lookup'!$G$29:$G$1276),'Data Entry'!$AC$2:$AC$85,'Data Entry'!$AD$2:$AD$85,"Not Found")</f>
        <v>Not Found</v>
      </c>
      <c r="F2063" t="str">
        <f>IF(E2063="ORG 6 / ORG 1",_xlfn.XLOOKUP(D2063,'Zip Code Lookup'!$A$115:$A$148,'Zip Code Lookup'!$C$115:$C$148,"ORG 1"),"N/A")</f>
        <v>N/A</v>
      </c>
    </row>
    <row r="2064" spans="3:6" x14ac:dyDescent="0.25">
      <c r="C2064" s="89">
        <v>45418</v>
      </c>
      <c r="D2064">
        <v>48033</v>
      </c>
      <c r="E2064" t="str">
        <f>_xlfn.XLOOKUP(_xlfn.XLOOKUP(D2064,'Zip Code Lookup'!$F$29:$F$1276,'Zip Code Lookup'!$G$29:$G$1276),'Data Entry'!$AC$2:$AC$85,'Data Entry'!$AD$2:$AD$85,"Not Found")</f>
        <v>Not Found</v>
      </c>
      <c r="F2064" t="str">
        <f>IF(E2064="ORG 6 / ORG 1",_xlfn.XLOOKUP(D2064,'Zip Code Lookup'!$A$115:$A$148,'Zip Code Lookup'!$C$115:$C$148,"ORG 1"),"N/A")</f>
        <v>N/A</v>
      </c>
    </row>
    <row r="2065" spans="3:6" x14ac:dyDescent="0.25">
      <c r="C2065" s="89">
        <v>45419</v>
      </c>
      <c r="D2065">
        <v>48507</v>
      </c>
      <c r="E2065" t="str">
        <f>_xlfn.XLOOKUP(_xlfn.XLOOKUP(D2065,'Zip Code Lookup'!$F$29:$F$1276,'Zip Code Lookup'!$G$29:$G$1276),'Data Entry'!$AC$2:$AC$85,'Data Entry'!$AD$2:$AD$85,"Not Found")</f>
        <v>ORG 10</v>
      </c>
      <c r="F2065" t="str">
        <f>IF(E2065="ORG 6 / ORG 1",_xlfn.XLOOKUP(D2065,'Zip Code Lookup'!$A$115:$A$148,'Zip Code Lookup'!$C$115:$C$148,"ORG 1"),"N/A")</f>
        <v>N/A</v>
      </c>
    </row>
    <row r="2066" spans="3:6" x14ac:dyDescent="0.25">
      <c r="C2066" s="89">
        <v>45419</v>
      </c>
      <c r="D2066">
        <v>48314</v>
      </c>
      <c r="E2066" t="str">
        <f>_xlfn.XLOOKUP(_xlfn.XLOOKUP(D2066,'Zip Code Lookup'!$F$29:$F$1276,'Zip Code Lookup'!$G$29:$G$1276),'Data Entry'!$AC$2:$AC$85,'Data Entry'!$AD$2:$AD$85,"Not Found")</f>
        <v>Not Found</v>
      </c>
      <c r="F2066" t="str">
        <f>IF(E2066="ORG 6 / ORG 1",_xlfn.XLOOKUP(D2066,'Zip Code Lookup'!$A$115:$A$148,'Zip Code Lookup'!$C$115:$C$148,"ORG 1"),"N/A")</f>
        <v>N/A</v>
      </c>
    </row>
    <row r="2067" spans="3:6" x14ac:dyDescent="0.25">
      <c r="C2067" s="89">
        <v>45419</v>
      </c>
      <c r="D2067">
        <v>48858</v>
      </c>
      <c r="E2067" t="str">
        <f>_xlfn.XLOOKUP(_xlfn.XLOOKUP(D2067,'Zip Code Lookup'!$F$29:$F$1276,'Zip Code Lookup'!$G$29:$G$1276),'Data Entry'!$AC$2:$AC$85,'Data Entry'!$AD$2:$AD$85,"Not Found")</f>
        <v>ORG 11</v>
      </c>
      <c r="F2067" t="str">
        <f>IF(E2067="ORG 6 / ORG 1",_xlfn.XLOOKUP(D2067,'Zip Code Lookup'!$A$115:$A$148,'Zip Code Lookup'!$C$115:$C$148,"ORG 1"),"N/A")</f>
        <v>N/A</v>
      </c>
    </row>
    <row r="2068" spans="3:6" x14ac:dyDescent="0.25">
      <c r="C2068" s="89">
        <v>45421</v>
      </c>
      <c r="D2068">
        <v>49507</v>
      </c>
      <c r="E2068" t="str">
        <f>_xlfn.XLOOKUP(_xlfn.XLOOKUP(D2068,'Zip Code Lookup'!$F$29:$F$1276,'Zip Code Lookup'!$G$29:$G$1276),'Data Entry'!$AC$2:$AC$85,'Data Entry'!$AD$2:$AD$85,"Not Found")</f>
        <v>ORG 2</v>
      </c>
      <c r="F2068" t="str">
        <f>IF(E2068="ORG 6 / ORG 1",_xlfn.XLOOKUP(D2068,'Zip Code Lookup'!$A$115:$A$148,'Zip Code Lookup'!$C$115:$C$148,"ORG 1"),"N/A")</f>
        <v>N/A</v>
      </c>
    </row>
    <row r="2069" spans="3:6" x14ac:dyDescent="0.25">
      <c r="C2069" s="89">
        <v>45421</v>
      </c>
      <c r="D2069">
        <v>48827</v>
      </c>
      <c r="E2069" t="str">
        <f>_xlfn.XLOOKUP(_xlfn.XLOOKUP(D2069,'Zip Code Lookup'!$F$29:$F$1276,'Zip Code Lookup'!$G$29:$G$1276),'Data Entry'!$AC$2:$AC$85,'Data Entry'!$AD$2:$AD$85,"Not Found")</f>
        <v>ORG 14</v>
      </c>
      <c r="F2069" t="str">
        <f>IF(E2069="ORG 6 / ORG 1",_xlfn.XLOOKUP(D2069,'Zip Code Lookup'!$A$115:$A$148,'Zip Code Lookup'!$C$115:$C$148,"ORG 1"),"N/A")</f>
        <v>N/A</v>
      </c>
    </row>
    <row r="2070" spans="3:6" x14ac:dyDescent="0.25">
      <c r="C2070" s="89">
        <v>45422</v>
      </c>
      <c r="D2070">
        <v>49045</v>
      </c>
      <c r="E2070" t="str">
        <f>_xlfn.XLOOKUP(_xlfn.XLOOKUP(D2070,'Zip Code Lookup'!$F$29:$F$1276,'Zip Code Lookup'!$G$29:$G$1276),'Data Entry'!$AC$2:$AC$85,'Data Entry'!$AD$2:$AD$85,"Not Found")</f>
        <v>ORG 13</v>
      </c>
      <c r="F2070" t="str">
        <f>IF(E2070="ORG 6 / ORG 1",_xlfn.XLOOKUP(D2070,'Zip Code Lookup'!$A$115:$A$148,'Zip Code Lookup'!$C$115:$C$148,"ORG 1"),"N/A")</f>
        <v>N/A</v>
      </c>
    </row>
    <row r="2071" spans="3:6" x14ac:dyDescent="0.25">
      <c r="C2071" s="89">
        <v>45424</v>
      </c>
      <c r="D2071">
        <v>49424</v>
      </c>
      <c r="E2071" t="str">
        <f>_xlfn.XLOOKUP(_xlfn.XLOOKUP(D2071,'Zip Code Lookup'!$F$29:$F$1276,'Zip Code Lookup'!$G$29:$G$1276),'Data Entry'!$AC$2:$AC$85,'Data Entry'!$AD$2:$AD$85,"Not Found")</f>
        <v>ORG 2</v>
      </c>
      <c r="F2071" t="str">
        <f>IF(E2071="ORG 6 / ORG 1",_xlfn.XLOOKUP(D2071,'Zip Code Lookup'!$A$115:$A$148,'Zip Code Lookup'!$C$115:$C$148,"ORG 1"),"N/A")</f>
        <v>N/A</v>
      </c>
    </row>
    <row r="2072" spans="3:6" x14ac:dyDescent="0.25">
      <c r="C2072" s="89">
        <v>45425</v>
      </c>
      <c r="D2072">
        <v>48342</v>
      </c>
      <c r="E2072" t="str">
        <f>_xlfn.XLOOKUP(_xlfn.XLOOKUP(D2072,'Zip Code Lookup'!$F$29:$F$1276,'Zip Code Lookup'!$G$29:$G$1276),'Data Entry'!$AC$2:$AC$85,'Data Entry'!$AD$2:$AD$85,"Not Found")</f>
        <v>Not Found</v>
      </c>
      <c r="F2072" t="str">
        <f>IF(E2072="ORG 6 / ORG 1",_xlfn.XLOOKUP(D2072,'Zip Code Lookup'!$A$115:$A$148,'Zip Code Lookup'!$C$115:$C$148,"ORG 1"),"N/A")</f>
        <v>N/A</v>
      </c>
    </row>
    <row r="2073" spans="3:6" x14ac:dyDescent="0.25">
      <c r="C2073" s="89">
        <v>45425</v>
      </c>
      <c r="D2073">
        <v>48223</v>
      </c>
      <c r="E2073" t="s">
        <v>1197</v>
      </c>
      <c r="F2073" t="str">
        <f>IF(E2073="ORG 6 / ORG 1",_xlfn.XLOOKUP(D2073,'Zip Code Lookup'!$A$115:$A$148,'Zip Code Lookup'!$C$115:$C$148,"ORG 1"),"N/A")</f>
        <v>N/A</v>
      </c>
    </row>
    <row r="2074" spans="3:6" x14ac:dyDescent="0.25">
      <c r="C2074" s="89">
        <v>45425</v>
      </c>
      <c r="D2074">
        <v>48080</v>
      </c>
      <c r="E2074" t="str">
        <f>_xlfn.XLOOKUP(_xlfn.XLOOKUP(D2074,'Zip Code Lookup'!$F$29:$F$1276,'Zip Code Lookup'!$G$29:$G$1276),'Data Entry'!$AC$2:$AC$85,'Data Entry'!$AD$2:$AD$85,"Not Found")</f>
        <v>Not Found</v>
      </c>
      <c r="F2074" t="str">
        <f>IF(E2074="ORG 6 / ORG 1",_xlfn.XLOOKUP(D2074,'Zip Code Lookup'!$A$115:$A$148,'Zip Code Lookup'!$C$115:$C$148,"ORG 1"),"N/A")</f>
        <v>N/A</v>
      </c>
    </row>
    <row r="2075" spans="3:6" x14ac:dyDescent="0.25">
      <c r="C2075" s="89">
        <v>45425</v>
      </c>
      <c r="D2075">
        <v>49083</v>
      </c>
      <c r="E2075" t="str">
        <f>_xlfn.XLOOKUP(_xlfn.XLOOKUP(D2075,'Zip Code Lookup'!$F$29:$F$1276,'Zip Code Lookup'!$G$29:$G$1276),'Data Entry'!$AC$2:$AC$85,'Data Entry'!$AD$2:$AD$85,"Not Found")</f>
        <v>ORG 15</v>
      </c>
      <c r="F2075" t="str">
        <f>IF(E2075="ORG 6 / ORG 1",_xlfn.XLOOKUP(D2075,'Zip Code Lookup'!$A$115:$A$148,'Zip Code Lookup'!$C$115:$C$148,"ORG 1"),"N/A")</f>
        <v>N/A</v>
      </c>
    </row>
    <row r="2076" spans="3:6" x14ac:dyDescent="0.25">
      <c r="C2076" s="89">
        <v>45425</v>
      </c>
      <c r="D2076">
        <v>48224</v>
      </c>
      <c r="E2076" t="s">
        <v>1197</v>
      </c>
      <c r="F2076" t="str">
        <f>IF(E2076="ORG 6 / ORG 1",_xlfn.XLOOKUP(D2076,'Zip Code Lookup'!$A$115:$A$148,'Zip Code Lookup'!$C$115:$C$148,"ORG 1"),"N/A")</f>
        <v>N/A</v>
      </c>
    </row>
    <row r="2077" spans="3:6" x14ac:dyDescent="0.25">
      <c r="C2077" s="89">
        <v>45425</v>
      </c>
      <c r="D2077">
        <v>48433</v>
      </c>
      <c r="E2077" t="str">
        <f>_xlfn.XLOOKUP(_xlfn.XLOOKUP(D2077,'Zip Code Lookup'!$F$29:$F$1276,'Zip Code Lookup'!$G$29:$G$1276),'Data Entry'!$AC$2:$AC$85,'Data Entry'!$AD$2:$AD$85,"Not Found")</f>
        <v>ORG 10</v>
      </c>
      <c r="F2077" t="str">
        <f>IF(E2077="ORG 6 / ORG 1",_xlfn.XLOOKUP(D2077,'Zip Code Lookup'!$A$115:$A$148,'Zip Code Lookup'!$C$115:$C$148,"ORG 1"),"N/A")</f>
        <v>N/A</v>
      </c>
    </row>
    <row r="2078" spans="3:6" x14ac:dyDescent="0.25">
      <c r="C2078" s="89">
        <v>45425</v>
      </c>
      <c r="D2078">
        <v>48219</v>
      </c>
      <c r="E2078" t="s">
        <v>1197</v>
      </c>
      <c r="F2078" t="str">
        <f>IF(E2078="ORG 6 / ORG 1",_xlfn.XLOOKUP(D2078,'Zip Code Lookup'!$A$115:$A$148,'Zip Code Lookup'!$C$115:$C$148,"ORG 1"),"N/A")</f>
        <v>N/A</v>
      </c>
    </row>
    <row r="2079" spans="3:6" x14ac:dyDescent="0.25">
      <c r="C2079" s="89">
        <v>45425</v>
      </c>
      <c r="D2079">
        <v>48340</v>
      </c>
      <c r="E2079" t="str">
        <f>_xlfn.XLOOKUP(_xlfn.XLOOKUP(D2079,'Zip Code Lookup'!$F$29:$F$1276,'Zip Code Lookup'!$G$29:$G$1276),'Data Entry'!$AC$2:$AC$85,'Data Entry'!$AD$2:$AD$85,"Not Found")</f>
        <v>Not Found</v>
      </c>
      <c r="F2079" t="str">
        <f>IF(E2079="ORG 6 / ORG 1",_xlfn.XLOOKUP(D2079,'Zip Code Lookup'!$A$115:$A$148,'Zip Code Lookup'!$C$115:$C$148,"ORG 1"),"N/A")</f>
        <v>N/A</v>
      </c>
    </row>
    <row r="2080" spans="3:6" x14ac:dyDescent="0.25">
      <c r="C2080" s="89">
        <v>45425</v>
      </c>
      <c r="D2080">
        <v>48059</v>
      </c>
      <c r="E2080" t="str">
        <f>_xlfn.XLOOKUP(_xlfn.XLOOKUP(D2080,'Zip Code Lookup'!$F$29:$F$1276,'Zip Code Lookup'!$G$29:$G$1276),'Data Entry'!$AC$2:$AC$85,'Data Entry'!$AD$2:$AD$85,"Not Found")</f>
        <v>ORG 8</v>
      </c>
      <c r="F2080" t="str">
        <f>IF(E2080="ORG 6 / ORG 1",_xlfn.XLOOKUP(D2080,'Zip Code Lookup'!$A$115:$A$148,'Zip Code Lookup'!$C$115:$C$148,"ORG 1"),"N/A")</f>
        <v>N/A</v>
      </c>
    </row>
    <row r="2081" spans="3:6" x14ac:dyDescent="0.25">
      <c r="C2081" s="89">
        <v>45425</v>
      </c>
      <c r="D2081">
        <v>49036</v>
      </c>
      <c r="E2081" t="str">
        <f>_xlfn.XLOOKUP(_xlfn.XLOOKUP(D2081,'Zip Code Lookup'!$F$29:$F$1276,'Zip Code Lookup'!$G$29:$G$1276),'Data Entry'!$AC$2:$AC$85,'Data Entry'!$AD$2:$AD$85,"Not Found")</f>
        <v>ORG 15</v>
      </c>
      <c r="F2081" t="str">
        <f>IF(E2081="ORG 6 / ORG 1",_xlfn.XLOOKUP(D2081,'Zip Code Lookup'!$A$115:$A$148,'Zip Code Lookup'!$C$115:$C$148,"ORG 1"),"N/A")</f>
        <v>N/A</v>
      </c>
    </row>
    <row r="2082" spans="3:6" x14ac:dyDescent="0.25">
      <c r="C2082" s="89">
        <v>45425</v>
      </c>
      <c r="D2082">
        <v>49079</v>
      </c>
      <c r="E2082" t="str">
        <f>_xlfn.XLOOKUP(_xlfn.XLOOKUP(D2082,'Zip Code Lookup'!$F$29:$F$1276,'Zip Code Lookup'!$G$29:$G$1276),'Data Entry'!$AC$2:$AC$85,'Data Entry'!$AD$2:$AD$85,"Not Found")</f>
        <v>ORG 13</v>
      </c>
      <c r="F2082" t="str">
        <f>IF(E2082="ORG 6 / ORG 1",_xlfn.XLOOKUP(D2082,'Zip Code Lookup'!$A$115:$A$148,'Zip Code Lookup'!$C$115:$C$148,"ORG 1"),"N/A")</f>
        <v>N/A</v>
      </c>
    </row>
    <row r="2083" spans="3:6" x14ac:dyDescent="0.25">
      <c r="C2083" s="89">
        <v>45425</v>
      </c>
      <c r="D2083">
        <v>49022</v>
      </c>
      <c r="E2083" t="str">
        <f>_xlfn.XLOOKUP(_xlfn.XLOOKUP(D2083,'Zip Code Lookup'!$F$29:$F$1276,'Zip Code Lookup'!$G$29:$G$1276),'Data Entry'!$AC$2:$AC$85,'Data Entry'!$AD$2:$AD$85,"Not Found")</f>
        <v>ORG 13</v>
      </c>
      <c r="F2083" t="str">
        <f>IF(E2083="ORG 6 / ORG 1",_xlfn.XLOOKUP(D2083,'Zip Code Lookup'!$A$115:$A$148,'Zip Code Lookup'!$C$115:$C$148,"ORG 1"),"N/A")</f>
        <v>N/A</v>
      </c>
    </row>
    <row r="2084" spans="3:6" x14ac:dyDescent="0.25">
      <c r="C2084" s="89">
        <v>45425</v>
      </c>
      <c r="D2084">
        <v>49503</v>
      </c>
      <c r="E2084" t="str">
        <f>_xlfn.XLOOKUP(_xlfn.XLOOKUP(D2084,'Zip Code Lookup'!$F$29:$F$1276,'Zip Code Lookup'!$G$29:$G$1276),'Data Entry'!$AC$2:$AC$85,'Data Entry'!$AD$2:$AD$85,"Not Found")</f>
        <v>ORG 2</v>
      </c>
      <c r="F2084" t="str">
        <f>IF(E2084="ORG 6 / ORG 1",_xlfn.XLOOKUP(D2084,'Zip Code Lookup'!$A$115:$A$148,'Zip Code Lookup'!$C$115:$C$148,"ORG 1"),"N/A")</f>
        <v>N/A</v>
      </c>
    </row>
    <row r="2085" spans="3:6" x14ac:dyDescent="0.25">
      <c r="C2085" s="89">
        <v>45425</v>
      </c>
      <c r="D2085">
        <v>49504</v>
      </c>
      <c r="E2085" t="str">
        <f>_xlfn.XLOOKUP(_xlfn.XLOOKUP(D2085,'Zip Code Lookup'!$F$29:$F$1276,'Zip Code Lookup'!$G$29:$G$1276),'Data Entry'!$AC$2:$AC$85,'Data Entry'!$AD$2:$AD$85,"Not Found")</f>
        <v>ORG 2</v>
      </c>
      <c r="F2085" t="str">
        <f>IF(E2085="ORG 6 / ORG 1",_xlfn.XLOOKUP(D2085,'Zip Code Lookup'!$A$115:$A$148,'Zip Code Lookup'!$C$115:$C$148,"ORG 1"),"N/A")</f>
        <v>N/A</v>
      </c>
    </row>
    <row r="2086" spans="3:6" x14ac:dyDescent="0.25">
      <c r="C2086" s="89">
        <v>45426</v>
      </c>
      <c r="D2086">
        <v>49008</v>
      </c>
      <c r="E2086" t="str">
        <f>_xlfn.XLOOKUP(_xlfn.XLOOKUP(D2086,'Zip Code Lookup'!$F$29:$F$1276,'Zip Code Lookup'!$G$29:$G$1276),'Data Entry'!$AC$2:$AC$85,'Data Entry'!$AD$2:$AD$85,"Not Found")</f>
        <v>ORG 15</v>
      </c>
      <c r="F2086" t="str">
        <f>IF(E2086="ORG 6 / ORG 1",_xlfn.XLOOKUP(D2086,'Zip Code Lookup'!$A$115:$A$148,'Zip Code Lookup'!$C$115:$C$148,"ORG 1"),"N/A")</f>
        <v>N/A</v>
      </c>
    </row>
    <row r="2087" spans="3:6" x14ac:dyDescent="0.25">
      <c r="C2087" s="89">
        <v>45426</v>
      </c>
      <c r="D2087">
        <v>49601</v>
      </c>
      <c r="E2087" t="str">
        <f>_xlfn.XLOOKUP(_xlfn.XLOOKUP(D2087,'Zip Code Lookup'!$F$29:$F$1276,'Zip Code Lookup'!$G$29:$G$1276),'Data Entry'!$AC$2:$AC$85,'Data Entry'!$AD$2:$AD$85,"Not Found")</f>
        <v>ORG 15</v>
      </c>
      <c r="F2087" t="str">
        <f>IF(E2087="ORG 6 / ORG 1",_xlfn.XLOOKUP(D2087,'Zip Code Lookup'!$A$115:$A$148,'Zip Code Lookup'!$C$115:$C$148,"ORG 1"),"N/A")</f>
        <v>N/A</v>
      </c>
    </row>
    <row r="2088" spans="3:6" x14ac:dyDescent="0.25">
      <c r="C2088" s="89">
        <v>45426</v>
      </c>
      <c r="D2088">
        <v>49319</v>
      </c>
      <c r="E2088" t="str">
        <f>_xlfn.XLOOKUP(_xlfn.XLOOKUP(D2088,'Zip Code Lookup'!$F$29:$F$1276,'Zip Code Lookup'!$G$29:$G$1276),'Data Entry'!$AC$2:$AC$85,'Data Entry'!$AD$2:$AD$85,"Not Found")</f>
        <v>ORG 2</v>
      </c>
      <c r="F2088" t="str">
        <f>IF(E2088="ORG 6 / ORG 1",_xlfn.XLOOKUP(D2088,'Zip Code Lookup'!$A$115:$A$148,'Zip Code Lookup'!$C$115:$C$148,"ORG 1"),"N/A")</f>
        <v>N/A</v>
      </c>
    </row>
    <row r="2089" spans="3:6" x14ac:dyDescent="0.25">
      <c r="C2089" s="89">
        <v>45426</v>
      </c>
      <c r="D2089">
        <v>49442</v>
      </c>
      <c r="E2089" t="str">
        <f>_xlfn.XLOOKUP(_xlfn.XLOOKUP(D2089,'Zip Code Lookup'!$F$29:$F$1276,'Zip Code Lookup'!$G$29:$G$1276),'Data Entry'!$AC$2:$AC$85,'Data Entry'!$AD$2:$AD$85,"Not Found")</f>
        <v>ORG 2</v>
      </c>
      <c r="F2089" t="str">
        <f>IF(E2089="ORG 6 / ORG 1",_xlfn.XLOOKUP(D2089,'Zip Code Lookup'!$A$115:$A$148,'Zip Code Lookup'!$C$115:$C$148,"ORG 1"),"N/A")</f>
        <v>N/A</v>
      </c>
    </row>
    <row r="2090" spans="3:6" x14ac:dyDescent="0.25">
      <c r="C2090" s="89">
        <v>45426</v>
      </c>
      <c r="D2090">
        <v>49036</v>
      </c>
      <c r="E2090" t="str">
        <f>_xlfn.XLOOKUP(_xlfn.XLOOKUP(D2090,'Zip Code Lookup'!$F$29:$F$1276,'Zip Code Lookup'!$G$29:$G$1276),'Data Entry'!$AC$2:$AC$85,'Data Entry'!$AD$2:$AD$85,"Not Found")</f>
        <v>ORG 15</v>
      </c>
      <c r="F2090" t="str">
        <f>IF(E2090="ORG 6 / ORG 1",_xlfn.XLOOKUP(D2090,'Zip Code Lookup'!$A$115:$A$148,'Zip Code Lookup'!$C$115:$C$148,"ORG 1"),"N/A")</f>
        <v>N/A</v>
      </c>
    </row>
    <row r="2091" spans="3:6" x14ac:dyDescent="0.25">
      <c r="C2091" s="89">
        <v>45427</v>
      </c>
      <c r="D2091">
        <v>49006</v>
      </c>
      <c r="E2091" t="str">
        <f>_xlfn.XLOOKUP(_xlfn.XLOOKUP(D2091,'Zip Code Lookup'!$F$29:$F$1276,'Zip Code Lookup'!$G$29:$G$1276),'Data Entry'!$AC$2:$AC$85,'Data Entry'!$AD$2:$AD$85,"Not Found")</f>
        <v>ORG 15</v>
      </c>
      <c r="F2091" t="str">
        <f>IF(E2091="ORG 6 / ORG 1",_xlfn.XLOOKUP(D2091,'Zip Code Lookup'!$A$115:$A$148,'Zip Code Lookup'!$C$115:$C$148,"ORG 1"),"N/A")</f>
        <v>N/A</v>
      </c>
    </row>
    <row r="2092" spans="3:6" x14ac:dyDescent="0.25">
      <c r="C2092" s="89">
        <v>45427</v>
      </c>
      <c r="D2092">
        <v>49006</v>
      </c>
      <c r="E2092" t="str">
        <f>_xlfn.XLOOKUP(_xlfn.XLOOKUP(D2092,'Zip Code Lookup'!$F$29:$F$1276,'Zip Code Lookup'!$G$29:$G$1276),'Data Entry'!$AC$2:$AC$85,'Data Entry'!$AD$2:$AD$85,"Not Found")</f>
        <v>ORG 15</v>
      </c>
      <c r="F2092" t="str">
        <f>IF(E2092="ORG 6 / ORG 1",_xlfn.XLOOKUP(D2092,'Zip Code Lookup'!$A$115:$A$148,'Zip Code Lookup'!$C$115:$C$148,"ORG 1"),"N/A")</f>
        <v>N/A</v>
      </c>
    </row>
    <row r="2093" spans="3:6" x14ac:dyDescent="0.25">
      <c r="C2093" s="89">
        <v>45427</v>
      </c>
      <c r="D2093">
        <v>48451</v>
      </c>
      <c r="E2093" t="str">
        <f>_xlfn.XLOOKUP(_xlfn.XLOOKUP(D2093,'Zip Code Lookup'!$F$29:$F$1276,'Zip Code Lookup'!$G$29:$G$1276),'Data Entry'!$AC$2:$AC$85,'Data Entry'!$AD$2:$AD$85,"Not Found")</f>
        <v>ORG 10</v>
      </c>
      <c r="F2093" t="str">
        <f>IF(E2093="ORG 6 / ORG 1",_xlfn.XLOOKUP(D2093,'Zip Code Lookup'!$A$115:$A$148,'Zip Code Lookup'!$C$115:$C$148,"ORG 1"),"N/A")</f>
        <v>N/A</v>
      </c>
    </row>
    <row r="2094" spans="3:6" x14ac:dyDescent="0.25">
      <c r="C2094" s="89">
        <v>45427</v>
      </c>
      <c r="D2094">
        <v>49008</v>
      </c>
      <c r="E2094" t="str">
        <f>_xlfn.XLOOKUP(_xlfn.XLOOKUP(D2094,'Zip Code Lookup'!$F$29:$F$1276,'Zip Code Lookup'!$G$29:$G$1276),'Data Entry'!$AC$2:$AC$85,'Data Entry'!$AD$2:$AD$85,"Not Found")</f>
        <v>ORG 15</v>
      </c>
      <c r="F2094" t="str">
        <f>IF(E2094="ORG 6 / ORG 1",_xlfn.XLOOKUP(D2094,'Zip Code Lookup'!$A$115:$A$148,'Zip Code Lookup'!$C$115:$C$148,"ORG 1"),"N/A")</f>
        <v>N/A</v>
      </c>
    </row>
    <row r="2095" spans="3:6" x14ac:dyDescent="0.25">
      <c r="C2095" s="89">
        <v>45428</v>
      </c>
      <c r="D2095">
        <v>49080</v>
      </c>
      <c r="E2095" t="str">
        <f>_xlfn.XLOOKUP(_xlfn.XLOOKUP(D2095,'Zip Code Lookup'!$F$29:$F$1276,'Zip Code Lookup'!$G$29:$G$1276),'Data Entry'!$AC$2:$AC$85,'Data Entry'!$AD$2:$AD$85,"Not Found")</f>
        <v>ORG 2</v>
      </c>
      <c r="F2095" t="str">
        <f>IF(E2095="ORG 6 / ORG 1",_xlfn.XLOOKUP(D2095,'Zip Code Lookup'!$A$115:$A$148,'Zip Code Lookup'!$C$115:$C$148,"ORG 1"),"N/A")</f>
        <v>N/A</v>
      </c>
    </row>
    <row r="2096" spans="3:6" x14ac:dyDescent="0.25">
      <c r="C2096" s="89">
        <v>45428</v>
      </c>
      <c r="D2096">
        <v>49001</v>
      </c>
      <c r="E2096" t="str">
        <f>_xlfn.XLOOKUP(_xlfn.XLOOKUP(D2096,'Zip Code Lookup'!$F$29:$F$1276,'Zip Code Lookup'!$G$29:$G$1276),'Data Entry'!$AC$2:$AC$85,'Data Entry'!$AD$2:$AD$85,"Not Found")</f>
        <v>ORG 15</v>
      </c>
      <c r="F2096" t="str">
        <f>IF(E2096="ORG 6 / ORG 1",_xlfn.XLOOKUP(D2096,'Zip Code Lookup'!$A$115:$A$148,'Zip Code Lookup'!$C$115:$C$148,"ORG 1"),"N/A")</f>
        <v>N/A</v>
      </c>
    </row>
    <row r="2097" spans="3:6" x14ac:dyDescent="0.25">
      <c r="C2097" s="89">
        <v>45428</v>
      </c>
      <c r="D2097">
        <v>49330</v>
      </c>
      <c r="E2097" t="str">
        <f>_xlfn.XLOOKUP(_xlfn.XLOOKUP(D2097,'Zip Code Lookup'!$F$29:$F$1276,'Zip Code Lookup'!$G$29:$G$1276),'Data Entry'!$AC$2:$AC$85,'Data Entry'!$AD$2:$AD$85,"Not Found")</f>
        <v>ORG 2</v>
      </c>
      <c r="F2097" t="str">
        <f>IF(E2097="ORG 6 / ORG 1",_xlfn.XLOOKUP(D2097,'Zip Code Lookup'!$A$115:$A$148,'Zip Code Lookup'!$C$115:$C$148,"ORG 1"),"N/A")</f>
        <v>N/A</v>
      </c>
    </row>
    <row r="2098" spans="3:6" x14ac:dyDescent="0.25">
      <c r="C2098" s="89">
        <v>45429</v>
      </c>
      <c r="D2098">
        <v>49442</v>
      </c>
      <c r="E2098" t="str">
        <f>_xlfn.XLOOKUP(_xlfn.XLOOKUP(D2098,'Zip Code Lookup'!$F$29:$F$1276,'Zip Code Lookup'!$G$29:$G$1276),'Data Entry'!$AC$2:$AC$85,'Data Entry'!$AD$2:$AD$85,"Not Found")</f>
        <v>ORG 2</v>
      </c>
      <c r="F2098" t="str">
        <f>IF(E2098="ORG 6 / ORG 1",_xlfn.XLOOKUP(D2098,'Zip Code Lookup'!$A$115:$A$148,'Zip Code Lookup'!$C$115:$C$148,"ORG 1"),"N/A")</f>
        <v>N/A</v>
      </c>
    </row>
    <row r="2099" spans="3:6" x14ac:dyDescent="0.25">
      <c r="C2099" s="89">
        <v>45432</v>
      </c>
      <c r="D2099">
        <v>49001</v>
      </c>
      <c r="E2099" t="str">
        <f>_xlfn.XLOOKUP(_xlfn.XLOOKUP(D2099,'Zip Code Lookup'!$F$29:$F$1276,'Zip Code Lookup'!$G$29:$G$1276),'Data Entry'!$AC$2:$AC$85,'Data Entry'!$AD$2:$AD$85,"Not Found")</f>
        <v>ORG 15</v>
      </c>
      <c r="F2099" t="str">
        <f>IF(E2099="ORG 6 / ORG 1",_xlfn.XLOOKUP(D2099,'Zip Code Lookup'!$A$115:$A$148,'Zip Code Lookup'!$C$115:$C$148,"ORG 1"),"N/A")</f>
        <v>N/A</v>
      </c>
    </row>
    <row r="2100" spans="3:6" x14ac:dyDescent="0.25">
      <c r="C2100" s="89">
        <v>45432</v>
      </c>
      <c r="D2100">
        <v>48195</v>
      </c>
      <c r="E2100" t="s">
        <v>1191</v>
      </c>
      <c r="F2100" t="str">
        <f>IF(E2100="ORG 6 / ORG 1",_xlfn.XLOOKUP(D2100,'Zip Code Lookup'!$A$115:$A$148,'Zip Code Lookup'!$C$115:$C$148,"ORG 1"),"N/A")</f>
        <v>N/A</v>
      </c>
    </row>
    <row r="2101" spans="3:6" x14ac:dyDescent="0.25">
      <c r="C2101" s="89">
        <v>45432</v>
      </c>
      <c r="D2101">
        <v>48180</v>
      </c>
      <c r="E2101" t="s">
        <v>1191</v>
      </c>
      <c r="F2101" t="str">
        <f>IF(E2101="ORG 6 / ORG 1",_xlfn.XLOOKUP(D2101,'Zip Code Lookup'!$A$115:$A$148,'Zip Code Lookup'!$C$115:$C$148,"ORG 1"),"N/A")</f>
        <v>N/A</v>
      </c>
    </row>
    <row r="2102" spans="3:6" x14ac:dyDescent="0.25">
      <c r="C2102" s="89">
        <v>45432</v>
      </c>
      <c r="D2102">
        <v>48618</v>
      </c>
      <c r="E2102" t="str">
        <f>_xlfn.XLOOKUP(_xlfn.XLOOKUP(D2102,'Zip Code Lookup'!$F$29:$F$1276,'Zip Code Lookup'!$G$29:$G$1276),'Data Entry'!$AC$2:$AC$85,'Data Entry'!$AD$2:$AD$85,"Not Found")</f>
        <v>ORG 11</v>
      </c>
      <c r="F2102" t="str">
        <f>IF(E2102="ORG 6 / ORG 1",_xlfn.XLOOKUP(D2102,'Zip Code Lookup'!$A$115:$A$148,'Zip Code Lookup'!$C$115:$C$148,"ORG 1"),"N/A")</f>
        <v>N/A</v>
      </c>
    </row>
    <row r="2103" spans="3:6" x14ac:dyDescent="0.25">
      <c r="C2103" s="89">
        <v>45432</v>
      </c>
      <c r="D2103">
        <v>49073</v>
      </c>
      <c r="E2103" t="str">
        <f>_xlfn.XLOOKUP(_xlfn.XLOOKUP(D2103,'Zip Code Lookup'!$F$29:$F$1276,'Zip Code Lookup'!$G$29:$G$1276),'Data Entry'!$AC$2:$AC$85,'Data Entry'!$AD$2:$AD$85,"Not Found")</f>
        <v>ORG 2</v>
      </c>
      <c r="F2103" t="str">
        <f>IF(E2103="ORG 6 / ORG 1",_xlfn.XLOOKUP(D2103,'Zip Code Lookup'!$A$115:$A$148,'Zip Code Lookup'!$C$115:$C$148,"ORG 1"),"N/A")</f>
        <v>N/A</v>
      </c>
    </row>
    <row r="2104" spans="3:6" x14ac:dyDescent="0.25">
      <c r="C2104" s="89">
        <v>45432</v>
      </c>
      <c r="D2104">
        <v>49094</v>
      </c>
      <c r="E2104" t="str">
        <f>_xlfn.XLOOKUP(_xlfn.XLOOKUP(D2104,'Zip Code Lookup'!$F$29:$F$1276,'Zip Code Lookup'!$G$29:$G$1276),'Data Entry'!$AC$2:$AC$85,'Data Entry'!$AD$2:$AD$85,"Not Found")</f>
        <v>ORG 15</v>
      </c>
      <c r="F2104" t="str">
        <f>IF(E2104="ORG 6 / ORG 1",_xlfn.XLOOKUP(D2104,'Zip Code Lookup'!$A$115:$A$148,'Zip Code Lookup'!$C$115:$C$148,"ORG 1"),"N/A")</f>
        <v>N/A</v>
      </c>
    </row>
    <row r="2105" spans="3:6" x14ac:dyDescent="0.25">
      <c r="C2105" s="89">
        <v>45432</v>
      </c>
      <c r="D2105">
        <v>48146</v>
      </c>
      <c r="E2105" t="s">
        <v>1191</v>
      </c>
      <c r="F2105" t="str">
        <f>IF(E2105="ORG 6 / ORG 1",_xlfn.XLOOKUP(D2105,'Zip Code Lookup'!$A$115:$A$148,'Zip Code Lookup'!$C$115:$C$148,"ORG 1"),"N/A")</f>
        <v>N/A</v>
      </c>
    </row>
    <row r="2106" spans="3:6" x14ac:dyDescent="0.25">
      <c r="C2106" s="89">
        <v>45432</v>
      </c>
      <c r="D2106">
        <v>48823</v>
      </c>
      <c r="E2106" t="str">
        <f>_xlfn.XLOOKUP(_xlfn.XLOOKUP(D2106,'Zip Code Lookup'!$F$29:$F$1276,'Zip Code Lookup'!$G$29:$G$1276),'Data Entry'!$AC$2:$AC$85,'Data Entry'!$AD$2:$AD$85,"Not Found")</f>
        <v>ORG 14</v>
      </c>
      <c r="F2106" t="str">
        <f>IF(E2106="ORG 6 / ORG 1",_xlfn.XLOOKUP(D2106,'Zip Code Lookup'!$A$115:$A$148,'Zip Code Lookup'!$C$115:$C$148,"ORG 1"),"N/A")</f>
        <v>N/A</v>
      </c>
    </row>
    <row r="2107" spans="3:6" x14ac:dyDescent="0.25">
      <c r="C2107" s="89">
        <v>45432</v>
      </c>
      <c r="D2107">
        <v>49201</v>
      </c>
      <c r="E2107" t="str">
        <f>_xlfn.XLOOKUP(_xlfn.XLOOKUP(D2107,'Zip Code Lookup'!$F$29:$F$1276,'Zip Code Lookup'!$G$29:$G$1276),'Data Entry'!$AC$2:$AC$85,'Data Entry'!$AD$2:$AD$85,"Not Found")</f>
        <v>ORG 12</v>
      </c>
      <c r="F2107" t="str">
        <f>IF(E2107="ORG 6 / ORG 1",_xlfn.XLOOKUP(D2107,'Zip Code Lookup'!$A$115:$A$148,'Zip Code Lookup'!$C$115:$C$148,"ORG 1"),"N/A")</f>
        <v>N/A</v>
      </c>
    </row>
    <row r="2108" spans="3:6" x14ac:dyDescent="0.25">
      <c r="C2108" s="89">
        <v>45432</v>
      </c>
      <c r="D2108">
        <v>49202</v>
      </c>
      <c r="E2108" t="str">
        <f>_xlfn.XLOOKUP(_xlfn.XLOOKUP(D2108,'Zip Code Lookup'!$F$29:$F$1276,'Zip Code Lookup'!$G$29:$G$1276),'Data Entry'!$AC$2:$AC$85,'Data Entry'!$AD$2:$AD$85,"Not Found")</f>
        <v>ORG 12</v>
      </c>
      <c r="F2108" t="str">
        <f>IF(E2108="ORG 6 / ORG 1",_xlfn.XLOOKUP(D2108,'Zip Code Lookup'!$A$115:$A$148,'Zip Code Lookup'!$C$115:$C$148,"ORG 1"),"N/A")</f>
        <v>N/A</v>
      </c>
    </row>
    <row r="2109" spans="3:6" x14ac:dyDescent="0.25">
      <c r="C2109" s="89">
        <v>45432</v>
      </c>
      <c r="D2109">
        <v>48219</v>
      </c>
      <c r="E2109" t="s">
        <v>1197</v>
      </c>
      <c r="F2109" t="str">
        <f>IF(E2109="ORG 6 / ORG 1",_xlfn.XLOOKUP(D2109,'Zip Code Lookup'!$A$115:$A$148,'Zip Code Lookup'!$C$115:$C$148,"ORG 1"),"N/A")</f>
        <v>N/A</v>
      </c>
    </row>
    <row r="2110" spans="3:6" x14ac:dyDescent="0.25">
      <c r="C2110" s="89">
        <v>45432</v>
      </c>
      <c r="D2110">
        <v>48060</v>
      </c>
      <c r="E2110" t="str">
        <f>_xlfn.XLOOKUP(_xlfn.XLOOKUP(D2110,'Zip Code Lookup'!$F$29:$F$1276,'Zip Code Lookup'!$G$29:$G$1276),'Data Entry'!$AC$2:$AC$85,'Data Entry'!$AD$2:$AD$85,"Not Found")</f>
        <v>ORG 8</v>
      </c>
      <c r="F2110" t="str">
        <f>IF(E2110="ORG 6 / ORG 1",_xlfn.XLOOKUP(D2110,'Zip Code Lookup'!$A$115:$A$148,'Zip Code Lookup'!$C$115:$C$148,"ORG 1"),"N/A")</f>
        <v>N/A</v>
      </c>
    </row>
    <row r="2111" spans="3:6" x14ac:dyDescent="0.25">
      <c r="C2111" s="89">
        <v>45433</v>
      </c>
      <c r="D2111">
        <v>49444</v>
      </c>
      <c r="E2111" t="str">
        <f>_xlfn.XLOOKUP(_xlfn.XLOOKUP(D2111,'Zip Code Lookup'!$F$29:$F$1276,'Zip Code Lookup'!$G$29:$G$1276),'Data Entry'!$AC$2:$AC$85,'Data Entry'!$AD$2:$AD$85,"Not Found")</f>
        <v>ORG 2</v>
      </c>
      <c r="F2111" t="str">
        <f>IF(E2111="ORG 6 / ORG 1",_xlfn.XLOOKUP(D2111,'Zip Code Lookup'!$A$115:$A$148,'Zip Code Lookup'!$C$115:$C$148,"ORG 1"),"N/A")</f>
        <v>N/A</v>
      </c>
    </row>
    <row r="2112" spans="3:6" x14ac:dyDescent="0.25">
      <c r="C2112" s="89">
        <v>45433</v>
      </c>
      <c r="D2112">
        <v>48341</v>
      </c>
      <c r="E2112" t="str">
        <f>_xlfn.XLOOKUP(_xlfn.XLOOKUP(D2112,'Zip Code Lookup'!$F$29:$F$1276,'Zip Code Lookup'!$G$29:$G$1276),'Data Entry'!$AC$2:$AC$85,'Data Entry'!$AD$2:$AD$85,"Not Found")</f>
        <v>Not Found</v>
      </c>
      <c r="F2112" t="str">
        <f>IF(E2112="ORG 6 / ORG 1",_xlfn.XLOOKUP(D2112,'Zip Code Lookup'!$A$115:$A$148,'Zip Code Lookup'!$C$115:$C$148,"ORG 1"),"N/A")</f>
        <v>N/A</v>
      </c>
    </row>
    <row r="2113" spans="3:6" x14ac:dyDescent="0.25">
      <c r="C2113" s="89">
        <v>45433</v>
      </c>
      <c r="D2113">
        <v>48310</v>
      </c>
      <c r="E2113" t="str">
        <f>_xlfn.XLOOKUP(_xlfn.XLOOKUP(D2113,'Zip Code Lookup'!$F$29:$F$1276,'Zip Code Lookup'!$G$29:$G$1276),'Data Entry'!$AC$2:$AC$85,'Data Entry'!$AD$2:$AD$85,"Not Found")</f>
        <v>Not Found</v>
      </c>
      <c r="F2113" t="str">
        <f>IF(E2113="ORG 6 / ORG 1",_xlfn.XLOOKUP(D2113,'Zip Code Lookup'!$A$115:$A$148,'Zip Code Lookup'!$C$115:$C$148,"ORG 1"),"N/A")</f>
        <v>N/A</v>
      </c>
    </row>
    <row r="2114" spans="3:6" x14ac:dyDescent="0.25">
      <c r="C2114" s="89">
        <v>45433</v>
      </c>
      <c r="D2114">
        <v>48336</v>
      </c>
      <c r="E2114" t="str">
        <f>_xlfn.XLOOKUP(_xlfn.XLOOKUP(D2114,'Zip Code Lookup'!$F$29:$F$1276,'Zip Code Lookup'!$G$29:$G$1276),'Data Entry'!$AC$2:$AC$85,'Data Entry'!$AD$2:$AD$85,"Not Found")</f>
        <v>Not Found</v>
      </c>
      <c r="F2114" t="str">
        <f>IF(E2114="ORG 6 / ORG 1",_xlfn.XLOOKUP(D2114,'Zip Code Lookup'!$A$115:$A$148,'Zip Code Lookup'!$C$115:$C$148,"ORG 1"),"N/A")</f>
        <v>N/A</v>
      </c>
    </row>
    <row r="2115" spans="3:6" x14ac:dyDescent="0.25">
      <c r="C2115" s="89">
        <v>45434</v>
      </c>
      <c r="D2115">
        <v>48706</v>
      </c>
      <c r="E2115" t="str">
        <f>_xlfn.XLOOKUP(_xlfn.XLOOKUP(D2115,'Zip Code Lookup'!$F$29:$F$1276,'Zip Code Lookup'!$G$29:$G$1276),'Data Entry'!$AC$2:$AC$85,'Data Entry'!$AD$2:$AD$85,"Not Found")</f>
        <v>ORG 11</v>
      </c>
      <c r="F2115" t="str">
        <f>IF(E2115="ORG 6 / ORG 1",_xlfn.XLOOKUP(D2115,'Zip Code Lookup'!$A$115:$A$148,'Zip Code Lookup'!$C$115:$C$148,"ORG 1"),"N/A")</f>
        <v>N/A</v>
      </c>
    </row>
    <row r="2116" spans="3:6" x14ac:dyDescent="0.25">
      <c r="C2116" s="89">
        <v>45434</v>
      </c>
      <c r="D2116">
        <v>49915</v>
      </c>
      <c r="E2116" t="str">
        <f>_xlfn.XLOOKUP(_xlfn.XLOOKUP(D2116,'Zip Code Lookup'!$F$29:$F$1276,'Zip Code Lookup'!$G$29:$G$1276),'Data Entry'!$AC$2:$AC$85,'Data Entry'!$AD$2:$AD$85,"Not Found")</f>
        <v>ORG 3</v>
      </c>
      <c r="F2116" t="str">
        <f>IF(E2116="ORG 6 / ORG 1",_xlfn.XLOOKUP(D2116,'Zip Code Lookup'!$A$115:$A$148,'Zip Code Lookup'!$C$115:$C$148,"ORG 1"),"N/A")</f>
        <v>N/A</v>
      </c>
    </row>
    <row r="2117" spans="3:6" x14ac:dyDescent="0.25">
      <c r="C2117" s="89">
        <v>45434</v>
      </c>
      <c r="D2117">
        <v>48185</v>
      </c>
      <c r="E2117" t="s">
        <v>1191</v>
      </c>
      <c r="F2117" t="str">
        <f>IF(E2117="ORG 6 / ORG 1",_xlfn.XLOOKUP(D2117,'Zip Code Lookup'!$A$115:$A$148,'Zip Code Lookup'!$C$115:$C$148,"ORG 1"),"N/A")</f>
        <v>N/A</v>
      </c>
    </row>
    <row r="2118" spans="3:6" x14ac:dyDescent="0.25">
      <c r="C2118" s="89">
        <v>45434</v>
      </c>
      <c r="D2118">
        <v>49684</v>
      </c>
      <c r="E2118" t="str">
        <f>_xlfn.XLOOKUP(_xlfn.XLOOKUP(D2118,'Zip Code Lookup'!$F$29:$F$1276,'Zip Code Lookup'!$G$29:$G$1276),'Data Entry'!$AC$2:$AC$85,'Data Entry'!$AD$2:$AD$85,"Not Found")</f>
        <v>ORG 15</v>
      </c>
      <c r="F2118" t="str">
        <f>IF(E2118="ORG 6 / ORG 1",_xlfn.XLOOKUP(D2118,'Zip Code Lookup'!$A$115:$A$148,'Zip Code Lookup'!$C$115:$C$148,"ORG 1"),"N/A")</f>
        <v>N/A</v>
      </c>
    </row>
    <row r="2119" spans="3:6" x14ac:dyDescent="0.25">
      <c r="C2119" s="89">
        <v>45434</v>
      </c>
      <c r="D2119">
        <v>48203</v>
      </c>
      <c r="E2119" t="s">
        <v>1197</v>
      </c>
      <c r="F2119" t="str">
        <f>IF(E2119="ORG 6 / ORG 1",_xlfn.XLOOKUP(D2119,'Zip Code Lookup'!$A$115:$A$148,'Zip Code Lookup'!$C$115:$C$148,"ORG 1"),"N/A")</f>
        <v>N/A</v>
      </c>
    </row>
    <row r="2120" spans="3:6" x14ac:dyDescent="0.25">
      <c r="C2120" s="89">
        <v>45434</v>
      </c>
      <c r="D2120">
        <v>49001</v>
      </c>
      <c r="E2120" t="str">
        <f>_xlfn.XLOOKUP(_xlfn.XLOOKUP(D2120,'Zip Code Lookup'!$F$29:$F$1276,'Zip Code Lookup'!$G$29:$G$1276),'Data Entry'!$AC$2:$AC$85,'Data Entry'!$AD$2:$AD$85,"Not Found")</f>
        <v>ORG 15</v>
      </c>
      <c r="F2120" t="str">
        <f>IF(E2120="ORG 6 / ORG 1",_xlfn.XLOOKUP(D2120,'Zip Code Lookup'!$A$115:$A$148,'Zip Code Lookup'!$C$115:$C$148,"ORG 1"),"N/A")</f>
        <v>N/A</v>
      </c>
    </row>
    <row r="2121" spans="3:6" x14ac:dyDescent="0.25">
      <c r="C2121" s="89">
        <v>45434</v>
      </c>
      <c r="D2121">
        <v>49450</v>
      </c>
      <c r="E2121" t="str">
        <f>_xlfn.XLOOKUP(_xlfn.XLOOKUP(D2121,'Zip Code Lookup'!$F$29:$F$1276,'Zip Code Lookup'!$G$29:$G$1276),'Data Entry'!$AC$2:$AC$85,'Data Entry'!$AD$2:$AD$85,"Not Found")</f>
        <v>ORG 2</v>
      </c>
      <c r="F2121" t="str">
        <f>IF(E2121="ORG 6 / ORG 1",_xlfn.XLOOKUP(D2121,'Zip Code Lookup'!$A$115:$A$148,'Zip Code Lookup'!$C$115:$C$148,"ORG 1"),"N/A")</f>
        <v>N/A</v>
      </c>
    </row>
    <row r="2122" spans="3:6" x14ac:dyDescent="0.25">
      <c r="C2122" s="89">
        <v>45435</v>
      </c>
      <c r="D2122">
        <v>49509</v>
      </c>
      <c r="E2122" t="str">
        <f>_xlfn.XLOOKUP(_xlfn.XLOOKUP(D2122,'Zip Code Lookup'!$F$29:$F$1276,'Zip Code Lookup'!$G$29:$G$1276),'Data Entry'!$AC$2:$AC$85,'Data Entry'!$AD$2:$AD$85,"Not Found")</f>
        <v>ORG 2</v>
      </c>
      <c r="F2122" t="str">
        <f>IF(E2122="ORG 6 / ORG 1",_xlfn.XLOOKUP(D2122,'Zip Code Lookup'!$A$115:$A$148,'Zip Code Lookup'!$C$115:$C$148,"ORG 1"),"N/A")</f>
        <v>N/A</v>
      </c>
    </row>
    <row r="2123" spans="3:6" x14ac:dyDescent="0.25">
      <c r="C2123" s="89">
        <v>45435</v>
      </c>
      <c r="D2123">
        <v>49503</v>
      </c>
      <c r="E2123" t="str">
        <f>_xlfn.XLOOKUP(_xlfn.XLOOKUP(D2123,'Zip Code Lookup'!$F$29:$F$1276,'Zip Code Lookup'!$G$29:$G$1276),'Data Entry'!$AC$2:$AC$85,'Data Entry'!$AD$2:$AD$85,"Not Found")</f>
        <v>ORG 2</v>
      </c>
      <c r="F2123" t="str">
        <f>IF(E2123="ORG 6 / ORG 1",_xlfn.XLOOKUP(D2123,'Zip Code Lookup'!$A$115:$A$148,'Zip Code Lookup'!$C$115:$C$148,"ORG 1"),"N/A")</f>
        <v>N/A</v>
      </c>
    </row>
    <row r="2124" spans="3:6" x14ac:dyDescent="0.25">
      <c r="C2124" s="89">
        <v>45435</v>
      </c>
      <c r="D2124">
        <v>48601</v>
      </c>
      <c r="E2124" t="str">
        <f>_xlfn.XLOOKUP(_xlfn.XLOOKUP(D2124,'Zip Code Lookup'!$F$29:$F$1276,'Zip Code Lookup'!$G$29:$G$1276),'Data Entry'!$AC$2:$AC$85,'Data Entry'!$AD$2:$AD$85,"Not Found")</f>
        <v>ORG 11</v>
      </c>
      <c r="F2124" t="str">
        <f>IF(E2124="ORG 6 / ORG 1",_xlfn.XLOOKUP(D2124,'Zip Code Lookup'!$A$115:$A$148,'Zip Code Lookup'!$C$115:$C$148,"ORG 1"),"N/A")</f>
        <v>N/A</v>
      </c>
    </row>
    <row r="2125" spans="3:6" x14ac:dyDescent="0.25">
      <c r="C2125" s="89">
        <v>45436</v>
      </c>
      <c r="D2125">
        <v>49009</v>
      </c>
      <c r="E2125" t="str">
        <f>_xlfn.XLOOKUP(_xlfn.XLOOKUP(D2125,'Zip Code Lookup'!$F$29:$F$1276,'Zip Code Lookup'!$G$29:$G$1276),'Data Entry'!$AC$2:$AC$85,'Data Entry'!$AD$2:$AD$85,"Not Found")</f>
        <v>ORG 15</v>
      </c>
      <c r="F2125" t="str">
        <f>IF(E2125="ORG 6 / ORG 1",_xlfn.XLOOKUP(D2125,'Zip Code Lookup'!$A$115:$A$148,'Zip Code Lookup'!$C$115:$C$148,"ORG 1"),"N/A")</f>
        <v>N/A</v>
      </c>
    </row>
    <row r="2126" spans="3:6" x14ac:dyDescent="0.25">
      <c r="C2126" s="89">
        <v>45436</v>
      </c>
      <c r="D2126">
        <v>48225</v>
      </c>
      <c r="E2126" t="s">
        <v>1197</v>
      </c>
      <c r="F2126" t="str">
        <f>IF(E2126="ORG 6 / ORG 1",_xlfn.XLOOKUP(D2126,'Zip Code Lookup'!$A$115:$A$148,'Zip Code Lookup'!$C$115:$C$148,"ORG 1"),"N/A")</f>
        <v>N/A</v>
      </c>
    </row>
    <row r="2127" spans="3:6" x14ac:dyDescent="0.25">
      <c r="C2127" s="89">
        <v>45437</v>
      </c>
      <c r="D2127">
        <v>49544</v>
      </c>
      <c r="E2127" t="str">
        <f>_xlfn.XLOOKUP(_xlfn.XLOOKUP(D2127,'Zip Code Lookup'!$F$29:$F$1276,'Zip Code Lookup'!$G$29:$G$1276),'Data Entry'!$AC$2:$AC$85,'Data Entry'!$AD$2:$AD$85,"Not Found")</f>
        <v>ORG 2</v>
      </c>
      <c r="F2127" t="str">
        <f>IF(E2127="ORG 6 / ORG 1",_xlfn.XLOOKUP(D2127,'Zip Code Lookup'!$A$115:$A$148,'Zip Code Lookup'!$C$115:$C$148,"ORG 1"),"N/A")</f>
        <v>N/A</v>
      </c>
    </row>
    <row r="2128" spans="3:6" x14ac:dyDescent="0.25">
      <c r="C2128" s="89">
        <v>45438</v>
      </c>
      <c r="D2128">
        <v>48088</v>
      </c>
      <c r="E2128" t="str">
        <f>_xlfn.XLOOKUP(_xlfn.XLOOKUP(D2128,'Zip Code Lookup'!$F$29:$F$1276,'Zip Code Lookup'!$G$29:$G$1276),'Data Entry'!$AC$2:$AC$85,'Data Entry'!$AD$2:$AD$85,"Not Found")</f>
        <v>Not Found</v>
      </c>
      <c r="F2128" t="str">
        <f>IF(E2128="ORG 6 / ORG 1",_xlfn.XLOOKUP(D2128,'Zip Code Lookup'!$A$115:$A$148,'Zip Code Lookup'!$C$115:$C$148,"ORG 1"),"N/A")</f>
        <v>N/A</v>
      </c>
    </row>
    <row r="2129" spans="3:6" x14ac:dyDescent="0.25">
      <c r="C2129" s="89">
        <v>45438</v>
      </c>
      <c r="D2129">
        <v>48111</v>
      </c>
      <c r="E2129" t="s">
        <v>1191</v>
      </c>
      <c r="F2129" t="str">
        <f>IF(E2129="ORG 6 / ORG 1",_xlfn.XLOOKUP(D2129,'Zip Code Lookup'!$A$115:$A$148,'Zip Code Lookup'!$C$115:$C$148,"ORG 1"),"N/A")</f>
        <v>N/A</v>
      </c>
    </row>
    <row r="2130" spans="3:6" x14ac:dyDescent="0.25">
      <c r="C2130" s="89">
        <v>45439</v>
      </c>
      <c r="D2130">
        <v>48439</v>
      </c>
      <c r="E2130" t="str">
        <f>_xlfn.XLOOKUP(_xlfn.XLOOKUP(D2130,'Zip Code Lookup'!$F$29:$F$1276,'Zip Code Lookup'!$G$29:$G$1276),'Data Entry'!$AC$2:$AC$85,'Data Entry'!$AD$2:$AD$85,"Not Found")</f>
        <v>ORG 10</v>
      </c>
      <c r="F2130" t="str">
        <f>IF(E2130="ORG 6 / ORG 1",_xlfn.XLOOKUP(D2130,'Zip Code Lookup'!$A$115:$A$148,'Zip Code Lookup'!$C$115:$C$148,"ORG 1"),"N/A")</f>
        <v>N/A</v>
      </c>
    </row>
    <row r="2131" spans="3:6" x14ac:dyDescent="0.25">
      <c r="C2131" s="89">
        <v>45439</v>
      </c>
      <c r="D2131">
        <v>48225</v>
      </c>
      <c r="E2131" t="s">
        <v>1197</v>
      </c>
      <c r="F2131" t="str">
        <f>IF(E2131="ORG 6 / ORG 1",_xlfn.XLOOKUP(D2131,'Zip Code Lookup'!$A$115:$A$148,'Zip Code Lookup'!$C$115:$C$148,"ORG 1"),"N/A")</f>
        <v>N/A</v>
      </c>
    </row>
    <row r="2132" spans="3:6" x14ac:dyDescent="0.25">
      <c r="C2132" s="89">
        <v>45440</v>
      </c>
      <c r="D2132">
        <v>49442</v>
      </c>
      <c r="E2132" t="str">
        <f>_xlfn.XLOOKUP(_xlfn.XLOOKUP(D2132,'Zip Code Lookup'!$F$29:$F$1276,'Zip Code Lookup'!$G$29:$G$1276),'Data Entry'!$AC$2:$AC$85,'Data Entry'!$AD$2:$AD$85,"Not Found")</f>
        <v>ORG 2</v>
      </c>
      <c r="F2132" t="str">
        <f>IF(E2132="ORG 6 / ORG 1",_xlfn.XLOOKUP(D2132,'Zip Code Lookup'!$A$115:$A$148,'Zip Code Lookup'!$C$115:$C$148,"ORG 1"),"N/A")</f>
        <v>N/A</v>
      </c>
    </row>
    <row r="2133" spans="3:6" x14ac:dyDescent="0.25">
      <c r="C2133" s="89">
        <v>45440</v>
      </c>
      <c r="D2133">
        <v>48186</v>
      </c>
      <c r="E2133" t="s">
        <v>1191</v>
      </c>
      <c r="F2133" t="str">
        <f>IF(E2133="ORG 6 / ORG 1",_xlfn.XLOOKUP(D2133,'Zip Code Lookup'!$A$115:$A$148,'Zip Code Lookup'!$C$115:$C$148,"ORG 1"),"N/A")</f>
        <v>N/A</v>
      </c>
    </row>
    <row r="2134" spans="3:6" x14ac:dyDescent="0.25">
      <c r="C2134" s="89">
        <v>45440</v>
      </c>
      <c r="D2134">
        <v>48220</v>
      </c>
      <c r="E2134" t="str">
        <f>_xlfn.XLOOKUP(_xlfn.XLOOKUP(D2134,'Zip Code Lookup'!$F$29:$F$1276,'Zip Code Lookup'!$G$29:$G$1276),'Data Entry'!$AC$2:$AC$85,'Data Entry'!$AD$2:$AD$85,"Not Found")</f>
        <v>Not Found</v>
      </c>
      <c r="F2134" t="str">
        <f>IF(E2134="ORG 6 / ORG 1",_xlfn.XLOOKUP(D2134,'Zip Code Lookup'!$A$115:$A$148,'Zip Code Lookup'!$C$115:$C$148,"ORG 1"),"N/A")</f>
        <v>N/A</v>
      </c>
    </row>
    <row r="2135" spans="3:6" x14ac:dyDescent="0.25">
      <c r="C2135" s="89">
        <v>45440</v>
      </c>
      <c r="D2135">
        <v>48195</v>
      </c>
      <c r="E2135" t="s">
        <v>1191</v>
      </c>
      <c r="F2135" t="str">
        <f>IF(E2135="ORG 6 / ORG 1",_xlfn.XLOOKUP(D2135,'Zip Code Lookup'!$A$115:$A$148,'Zip Code Lookup'!$C$115:$C$148,"ORG 1"),"N/A")</f>
        <v>N/A</v>
      </c>
    </row>
    <row r="2136" spans="3:6" x14ac:dyDescent="0.25">
      <c r="C2136" s="89">
        <v>45440</v>
      </c>
      <c r="D2136">
        <v>48197</v>
      </c>
      <c r="E2136" t="str">
        <f>_xlfn.XLOOKUP(_xlfn.XLOOKUP(D2136,'Zip Code Lookup'!$F$29:$F$1276,'Zip Code Lookup'!$G$29:$G$1276),'Data Entry'!$AC$2:$AC$85,'Data Entry'!$AD$2:$AD$85,"Not Found")</f>
        <v>ORG 12</v>
      </c>
      <c r="F2136" t="str">
        <f>IF(E2136="ORG 6 / ORG 1",_xlfn.XLOOKUP(D2136,'Zip Code Lookup'!$A$115:$A$148,'Zip Code Lookup'!$C$115:$C$148,"ORG 1"),"N/A")</f>
        <v>N/A</v>
      </c>
    </row>
    <row r="2137" spans="3:6" x14ac:dyDescent="0.25">
      <c r="C2137" s="89">
        <v>45440</v>
      </c>
      <c r="D2137">
        <v>49221</v>
      </c>
      <c r="E2137" t="str">
        <f>_xlfn.XLOOKUP(_xlfn.XLOOKUP(D2137,'Zip Code Lookup'!$F$29:$F$1276,'Zip Code Lookup'!$G$29:$G$1276),'Data Entry'!$AC$2:$AC$85,'Data Entry'!$AD$2:$AD$85,"Not Found")</f>
        <v>ORG 12</v>
      </c>
      <c r="F2137" t="str">
        <f>IF(E2137="ORG 6 / ORG 1",_xlfn.XLOOKUP(D2137,'Zip Code Lookup'!$A$115:$A$148,'Zip Code Lookup'!$C$115:$C$148,"ORG 1"),"N/A")</f>
        <v>N/A</v>
      </c>
    </row>
    <row r="2138" spans="3:6" x14ac:dyDescent="0.25">
      <c r="C2138" s="89">
        <v>45440</v>
      </c>
      <c r="D2138">
        <v>49221</v>
      </c>
      <c r="E2138" t="str">
        <f>_xlfn.XLOOKUP(_xlfn.XLOOKUP(D2138,'Zip Code Lookup'!$F$29:$F$1276,'Zip Code Lookup'!$G$29:$G$1276),'Data Entry'!$AC$2:$AC$85,'Data Entry'!$AD$2:$AD$85,"Not Found")</f>
        <v>ORG 12</v>
      </c>
      <c r="F2138" t="str">
        <f>IF(E2138="ORG 6 / ORG 1",_xlfn.XLOOKUP(D2138,'Zip Code Lookup'!$A$115:$A$148,'Zip Code Lookup'!$C$115:$C$148,"ORG 1"),"N/A")</f>
        <v>N/A</v>
      </c>
    </row>
    <row r="2139" spans="3:6" x14ac:dyDescent="0.25">
      <c r="C2139" s="89">
        <v>45440</v>
      </c>
      <c r="D2139">
        <v>48221</v>
      </c>
      <c r="E2139" t="s">
        <v>1197</v>
      </c>
      <c r="F2139" t="s">
        <v>1187</v>
      </c>
    </row>
    <row r="2140" spans="3:6" x14ac:dyDescent="0.25">
      <c r="C2140" s="89">
        <v>45440</v>
      </c>
      <c r="D2140">
        <v>49504</v>
      </c>
      <c r="E2140" t="str">
        <f>_xlfn.XLOOKUP(_xlfn.XLOOKUP(D2140,'Zip Code Lookup'!$F$29:$F$1276,'Zip Code Lookup'!$G$29:$G$1276),'Data Entry'!$AC$2:$AC$85,'Data Entry'!$AD$2:$AD$85,"Not Found")</f>
        <v>ORG 2</v>
      </c>
      <c r="F2140" t="str">
        <f>IF(E2140="ORG 6 / ORG 1",_xlfn.XLOOKUP(D2140,'Zip Code Lookup'!$A$115:$A$148,'Zip Code Lookup'!$C$115:$C$148,"ORG 1"),"N/A")</f>
        <v>N/A</v>
      </c>
    </row>
    <row r="2141" spans="3:6" x14ac:dyDescent="0.25">
      <c r="C2141" s="89">
        <v>45440</v>
      </c>
      <c r="D2141">
        <v>48205</v>
      </c>
      <c r="E2141" t="s">
        <v>1197</v>
      </c>
      <c r="F2141" t="str">
        <f>IF(E2141="ORG 6 / ORG 1",_xlfn.XLOOKUP(D2141,'Zip Code Lookup'!$A$115:$A$148,'Zip Code Lookup'!$C$115:$C$148,"ORG 1"),"N/A")</f>
        <v>N/A</v>
      </c>
    </row>
    <row r="2142" spans="3:6" x14ac:dyDescent="0.25">
      <c r="C2142" s="89">
        <v>45440</v>
      </c>
      <c r="D2142">
        <v>48207</v>
      </c>
      <c r="E2142" t="s">
        <v>1197</v>
      </c>
      <c r="F2142" t="str">
        <f>IF(E2142="ORG 6 / ORG 1",_xlfn.XLOOKUP(D2142,'Zip Code Lookup'!$A$115:$A$148,'Zip Code Lookup'!$C$115:$C$148,"ORG 1"),"N/A")</f>
        <v>N/A</v>
      </c>
    </row>
    <row r="2143" spans="3:6" x14ac:dyDescent="0.25">
      <c r="C2143" s="89">
        <v>45440</v>
      </c>
      <c r="D2143">
        <v>48152</v>
      </c>
      <c r="E2143" t="s">
        <v>1191</v>
      </c>
      <c r="F2143" t="str">
        <f>IF(E2143="ORG 6 / ORG 1",_xlfn.XLOOKUP(D2143,'Zip Code Lookup'!$A$115:$A$148,'Zip Code Lookup'!$C$115:$C$148,"ORG 1"),"N/A")</f>
        <v>N/A</v>
      </c>
    </row>
    <row r="2144" spans="3:6" x14ac:dyDescent="0.25">
      <c r="C2144" s="89">
        <v>45440</v>
      </c>
      <c r="D2144">
        <v>48858</v>
      </c>
      <c r="E2144" t="str">
        <f>_xlfn.XLOOKUP(_xlfn.XLOOKUP(D2144,'Zip Code Lookup'!$F$29:$F$1276,'Zip Code Lookup'!$G$29:$G$1276),'Data Entry'!$AC$2:$AC$85,'Data Entry'!$AD$2:$AD$85,"Not Found")</f>
        <v>ORG 11</v>
      </c>
      <c r="F2144" t="str">
        <f>IF(E2144="ORG 6 / ORG 1",_xlfn.XLOOKUP(D2144,'Zip Code Lookup'!$A$115:$A$148,'Zip Code Lookup'!$C$115:$C$148,"ORG 1"),"N/A")</f>
        <v>N/A</v>
      </c>
    </row>
    <row r="2145" spans="3:6" x14ac:dyDescent="0.25">
      <c r="C2145" s="89">
        <v>45440</v>
      </c>
      <c r="D2145">
        <v>48206</v>
      </c>
      <c r="E2145" t="s">
        <v>1197</v>
      </c>
      <c r="F2145" t="str">
        <f>IF(E2145="ORG 6 / ORG 1",_xlfn.XLOOKUP(D2145,'Zip Code Lookup'!$A$115:$A$148,'Zip Code Lookup'!$C$115:$C$148,"ORG 1"),"N/A")</f>
        <v>N/A</v>
      </c>
    </row>
    <row r="2146" spans="3:6" x14ac:dyDescent="0.25">
      <c r="C2146" s="89">
        <v>45440</v>
      </c>
      <c r="D2146">
        <v>49504</v>
      </c>
      <c r="E2146" t="str">
        <f>_xlfn.XLOOKUP(_xlfn.XLOOKUP(D2146,'Zip Code Lookup'!$F$29:$F$1276,'Zip Code Lookup'!$G$29:$G$1276),'Data Entry'!$AC$2:$AC$85,'Data Entry'!$AD$2:$AD$85,"Not Found")</f>
        <v>ORG 2</v>
      </c>
      <c r="F2146" t="str">
        <f>IF(E2146="ORG 6 / ORG 1",_xlfn.XLOOKUP(D2146,'Zip Code Lookup'!$A$115:$A$148,'Zip Code Lookup'!$C$115:$C$148,"ORG 1"),"N/A")</f>
        <v>N/A</v>
      </c>
    </row>
    <row r="2147" spans="3:6" x14ac:dyDescent="0.25">
      <c r="C2147" s="89">
        <v>45440</v>
      </c>
      <c r="D2147">
        <v>49321</v>
      </c>
      <c r="E2147" t="str">
        <f>_xlfn.XLOOKUP(_xlfn.XLOOKUP(D2147,'Zip Code Lookup'!$F$29:$F$1276,'Zip Code Lookup'!$G$29:$G$1276),'Data Entry'!$AC$2:$AC$85,'Data Entry'!$AD$2:$AD$85,"Not Found")</f>
        <v>ORG 2</v>
      </c>
      <c r="F2147" t="str">
        <f>IF(E2147="ORG 6 / ORG 1",_xlfn.XLOOKUP(D2147,'Zip Code Lookup'!$A$115:$A$148,'Zip Code Lookup'!$C$115:$C$148,"ORG 1"),"N/A")</f>
        <v>N/A</v>
      </c>
    </row>
    <row r="2148" spans="3:6" x14ac:dyDescent="0.25">
      <c r="C2148" s="89">
        <v>45440</v>
      </c>
      <c r="D2148">
        <v>48915</v>
      </c>
      <c r="E2148" t="str">
        <f>_xlfn.XLOOKUP(_xlfn.XLOOKUP(D2148,'Zip Code Lookup'!$F$29:$F$1276,'Zip Code Lookup'!$G$29:$G$1276),'Data Entry'!$AC$2:$AC$85,'Data Entry'!$AD$2:$AD$85,"Not Found")</f>
        <v>ORG 14</v>
      </c>
      <c r="F2148" t="str">
        <f>IF(E2148="ORG 6 / ORG 1",_xlfn.XLOOKUP(D2148,'Zip Code Lookup'!$A$115:$A$148,'Zip Code Lookup'!$C$115:$C$148,"ORG 1"),"N/A")</f>
        <v>N/A</v>
      </c>
    </row>
    <row r="2149" spans="3:6" x14ac:dyDescent="0.25">
      <c r="C2149" s="89">
        <v>45440</v>
      </c>
      <c r="D2149">
        <v>48130</v>
      </c>
      <c r="E2149" t="str">
        <f>_xlfn.XLOOKUP(_xlfn.XLOOKUP(D2149,'Zip Code Lookup'!$F$29:$F$1276,'Zip Code Lookup'!$G$29:$G$1276),'Data Entry'!$AC$2:$AC$85,'Data Entry'!$AD$2:$AD$85,"Not Found")</f>
        <v>ORG 12</v>
      </c>
      <c r="F2149" t="str">
        <f>IF(E2149="ORG 6 / ORG 1",_xlfn.XLOOKUP(D2149,'Zip Code Lookup'!$A$115:$A$148,'Zip Code Lookup'!$C$115:$C$148,"ORG 1"),"N/A")</f>
        <v>N/A</v>
      </c>
    </row>
    <row r="2150" spans="3:6" x14ac:dyDescent="0.25">
      <c r="C2150" s="89">
        <v>45441</v>
      </c>
      <c r="D2150">
        <v>48458</v>
      </c>
      <c r="E2150" t="str">
        <f>_xlfn.XLOOKUP(_xlfn.XLOOKUP(D2150,'Zip Code Lookup'!$F$29:$F$1276,'Zip Code Lookup'!$G$29:$G$1276),'Data Entry'!$AC$2:$AC$85,'Data Entry'!$AD$2:$AD$85,"Not Found")</f>
        <v>ORG 10</v>
      </c>
      <c r="F2150" t="str">
        <f>IF(E2150="ORG 6 / ORG 1",_xlfn.XLOOKUP(D2150,'Zip Code Lookup'!$A$115:$A$148,'Zip Code Lookup'!$C$115:$C$148,"ORG 1"),"N/A")</f>
        <v>N/A</v>
      </c>
    </row>
    <row r="2151" spans="3:6" x14ac:dyDescent="0.25">
      <c r="C2151" s="89">
        <v>45441</v>
      </c>
      <c r="D2151">
        <v>49441</v>
      </c>
      <c r="E2151" t="str">
        <f>_xlfn.XLOOKUP(_xlfn.XLOOKUP(D2151,'Zip Code Lookup'!$F$29:$F$1276,'Zip Code Lookup'!$G$29:$G$1276),'Data Entry'!$AC$2:$AC$85,'Data Entry'!$AD$2:$AD$85,"Not Found")</f>
        <v>ORG 2</v>
      </c>
      <c r="F2151" t="str">
        <f>IF(E2151="ORG 6 / ORG 1",_xlfn.XLOOKUP(D2151,'Zip Code Lookup'!$A$115:$A$148,'Zip Code Lookup'!$C$115:$C$148,"ORG 1"),"N/A")</f>
        <v>N/A</v>
      </c>
    </row>
    <row r="2152" spans="3:6" x14ac:dyDescent="0.25">
      <c r="C2152" s="89">
        <v>45441</v>
      </c>
      <c r="D2152">
        <v>49091</v>
      </c>
      <c r="E2152" t="str">
        <f>_xlfn.XLOOKUP(_xlfn.XLOOKUP(D2152,'Zip Code Lookup'!$F$29:$F$1276,'Zip Code Lookup'!$G$29:$G$1276),'Data Entry'!$AC$2:$AC$85,'Data Entry'!$AD$2:$AD$85,"Not Found")</f>
        <v>ORG 15</v>
      </c>
      <c r="F2152" t="str">
        <f>IF(E2152="ORG 6 / ORG 1",_xlfn.XLOOKUP(D2152,'Zip Code Lookup'!$A$115:$A$148,'Zip Code Lookup'!$C$115:$C$148,"ORG 1"),"N/A")</f>
        <v>N/A</v>
      </c>
    </row>
    <row r="2153" spans="3:6" x14ac:dyDescent="0.25">
      <c r="C2153" s="89">
        <v>45441</v>
      </c>
      <c r="D2153">
        <v>49505</v>
      </c>
      <c r="E2153" t="str">
        <f>_xlfn.XLOOKUP(_xlfn.XLOOKUP(D2153,'Zip Code Lookup'!$F$29:$F$1276,'Zip Code Lookup'!$G$29:$G$1276),'Data Entry'!$AC$2:$AC$85,'Data Entry'!$AD$2:$AD$85,"Not Found")</f>
        <v>ORG 2</v>
      </c>
      <c r="F2153" t="str">
        <f>IF(E2153="ORG 6 / ORG 1",_xlfn.XLOOKUP(D2153,'Zip Code Lookup'!$A$115:$A$148,'Zip Code Lookup'!$C$115:$C$148,"ORG 1"),"N/A")</f>
        <v>N/A</v>
      </c>
    </row>
    <row r="2154" spans="3:6" x14ac:dyDescent="0.25">
      <c r="C2154" s="89">
        <v>45442</v>
      </c>
      <c r="D2154">
        <v>49508</v>
      </c>
      <c r="E2154" t="str">
        <f>_xlfn.XLOOKUP(_xlfn.XLOOKUP(D2154,'Zip Code Lookup'!$F$29:$F$1276,'Zip Code Lookup'!$G$29:$G$1276),'Data Entry'!$AC$2:$AC$85,'Data Entry'!$AD$2:$AD$85,"Not Found")</f>
        <v>ORG 2</v>
      </c>
      <c r="F2154" t="str">
        <f>IF(E2154="ORG 6 / ORG 1",_xlfn.XLOOKUP(D2154,'Zip Code Lookup'!$A$115:$A$148,'Zip Code Lookup'!$C$115:$C$148,"ORG 1"),"N/A")</f>
        <v>N/A</v>
      </c>
    </row>
    <row r="2155" spans="3:6" x14ac:dyDescent="0.25">
      <c r="C2155" s="89">
        <v>45442</v>
      </c>
      <c r="D2155">
        <v>49649</v>
      </c>
      <c r="E2155" t="str">
        <f>_xlfn.XLOOKUP(_xlfn.XLOOKUP(D2155,'Zip Code Lookup'!$F$29:$F$1276,'Zip Code Lookup'!$G$29:$G$1276),'Data Entry'!$AC$2:$AC$85,'Data Entry'!$AD$2:$AD$85,"Not Found")</f>
        <v>ORG 15</v>
      </c>
      <c r="F2155" t="str">
        <f>IF(E2155="ORG 6 / ORG 1",_xlfn.XLOOKUP(D2155,'Zip Code Lookup'!$A$115:$A$148,'Zip Code Lookup'!$C$115:$C$148,"ORG 1"),"N/A")</f>
        <v>N/A</v>
      </c>
    </row>
    <row r="2156" spans="3:6" x14ac:dyDescent="0.25">
      <c r="C2156" s="89">
        <v>45442</v>
      </c>
      <c r="D2156">
        <v>48021</v>
      </c>
      <c r="E2156" t="str">
        <f>_xlfn.XLOOKUP(_xlfn.XLOOKUP(D2156,'Zip Code Lookup'!$F$29:$F$1276,'Zip Code Lookup'!$G$29:$G$1276),'Data Entry'!$AC$2:$AC$85,'Data Entry'!$AD$2:$AD$85,"Not Found")</f>
        <v>Not Found</v>
      </c>
      <c r="F2156" t="str">
        <f>IF(E2156="ORG 6 / ORG 1",_xlfn.XLOOKUP(D2156,'Zip Code Lookup'!$A$115:$A$148,'Zip Code Lookup'!$C$115:$C$148,"ORG 1"),"N/A")</f>
        <v>N/A</v>
      </c>
    </row>
    <row r="2157" spans="3:6" x14ac:dyDescent="0.25">
      <c r="C2157" s="89">
        <v>45443</v>
      </c>
      <c r="D2157">
        <v>49802</v>
      </c>
      <c r="E2157" t="str">
        <f>_xlfn.XLOOKUP(_xlfn.XLOOKUP(D2157,'Zip Code Lookup'!$F$29:$F$1276,'Zip Code Lookup'!$G$29:$G$1276),'Data Entry'!$AC$2:$AC$85,'Data Entry'!$AD$2:$AD$85,"Not Found")</f>
        <v>ORG 3</v>
      </c>
      <c r="F2157" t="str">
        <f>IF(E2157="ORG 6 / ORG 1",_xlfn.XLOOKUP(D2157,'Zip Code Lookup'!$A$115:$A$148,'Zip Code Lookup'!$C$115:$C$148,"ORG 1"),"N/A")</f>
        <v>N/A</v>
      </c>
    </row>
    <row r="2158" spans="3:6" x14ac:dyDescent="0.25">
      <c r="C2158" s="89">
        <v>45443</v>
      </c>
      <c r="D2158">
        <v>49548</v>
      </c>
      <c r="E2158" t="str">
        <f>_xlfn.XLOOKUP(_xlfn.XLOOKUP(D2158,'Zip Code Lookup'!$F$29:$F$1276,'Zip Code Lookup'!$G$29:$G$1276),'Data Entry'!$AC$2:$AC$85,'Data Entry'!$AD$2:$AD$85,"Not Found")</f>
        <v>ORG 2</v>
      </c>
      <c r="F2158" t="str">
        <f>IF(E2158="ORG 6 / ORG 1",_xlfn.XLOOKUP(D2158,'Zip Code Lookup'!$A$115:$A$148,'Zip Code Lookup'!$C$115:$C$148,"ORG 1"),"N/A")</f>
        <v>N/A</v>
      </c>
    </row>
    <row r="2159" spans="3:6" x14ac:dyDescent="0.25">
      <c r="C2159" s="89">
        <v>45443</v>
      </c>
      <c r="D2159">
        <v>49959</v>
      </c>
      <c r="E2159" t="str">
        <f>_xlfn.XLOOKUP(_xlfn.XLOOKUP(D2159,'Zip Code Lookup'!$F$29:$F$1276,'Zip Code Lookup'!$G$29:$G$1276),'Data Entry'!$AC$2:$AC$85,'Data Entry'!$AD$2:$AD$85,"Not Found")</f>
        <v>ORG 3</v>
      </c>
      <c r="F2159" t="str">
        <f>IF(E2159="ORG 6 / ORG 1",_xlfn.XLOOKUP(D2159,'Zip Code Lookup'!$A$115:$A$148,'Zip Code Lookup'!$C$115:$C$148,"ORG 1"),"N/A")</f>
        <v>N/A</v>
      </c>
    </row>
    <row r="2160" spans="3:6" x14ac:dyDescent="0.25">
      <c r="C2160" s="89">
        <v>45443</v>
      </c>
      <c r="D2160">
        <v>49002</v>
      </c>
      <c r="E2160" t="str">
        <f>_xlfn.XLOOKUP(_xlfn.XLOOKUP(D2160,'Zip Code Lookup'!$F$29:$F$1276,'Zip Code Lookup'!$G$29:$G$1276),'Data Entry'!$AC$2:$AC$85,'Data Entry'!$AD$2:$AD$85,"Not Found")</f>
        <v>ORG 15</v>
      </c>
      <c r="F2160" t="str">
        <f>IF(E2160="ORG 6 / ORG 1",_xlfn.XLOOKUP(D2160,'Zip Code Lookup'!$A$115:$A$148,'Zip Code Lookup'!$C$115:$C$148,"ORG 1"),"N/A")</f>
        <v>N/A</v>
      </c>
    </row>
    <row r="2161" spans="3:6" x14ac:dyDescent="0.25">
      <c r="C2161" s="89">
        <v>45443</v>
      </c>
      <c r="D2161">
        <v>48214</v>
      </c>
      <c r="E2161" t="s">
        <v>1197</v>
      </c>
      <c r="F2161" t="str">
        <f>IF(E2161="ORG 6 / ORG 1",_xlfn.XLOOKUP(D2161,'Zip Code Lookup'!$A$115:$A$148,'Zip Code Lookup'!$C$115:$C$148,"ORG 1"),"N/A")</f>
        <v>N/A</v>
      </c>
    </row>
    <row r="2162" spans="3:6" x14ac:dyDescent="0.25">
      <c r="C2162" s="89">
        <v>45443</v>
      </c>
      <c r="D2162">
        <v>48851</v>
      </c>
      <c r="E2162" t="str">
        <f>_xlfn.XLOOKUP(_xlfn.XLOOKUP(D2162,'Zip Code Lookup'!$F$29:$F$1276,'Zip Code Lookup'!$G$29:$G$1276),'Data Entry'!$AC$2:$AC$85,'Data Entry'!$AD$2:$AD$85,"Not Found")</f>
        <v>ORG 2</v>
      </c>
      <c r="F2162" t="str">
        <f>IF(E2162="ORG 6 / ORG 1",_xlfn.XLOOKUP(D2162,'Zip Code Lookup'!$A$115:$A$148,'Zip Code Lookup'!$C$115:$C$148,"ORG 1"),"N/A")</f>
        <v>N/A</v>
      </c>
    </row>
    <row r="2163" spans="3:6" x14ac:dyDescent="0.25">
      <c r="C2163" s="89">
        <v>45446</v>
      </c>
      <c r="D2163">
        <v>49507</v>
      </c>
      <c r="E2163" t="str">
        <f>_xlfn.XLOOKUP(_xlfn.XLOOKUP(D2163,'Zip Code Lookup'!$F$29:$F$1276,'Zip Code Lookup'!$G$29:$G$1276),'Data Entry'!$AC$2:$AC$85,'Data Entry'!$AD$2:$AD$85,"Not Found")</f>
        <v>ORG 2</v>
      </c>
      <c r="F2163" t="str">
        <f>IF(E2163="ORG 6 / ORG 1",_xlfn.XLOOKUP(D2163,'Zip Code Lookup'!$A$115:$A$148,'Zip Code Lookup'!$C$115:$C$148,"ORG 1"),"N/A")</f>
        <v>N/A</v>
      </c>
    </row>
    <row r="2164" spans="3:6" x14ac:dyDescent="0.25">
      <c r="C2164" s="89">
        <v>45446</v>
      </c>
      <c r="D2164">
        <v>49426</v>
      </c>
      <c r="E2164" t="str">
        <f>_xlfn.XLOOKUP(_xlfn.XLOOKUP(D2164,'Zip Code Lookup'!$F$29:$F$1276,'Zip Code Lookup'!$G$29:$G$1276),'Data Entry'!$AC$2:$AC$85,'Data Entry'!$AD$2:$AD$85,"Not Found")</f>
        <v>ORG 2</v>
      </c>
      <c r="F2164" t="str">
        <f>IF(E2164="ORG 6 / ORG 1",_xlfn.XLOOKUP(D2164,'Zip Code Lookup'!$A$115:$A$148,'Zip Code Lookup'!$C$115:$C$148,"ORG 1"),"N/A")</f>
        <v>N/A</v>
      </c>
    </row>
    <row r="2165" spans="3:6" x14ac:dyDescent="0.25">
      <c r="C2165" s="89">
        <v>45446</v>
      </c>
      <c r="D2165">
        <v>48141</v>
      </c>
      <c r="E2165" t="s">
        <v>1191</v>
      </c>
      <c r="F2165" t="str">
        <f>IF(E2165="ORG 6 / ORG 1",_xlfn.XLOOKUP(D2165,'Zip Code Lookup'!$A$115:$A$148,'Zip Code Lookup'!$C$115:$C$148,"ORG 1"),"N/A")</f>
        <v>N/A</v>
      </c>
    </row>
    <row r="2166" spans="3:6" x14ac:dyDescent="0.25">
      <c r="C2166" s="89">
        <v>45446</v>
      </c>
      <c r="D2166">
        <v>49120</v>
      </c>
      <c r="E2166" t="str">
        <f>_xlfn.XLOOKUP(_xlfn.XLOOKUP(D2166,'Zip Code Lookup'!$F$29:$F$1276,'Zip Code Lookup'!$G$29:$G$1276),'Data Entry'!$AC$2:$AC$85,'Data Entry'!$AD$2:$AD$85,"Not Found")</f>
        <v>ORG 13</v>
      </c>
      <c r="F2166" t="str">
        <f>IF(E2166="ORG 6 / ORG 1",_xlfn.XLOOKUP(D2166,'Zip Code Lookup'!$A$115:$A$148,'Zip Code Lookup'!$C$115:$C$148,"ORG 1"),"N/A")</f>
        <v>N/A</v>
      </c>
    </row>
    <row r="2167" spans="3:6" x14ac:dyDescent="0.25">
      <c r="C2167" s="89">
        <v>45446</v>
      </c>
      <c r="D2167">
        <v>48089</v>
      </c>
      <c r="E2167" t="str">
        <f>_xlfn.XLOOKUP(_xlfn.XLOOKUP(D2167,'Zip Code Lookup'!$F$29:$F$1276,'Zip Code Lookup'!$G$29:$G$1276),'Data Entry'!$AC$2:$AC$85,'Data Entry'!$AD$2:$AD$85,"Not Found")</f>
        <v>Not Found</v>
      </c>
      <c r="F2167" t="str">
        <f>IF(E2167="ORG 6 / ORG 1",_xlfn.XLOOKUP(D2167,'Zip Code Lookup'!$A$115:$A$148,'Zip Code Lookup'!$C$115:$C$148,"ORG 1"),"N/A")</f>
        <v>N/A</v>
      </c>
    </row>
    <row r="2168" spans="3:6" x14ac:dyDescent="0.25">
      <c r="C2168" s="89">
        <v>45446</v>
      </c>
      <c r="D2168">
        <v>48224</v>
      </c>
      <c r="E2168" t="s">
        <v>1197</v>
      </c>
      <c r="F2168" t="str">
        <f>IF(E2168="ORG 6 / ORG 1",_xlfn.XLOOKUP(D2168,'Zip Code Lookup'!$A$115:$A$148,'Zip Code Lookup'!$C$115:$C$148,"ORG 1"),"N/A")</f>
        <v>N/A</v>
      </c>
    </row>
    <row r="2169" spans="3:6" x14ac:dyDescent="0.25">
      <c r="C2169" s="89">
        <v>45446</v>
      </c>
      <c r="D2169">
        <v>48917</v>
      </c>
      <c r="E2169" t="str">
        <f>_xlfn.XLOOKUP(_xlfn.XLOOKUP(D2169,'Zip Code Lookup'!$F$29:$F$1276,'Zip Code Lookup'!$G$29:$G$1276),'Data Entry'!$AC$2:$AC$85,'Data Entry'!$AD$2:$AD$85,"Not Found")</f>
        <v>ORG 14</v>
      </c>
      <c r="F2169" t="str">
        <f>IF(E2169="ORG 6 / ORG 1",_xlfn.XLOOKUP(D2169,'Zip Code Lookup'!$A$115:$A$148,'Zip Code Lookup'!$C$115:$C$148,"ORG 1"),"N/A")</f>
        <v>N/A</v>
      </c>
    </row>
    <row r="2170" spans="3:6" x14ac:dyDescent="0.25">
      <c r="C2170" s="89">
        <v>45446</v>
      </c>
      <c r="D2170">
        <v>48237</v>
      </c>
      <c r="E2170" t="str">
        <f>_xlfn.XLOOKUP(_xlfn.XLOOKUP(D2170,'Zip Code Lookup'!$F$29:$F$1276,'Zip Code Lookup'!$G$29:$G$1276),'Data Entry'!$AC$2:$AC$85,'Data Entry'!$AD$2:$AD$85,"Not Found")</f>
        <v>Not Found</v>
      </c>
      <c r="F2170" t="str">
        <f>IF(E2170="ORG 6 / ORG 1",_xlfn.XLOOKUP(D2170,'Zip Code Lookup'!$A$115:$A$148,'Zip Code Lookup'!$C$115:$C$148,"ORG 1"),"N/A")</f>
        <v>N/A</v>
      </c>
    </row>
    <row r="2171" spans="3:6" x14ac:dyDescent="0.25">
      <c r="C2171" s="89">
        <v>45446</v>
      </c>
      <c r="D2171">
        <v>48224</v>
      </c>
      <c r="E2171" t="s">
        <v>1197</v>
      </c>
      <c r="F2171" t="str">
        <f>IF(E2171="ORG 6 / ORG 1",_xlfn.XLOOKUP(D2171,'Zip Code Lookup'!$A$115:$A$148,'Zip Code Lookup'!$C$115:$C$148,"ORG 1"),"N/A")</f>
        <v>N/A</v>
      </c>
    </row>
    <row r="2172" spans="3:6" x14ac:dyDescent="0.25">
      <c r="C2172" s="89">
        <v>45446</v>
      </c>
      <c r="D2172">
        <v>49461</v>
      </c>
      <c r="E2172" t="str">
        <f>_xlfn.XLOOKUP(_xlfn.XLOOKUP(D2172,'Zip Code Lookup'!$F$29:$F$1276,'Zip Code Lookup'!$G$29:$G$1276),'Data Entry'!$AC$2:$AC$85,'Data Entry'!$AD$2:$AD$85,"Not Found")</f>
        <v>ORG 2</v>
      </c>
      <c r="F2172" t="str">
        <f>IF(E2172="ORG 6 / ORG 1",_xlfn.XLOOKUP(D2172,'Zip Code Lookup'!$A$115:$A$148,'Zip Code Lookup'!$C$115:$C$148,"ORG 1"),"N/A")</f>
        <v>N/A</v>
      </c>
    </row>
    <row r="2173" spans="3:6" x14ac:dyDescent="0.25">
      <c r="C2173" s="89">
        <v>45447</v>
      </c>
      <c r="D2173">
        <v>48433</v>
      </c>
      <c r="E2173" t="str">
        <f>_xlfn.XLOOKUP(_xlfn.XLOOKUP(D2173,'Zip Code Lookup'!$F$29:$F$1276,'Zip Code Lookup'!$G$29:$G$1276),'Data Entry'!$AC$2:$AC$85,'Data Entry'!$AD$2:$AD$85,"Not Found")</f>
        <v>ORG 10</v>
      </c>
      <c r="F2173" t="str">
        <f>IF(E2173="ORG 6 / ORG 1",_xlfn.XLOOKUP(D2173,'Zip Code Lookup'!$A$115:$A$148,'Zip Code Lookup'!$C$115:$C$148,"ORG 1"),"N/A")</f>
        <v>N/A</v>
      </c>
    </row>
    <row r="2174" spans="3:6" x14ac:dyDescent="0.25">
      <c r="C2174" s="89">
        <v>45447</v>
      </c>
      <c r="D2174">
        <v>48219</v>
      </c>
      <c r="E2174" t="s">
        <v>1197</v>
      </c>
      <c r="F2174" t="str">
        <f>IF(E2174="ORG 6 / ORG 1",_xlfn.XLOOKUP(D2174,'Zip Code Lookup'!$A$115:$A$148,'Zip Code Lookup'!$C$115:$C$148,"ORG 1"),"N/A")</f>
        <v>N/A</v>
      </c>
    </row>
    <row r="2175" spans="3:6" x14ac:dyDescent="0.25">
      <c r="C2175" s="89">
        <v>45447</v>
      </c>
      <c r="D2175">
        <v>49332</v>
      </c>
      <c r="E2175" t="str">
        <f>_xlfn.XLOOKUP(_xlfn.XLOOKUP(D2175,'Zip Code Lookup'!$F$29:$F$1276,'Zip Code Lookup'!$G$29:$G$1276),'Data Entry'!$AC$2:$AC$85,'Data Entry'!$AD$2:$AD$85,"Not Found")</f>
        <v>ORG 5</v>
      </c>
      <c r="F2175" t="str">
        <f>IF(E2175="ORG 6 / ORG 1",_xlfn.XLOOKUP(D2175,'Zip Code Lookup'!$A$115:$A$148,'Zip Code Lookup'!$C$115:$C$148,"ORG 1"),"N/A")</f>
        <v>N/A</v>
      </c>
    </row>
    <row r="2176" spans="3:6" x14ac:dyDescent="0.25">
      <c r="C2176" s="89">
        <v>45447</v>
      </c>
      <c r="D2176">
        <v>48207</v>
      </c>
      <c r="E2176" t="s">
        <v>1197</v>
      </c>
      <c r="F2176" t="str">
        <f>IF(E2176="ORG 6 / ORG 1",_xlfn.XLOOKUP(D2176,'Zip Code Lookup'!$A$115:$A$148,'Zip Code Lookup'!$C$115:$C$148,"ORG 1"),"N/A")</f>
        <v>N/A</v>
      </c>
    </row>
    <row r="2177" spans="3:6" x14ac:dyDescent="0.25">
      <c r="C2177" s="89">
        <v>45447</v>
      </c>
      <c r="D2177">
        <v>48104</v>
      </c>
      <c r="E2177" t="str">
        <f>_xlfn.XLOOKUP(_xlfn.XLOOKUP(D2177,'Zip Code Lookup'!$F$29:$F$1276,'Zip Code Lookup'!$G$29:$G$1276),'Data Entry'!$AC$2:$AC$85,'Data Entry'!$AD$2:$AD$85,"Not Found")</f>
        <v>ORG 12</v>
      </c>
      <c r="F2177" t="str">
        <f>IF(E2177="ORG 6 / ORG 1",_xlfn.XLOOKUP(D2177,'Zip Code Lookup'!$A$115:$A$148,'Zip Code Lookup'!$C$115:$C$148,"ORG 1"),"N/A")</f>
        <v>N/A</v>
      </c>
    </row>
    <row r="2178" spans="3:6" x14ac:dyDescent="0.25">
      <c r="C2178" s="89">
        <v>45447</v>
      </c>
      <c r="D2178">
        <v>48235</v>
      </c>
      <c r="E2178" t="s">
        <v>1197</v>
      </c>
      <c r="F2178" t="str">
        <f>IF(E2178="ORG 6 / ORG 1",_xlfn.XLOOKUP(D2178,'Zip Code Lookup'!$A$115:$A$148,'Zip Code Lookup'!$C$115:$C$148,"ORG 1"),"N/A")</f>
        <v>N/A</v>
      </c>
    </row>
    <row r="2179" spans="3:6" x14ac:dyDescent="0.25">
      <c r="C2179" s="89">
        <v>45447</v>
      </c>
      <c r="D2179">
        <v>49001</v>
      </c>
      <c r="E2179" t="str">
        <f>_xlfn.XLOOKUP(_xlfn.XLOOKUP(D2179,'Zip Code Lookup'!$F$29:$F$1276,'Zip Code Lookup'!$G$29:$G$1276),'Data Entry'!$AC$2:$AC$85,'Data Entry'!$AD$2:$AD$85,"Not Found")</f>
        <v>ORG 15</v>
      </c>
      <c r="F2179" t="str">
        <f>IF(E2179="ORG 6 / ORG 1",_xlfn.XLOOKUP(D2179,'Zip Code Lookup'!$A$115:$A$148,'Zip Code Lookup'!$C$115:$C$148,"ORG 1"),"N/A")</f>
        <v>N/A</v>
      </c>
    </row>
    <row r="2180" spans="3:6" x14ac:dyDescent="0.25">
      <c r="C2180" s="89">
        <v>45447</v>
      </c>
      <c r="D2180">
        <v>48023</v>
      </c>
      <c r="E2180" t="str">
        <f>_xlfn.XLOOKUP(_xlfn.XLOOKUP(D2180,'Zip Code Lookup'!$F$29:$F$1276,'Zip Code Lookup'!$G$29:$G$1276),'Data Entry'!$AC$2:$AC$85,'Data Entry'!$AD$2:$AD$85,"Not Found")</f>
        <v>ORG 8</v>
      </c>
      <c r="F2180" t="str">
        <f>IF(E2180="ORG 6 / ORG 1",_xlfn.XLOOKUP(D2180,'Zip Code Lookup'!$A$115:$A$148,'Zip Code Lookup'!$C$115:$C$148,"ORG 1"),"N/A")</f>
        <v>N/A</v>
      </c>
    </row>
    <row r="2181" spans="3:6" x14ac:dyDescent="0.25">
      <c r="C2181" s="89">
        <v>45447</v>
      </c>
      <c r="D2181">
        <v>49120</v>
      </c>
      <c r="E2181" t="str">
        <f>_xlfn.XLOOKUP(_xlfn.XLOOKUP(D2181,'Zip Code Lookup'!$F$29:$F$1276,'Zip Code Lookup'!$G$29:$G$1276),'Data Entry'!$AC$2:$AC$85,'Data Entry'!$AD$2:$AD$85,"Not Found")</f>
        <v>ORG 13</v>
      </c>
      <c r="F2181" t="str">
        <f>IF(E2181="ORG 6 / ORG 1",_xlfn.XLOOKUP(D2181,'Zip Code Lookup'!$A$115:$A$148,'Zip Code Lookup'!$C$115:$C$148,"ORG 1"),"N/A")</f>
        <v>N/A</v>
      </c>
    </row>
    <row r="2182" spans="3:6" x14ac:dyDescent="0.25">
      <c r="C2182" s="89">
        <v>45448</v>
      </c>
      <c r="D2182">
        <v>48091</v>
      </c>
      <c r="E2182" t="str">
        <f>_xlfn.XLOOKUP(_xlfn.XLOOKUP(D2182,'Zip Code Lookup'!$F$29:$F$1276,'Zip Code Lookup'!$G$29:$G$1276),'Data Entry'!$AC$2:$AC$85,'Data Entry'!$AD$2:$AD$85,"Not Found")</f>
        <v>Not Found</v>
      </c>
      <c r="F2182" t="str">
        <f>IF(E2182="ORG 6 / ORG 1",_xlfn.XLOOKUP(D2182,'Zip Code Lookup'!$A$115:$A$148,'Zip Code Lookup'!$C$115:$C$148,"ORG 1"),"N/A")</f>
        <v>N/A</v>
      </c>
    </row>
    <row r="2183" spans="3:6" x14ac:dyDescent="0.25">
      <c r="C2183" s="89">
        <v>45449</v>
      </c>
      <c r="D2183">
        <v>48850</v>
      </c>
      <c r="E2183" t="str">
        <f>_xlfn.XLOOKUP(_xlfn.XLOOKUP(D2183,'Zip Code Lookup'!$F$29:$F$1276,'Zip Code Lookup'!$G$29:$G$1276),'Data Entry'!$AC$2:$AC$85,'Data Entry'!$AD$2:$AD$85,"Not Found")</f>
        <v>ORG 2</v>
      </c>
      <c r="F2183" t="str">
        <f>IF(E2183="ORG 6 / ORG 1",_xlfn.XLOOKUP(D2183,'Zip Code Lookup'!$A$115:$A$148,'Zip Code Lookup'!$C$115:$C$148,"ORG 1"),"N/A")</f>
        <v>N/A</v>
      </c>
    </row>
    <row r="2184" spans="3:6" x14ac:dyDescent="0.25">
      <c r="C2184" s="89">
        <v>45450</v>
      </c>
      <c r="D2184">
        <v>49444</v>
      </c>
      <c r="E2184" t="str">
        <f>_xlfn.XLOOKUP(_xlfn.XLOOKUP(D2184,'Zip Code Lookup'!$F$29:$F$1276,'Zip Code Lookup'!$G$29:$G$1276),'Data Entry'!$AC$2:$AC$85,'Data Entry'!$AD$2:$AD$85,"Not Found")</f>
        <v>ORG 2</v>
      </c>
      <c r="F2184" t="str">
        <f>IF(E2184="ORG 6 / ORG 1",_xlfn.XLOOKUP(D2184,'Zip Code Lookup'!$A$115:$A$148,'Zip Code Lookup'!$C$115:$C$148,"ORG 1"),"N/A")</f>
        <v>N/A</v>
      </c>
    </row>
    <row r="2185" spans="3:6" x14ac:dyDescent="0.25">
      <c r="C2185" s="89">
        <v>45451</v>
      </c>
      <c r="D2185">
        <v>49444</v>
      </c>
      <c r="E2185" t="str">
        <f>_xlfn.XLOOKUP(_xlfn.XLOOKUP(D2185,'Zip Code Lookup'!$F$29:$F$1276,'Zip Code Lookup'!$G$29:$G$1276),'Data Entry'!$AC$2:$AC$85,'Data Entry'!$AD$2:$AD$85,"Not Found")</f>
        <v>ORG 2</v>
      </c>
      <c r="F2185" t="str">
        <f>IF(E2185="ORG 6 / ORG 1",_xlfn.XLOOKUP(D2185,'Zip Code Lookup'!$A$115:$A$148,'Zip Code Lookup'!$C$115:$C$148,"ORG 1"),"N/A")</f>
        <v>N/A</v>
      </c>
    </row>
    <row r="2186" spans="3:6" x14ac:dyDescent="0.25">
      <c r="C2186" s="89">
        <v>45453</v>
      </c>
      <c r="D2186">
        <v>48420</v>
      </c>
      <c r="E2186" t="str">
        <f>_xlfn.XLOOKUP(_xlfn.XLOOKUP(D2186,'Zip Code Lookup'!$F$29:$F$1276,'Zip Code Lookup'!$G$29:$G$1276),'Data Entry'!$AC$2:$AC$85,'Data Entry'!$AD$2:$AD$85,"Not Found")</f>
        <v>ORG 10</v>
      </c>
      <c r="F2186" t="str">
        <f>IF(E2186="ORG 6 / ORG 1",_xlfn.XLOOKUP(D2186,'Zip Code Lookup'!$A$115:$A$148,'Zip Code Lookup'!$C$115:$C$148,"ORG 1"),"N/A")</f>
        <v>N/A</v>
      </c>
    </row>
    <row r="2187" spans="3:6" x14ac:dyDescent="0.25">
      <c r="C2187" s="89">
        <v>45453</v>
      </c>
      <c r="D2187">
        <v>49424</v>
      </c>
      <c r="E2187" t="str">
        <f>_xlfn.XLOOKUP(_xlfn.XLOOKUP(D2187,'Zip Code Lookup'!$F$29:$F$1276,'Zip Code Lookup'!$G$29:$G$1276),'Data Entry'!$AC$2:$AC$85,'Data Entry'!$AD$2:$AD$85,"Not Found")</f>
        <v>ORG 2</v>
      </c>
      <c r="F2187" t="str">
        <f>IF(E2187="ORG 6 / ORG 1",_xlfn.XLOOKUP(D2187,'Zip Code Lookup'!$A$115:$A$148,'Zip Code Lookup'!$C$115:$C$148,"ORG 1"),"N/A")</f>
        <v>N/A</v>
      </c>
    </row>
    <row r="2188" spans="3:6" x14ac:dyDescent="0.25">
      <c r="C2188" s="89">
        <v>45453</v>
      </c>
      <c r="D2188">
        <v>48341</v>
      </c>
      <c r="E2188" t="str">
        <f>_xlfn.XLOOKUP(_xlfn.XLOOKUP(D2188,'Zip Code Lookup'!$F$29:$F$1276,'Zip Code Lookup'!$G$29:$G$1276),'Data Entry'!$AC$2:$AC$85,'Data Entry'!$AD$2:$AD$85,"Not Found")</f>
        <v>Not Found</v>
      </c>
      <c r="F2188" t="str">
        <f>IF(E2188="ORG 6 / ORG 1",_xlfn.XLOOKUP(D2188,'Zip Code Lookup'!$A$115:$A$148,'Zip Code Lookup'!$C$115:$C$148,"ORG 1"),"N/A")</f>
        <v>N/A</v>
      </c>
    </row>
    <row r="2189" spans="3:6" x14ac:dyDescent="0.25">
      <c r="C2189" s="89">
        <v>45453</v>
      </c>
      <c r="D2189">
        <v>49444</v>
      </c>
      <c r="E2189" t="str">
        <f>_xlfn.XLOOKUP(_xlfn.XLOOKUP(D2189,'Zip Code Lookup'!$F$29:$F$1276,'Zip Code Lookup'!$G$29:$G$1276),'Data Entry'!$AC$2:$AC$85,'Data Entry'!$AD$2:$AD$85,"Not Found")</f>
        <v>ORG 2</v>
      </c>
      <c r="F2189" t="str">
        <f>IF(E2189="ORG 6 / ORG 1",_xlfn.XLOOKUP(D2189,'Zip Code Lookup'!$A$115:$A$148,'Zip Code Lookup'!$C$115:$C$148,"ORG 1"),"N/A")</f>
        <v>N/A</v>
      </c>
    </row>
    <row r="2190" spans="3:6" x14ac:dyDescent="0.25">
      <c r="C2190" s="89">
        <v>45453</v>
      </c>
      <c r="D2190">
        <v>49505</v>
      </c>
      <c r="E2190" t="str">
        <f>_xlfn.XLOOKUP(_xlfn.XLOOKUP(D2190,'Zip Code Lookup'!$F$29:$F$1276,'Zip Code Lookup'!$G$29:$G$1276),'Data Entry'!$AC$2:$AC$85,'Data Entry'!$AD$2:$AD$85,"Not Found")</f>
        <v>ORG 2</v>
      </c>
      <c r="F2190" t="str">
        <f>IF(E2190="ORG 6 / ORG 1",_xlfn.XLOOKUP(D2190,'Zip Code Lookup'!$A$115:$A$148,'Zip Code Lookup'!$C$115:$C$148,"ORG 1"),"N/A")</f>
        <v>N/A</v>
      </c>
    </row>
    <row r="2191" spans="3:6" x14ac:dyDescent="0.25">
      <c r="C2191" s="89">
        <v>45453</v>
      </c>
      <c r="D2191">
        <v>48205</v>
      </c>
      <c r="E2191" t="s">
        <v>1197</v>
      </c>
      <c r="F2191" t="str">
        <f>IF(E2191="ORG 6 / ORG 1",_xlfn.XLOOKUP(D2191,'Zip Code Lookup'!$A$115:$A$148,'Zip Code Lookup'!$C$115:$C$148,"ORG 1"),"N/A")</f>
        <v>N/A</v>
      </c>
    </row>
    <row r="2192" spans="3:6" x14ac:dyDescent="0.25">
      <c r="C2192" s="89">
        <v>45453</v>
      </c>
      <c r="D2192">
        <v>48506</v>
      </c>
      <c r="E2192" t="str">
        <f>_xlfn.XLOOKUP(_xlfn.XLOOKUP(D2192,'Zip Code Lookup'!$F$29:$F$1276,'Zip Code Lookup'!$G$29:$G$1276),'Data Entry'!$AC$2:$AC$85,'Data Entry'!$AD$2:$AD$85,"Not Found")</f>
        <v>ORG 10</v>
      </c>
      <c r="F2192" t="str">
        <f>IF(E2192="ORG 6 / ORG 1",_xlfn.XLOOKUP(D2192,'Zip Code Lookup'!$A$115:$A$148,'Zip Code Lookup'!$C$115:$C$148,"ORG 1"),"N/A")</f>
        <v>N/A</v>
      </c>
    </row>
    <row r="2193" spans="3:6" x14ac:dyDescent="0.25">
      <c r="C2193" s="89">
        <v>45453</v>
      </c>
      <c r="D2193">
        <v>49456</v>
      </c>
      <c r="E2193" t="str">
        <f>_xlfn.XLOOKUP(_xlfn.XLOOKUP(D2193,'Zip Code Lookup'!$F$29:$F$1276,'Zip Code Lookup'!$G$29:$G$1276),'Data Entry'!$AC$2:$AC$85,'Data Entry'!$AD$2:$AD$85,"Not Found")</f>
        <v>ORG 2</v>
      </c>
      <c r="F2193" t="str">
        <f>IF(E2193="ORG 6 / ORG 1",_xlfn.XLOOKUP(D2193,'Zip Code Lookup'!$A$115:$A$148,'Zip Code Lookup'!$C$115:$C$148,"ORG 1"),"N/A")</f>
        <v>N/A</v>
      </c>
    </row>
    <row r="2194" spans="3:6" x14ac:dyDescent="0.25">
      <c r="C2194" s="89">
        <v>45453</v>
      </c>
      <c r="D2194">
        <v>48238</v>
      </c>
      <c r="E2194" t="s">
        <v>1197</v>
      </c>
      <c r="F2194" t="str">
        <f>IF(E2194="ORG 6 / ORG 1",_xlfn.XLOOKUP(D2194,'Zip Code Lookup'!$A$115:$A$148,'Zip Code Lookup'!$C$115:$C$148,"ORG 1"),"N/A")</f>
        <v>N/A</v>
      </c>
    </row>
    <row r="2195" spans="3:6" x14ac:dyDescent="0.25">
      <c r="C2195" s="89">
        <v>45453</v>
      </c>
      <c r="D2195">
        <v>49441</v>
      </c>
      <c r="E2195" t="str">
        <f>_xlfn.XLOOKUP(_xlfn.XLOOKUP(D2195,'Zip Code Lookup'!$F$29:$F$1276,'Zip Code Lookup'!$G$29:$G$1276),'Data Entry'!$AC$2:$AC$85,'Data Entry'!$AD$2:$AD$85,"Not Found")</f>
        <v>ORG 2</v>
      </c>
      <c r="F2195" t="str">
        <f>IF(E2195="ORG 6 / ORG 1",_xlfn.XLOOKUP(D2195,'Zip Code Lookup'!$A$115:$A$148,'Zip Code Lookup'!$C$115:$C$148,"ORG 1"),"N/A")</f>
        <v>N/A</v>
      </c>
    </row>
    <row r="2196" spans="3:6" x14ac:dyDescent="0.25">
      <c r="C2196" s="89">
        <v>45453</v>
      </c>
      <c r="D2196">
        <v>48160</v>
      </c>
      <c r="E2196" t="s">
        <v>1191</v>
      </c>
      <c r="F2196" t="str">
        <f>IF(E2196="ORG 6 / ORG 1",_xlfn.XLOOKUP(D2196,'Zip Code Lookup'!$A$115:$A$148,'Zip Code Lookup'!$C$115:$C$148,"ORG 1"),"N/A")</f>
        <v>N/A</v>
      </c>
    </row>
    <row r="2197" spans="3:6" x14ac:dyDescent="0.25">
      <c r="C2197" s="89">
        <v>45453</v>
      </c>
      <c r="D2197">
        <v>48021</v>
      </c>
      <c r="E2197" t="str">
        <f>_xlfn.XLOOKUP(_xlfn.XLOOKUP(D2197,'Zip Code Lookup'!$F$29:$F$1276,'Zip Code Lookup'!$G$29:$G$1276),'Data Entry'!$AC$2:$AC$85,'Data Entry'!$AD$2:$AD$85,"Not Found")</f>
        <v>Not Found</v>
      </c>
      <c r="F2197" t="str">
        <f>IF(E2197="ORG 6 / ORG 1",_xlfn.XLOOKUP(D2197,'Zip Code Lookup'!$A$115:$A$148,'Zip Code Lookup'!$C$115:$C$148,"ORG 1"),"N/A")</f>
        <v>N/A</v>
      </c>
    </row>
    <row r="2198" spans="3:6" x14ac:dyDescent="0.25">
      <c r="C2198" s="89">
        <v>45454</v>
      </c>
      <c r="D2198">
        <v>49001</v>
      </c>
      <c r="E2198" t="str">
        <f>_xlfn.XLOOKUP(_xlfn.XLOOKUP(D2198,'Zip Code Lookup'!$F$29:$F$1276,'Zip Code Lookup'!$G$29:$G$1276),'Data Entry'!$AC$2:$AC$85,'Data Entry'!$AD$2:$AD$85,"Not Found")</f>
        <v>ORG 15</v>
      </c>
      <c r="F2198" t="str">
        <f>IF(E2198="ORG 6 / ORG 1",_xlfn.XLOOKUP(D2198,'Zip Code Lookup'!$A$115:$A$148,'Zip Code Lookup'!$C$115:$C$148,"ORG 1"),"N/A")</f>
        <v>N/A</v>
      </c>
    </row>
    <row r="2199" spans="3:6" x14ac:dyDescent="0.25">
      <c r="C2199" s="89">
        <v>45454</v>
      </c>
      <c r="D2199">
        <v>49507</v>
      </c>
      <c r="E2199" t="str">
        <f>_xlfn.XLOOKUP(_xlfn.XLOOKUP(D2199,'Zip Code Lookup'!$F$29:$F$1276,'Zip Code Lookup'!$G$29:$G$1276),'Data Entry'!$AC$2:$AC$85,'Data Entry'!$AD$2:$AD$85,"Not Found")</f>
        <v>ORG 2</v>
      </c>
      <c r="F2199" t="str">
        <f>IF(E2199="ORG 6 / ORG 1",_xlfn.XLOOKUP(D2199,'Zip Code Lookup'!$A$115:$A$148,'Zip Code Lookup'!$C$115:$C$148,"ORG 1"),"N/A")</f>
        <v>N/A</v>
      </c>
    </row>
    <row r="2200" spans="3:6" x14ac:dyDescent="0.25">
      <c r="C2200" s="89">
        <v>45454</v>
      </c>
      <c r="D2200">
        <v>48025</v>
      </c>
      <c r="E2200" t="str">
        <f>_xlfn.XLOOKUP(_xlfn.XLOOKUP(D2200,'Zip Code Lookup'!$F$29:$F$1276,'Zip Code Lookup'!$G$29:$G$1276),'Data Entry'!$AC$2:$AC$85,'Data Entry'!$AD$2:$AD$85,"Not Found")</f>
        <v>Not Found</v>
      </c>
      <c r="F2200" t="str">
        <f>IF(E2200="ORG 6 / ORG 1",_xlfn.XLOOKUP(D2200,'Zip Code Lookup'!$A$115:$A$148,'Zip Code Lookup'!$C$115:$C$148,"ORG 1"),"N/A")</f>
        <v>N/A</v>
      </c>
    </row>
    <row r="2201" spans="3:6" x14ac:dyDescent="0.25">
      <c r="C2201" s="89">
        <v>45454</v>
      </c>
      <c r="D2201">
        <v>48238</v>
      </c>
      <c r="E2201" t="s">
        <v>1197</v>
      </c>
      <c r="F2201" t="str">
        <f>IF(E2201="ORG 6 / ORG 1",_xlfn.XLOOKUP(D2201,'Zip Code Lookup'!$A$115:$A$148,'Zip Code Lookup'!$C$115:$C$148,"ORG 1"),"N/A")</f>
        <v>N/A</v>
      </c>
    </row>
    <row r="2202" spans="3:6" x14ac:dyDescent="0.25">
      <c r="C2202" s="89">
        <v>45454</v>
      </c>
      <c r="D2202">
        <v>48444</v>
      </c>
      <c r="E2202" t="str">
        <f>_xlfn.XLOOKUP(_xlfn.XLOOKUP(D2202,'Zip Code Lookup'!$F$29:$F$1276,'Zip Code Lookup'!$G$29:$G$1276),'Data Entry'!$AC$2:$AC$85,'Data Entry'!$AD$2:$AD$85,"Not Found")</f>
        <v>ORG 10</v>
      </c>
      <c r="F2202" t="str">
        <f>IF(E2202="ORG 6 / ORG 1",_xlfn.XLOOKUP(D2202,'Zip Code Lookup'!$A$115:$A$148,'Zip Code Lookup'!$C$115:$C$148,"ORG 1"),"N/A")</f>
        <v>N/A</v>
      </c>
    </row>
    <row r="2203" spans="3:6" x14ac:dyDescent="0.25">
      <c r="C2203" s="89">
        <v>45455</v>
      </c>
      <c r="D2203">
        <v>49442</v>
      </c>
      <c r="E2203" t="str">
        <f>_xlfn.XLOOKUP(_xlfn.XLOOKUP(D2203,'Zip Code Lookup'!$F$29:$F$1276,'Zip Code Lookup'!$G$29:$G$1276),'Data Entry'!$AC$2:$AC$85,'Data Entry'!$AD$2:$AD$85,"Not Found")</f>
        <v>ORG 2</v>
      </c>
      <c r="F2203" t="str">
        <f>IF(E2203="ORG 6 / ORG 1",_xlfn.XLOOKUP(D2203,'Zip Code Lookup'!$A$115:$A$148,'Zip Code Lookup'!$C$115:$C$148,"ORG 1"),"N/A")</f>
        <v>N/A</v>
      </c>
    </row>
    <row r="2204" spans="3:6" x14ac:dyDescent="0.25">
      <c r="C2204" s="89">
        <v>45455</v>
      </c>
      <c r="D2204">
        <v>49506</v>
      </c>
      <c r="E2204" t="str">
        <f>_xlfn.XLOOKUP(_xlfn.XLOOKUP(D2204,'Zip Code Lookup'!$F$29:$F$1276,'Zip Code Lookup'!$G$29:$G$1276),'Data Entry'!$AC$2:$AC$85,'Data Entry'!$AD$2:$AD$85,"Not Found")</f>
        <v>ORG 2</v>
      </c>
      <c r="F2204" t="str">
        <f>IF(E2204="ORG 6 / ORG 1",_xlfn.XLOOKUP(D2204,'Zip Code Lookup'!$A$115:$A$148,'Zip Code Lookup'!$C$115:$C$148,"ORG 1"),"N/A")</f>
        <v>N/A</v>
      </c>
    </row>
    <row r="2205" spans="3:6" x14ac:dyDescent="0.25">
      <c r="C2205" s="89">
        <v>45455</v>
      </c>
      <c r="D2205">
        <v>49525</v>
      </c>
      <c r="E2205" t="str">
        <f>_xlfn.XLOOKUP(_xlfn.XLOOKUP(D2205,'Zip Code Lookup'!$F$29:$F$1276,'Zip Code Lookup'!$G$29:$G$1276),'Data Entry'!$AC$2:$AC$85,'Data Entry'!$AD$2:$AD$85,"Not Found")</f>
        <v>ORG 2</v>
      </c>
      <c r="F2205" t="str">
        <f>IF(E2205="ORG 6 / ORG 1",_xlfn.XLOOKUP(D2205,'Zip Code Lookup'!$A$115:$A$148,'Zip Code Lookup'!$C$115:$C$148,"ORG 1"),"N/A")</f>
        <v>N/A</v>
      </c>
    </row>
    <row r="2206" spans="3:6" x14ac:dyDescent="0.25">
      <c r="C2206" s="89">
        <v>45455</v>
      </c>
      <c r="D2206">
        <v>48021</v>
      </c>
      <c r="E2206" t="str">
        <f>_xlfn.XLOOKUP(_xlfn.XLOOKUP(D2206,'Zip Code Lookup'!$F$29:$F$1276,'Zip Code Lookup'!$G$29:$G$1276),'Data Entry'!$AC$2:$AC$85,'Data Entry'!$AD$2:$AD$85,"Not Found")</f>
        <v>Not Found</v>
      </c>
      <c r="F2206" t="str">
        <f>IF(E2206="ORG 6 / ORG 1",_xlfn.XLOOKUP(D2206,'Zip Code Lookup'!$A$115:$A$148,'Zip Code Lookup'!$C$115:$C$148,"ORG 1"),"N/A")</f>
        <v>N/A</v>
      </c>
    </row>
    <row r="2207" spans="3:6" x14ac:dyDescent="0.25">
      <c r="C2207" s="89">
        <v>45456</v>
      </c>
      <c r="D2207">
        <v>49548</v>
      </c>
      <c r="E2207" t="str">
        <f>_xlfn.XLOOKUP(_xlfn.XLOOKUP(D2207,'Zip Code Lookup'!$F$29:$F$1276,'Zip Code Lookup'!$G$29:$G$1276),'Data Entry'!$AC$2:$AC$85,'Data Entry'!$AD$2:$AD$85,"Not Found")</f>
        <v>ORG 2</v>
      </c>
      <c r="F2207" t="str">
        <f>IF(E2207="ORG 6 / ORG 1",_xlfn.XLOOKUP(D2207,'Zip Code Lookup'!$A$115:$A$148,'Zip Code Lookup'!$C$115:$C$148,"ORG 1"),"N/A")</f>
        <v>N/A</v>
      </c>
    </row>
    <row r="2208" spans="3:6" x14ac:dyDescent="0.25">
      <c r="C2208" s="89">
        <v>45456</v>
      </c>
      <c r="D2208">
        <v>48224</v>
      </c>
      <c r="E2208" t="s">
        <v>1197</v>
      </c>
      <c r="F2208" t="str">
        <f>IF(E2208="ORG 6 / ORG 1",_xlfn.XLOOKUP(D2208,'Zip Code Lookup'!$A$115:$A$148,'Zip Code Lookup'!$C$115:$C$148,"ORG 1"),"N/A")</f>
        <v>N/A</v>
      </c>
    </row>
    <row r="2209" spans="3:6" x14ac:dyDescent="0.25">
      <c r="C2209" s="89">
        <v>45456</v>
      </c>
      <c r="D2209">
        <v>48167</v>
      </c>
      <c r="E2209" t="s">
        <v>1191</v>
      </c>
      <c r="F2209" t="str">
        <f>IF(E2209="ORG 6 / ORG 1",_xlfn.XLOOKUP(D2209,'Zip Code Lookup'!$A$115:$A$148,'Zip Code Lookup'!$C$115:$C$148,"ORG 1"),"N/A")</f>
        <v>N/A</v>
      </c>
    </row>
    <row r="2210" spans="3:6" x14ac:dyDescent="0.25">
      <c r="C2210" s="89">
        <v>45457</v>
      </c>
      <c r="D2210">
        <v>49746</v>
      </c>
      <c r="E2210" t="str">
        <f>_xlfn.XLOOKUP(_xlfn.XLOOKUP(D2210,'Zip Code Lookup'!$F$29:$F$1276,'Zip Code Lookup'!$G$29:$G$1276),'Data Entry'!$AC$2:$AC$85,'Data Entry'!$AD$2:$AD$85,"Not Found")</f>
        <v>ORG 4</v>
      </c>
      <c r="F2210" t="str">
        <f>IF(E2210="ORG 6 / ORG 1",_xlfn.XLOOKUP(D2210,'Zip Code Lookup'!$A$115:$A$148,'Zip Code Lookup'!$C$115:$C$148,"ORG 1"),"N/A")</f>
        <v>N/A</v>
      </c>
    </row>
    <row r="2211" spans="3:6" x14ac:dyDescent="0.25">
      <c r="C2211" s="89">
        <v>45457</v>
      </c>
      <c r="D2211">
        <v>49001</v>
      </c>
      <c r="E2211" t="str">
        <f>_xlfn.XLOOKUP(_xlfn.XLOOKUP(D2211,'Zip Code Lookup'!$F$29:$F$1276,'Zip Code Lookup'!$G$29:$G$1276),'Data Entry'!$AC$2:$AC$85,'Data Entry'!$AD$2:$AD$85,"Not Found")</f>
        <v>ORG 15</v>
      </c>
      <c r="F2211" t="str">
        <f>IF(E2211="ORG 6 / ORG 1",_xlfn.XLOOKUP(D2211,'Zip Code Lookup'!$A$115:$A$148,'Zip Code Lookup'!$C$115:$C$148,"ORG 1"),"N/A")</f>
        <v>N/A</v>
      </c>
    </row>
    <row r="2212" spans="3:6" x14ac:dyDescent="0.25">
      <c r="C2212" s="89">
        <v>45460</v>
      </c>
      <c r="D2212">
        <v>48809</v>
      </c>
      <c r="E2212" t="str">
        <f>_xlfn.XLOOKUP(_xlfn.XLOOKUP(D2212,'Zip Code Lookup'!$F$29:$F$1276,'Zip Code Lookup'!$G$29:$G$1276),'Data Entry'!$AC$2:$AC$85,'Data Entry'!$AD$2:$AD$85,"Not Found")</f>
        <v>ORG 2</v>
      </c>
      <c r="F2212" t="str">
        <f>IF(E2212="ORG 6 / ORG 1",_xlfn.XLOOKUP(D2212,'Zip Code Lookup'!$A$115:$A$148,'Zip Code Lookup'!$C$115:$C$148,"ORG 1"),"N/A")</f>
        <v>N/A</v>
      </c>
    </row>
    <row r="2213" spans="3:6" x14ac:dyDescent="0.25">
      <c r="C2213" s="89">
        <v>45460</v>
      </c>
      <c r="D2213">
        <v>49435</v>
      </c>
      <c r="E2213" t="str">
        <f>_xlfn.XLOOKUP(_xlfn.XLOOKUP(D2213,'Zip Code Lookup'!$F$29:$F$1276,'Zip Code Lookup'!$G$29:$G$1276),'Data Entry'!$AC$2:$AC$85,'Data Entry'!$AD$2:$AD$85,"Not Found")</f>
        <v>ORG 2</v>
      </c>
      <c r="F2213" t="str">
        <f>IF(E2213="ORG 6 / ORG 1",_xlfn.XLOOKUP(D2213,'Zip Code Lookup'!$A$115:$A$148,'Zip Code Lookup'!$C$115:$C$148,"ORG 1"),"N/A")</f>
        <v>N/A</v>
      </c>
    </row>
    <row r="2214" spans="3:6" x14ac:dyDescent="0.25">
      <c r="C2214" s="89">
        <v>45460</v>
      </c>
      <c r="D2214">
        <v>49631</v>
      </c>
      <c r="E2214" t="str">
        <f>_xlfn.XLOOKUP(_xlfn.XLOOKUP(D2214,'Zip Code Lookup'!$F$29:$F$1276,'Zip Code Lookup'!$G$29:$G$1276),'Data Entry'!$AC$2:$AC$85,'Data Entry'!$AD$2:$AD$85,"Not Found")</f>
        <v>ORG 5</v>
      </c>
      <c r="F2214" t="str">
        <f>IF(E2214="ORG 6 / ORG 1",_xlfn.XLOOKUP(D2214,'Zip Code Lookup'!$A$115:$A$148,'Zip Code Lookup'!$C$115:$C$148,"ORG 1"),"N/A")</f>
        <v>N/A</v>
      </c>
    </row>
    <row r="2215" spans="3:6" x14ac:dyDescent="0.25">
      <c r="C2215" s="89">
        <v>45460</v>
      </c>
      <c r="D2215">
        <v>49503</v>
      </c>
      <c r="E2215" t="str">
        <f>_xlfn.XLOOKUP(_xlfn.XLOOKUP(D2215,'Zip Code Lookup'!$F$29:$F$1276,'Zip Code Lookup'!$G$29:$G$1276),'Data Entry'!$AC$2:$AC$85,'Data Entry'!$AD$2:$AD$85,"Not Found")</f>
        <v>ORG 2</v>
      </c>
      <c r="F2215" t="str">
        <f>IF(E2215="ORG 6 / ORG 1",_xlfn.XLOOKUP(D2215,'Zip Code Lookup'!$A$115:$A$148,'Zip Code Lookup'!$C$115:$C$148,"ORG 1"),"N/A")</f>
        <v>N/A</v>
      </c>
    </row>
    <row r="2216" spans="3:6" x14ac:dyDescent="0.25">
      <c r="C2216" s="89">
        <v>45461</v>
      </c>
      <c r="D2216">
        <v>48176</v>
      </c>
      <c r="E2216" t="str">
        <f>_xlfn.XLOOKUP(_xlfn.XLOOKUP(D2216,'Zip Code Lookup'!$F$29:$F$1276,'Zip Code Lookup'!$G$29:$G$1276),'Data Entry'!$AC$2:$AC$85,'Data Entry'!$AD$2:$AD$85,"Not Found")</f>
        <v>ORG 12</v>
      </c>
      <c r="F2216" t="str">
        <f>IF(E2216="ORG 6 / ORG 1",_xlfn.XLOOKUP(D2216,'Zip Code Lookup'!$A$115:$A$148,'Zip Code Lookup'!$C$115:$C$148,"ORG 1"),"N/A")</f>
        <v>N/A</v>
      </c>
    </row>
    <row r="2217" spans="3:6" x14ac:dyDescent="0.25">
      <c r="C2217" s="89">
        <v>45461</v>
      </c>
      <c r="D2217">
        <v>48706</v>
      </c>
      <c r="E2217" t="str">
        <f>_xlfn.XLOOKUP(_xlfn.XLOOKUP(D2217,'Zip Code Lookup'!$F$29:$F$1276,'Zip Code Lookup'!$G$29:$G$1276),'Data Entry'!$AC$2:$AC$85,'Data Entry'!$AD$2:$AD$85,"Not Found")</f>
        <v>ORG 11</v>
      </c>
      <c r="F2217" t="str">
        <f>IF(E2217="ORG 6 / ORG 1",_xlfn.XLOOKUP(D2217,'Zip Code Lookup'!$A$115:$A$148,'Zip Code Lookup'!$C$115:$C$148,"ORG 1"),"N/A")</f>
        <v>N/A</v>
      </c>
    </row>
    <row r="2218" spans="3:6" x14ac:dyDescent="0.25">
      <c r="C2218" s="89">
        <v>45467</v>
      </c>
      <c r="D2218">
        <v>48767</v>
      </c>
      <c r="E2218" t="str">
        <f>_xlfn.XLOOKUP(_xlfn.XLOOKUP(D2218,'Zip Code Lookup'!$F$29:$F$1276,'Zip Code Lookup'!$G$29:$G$1276),'Data Entry'!$AC$2:$AC$85,'Data Entry'!$AD$2:$AD$85,"Not Found")</f>
        <v>ORG 10</v>
      </c>
      <c r="F2218" t="str">
        <f>IF(E2218="ORG 6 / ORG 1",_xlfn.XLOOKUP(D2218,'Zip Code Lookup'!$A$115:$A$148,'Zip Code Lookup'!$C$115:$C$148,"ORG 1"),"N/A")</f>
        <v>N/A</v>
      </c>
    </row>
    <row r="2219" spans="3:6" x14ac:dyDescent="0.25">
      <c r="C2219" s="89">
        <v>45467</v>
      </c>
      <c r="D2219">
        <v>48864</v>
      </c>
      <c r="E2219" t="str">
        <f>_xlfn.XLOOKUP(_xlfn.XLOOKUP(D2219,'Zip Code Lookup'!$F$29:$F$1276,'Zip Code Lookup'!$G$29:$G$1276),'Data Entry'!$AC$2:$AC$85,'Data Entry'!$AD$2:$AD$85,"Not Found")</f>
        <v>ORG 14</v>
      </c>
      <c r="F2219" t="str">
        <f>IF(E2219="ORG 6 / ORG 1",_xlfn.XLOOKUP(D2219,'Zip Code Lookup'!$A$115:$A$148,'Zip Code Lookup'!$C$115:$C$148,"ORG 1"),"N/A")</f>
        <v>N/A</v>
      </c>
    </row>
    <row r="2220" spans="3:6" x14ac:dyDescent="0.25">
      <c r="C2220" s="89">
        <v>45467</v>
      </c>
      <c r="D2220">
        <v>49464</v>
      </c>
      <c r="E2220" t="str">
        <f>_xlfn.XLOOKUP(_xlfn.XLOOKUP(D2220,'Zip Code Lookup'!$F$29:$F$1276,'Zip Code Lookup'!$G$29:$G$1276),'Data Entry'!$AC$2:$AC$85,'Data Entry'!$AD$2:$AD$85,"Not Found")</f>
        <v>ORG 2</v>
      </c>
      <c r="F2220" t="str">
        <f>IF(E2220="ORG 6 / ORG 1",_xlfn.XLOOKUP(D2220,'Zip Code Lookup'!$A$115:$A$148,'Zip Code Lookup'!$C$115:$C$148,"ORG 1"),"N/A")</f>
        <v>N/A</v>
      </c>
    </row>
    <row r="2221" spans="3:6" x14ac:dyDescent="0.25">
      <c r="C2221" s="89">
        <v>45467</v>
      </c>
      <c r="D2221">
        <v>49341</v>
      </c>
      <c r="E2221" t="str">
        <f>_xlfn.XLOOKUP(_xlfn.XLOOKUP(D2221,'Zip Code Lookup'!$F$29:$F$1276,'Zip Code Lookup'!$G$29:$G$1276),'Data Entry'!$AC$2:$AC$85,'Data Entry'!$AD$2:$AD$85,"Not Found")</f>
        <v>ORG 2</v>
      </c>
      <c r="F2221" t="str">
        <f>IF(E2221="ORG 6 / ORG 1",_xlfn.XLOOKUP(D2221,'Zip Code Lookup'!$A$115:$A$148,'Zip Code Lookup'!$C$115:$C$148,"ORG 1"),"N/A")</f>
        <v>N/A</v>
      </c>
    </row>
    <row r="2222" spans="3:6" x14ac:dyDescent="0.25">
      <c r="C2222" s="89">
        <v>45467</v>
      </c>
      <c r="D2222">
        <v>48601</v>
      </c>
      <c r="E2222" t="str">
        <f>_xlfn.XLOOKUP(_xlfn.XLOOKUP(D2222,'Zip Code Lookup'!$F$29:$F$1276,'Zip Code Lookup'!$G$29:$G$1276),'Data Entry'!$AC$2:$AC$85,'Data Entry'!$AD$2:$AD$85,"Not Found")</f>
        <v>ORG 11</v>
      </c>
      <c r="F2222" t="str">
        <f>IF(E2222="ORG 6 / ORG 1",_xlfn.XLOOKUP(D2222,'Zip Code Lookup'!$A$115:$A$148,'Zip Code Lookup'!$C$115:$C$148,"ORG 1"),"N/A")</f>
        <v>N/A</v>
      </c>
    </row>
    <row r="2223" spans="3:6" x14ac:dyDescent="0.25">
      <c r="C2223" s="89">
        <v>45467</v>
      </c>
      <c r="D2223">
        <v>48505</v>
      </c>
      <c r="E2223" t="str">
        <f>_xlfn.XLOOKUP(_xlfn.XLOOKUP(D2223,'Zip Code Lookup'!$F$29:$F$1276,'Zip Code Lookup'!$G$29:$G$1276),'Data Entry'!$AC$2:$AC$85,'Data Entry'!$AD$2:$AD$85,"Not Found")</f>
        <v>ORG 10</v>
      </c>
      <c r="F2223" t="str">
        <f>IF(E2223="ORG 6 / ORG 1",_xlfn.XLOOKUP(D2223,'Zip Code Lookup'!$A$115:$A$148,'Zip Code Lookup'!$C$115:$C$148,"ORG 1"),"N/A")</f>
        <v>N/A</v>
      </c>
    </row>
    <row r="2224" spans="3:6" x14ac:dyDescent="0.25">
      <c r="C2224" s="89">
        <v>45467</v>
      </c>
      <c r="D2224">
        <v>48221</v>
      </c>
      <c r="E2224" t="s">
        <v>1197</v>
      </c>
      <c r="F2224" t="str">
        <f>IF(E2224="ORG 6 / ORG 1",_xlfn.XLOOKUP(D2224,'Zip Code Lookup'!$A$115:$A$148,'Zip Code Lookup'!$C$115:$C$148,"ORG 1"),"N/A")</f>
        <v>N/A</v>
      </c>
    </row>
    <row r="2225" spans="3:6" x14ac:dyDescent="0.25">
      <c r="C2225" s="89">
        <v>45467</v>
      </c>
      <c r="D2225">
        <v>49112</v>
      </c>
      <c r="E2225" t="str">
        <f>_xlfn.XLOOKUP(_xlfn.XLOOKUP(D2225,'Zip Code Lookup'!$F$29:$F$1276,'Zip Code Lookup'!$G$29:$G$1276),'Data Entry'!$AC$2:$AC$85,'Data Entry'!$AD$2:$AD$85,"Not Found")</f>
        <v>ORG 13</v>
      </c>
      <c r="F2225" t="str">
        <f>IF(E2225="ORG 6 / ORG 1",_xlfn.XLOOKUP(D2225,'Zip Code Lookup'!$A$115:$A$148,'Zip Code Lookup'!$C$115:$C$148,"ORG 1"),"N/A")</f>
        <v>N/A</v>
      </c>
    </row>
    <row r="2226" spans="3:6" x14ac:dyDescent="0.25">
      <c r="C2226" s="89">
        <v>45467</v>
      </c>
      <c r="D2226">
        <v>49346</v>
      </c>
      <c r="E2226" t="str">
        <f>_xlfn.XLOOKUP(_xlfn.XLOOKUP(D2226,'Zip Code Lookup'!$F$29:$F$1276,'Zip Code Lookup'!$G$29:$G$1276),'Data Entry'!$AC$2:$AC$85,'Data Entry'!$AD$2:$AD$85,"Not Found")</f>
        <v>ORG 5</v>
      </c>
      <c r="F2226" t="str">
        <f>IF(E2226="ORG 6 / ORG 1",_xlfn.XLOOKUP(D2226,'Zip Code Lookup'!$A$115:$A$148,'Zip Code Lookup'!$C$115:$C$148,"ORG 1"),"N/A")</f>
        <v>N/A</v>
      </c>
    </row>
    <row r="2227" spans="3:6" x14ac:dyDescent="0.25">
      <c r="C2227" s="89">
        <v>45467</v>
      </c>
      <c r="D2227">
        <v>49253</v>
      </c>
      <c r="E2227" t="str">
        <f>_xlfn.XLOOKUP(_xlfn.XLOOKUP(D2227,'Zip Code Lookup'!$F$29:$F$1276,'Zip Code Lookup'!$G$29:$G$1276),'Data Entry'!$AC$2:$AC$85,'Data Entry'!$AD$2:$AD$85,"Not Found")</f>
        <v>ORG 12</v>
      </c>
      <c r="F2227" t="str">
        <f>IF(E2227="ORG 6 / ORG 1",_xlfn.XLOOKUP(D2227,'Zip Code Lookup'!$A$115:$A$148,'Zip Code Lookup'!$C$115:$C$148,"ORG 1"),"N/A")</f>
        <v>N/A</v>
      </c>
    </row>
    <row r="2228" spans="3:6" x14ac:dyDescent="0.25">
      <c r="C2228" s="89">
        <v>45467</v>
      </c>
      <c r="D2228">
        <v>48240</v>
      </c>
      <c r="E2228" t="s">
        <v>1197</v>
      </c>
      <c r="F2228" t="str">
        <f>IF(E2228="ORG 6 / ORG 1",_xlfn.XLOOKUP(D2228,'Zip Code Lookup'!$A$115:$A$148,'Zip Code Lookup'!$C$115:$C$148,"ORG 1"),"N/A")</f>
        <v>N/A</v>
      </c>
    </row>
    <row r="2229" spans="3:6" x14ac:dyDescent="0.25">
      <c r="C2229" s="89">
        <v>45467</v>
      </c>
      <c r="D2229">
        <v>48910</v>
      </c>
      <c r="E2229" t="str">
        <f>_xlfn.XLOOKUP(_xlfn.XLOOKUP(D2229,'Zip Code Lookup'!$F$29:$F$1276,'Zip Code Lookup'!$G$29:$G$1276),'Data Entry'!$AC$2:$AC$85,'Data Entry'!$AD$2:$AD$85,"Not Found")</f>
        <v>ORG 14</v>
      </c>
      <c r="F2229" t="str">
        <f>IF(E2229="ORG 6 / ORG 1",_xlfn.XLOOKUP(D2229,'Zip Code Lookup'!$A$115:$A$148,'Zip Code Lookup'!$C$115:$C$148,"ORG 1"),"N/A")</f>
        <v>N/A</v>
      </c>
    </row>
    <row r="2230" spans="3:6" x14ac:dyDescent="0.25">
      <c r="C2230" s="89">
        <v>45467</v>
      </c>
      <c r="D2230">
        <v>48212</v>
      </c>
      <c r="E2230" t="s">
        <v>1197</v>
      </c>
      <c r="F2230" t="str">
        <f>IF(E2230="ORG 6 / ORG 1",_xlfn.XLOOKUP(D2230,'Zip Code Lookup'!$A$115:$A$148,'Zip Code Lookup'!$C$115:$C$148,"ORG 1"),"N/A")</f>
        <v>N/A</v>
      </c>
    </row>
    <row r="2231" spans="3:6" x14ac:dyDescent="0.25">
      <c r="C2231" s="89">
        <v>45467</v>
      </c>
      <c r="D2231">
        <v>48601</v>
      </c>
      <c r="E2231" t="str">
        <f>_xlfn.XLOOKUP(_xlfn.XLOOKUP(D2231,'Zip Code Lookup'!$F$29:$F$1276,'Zip Code Lookup'!$G$29:$G$1276),'Data Entry'!$AC$2:$AC$85,'Data Entry'!$AD$2:$AD$85,"Not Found")</f>
        <v>ORG 11</v>
      </c>
      <c r="F2231" t="str">
        <f>IF(E2231="ORG 6 / ORG 1",_xlfn.XLOOKUP(D2231,'Zip Code Lookup'!$A$115:$A$148,'Zip Code Lookup'!$C$115:$C$148,"ORG 1"),"N/A")</f>
        <v>N/A</v>
      </c>
    </row>
    <row r="2232" spans="3:6" x14ac:dyDescent="0.25">
      <c r="C2232" s="89">
        <v>45467</v>
      </c>
      <c r="D2232">
        <v>49417</v>
      </c>
      <c r="E2232" t="str">
        <f>_xlfn.XLOOKUP(_xlfn.XLOOKUP(D2232,'Zip Code Lookup'!$F$29:$F$1276,'Zip Code Lookup'!$G$29:$G$1276),'Data Entry'!$AC$2:$AC$85,'Data Entry'!$AD$2:$AD$85,"Not Found")</f>
        <v>ORG 2</v>
      </c>
      <c r="F2232" t="str">
        <f>IF(E2232="ORG 6 / ORG 1",_xlfn.XLOOKUP(D2232,'Zip Code Lookup'!$A$115:$A$148,'Zip Code Lookup'!$C$115:$C$148,"ORG 1"),"N/A")</f>
        <v>N/A</v>
      </c>
    </row>
    <row r="2233" spans="3:6" x14ac:dyDescent="0.25">
      <c r="C2233" s="89">
        <v>45467</v>
      </c>
      <c r="D2233">
        <v>48220</v>
      </c>
      <c r="E2233" t="str">
        <f>_xlfn.XLOOKUP(_xlfn.XLOOKUP(D2233,'Zip Code Lookup'!$F$29:$F$1276,'Zip Code Lookup'!$G$29:$G$1276),'Data Entry'!$AC$2:$AC$85,'Data Entry'!$AD$2:$AD$85,"Not Found")</f>
        <v>Not Found</v>
      </c>
      <c r="F2233" t="str">
        <f>IF(E2233="ORG 6 / ORG 1",_xlfn.XLOOKUP(D2233,'Zip Code Lookup'!$A$115:$A$148,'Zip Code Lookup'!$C$115:$C$148,"ORG 1"),"N/A")</f>
        <v>N/A</v>
      </c>
    </row>
    <row r="2234" spans="3:6" x14ac:dyDescent="0.25">
      <c r="C2234" s="89">
        <v>45467</v>
      </c>
      <c r="D2234">
        <v>48092</v>
      </c>
      <c r="E2234" t="str">
        <f>_xlfn.XLOOKUP(_xlfn.XLOOKUP(D2234,'Zip Code Lookup'!$F$29:$F$1276,'Zip Code Lookup'!$G$29:$G$1276),'Data Entry'!$AC$2:$AC$85,'Data Entry'!$AD$2:$AD$85,"Not Found")</f>
        <v>Not Found</v>
      </c>
      <c r="F2234" t="str">
        <f>IF(E2234="ORG 6 / ORG 1",_xlfn.XLOOKUP(D2234,'Zip Code Lookup'!$A$115:$A$148,'Zip Code Lookup'!$C$115:$C$148,"ORG 1"),"N/A")</f>
        <v>N/A</v>
      </c>
    </row>
    <row r="2235" spans="3:6" x14ac:dyDescent="0.25">
      <c r="C2235" s="89">
        <v>45467</v>
      </c>
      <c r="D2235">
        <v>49548</v>
      </c>
      <c r="E2235" t="str">
        <f>_xlfn.XLOOKUP(_xlfn.XLOOKUP(D2235,'Zip Code Lookup'!$F$29:$F$1276,'Zip Code Lookup'!$G$29:$G$1276),'Data Entry'!$AC$2:$AC$85,'Data Entry'!$AD$2:$AD$85,"Not Found")</f>
        <v>ORG 2</v>
      </c>
      <c r="F2235" t="str">
        <f>IF(E2235="ORG 6 / ORG 1",_xlfn.XLOOKUP(D2235,'Zip Code Lookup'!$A$115:$A$148,'Zip Code Lookup'!$C$115:$C$148,"ORG 1"),"N/A")</f>
        <v>N/A</v>
      </c>
    </row>
    <row r="2236" spans="3:6" x14ac:dyDescent="0.25">
      <c r="C2236" s="89">
        <v>45467</v>
      </c>
      <c r="D2236">
        <v>48111</v>
      </c>
      <c r="E2236" t="s">
        <v>1191</v>
      </c>
      <c r="F2236" t="str">
        <f>IF(E2236="ORG 6 / ORG 1",_xlfn.XLOOKUP(D2236,'Zip Code Lookup'!$A$115:$A$148,'Zip Code Lookup'!$C$115:$C$148,"ORG 1"),"N/A")</f>
        <v>N/A</v>
      </c>
    </row>
    <row r="2237" spans="3:6" x14ac:dyDescent="0.25">
      <c r="C2237" s="89">
        <v>45467</v>
      </c>
      <c r="D2237">
        <v>48331</v>
      </c>
      <c r="E2237" t="str">
        <f>_xlfn.XLOOKUP(_xlfn.XLOOKUP(D2237,'Zip Code Lookup'!$F$29:$F$1276,'Zip Code Lookup'!$G$29:$G$1276),'Data Entry'!$AC$2:$AC$85,'Data Entry'!$AD$2:$AD$85,"Not Found")</f>
        <v>Not Found</v>
      </c>
      <c r="F2237" t="str">
        <f>IF(E2237="ORG 6 / ORG 1",_xlfn.XLOOKUP(D2237,'Zip Code Lookup'!$A$115:$A$148,'Zip Code Lookup'!$C$115:$C$148,"ORG 1"),"N/A")</f>
        <v>N/A</v>
      </c>
    </row>
    <row r="2238" spans="3:6" x14ac:dyDescent="0.25">
      <c r="C2238" s="89">
        <v>45467</v>
      </c>
      <c r="D2238">
        <v>49201</v>
      </c>
      <c r="E2238" t="str">
        <f>_xlfn.XLOOKUP(_xlfn.XLOOKUP(D2238,'Zip Code Lookup'!$F$29:$F$1276,'Zip Code Lookup'!$G$29:$G$1276),'Data Entry'!$AC$2:$AC$85,'Data Entry'!$AD$2:$AD$85,"Not Found")</f>
        <v>ORG 12</v>
      </c>
      <c r="F2238" t="str">
        <f>IF(E2238="ORG 6 / ORG 1",_xlfn.XLOOKUP(D2238,'Zip Code Lookup'!$A$115:$A$148,'Zip Code Lookup'!$C$115:$C$148,"ORG 1"),"N/A")</f>
        <v>N/A</v>
      </c>
    </row>
    <row r="2239" spans="3:6" x14ac:dyDescent="0.25">
      <c r="C2239" s="89">
        <v>45467</v>
      </c>
      <c r="D2239">
        <v>49503</v>
      </c>
      <c r="E2239" t="str">
        <f>_xlfn.XLOOKUP(_xlfn.XLOOKUP(D2239,'Zip Code Lookup'!$F$29:$F$1276,'Zip Code Lookup'!$G$29:$G$1276),'Data Entry'!$AC$2:$AC$85,'Data Entry'!$AD$2:$AD$85,"Not Found")</f>
        <v>ORG 2</v>
      </c>
      <c r="F2239" t="str">
        <f>IF(E2239="ORG 6 / ORG 1",_xlfn.XLOOKUP(D2239,'Zip Code Lookup'!$A$115:$A$148,'Zip Code Lookup'!$C$115:$C$148,"ORG 1"),"N/A")</f>
        <v>N/A</v>
      </c>
    </row>
    <row r="2240" spans="3:6" x14ac:dyDescent="0.25">
      <c r="C2240" s="89">
        <v>45467</v>
      </c>
      <c r="D2240">
        <v>49442</v>
      </c>
      <c r="E2240" t="str">
        <f>_xlfn.XLOOKUP(_xlfn.XLOOKUP(D2240,'Zip Code Lookup'!$F$29:$F$1276,'Zip Code Lookup'!$G$29:$G$1276),'Data Entry'!$AC$2:$AC$85,'Data Entry'!$AD$2:$AD$85,"Not Found")</f>
        <v>ORG 2</v>
      </c>
      <c r="F2240" t="str">
        <f>IF(E2240="ORG 6 / ORG 1",_xlfn.XLOOKUP(D2240,'Zip Code Lookup'!$A$115:$A$148,'Zip Code Lookup'!$C$115:$C$148,"ORG 1"),"N/A")</f>
        <v>N/A</v>
      </c>
    </row>
    <row r="2241" spans="3:6" x14ac:dyDescent="0.25">
      <c r="C2241" s="89">
        <v>45467</v>
      </c>
      <c r="D2241">
        <v>48235</v>
      </c>
      <c r="E2241" t="s">
        <v>1197</v>
      </c>
      <c r="F2241" t="str">
        <f>IF(E2241="ORG 6 / ORG 1",_xlfn.XLOOKUP(D2241,'Zip Code Lookup'!$A$115:$A$148,'Zip Code Lookup'!$C$115:$C$148,"ORG 1"),"N/A")</f>
        <v>N/A</v>
      </c>
    </row>
    <row r="2242" spans="3:6" x14ac:dyDescent="0.25">
      <c r="C2242" s="89">
        <v>45467</v>
      </c>
      <c r="D2242">
        <v>48089</v>
      </c>
      <c r="E2242" t="str">
        <f>_xlfn.XLOOKUP(_xlfn.XLOOKUP(D2242,'Zip Code Lookup'!$F$29:$F$1276,'Zip Code Lookup'!$G$29:$G$1276),'Data Entry'!$AC$2:$AC$85,'Data Entry'!$AD$2:$AD$85,"Not Found")</f>
        <v>Not Found</v>
      </c>
      <c r="F2242" t="str">
        <f>IF(E2242="ORG 6 / ORG 1",_xlfn.XLOOKUP(D2242,'Zip Code Lookup'!$A$115:$A$148,'Zip Code Lookup'!$C$115:$C$148,"ORG 1"),"N/A")</f>
        <v>N/A</v>
      </c>
    </row>
    <row r="2243" spans="3:6" x14ac:dyDescent="0.25">
      <c r="C2243" s="89">
        <v>45467</v>
      </c>
      <c r="D2243">
        <v>48228</v>
      </c>
      <c r="E2243" t="s">
        <v>1197</v>
      </c>
      <c r="F2243" t="str">
        <f>IF(E2243="ORG 6 / ORG 1",_xlfn.XLOOKUP(D2243,'Zip Code Lookup'!$A$115:$A$148,'Zip Code Lookup'!$C$115:$C$148,"ORG 1"),"N/A")</f>
        <v>N/A</v>
      </c>
    </row>
    <row r="2244" spans="3:6" x14ac:dyDescent="0.25">
      <c r="C2244" s="89">
        <v>45467</v>
      </c>
      <c r="D2244">
        <v>48439</v>
      </c>
      <c r="E2244" t="str">
        <f>_xlfn.XLOOKUP(_xlfn.XLOOKUP(D2244,'Zip Code Lookup'!$F$29:$F$1276,'Zip Code Lookup'!$G$29:$G$1276),'Data Entry'!$AC$2:$AC$85,'Data Entry'!$AD$2:$AD$85,"Not Found")</f>
        <v>ORG 10</v>
      </c>
      <c r="F2244" t="str">
        <f>IF(E2244="ORG 6 / ORG 1",_xlfn.XLOOKUP(D2244,'Zip Code Lookup'!$A$115:$A$148,'Zip Code Lookup'!$C$115:$C$148,"ORG 1"),"N/A")</f>
        <v>N/A</v>
      </c>
    </row>
    <row r="2245" spans="3:6" x14ac:dyDescent="0.25">
      <c r="C2245" s="89">
        <v>45467</v>
      </c>
      <c r="D2245">
        <v>49096</v>
      </c>
      <c r="E2245" t="str">
        <f>_xlfn.XLOOKUP(_xlfn.XLOOKUP(D2245,'Zip Code Lookup'!$F$29:$F$1276,'Zip Code Lookup'!$G$29:$G$1276),'Data Entry'!$AC$2:$AC$85,'Data Entry'!$AD$2:$AD$85,"Not Found")</f>
        <v>ORG 14</v>
      </c>
      <c r="F2245" t="str">
        <f>IF(E2245="ORG 6 / ORG 1",_xlfn.XLOOKUP(D2245,'Zip Code Lookup'!$A$115:$A$148,'Zip Code Lookup'!$C$115:$C$148,"ORG 1"),"N/A")</f>
        <v>N/A</v>
      </c>
    </row>
    <row r="2246" spans="3:6" x14ac:dyDescent="0.25">
      <c r="C2246" s="89">
        <v>45467</v>
      </c>
      <c r="D2246">
        <v>48166</v>
      </c>
      <c r="E2246" t="str">
        <f>_xlfn.XLOOKUP(_xlfn.XLOOKUP(D2246,'Zip Code Lookup'!$F$29:$F$1276,'Zip Code Lookup'!$G$29:$G$1276),'Data Entry'!$AC$2:$AC$85,'Data Entry'!$AD$2:$AD$85,"Not Found")</f>
        <v>ORG 1</v>
      </c>
      <c r="F2246" t="str">
        <f>IF(E2246="ORG 6 / ORG 1",_xlfn.XLOOKUP(D2246,'Zip Code Lookup'!$A$115:$A$148,'Zip Code Lookup'!$C$115:$C$148,"ORG 1"),"N/A")</f>
        <v>N/A</v>
      </c>
    </row>
    <row r="2247" spans="3:6" x14ac:dyDescent="0.25">
      <c r="C2247" s="89">
        <v>45467</v>
      </c>
      <c r="D2247">
        <v>48234</v>
      </c>
      <c r="E2247" t="s">
        <v>1197</v>
      </c>
      <c r="F2247" t="str">
        <f>IF(E2247="ORG 6 / ORG 1",_xlfn.XLOOKUP(D2247,'Zip Code Lookup'!$A$115:$A$148,'Zip Code Lookup'!$C$115:$C$148,"ORG 1"),"N/A")</f>
        <v>N/A</v>
      </c>
    </row>
    <row r="2248" spans="3:6" x14ac:dyDescent="0.25">
      <c r="C2248" s="89">
        <v>45467</v>
      </c>
      <c r="D2248">
        <v>48223</v>
      </c>
      <c r="E2248" t="s">
        <v>1197</v>
      </c>
      <c r="F2248" t="str">
        <f>IF(E2248="ORG 6 / ORG 1",_xlfn.XLOOKUP(D2248,'Zip Code Lookup'!$A$115:$A$148,'Zip Code Lookup'!$C$115:$C$148,"ORG 1"),"N/A")</f>
        <v>N/A</v>
      </c>
    </row>
    <row r="2249" spans="3:6" x14ac:dyDescent="0.25">
      <c r="C2249" s="89">
        <v>45467</v>
      </c>
      <c r="D2249">
        <v>48075</v>
      </c>
      <c r="E2249" t="str">
        <f>_xlfn.XLOOKUP(_xlfn.XLOOKUP(D2249,'Zip Code Lookup'!$F$29:$F$1276,'Zip Code Lookup'!$G$29:$G$1276),'Data Entry'!$AC$2:$AC$85,'Data Entry'!$AD$2:$AD$85,"Not Found")</f>
        <v>Not Found</v>
      </c>
      <c r="F2249" t="str">
        <f>IF(E2249="ORG 6 / ORG 1",_xlfn.XLOOKUP(D2249,'Zip Code Lookup'!$A$115:$A$148,'Zip Code Lookup'!$C$115:$C$148,"ORG 1"),"N/A")</f>
        <v>N/A</v>
      </c>
    </row>
    <row r="2250" spans="3:6" x14ac:dyDescent="0.25">
      <c r="C2250" s="89">
        <v>45467</v>
      </c>
      <c r="D2250">
        <v>48220</v>
      </c>
      <c r="E2250" t="str">
        <f>_xlfn.XLOOKUP(_xlfn.XLOOKUP(D2250,'Zip Code Lookup'!$F$29:$F$1276,'Zip Code Lookup'!$G$29:$G$1276),'Data Entry'!$AC$2:$AC$85,'Data Entry'!$AD$2:$AD$85,"Not Found")</f>
        <v>Not Found</v>
      </c>
      <c r="F2250" t="str">
        <f>IF(E2250="ORG 6 / ORG 1",_xlfn.XLOOKUP(D2250,'Zip Code Lookup'!$A$115:$A$148,'Zip Code Lookup'!$C$115:$C$148,"ORG 1"),"N/A")</f>
        <v>N/A</v>
      </c>
    </row>
    <row r="2251" spans="3:6" x14ac:dyDescent="0.25">
      <c r="C2251" s="89">
        <v>45467</v>
      </c>
      <c r="D2251">
        <v>48219</v>
      </c>
      <c r="E2251" t="s">
        <v>1197</v>
      </c>
      <c r="F2251" t="str">
        <f>IF(E2251="ORG 6 / ORG 1",_xlfn.XLOOKUP(D2251,'Zip Code Lookup'!$A$115:$A$148,'Zip Code Lookup'!$C$115:$C$148,"ORG 1"),"N/A")</f>
        <v>N/A</v>
      </c>
    </row>
    <row r="2252" spans="3:6" x14ac:dyDescent="0.25">
      <c r="C2252" s="89">
        <v>45467</v>
      </c>
      <c r="D2252">
        <v>48154</v>
      </c>
      <c r="E2252" t="s">
        <v>1191</v>
      </c>
      <c r="F2252" t="str">
        <f>IF(E2252="ORG 6 / ORG 1",_xlfn.XLOOKUP(D2252,'Zip Code Lookup'!$A$115:$A$148,'Zip Code Lookup'!$C$115:$C$148,"ORG 1"),"N/A")</f>
        <v>N/A</v>
      </c>
    </row>
    <row r="2253" spans="3:6" x14ac:dyDescent="0.25">
      <c r="C2253" s="89">
        <v>45467</v>
      </c>
      <c r="D2253">
        <v>48221</v>
      </c>
      <c r="E2253" t="s">
        <v>1197</v>
      </c>
      <c r="F2253" t="str">
        <f>IF(E2253="ORG 6 / ORG 1",_xlfn.XLOOKUP(D2253,'Zip Code Lookup'!$A$115:$A$148,'Zip Code Lookup'!$C$115:$C$148,"ORG 1"),"N/A")</f>
        <v>N/A</v>
      </c>
    </row>
    <row r="2254" spans="3:6" x14ac:dyDescent="0.25">
      <c r="C2254" s="89">
        <v>45467</v>
      </c>
      <c r="D2254">
        <v>49331</v>
      </c>
      <c r="E2254" t="str">
        <f>_xlfn.XLOOKUP(_xlfn.XLOOKUP(D2254,'Zip Code Lookup'!$F$29:$F$1276,'Zip Code Lookup'!$G$29:$G$1276),'Data Entry'!$AC$2:$AC$85,'Data Entry'!$AD$2:$AD$85,"Not Found")</f>
        <v>ORG 2</v>
      </c>
      <c r="F2254" t="str">
        <f>IF(E2254="ORG 6 / ORG 1",_xlfn.XLOOKUP(D2254,'Zip Code Lookup'!$A$115:$A$148,'Zip Code Lookup'!$C$115:$C$148,"ORG 1"),"N/A")</f>
        <v>N/A</v>
      </c>
    </row>
    <row r="2255" spans="3:6" x14ac:dyDescent="0.25">
      <c r="C2255" s="89">
        <v>45467</v>
      </c>
      <c r="D2255">
        <v>49307</v>
      </c>
      <c r="E2255" t="str">
        <f>_xlfn.XLOOKUP(_xlfn.XLOOKUP(D2255,'Zip Code Lookup'!$F$29:$F$1276,'Zip Code Lookup'!$G$29:$G$1276),'Data Entry'!$AC$2:$AC$85,'Data Entry'!$AD$2:$AD$85,"Not Found")</f>
        <v>ORG 5</v>
      </c>
      <c r="F2255" t="str">
        <f>IF(E2255="ORG 6 / ORG 1",_xlfn.XLOOKUP(D2255,'Zip Code Lookup'!$A$115:$A$148,'Zip Code Lookup'!$C$115:$C$148,"ORG 1"),"N/A")</f>
        <v>N/A</v>
      </c>
    </row>
    <row r="2256" spans="3:6" x14ac:dyDescent="0.25">
      <c r="C2256" s="89">
        <v>45467</v>
      </c>
      <c r="D2256">
        <v>48883</v>
      </c>
      <c r="E2256" t="str">
        <f>_xlfn.XLOOKUP(_xlfn.XLOOKUP(D2256,'Zip Code Lookup'!$F$29:$F$1276,'Zip Code Lookup'!$G$29:$G$1276),'Data Entry'!$AC$2:$AC$85,'Data Entry'!$AD$2:$AD$85,"Not Found")</f>
        <v>ORG 11</v>
      </c>
      <c r="F2256" t="str">
        <f>IF(E2256="ORG 6 / ORG 1",_xlfn.XLOOKUP(D2256,'Zip Code Lookup'!$A$115:$A$148,'Zip Code Lookup'!$C$115:$C$148,"ORG 1"),"N/A")</f>
        <v>N/A</v>
      </c>
    </row>
    <row r="2257" spans="3:6" x14ac:dyDescent="0.25">
      <c r="C2257" s="89">
        <v>45467</v>
      </c>
      <c r="D2257">
        <v>48206</v>
      </c>
      <c r="E2257" t="s">
        <v>1197</v>
      </c>
      <c r="F2257" t="str">
        <f>IF(E2257="ORG 6 / ORG 1",_xlfn.XLOOKUP(D2257,'Zip Code Lookup'!$A$115:$A$148,'Zip Code Lookup'!$C$115:$C$148,"ORG 1"),"N/A")</f>
        <v>N/A</v>
      </c>
    </row>
    <row r="2258" spans="3:6" x14ac:dyDescent="0.25">
      <c r="C2258" s="89">
        <v>45467</v>
      </c>
      <c r="D2258">
        <v>48393</v>
      </c>
      <c r="E2258" t="str">
        <f>_xlfn.XLOOKUP(_xlfn.XLOOKUP(D2258,'Zip Code Lookup'!$F$29:$F$1276,'Zip Code Lookup'!$G$29:$G$1276),'Data Entry'!$AC$2:$AC$85,'Data Entry'!$AD$2:$AD$85,"Not Found")</f>
        <v>Not Found</v>
      </c>
      <c r="F2258" t="str">
        <f>IF(E2258="ORG 6 / ORG 1",_xlfn.XLOOKUP(D2258,'Zip Code Lookup'!$A$115:$A$148,'Zip Code Lookup'!$C$115:$C$148,"ORG 1"),"N/A")</f>
        <v>N/A</v>
      </c>
    </row>
    <row r="2259" spans="3:6" x14ac:dyDescent="0.25">
      <c r="C2259" s="89">
        <v>45467</v>
      </c>
      <c r="D2259">
        <v>48228</v>
      </c>
      <c r="E2259" t="s">
        <v>1197</v>
      </c>
      <c r="F2259" t="str">
        <f>IF(E2259="ORG 6 / ORG 1",_xlfn.XLOOKUP(D2259,'Zip Code Lookup'!$A$115:$A$148,'Zip Code Lookup'!$C$115:$C$148,"ORG 1"),"N/A")</f>
        <v>N/A</v>
      </c>
    </row>
    <row r="2260" spans="3:6" x14ac:dyDescent="0.25">
      <c r="C2260" s="89">
        <v>45468</v>
      </c>
      <c r="D2260">
        <v>48203</v>
      </c>
      <c r="E2260" t="s">
        <v>1197</v>
      </c>
      <c r="F2260" t="str">
        <f>IF(E2260="ORG 6 / ORG 1",_xlfn.XLOOKUP(D2260,'Zip Code Lookup'!$A$115:$A$148,'Zip Code Lookup'!$C$115:$C$148,"ORG 1"),"N/A")</f>
        <v>N/A</v>
      </c>
    </row>
    <row r="2261" spans="3:6" x14ac:dyDescent="0.25">
      <c r="C2261" s="89">
        <v>45468</v>
      </c>
      <c r="D2261">
        <v>48235</v>
      </c>
      <c r="E2261" t="s">
        <v>1197</v>
      </c>
      <c r="F2261" t="str">
        <f>IF(E2261="ORG 6 / ORG 1",_xlfn.XLOOKUP(D2261,'Zip Code Lookup'!$A$115:$A$148,'Zip Code Lookup'!$C$115:$C$148,"ORG 1"),"N/A")</f>
        <v>N/A</v>
      </c>
    </row>
    <row r="2262" spans="3:6" x14ac:dyDescent="0.25">
      <c r="C2262" s="89">
        <v>45468</v>
      </c>
      <c r="D2262">
        <v>48708</v>
      </c>
      <c r="E2262" t="str">
        <f>_xlfn.XLOOKUP(_xlfn.XLOOKUP(D2262,'Zip Code Lookup'!$F$29:$F$1276,'Zip Code Lookup'!$G$29:$G$1276),'Data Entry'!$AC$2:$AC$85,'Data Entry'!$AD$2:$AD$85,"Not Found")</f>
        <v>ORG 11</v>
      </c>
      <c r="F2262" t="str">
        <f>IF(E2262="ORG 6 / ORG 1",_xlfn.XLOOKUP(D2262,'Zip Code Lookup'!$A$115:$A$148,'Zip Code Lookup'!$C$115:$C$148,"ORG 1"),"N/A")</f>
        <v>N/A</v>
      </c>
    </row>
    <row r="2263" spans="3:6" x14ac:dyDescent="0.25">
      <c r="C2263" s="89">
        <v>45468</v>
      </c>
      <c r="D2263">
        <v>48034</v>
      </c>
      <c r="E2263" t="str">
        <f>_xlfn.XLOOKUP(_xlfn.XLOOKUP(D2263,'Zip Code Lookup'!$F$29:$F$1276,'Zip Code Lookup'!$G$29:$G$1276),'Data Entry'!$AC$2:$AC$85,'Data Entry'!$AD$2:$AD$85,"Not Found")</f>
        <v>Not Found</v>
      </c>
      <c r="F2263" t="str">
        <f>IF(E2263="ORG 6 / ORG 1",_xlfn.XLOOKUP(D2263,'Zip Code Lookup'!$A$115:$A$148,'Zip Code Lookup'!$C$115:$C$148,"ORG 1"),"N/A")</f>
        <v>N/A</v>
      </c>
    </row>
    <row r="2264" spans="3:6" x14ac:dyDescent="0.25">
      <c r="C2264" s="89">
        <v>45468</v>
      </c>
      <c r="D2264">
        <v>48367</v>
      </c>
      <c r="E2264" t="str">
        <f>_xlfn.XLOOKUP(_xlfn.XLOOKUP(D2264,'Zip Code Lookup'!$F$29:$F$1276,'Zip Code Lookup'!$G$29:$G$1276),'Data Entry'!$AC$2:$AC$85,'Data Entry'!$AD$2:$AD$85,"Not Found")</f>
        <v>Not Found</v>
      </c>
      <c r="F2264" t="str">
        <f>IF(E2264="ORG 6 / ORG 1",_xlfn.XLOOKUP(D2264,'Zip Code Lookup'!$A$115:$A$148,'Zip Code Lookup'!$C$115:$C$148,"ORG 1"),"N/A")</f>
        <v>N/A</v>
      </c>
    </row>
    <row r="2265" spans="3:6" x14ac:dyDescent="0.25">
      <c r="C2265" s="89">
        <v>45468</v>
      </c>
      <c r="D2265">
        <v>49519</v>
      </c>
      <c r="E2265" t="str">
        <f>_xlfn.XLOOKUP(_xlfn.XLOOKUP(D2265,'Zip Code Lookup'!$F$29:$F$1276,'Zip Code Lookup'!$G$29:$G$1276),'Data Entry'!$AC$2:$AC$85,'Data Entry'!$AD$2:$AD$85,"Not Found")</f>
        <v>ORG 2</v>
      </c>
      <c r="F2265" t="str">
        <f>IF(E2265="ORG 6 / ORG 1",_xlfn.XLOOKUP(D2265,'Zip Code Lookup'!$A$115:$A$148,'Zip Code Lookup'!$C$115:$C$148,"ORG 1"),"N/A")</f>
        <v>N/A</v>
      </c>
    </row>
    <row r="2266" spans="3:6" x14ac:dyDescent="0.25">
      <c r="C2266" s="89">
        <v>45468</v>
      </c>
      <c r="D2266">
        <v>48838</v>
      </c>
      <c r="E2266" t="str">
        <f>_xlfn.XLOOKUP(_xlfn.XLOOKUP(D2266,'Zip Code Lookup'!$F$29:$F$1276,'Zip Code Lookup'!$G$29:$G$1276),'Data Entry'!$AC$2:$AC$85,'Data Entry'!$AD$2:$AD$85,"Not Found")</f>
        <v>ORG 2</v>
      </c>
      <c r="F2266" t="str">
        <f>IF(E2266="ORG 6 / ORG 1",_xlfn.XLOOKUP(D2266,'Zip Code Lookup'!$A$115:$A$148,'Zip Code Lookup'!$C$115:$C$148,"ORG 1"),"N/A")</f>
        <v>N/A</v>
      </c>
    </row>
    <row r="2267" spans="3:6" x14ac:dyDescent="0.25">
      <c r="C2267" s="89">
        <v>45468</v>
      </c>
      <c r="D2267">
        <v>49504</v>
      </c>
      <c r="E2267" t="str">
        <f>_xlfn.XLOOKUP(_xlfn.XLOOKUP(D2267,'Zip Code Lookup'!$F$29:$F$1276,'Zip Code Lookup'!$G$29:$G$1276),'Data Entry'!$AC$2:$AC$85,'Data Entry'!$AD$2:$AD$85,"Not Found")</f>
        <v>ORG 2</v>
      </c>
      <c r="F2267" t="str">
        <f>IF(E2267="ORG 6 / ORG 1",_xlfn.XLOOKUP(D2267,'Zip Code Lookup'!$A$115:$A$148,'Zip Code Lookup'!$C$115:$C$148,"ORG 1"),"N/A")</f>
        <v>N/A</v>
      </c>
    </row>
    <row r="2268" spans="3:6" x14ac:dyDescent="0.25">
      <c r="C2268" s="89">
        <v>45468</v>
      </c>
      <c r="D2268">
        <v>48035</v>
      </c>
      <c r="E2268" t="str">
        <f>_xlfn.XLOOKUP(_xlfn.XLOOKUP(D2268,'Zip Code Lookup'!$F$29:$F$1276,'Zip Code Lookup'!$G$29:$G$1276),'Data Entry'!$AC$2:$AC$85,'Data Entry'!$AD$2:$AD$85,"Not Found")</f>
        <v>Not Found</v>
      </c>
      <c r="F2268" t="str">
        <f>IF(E2268="ORG 6 / ORG 1",_xlfn.XLOOKUP(D2268,'Zip Code Lookup'!$A$115:$A$148,'Zip Code Lookup'!$C$115:$C$148,"ORG 1"),"N/A")</f>
        <v>N/A</v>
      </c>
    </row>
    <row r="2269" spans="3:6" x14ac:dyDescent="0.25">
      <c r="C2269" s="89">
        <v>45469</v>
      </c>
      <c r="D2269">
        <v>49456</v>
      </c>
      <c r="E2269" t="str">
        <f>_xlfn.XLOOKUP(_xlfn.XLOOKUP(D2269,'Zip Code Lookup'!$F$29:$F$1276,'Zip Code Lookup'!$G$29:$G$1276),'Data Entry'!$AC$2:$AC$85,'Data Entry'!$AD$2:$AD$85,"Not Found")</f>
        <v>ORG 2</v>
      </c>
      <c r="F2269" t="str">
        <f>IF(E2269="ORG 6 / ORG 1",_xlfn.XLOOKUP(D2269,'Zip Code Lookup'!$A$115:$A$148,'Zip Code Lookup'!$C$115:$C$148,"ORG 1"),"N/A")</f>
        <v>N/A</v>
      </c>
    </row>
    <row r="2270" spans="3:6" x14ac:dyDescent="0.25">
      <c r="C2270" s="89">
        <v>45470</v>
      </c>
      <c r="D2270">
        <v>49442</v>
      </c>
      <c r="E2270" t="str">
        <f>_xlfn.XLOOKUP(_xlfn.XLOOKUP(D2270,'Zip Code Lookup'!$F$29:$F$1276,'Zip Code Lookup'!$G$29:$G$1276),'Data Entry'!$AC$2:$AC$85,'Data Entry'!$AD$2:$AD$85,"Not Found")</f>
        <v>ORG 2</v>
      </c>
      <c r="F2270" t="str">
        <f>IF(E2270="ORG 6 / ORG 1",_xlfn.XLOOKUP(D2270,'Zip Code Lookup'!$A$115:$A$148,'Zip Code Lookup'!$C$115:$C$148,"ORG 1"),"N/A")</f>
        <v>N/A</v>
      </c>
    </row>
    <row r="2271" spans="3:6" x14ac:dyDescent="0.25">
      <c r="C2271" s="89">
        <v>45471</v>
      </c>
      <c r="D2271">
        <v>49336</v>
      </c>
      <c r="E2271" t="str">
        <f>_xlfn.XLOOKUP(_xlfn.XLOOKUP(D2271,'Zip Code Lookup'!$F$29:$F$1276,'Zip Code Lookup'!$G$29:$G$1276),'Data Entry'!$AC$2:$AC$85,'Data Entry'!$AD$2:$AD$85,"Not Found")</f>
        <v>ORG 5</v>
      </c>
      <c r="F2271" t="str">
        <f>IF(E2271="ORG 6 / ORG 1",_xlfn.XLOOKUP(D2271,'Zip Code Lookup'!$A$115:$A$148,'Zip Code Lookup'!$C$115:$C$148,"ORG 1"),"N/A")</f>
        <v>N/A</v>
      </c>
    </row>
    <row r="2272" spans="3:6" x14ac:dyDescent="0.25">
      <c r="C2272" s="89">
        <v>45471</v>
      </c>
      <c r="D2272">
        <v>48237</v>
      </c>
      <c r="E2272" t="str">
        <f>_xlfn.XLOOKUP(_xlfn.XLOOKUP(D2272,'Zip Code Lookup'!$F$29:$F$1276,'Zip Code Lookup'!$G$29:$G$1276),'Data Entry'!$AC$2:$AC$85,'Data Entry'!$AD$2:$AD$85,"Not Found")</f>
        <v>Not Found</v>
      </c>
      <c r="F2272" t="str">
        <f>IF(E2272="ORG 6 / ORG 1",_xlfn.XLOOKUP(D2272,'Zip Code Lookup'!$A$115:$A$148,'Zip Code Lookup'!$C$115:$C$148,"ORG 1"),"N/A")</f>
        <v>N/A</v>
      </c>
    </row>
    <row r="2273" spans="3:6" x14ac:dyDescent="0.25">
      <c r="C2273" s="89">
        <v>45471</v>
      </c>
      <c r="D2273">
        <v>49509</v>
      </c>
      <c r="E2273" t="str">
        <f>_xlfn.XLOOKUP(_xlfn.XLOOKUP(D2273,'Zip Code Lookup'!$F$29:$F$1276,'Zip Code Lookup'!$G$29:$G$1276),'Data Entry'!$AC$2:$AC$85,'Data Entry'!$AD$2:$AD$85,"Not Found")</f>
        <v>ORG 2</v>
      </c>
      <c r="F2273" t="str">
        <f>IF(E2273="ORG 6 / ORG 1",_xlfn.XLOOKUP(D2273,'Zip Code Lookup'!$A$115:$A$148,'Zip Code Lookup'!$C$115:$C$148,"ORG 1"),"N/A")</f>
        <v>N/A</v>
      </c>
    </row>
    <row r="2274" spans="3:6" x14ac:dyDescent="0.25">
      <c r="C2274" s="89">
        <v>45471</v>
      </c>
      <c r="D2274">
        <v>48532</v>
      </c>
      <c r="E2274" t="str">
        <f>_xlfn.XLOOKUP(_xlfn.XLOOKUP(D2274,'Zip Code Lookup'!$F$29:$F$1276,'Zip Code Lookup'!$G$29:$G$1276),'Data Entry'!$AC$2:$AC$85,'Data Entry'!$AD$2:$AD$85,"Not Found")</f>
        <v>ORG 10</v>
      </c>
      <c r="F2274" t="str">
        <f>IF(E2274="ORG 6 / ORG 1",_xlfn.XLOOKUP(D2274,'Zip Code Lookup'!$A$115:$A$148,'Zip Code Lookup'!$C$115:$C$148,"ORG 1"),"N/A")</f>
        <v>N/A</v>
      </c>
    </row>
    <row r="2275" spans="3:6" x14ac:dyDescent="0.25">
      <c r="C2275" s="89">
        <v>45474</v>
      </c>
      <c r="D2275">
        <v>48221</v>
      </c>
      <c r="E2275" t="s">
        <v>1197</v>
      </c>
      <c r="F2275" t="str">
        <f>IF(E2275="ORG 6 / ORG 1",_xlfn.XLOOKUP(D2275,'Zip Code Lookup'!$A$115:$A$148,'Zip Code Lookup'!$C$115:$C$148,"ORG 1"),"N/A")</f>
        <v>N/A</v>
      </c>
    </row>
    <row r="2276" spans="3:6" x14ac:dyDescent="0.25">
      <c r="C2276" s="89">
        <v>45474</v>
      </c>
      <c r="D2276">
        <v>49508</v>
      </c>
      <c r="E2276" t="str">
        <f>_xlfn.XLOOKUP(_xlfn.XLOOKUP(D2276,'Zip Code Lookup'!$F$29:$F$1276,'Zip Code Lookup'!$G$29:$G$1276),'Data Entry'!$AC$2:$AC$85,'Data Entry'!$AD$2:$AD$85,"Not Found")</f>
        <v>ORG 2</v>
      </c>
      <c r="F2276" t="str">
        <f>IF(E2276="ORG 6 / ORG 1",_xlfn.XLOOKUP(D2276,'Zip Code Lookup'!$A$115:$A$148,'Zip Code Lookup'!$C$115:$C$148,"ORG 1"),"N/A")</f>
        <v>N/A</v>
      </c>
    </row>
    <row r="2277" spans="3:6" x14ac:dyDescent="0.25">
      <c r="C2277" s="89">
        <v>45474</v>
      </c>
      <c r="D2277">
        <v>48602</v>
      </c>
      <c r="E2277" t="str">
        <f>_xlfn.XLOOKUP(_xlfn.XLOOKUP(D2277,'Zip Code Lookup'!$F$29:$F$1276,'Zip Code Lookup'!$G$29:$G$1276),'Data Entry'!$AC$2:$AC$85,'Data Entry'!$AD$2:$AD$85,"Not Found")</f>
        <v>ORG 11</v>
      </c>
      <c r="F2277" t="str">
        <f>IF(E2277="ORG 6 / ORG 1",_xlfn.XLOOKUP(D2277,'Zip Code Lookup'!$A$115:$A$148,'Zip Code Lookup'!$C$115:$C$148,"ORG 1"),"N/A")</f>
        <v>N/A</v>
      </c>
    </row>
    <row r="2278" spans="3:6" x14ac:dyDescent="0.25">
      <c r="C2278" s="89">
        <v>45474</v>
      </c>
      <c r="D2278">
        <v>48638</v>
      </c>
      <c r="E2278" t="str">
        <f>_xlfn.XLOOKUP(_xlfn.XLOOKUP(D2278,'Zip Code Lookup'!$F$29:$F$1276,'Zip Code Lookup'!$G$29:$G$1276),'Data Entry'!$AC$2:$AC$85,'Data Entry'!$AD$2:$AD$85,"Not Found")</f>
        <v>ORG 11</v>
      </c>
      <c r="F2278" t="str">
        <f>IF(E2278="ORG 6 / ORG 1",_xlfn.XLOOKUP(D2278,'Zip Code Lookup'!$A$115:$A$148,'Zip Code Lookup'!$C$115:$C$148,"ORG 1"),"N/A")</f>
        <v>N/A</v>
      </c>
    </row>
    <row r="2279" spans="3:6" x14ac:dyDescent="0.25">
      <c r="C2279" s="89">
        <v>45474</v>
      </c>
      <c r="D2279">
        <v>48187</v>
      </c>
      <c r="E2279" t="s">
        <v>1191</v>
      </c>
      <c r="F2279" t="str">
        <f>IF(E2279="ORG 6 / ORG 1",_xlfn.XLOOKUP(D2279,'Zip Code Lookup'!$A$115:$A$148,'Zip Code Lookup'!$C$115:$C$148,"ORG 1"),"N/A")</f>
        <v>N/A</v>
      </c>
    </row>
    <row r="2280" spans="3:6" x14ac:dyDescent="0.25">
      <c r="C2280" s="89">
        <v>45474</v>
      </c>
      <c r="D2280">
        <v>48154</v>
      </c>
      <c r="E2280" t="s">
        <v>1191</v>
      </c>
      <c r="F2280" t="str">
        <f>IF(E2280="ORG 6 / ORG 1",_xlfn.XLOOKUP(D2280,'Zip Code Lookup'!$A$115:$A$148,'Zip Code Lookup'!$C$115:$C$148,"ORG 1"),"N/A")</f>
        <v>N/A</v>
      </c>
    </row>
    <row r="2281" spans="3:6" x14ac:dyDescent="0.25">
      <c r="C2281" s="89">
        <v>45474</v>
      </c>
      <c r="D2281">
        <v>48213</v>
      </c>
      <c r="E2281" t="s">
        <v>1197</v>
      </c>
      <c r="F2281" t="str">
        <f>IF(E2281="ORG 6 / ORG 1",_xlfn.XLOOKUP(D2281,'Zip Code Lookup'!$A$115:$A$148,'Zip Code Lookup'!$C$115:$C$148,"ORG 1"),"N/A")</f>
        <v>N/A</v>
      </c>
    </row>
    <row r="2282" spans="3:6" x14ac:dyDescent="0.25">
      <c r="C2282" s="89">
        <v>45474</v>
      </c>
      <c r="D2282">
        <v>48910</v>
      </c>
      <c r="E2282" t="str">
        <f>_xlfn.XLOOKUP(_xlfn.XLOOKUP(D2282,'Zip Code Lookup'!$F$29:$F$1276,'Zip Code Lookup'!$G$29:$G$1276),'Data Entry'!$AC$2:$AC$85,'Data Entry'!$AD$2:$AD$85,"Not Found")</f>
        <v>ORG 14</v>
      </c>
      <c r="F2282" t="str">
        <f>IF(E2282="ORG 6 / ORG 1",_xlfn.XLOOKUP(D2282,'Zip Code Lookup'!$A$115:$A$148,'Zip Code Lookup'!$C$115:$C$148,"ORG 1"),"N/A")</f>
        <v>N/A</v>
      </c>
    </row>
    <row r="2283" spans="3:6" x14ac:dyDescent="0.25">
      <c r="C2283" s="89">
        <v>45474</v>
      </c>
      <c r="D2283">
        <v>48873</v>
      </c>
      <c r="E2283" t="str">
        <f>_xlfn.XLOOKUP(_xlfn.XLOOKUP(D2283,'Zip Code Lookup'!$F$29:$F$1276,'Zip Code Lookup'!$G$29:$G$1276),'Data Entry'!$AC$2:$AC$85,'Data Entry'!$AD$2:$AD$85,"Not Found")</f>
        <v>ORG 2</v>
      </c>
      <c r="F2283" t="str">
        <f>IF(E2283="ORG 6 / ORG 1",_xlfn.XLOOKUP(D2283,'Zip Code Lookup'!$A$115:$A$148,'Zip Code Lookup'!$C$115:$C$148,"ORG 1"),"N/A")</f>
        <v>N/A</v>
      </c>
    </row>
    <row r="2284" spans="3:6" x14ac:dyDescent="0.25">
      <c r="C2284" s="89">
        <v>45474</v>
      </c>
      <c r="D2284">
        <v>49442</v>
      </c>
      <c r="E2284" t="str">
        <f>_xlfn.XLOOKUP(_xlfn.XLOOKUP(D2284,'Zip Code Lookup'!$F$29:$F$1276,'Zip Code Lookup'!$G$29:$G$1276),'Data Entry'!$AC$2:$AC$85,'Data Entry'!$AD$2:$AD$85,"Not Found")</f>
        <v>ORG 2</v>
      </c>
      <c r="F2284" t="str">
        <f>IF(E2284="ORG 6 / ORG 1",_xlfn.XLOOKUP(D2284,'Zip Code Lookup'!$A$115:$A$148,'Zip Code Lookup'!$C$115:$C$148,"ORG 1"),"N/A")</f>
        <v>N/A</v>
      </c>
    </row>
    <row r="2285" spans="3:6" x14ac:dyDescent="0.25">
      <c r="C2285" s="89">
        <v>45474</v>
      </c>
      <c r="D2285">
        <v>49735</v>
      </c>
      <c r="E2285" t="str">
        <f>_xlfn.XLOOKUP(_xlfn.XLOOKUP(D2285,'Zip Code Lookup'!$F$29:$F$1276,'Zip Code Lookup'!$G$29:$G$1276),'Data Entry'!$AC$2:$AC$85,'Data Entry'!$AD$2:$AD$85,"Not Found")</f>
        <v>ORG 4</v>
      </c>
      <c r="F2285" t="str">
        <f>IF(E2285="ORG 6 / ORG 1",_xlfn.XLOOKUP(D2285,'Zip Code Lookup'!$A$115:$A$148,'Zip Code Lookup'!$C$115:$C$148,"ORG 1"),"N/A")</f>
        <v>N/A</v>
      </c>
    </row>
    <row r="2286" spans="3:6" x14ac:dyDescent="0.25">
      <c r="C2286" s="89">
        <v>45474</v>
      </c>
      <c r="D2286">
        <v>48195</v>
      </c>
      <c r="E2286" t="s">
        <v>1191</v>
      </c>
      <c r="F2286" t="str">
        <f>IF(E2286="ORG 6 / ORG 1",_xlfn.XLOOKUP(D2286,'Zip Code Lookup'!$A$115:$A$148,'Zip Code Lookup'!$C$115:$C$148,"ORG 1"),"N/A")</f>
        <v>N/A</v>
      </c>
    </row>
    <row r="2287" spans="3:6" x14ac:dyDescent="0.25">
      <c r="C2287" s="89">
        <v>45474</v>
      </c>
      <c r="D2287">
        <v>49505</v>
      </c>
      <c r="E2287" t="str">
        <f>_xlfn.XLOOKUP(_xlfn.XLOOKUP(D2287,'Zip Code Lookup'!$F$29:$F$1276,'Zip Code Lookup'!$G$29:$G$1276),'Data Entry'!$AC$2:$AC$85,'Data Entry'!$AD$2:$AD$85,"Not Found")</f>
        <v>ORG 2</v>
      </c>
      <c r="F2287" t="str">
        <f>IF(E2287="ORG 6 / ORG 1",_xlfn.XLOOKUP(D2287,'Zip Code Lookup'!$A$115:$A$148,'Zip Code Lookup'!$C$115:$C$148,"ORG 1"),"N/A")</f>
        <v>N/A</v>
      </c>
    </row>
    <row r="2288" spans="3:6" x14ac:dyDescent="0.25">
      <c r="C2288" s="89">
        <v>45474</v>
      </c>
      <c r="D2288">
        <v>48234</v>
      </c>
      <c r="E2288" t="s">
        <v>1197</v>
      </c>
      <c r="F2288" t="str">
        <f>IF(E2288="ORG 6 / ORG 1",_xlfn.XLOOKUP(D2288,'Zip Code Lookup'!$A$115:$A$148,'Zip Code Lookup'!$C$115:$C$148,"ORG 1"),"N/A")</f>
        <v>N/A</v>
      </c>
    </row>
    <row r="2289" spans="3:6" x14ac:dyDescent="0.25">
      <c r="C2289" s="89">
        <v>45474</v>
      </c>
      <c r="D2289">
        <v>49048</v>
      </c>
      <c r="E2289" t="str">
        <f>_xlfn.XLOOKUP(_xlfn.XLOOKUP(D2289,'Zip Code Lookup'!$F$29:$F$1276,'Zip Code Lookup'!$G$29:$G$1276),'Data Entry'!$AC$2:$AC$85,'Data Entry'!$AD$2:$AD$85,"Not Found")</f>
        <v>ORG 15</v>
      </c>
      <c r="F2289" t="str">
        <f>IF(E2289="ORG 6 / ORG 1",_xlfn.XLOOKUP(D2289,'Zip Code Lookup'!$A$115:$A$148,'Zip Code Lookup'!$C$115:$C$148,"ORG 1"),"N/A")</f>
        <v>N/A</v>
      </c>
    </row>
    <row r="2290" spans="3:6" x14ac:dyDescent="0.25">
      <c r="C2290" s="89">
        <v>45474</v>
      </c>
      <c r="D2290">
        <v>49765</v>
      </c>
      <c r="E2290" t="str">
        <f>_xlfn.XLOOKUP(_xlfn.XLOOKUP(D2290,'Zip Code Lookup'!$F$29:$F$1276,'Zip Code Lookup'!$G$29:$G$1276),'Data Entry'!$AC$2:$AC$85,'Data Entry'!$AD$2:$AD$85,"Not Found")</f>
        <v>ORG 4</v>
      </c>
      <c r="F2290" t="str">
        <f>IF(E2290="ORG 6 / ORG 1",_xlfn.XLOOKUP(D2290,'Zip Code Lookup'!$A$115:$A$148,'Zip Code Lookup'!$C$115:$C$148,"ORG 1"),"N/A")</f>
        <v>N/A</v>
      </c>
    </row>
    <row r="2291" spans="3:6" x14ac:dyDescent="0.25">
      <c r="C2291" s="89">
        <v>45474</v>
      </c>
      <c r="D2291">
        <v>48836</v>
      </c>
      <c r="E2291" t="str">
        <f>_xlfn.XLOOKUP(_xlfn.XLOOKUP(D2291,'Zip Code Lookup'!$F$29:$F$1276,'Zip Code Lookup'!$G$29:$G$1276),'Data Entry'!$AC$2:$AC$85,'Data Entry'!$AD$2:$AD$85,"Not Found")</f>
        <v>ORG 12</v>
      </c>
      <c r="F2291" t="str">
        <f>IF(E2291="ORG 6 / ORG 1",_xlfn.XLOOKUP(D2291,'Zip Code Lookup'!$A$115:$A$148,'Zip Code Lookup'!$C$115:$C$148,"ORG 1"),"N/A")</f>
        <v>N/A</v>
      </c>
    </row>
    <row r="2292" spans="3:6" x14ac:dyDescent="0.25">
      <c r="C2292" s="89">
        <v>45475</v>
      </c>
      <c r="D2292">
        <v>49269</v>
      </c>
      <c r="E2292" t="str">
        <f>_xlfn.XLOOKUP(_xlfn.XLOOKUP(D2292,'Zip Code Lookup'!$F$29:$F$1276,'Zip Code Lookup'!$G$29:$G$1276),'Data Entry'!$AC$2:$AC$85,'Data Entry'!$AD$2:$AD$85,"Not Found")</f>
        <v>ORG 12</v>
      </c>
      <c r="F2292" t="str">
        <f>IF(E2292="ORG 6 / ORG 1",_xlfn.XLOOKUP(D2292,'Zip Code Lookup'!$A$115:$A$148,'Zip Code Lookup'!$C$115:$C$148,"ORG 1"),"N/A")</f>
        <v>N/A</v>
      </c>
    </row>
    <row r="2293" spans="3:6" x14ac:dyDescent="0.25">
      <c r="C2293" s="89">
        <v>45475</v>
      </c>
      <c r="D2293">
        <v>49504</v>
      </c>
      <c r="E2293" t="str">
        <f>_xlfn.XLOOKUP(_xlfn.XLOOKUP(D2293,'Zip Code Lookup'!$F$29:$F$1276,'Zip Code Lookup'!$G$29:$G$1276),'Data Entry'!$AC$2:$AC$85,'Data Entry'!$AD$2:$AD$85,"Not Found")</f>
        <v>ORG 2</v>
      </c>
      <c r="F2293" t="str">
        <f>IF(E2293="ORG 6 / ORG 1",_xlfn.XLOOKUP(D2293,'Zip Code Lookup'!$A$115:$A$148,'Zip Code Lookup'!$C$115:$C$148,"ORG 1"),"N/A")</f>
        <v>N/A</v>
      </c>
    </row>
    <row r="2294" spans="3:6" x14ac:dyDescent="0.25">
      <c r="C2294" s="89">
        <v>45475</v>
      </c>
      <c r="D2294">
        <v>49321</v>
      </c>
      <c r="E2294" t="str">
        <f>_xlfn.XLOOKUP(_xlfn.XLOOKUP(D2294,'Zip Code Lookup'!$F$29:$F$1276,'Zip Code Lookup'!$G$29:$G$1276),'Data Entry'!$AC$2:$AC$85,'Data Entry'!$AD$2:$AD$85,"Not Found")</f>
        <v>ORG 2</v>
      </c>
      <c r="F2294" t="str">
        <f>IF(E2294="ORG 6 / ORG 1",_xlfn.XLOOKUP(D2294,'Zip Code Lookup'!$A$115:$A$148,'Zip Code Lookup'!$C$115:$C$148,"ORG 1"),"N/A")</f>
        <v>N/A</v>
      </c>
    </row>
    <row r="2295" spans="3:6" x14ac:dyDescent="0.25">
      <c r="C2295" s="89">
        <v>45475</v>
      </c>
      <c r="D2295">
        <v>48021</v>
      </c>
      <c r="E2295" t="str">
        <f>_xlfn.XLOOKUP(_xlfn.XLOOKUP(D2295,'Zip Code Lookup'!$F$29:$F$1276,'Zip Code Lookup'!$G$29:$G$1276),'Data Entry'!$AC$2:$AC$85,'Data Entry'!$AD$2:$AD$85,"Not Found")</f>
        <v>Not Found</v>
      </c>
      <c r="F2295" t="str">
        <f>IF(E2295="ORG 6 / ORG 1",_xlfn.XLOOKUP(D2295,'Zip Code Lookup'!$A$115:$A$148,'Zip Code Lookup'!$C$115:$C$148,"ORG 1"),"N/A")</f>
        <v>N/A</v>
      </c>
    </row>
    <row r="2296" spans="3:6" x14ac:dyDescent="0.25">
      <c r="C2296" s="89">
        <v>45475</v>
      </c>
      <c r="D2296">
        <v>48038</v>
      </c>
      <c r="E2296" t="str">
        <f>_xlfn.XLOOKUP(_xlfn.XLOOKUP(D2296,'Zip Code Lookup'!$F$29:$F$1276,'Zip Code Lookup'!$G$29:$G$1276),'Data Entry'!$AC$2:$AC$85,'Data Entry'!$AD$2:$AD$85,"Not Found")</f>
        <v>Not Found</v>
      </c>
      <c r="F2296" t="str">
        <f>IF(E2296="ORG 6 / ORG 1",_xlfn.XLOOKUP(D2296,'Zip Code Lookup'!$A$115:$A$148,'Zip Code Lookup'!$C$115:$C$148,"ORG 1"),"N/A")</f>
        <v>N/A</v>
      </c>
    </row>
    <row r="2297" spans="3:6" x14ac:dyDescent="0.25">
      <c r="C2297" s="89">
        <v>45475</v>
      </c>
      <c r="D2297">
        <v>48201</v>
      </c>
      <c r="E2297" t="s">
        <v>1197</v>
      </c>
      <c r="F2297" t="str">
        <f>IF(E2297="ORG 6 / ORG 1",_xlfn.XLOOKUP(D2297,'Zip Code Lookup'!$A$115:$A$148,'Zip Code Lookup'!$C$115:$C$148,"ORG 1"),"N/A")</f>
        <v>N/A</v>
      </c>
    </row>
    <row r="2298" spans="3:6" x14ac:dyDescent="0.25">
      <c r="C2298" s="89">
        <v>45475</v>
      </c>
      <c r="D2298">
        <v>49440</v>
      </c>
      <c r="E2298" t="str">
        <f>_xlfn.XLOOKUP(_xlfn.XLOOKUP(D2298,'Zip Code Lookup'!$F$29:$F$1276,'Zip Code Lookup'!$G$29:$G$1276),'Data Entry'!$AC$2:$AC$85,'Data Entry'!$AD$2:$AD$85,"Not Found")</f>
        <v>ORG 2</v>
      </c>
      <c r="F2298" t="str">
        <f>IF(E2298="ORG 6 / ORG 1",_xlfn.XLOOKUP(D2298,'Zip Code Lookup'!$A$115:$A$148,'Zip Code Lookup'!$C$115:$C$148,"ORG 1"),"N/A")</f>
        <v>N/A</v>
      </c>
    </row>
    <row r="2299" spans="3:6" x14ac:dyDescent="0.25">
      <c r="C2299" s="89">
        <v>45475</v>
      </c>
      <c r="D2299">
        <v>48146</v>
      </c>
      <c r="E2299" t="s">
        <v>1191</v>
      </c>
      <c r="F2299" t="str">
        <f>IF(E2299="ORG 6 / ORG 1",_xlfn.XLOOKUP(D2299,'Zip Code Lookup'!$A$115:$A$148,'Zip Code Lookup'!$C$115:$C$148,"ORG 1"),"N/A")</f>
        <v>N/A</v>
      </c>
    </row>
    <row r="2300" spans="3:6" x14ac:dyDescent="0.25">
      <c r="C2300" s="89">
        <v>45476</v>
      </c>
      <c r="D2300">
        <v>48060</v>
      </c>
      <c r="E2300" t="str">
        <f>_xlfn.XLOOKUP(_xlfn.XLOOKUP(D2300,'Zip Code Lookup'!$F$29:$F$1276,'Zip Code Lookup'!$G$29:$G$1276),'Data Entry'!$AC$2:$AC$85,'Data Entry'!$AD$2:$AD$85,"Not Found")</f>
        <v>ORG 8</v>
      </c>
      <c r="F2300" t="str">
        <f>IF(E2300="ORG 6 / ORG 1",_xlfn.XLOOKUP(D2300,'Zip Code Lookup'!$A$115:$A$148,'Zip Code Lookup'!$C$115:$C$148,"ORG 1"),"N/A")</f>
        <v>N/A</v>
      </c>
    </row>
    <row r="2301" spans="3:6" x14ac:dyDescent="0.25">
      <c r="C2301" s="89">
        <v>45476</v>
      </c>
      <c r="D2301">
        <v>49508</v>
      </c>
      <c r="E2301" t="str">
        <f>_xlfn.XLOOKUP(_xlfn.XLOOKUP(D2301,'Zip Code Lookup'!$F$29:$F$1276,'Zip Code Lookup'!$G$29:$G$1276),'Data Entry'!$AC$2:$AC$85,'Data Entry'!$AD$2:$AD$85,"Not Found")</f>
        <v>ORG 2</v>
      </c>
      <c r="F2301" t="str">
        <f>IF(E2301="ORG 6 / ORG 1",_xlfn.XLOOKUP(D2301,'Zip Code Lookup'!$A$115:$A$148,'Zip Code Lookup'!$C$115:$C$148,"ORG 1"),"N/A")</f>
        <v>N/A</v>
      </c>
    </row>
    <row r="2302" spans="3:6" x14ac:dyDescent="0.25">
      <c r="C2302" s="89">
        <v>45476</v>
      </c>
      <c r="D2302">
        <v>49507</v>
      </c>
      <c r="E2302" t="str">
        <f>_xlfn.XLOOKUP(_xlfn.XLOOKUP(D2302,'Zip Code Lookup'!$F$29:$F$1276,'Zip Code Lookup'!$G$29:$G$1276),'Data Entry'!$AC$2:$AC$85,'Data Entry'!$AD$2:$AD$85,"Not Found")</f>
        <v>ORG 2</v>
      </c>
      <c r="F2302" t="str">
        <f>IF(E2302="ORG 6 / ORG 1",_xlfn.XLOOKUP(D2302,'Zip Code Lookup'!$A$115:$A$148,'Zip Code Lookup'!$C$115:$C$148,"ORG 1"),"N/A")</f>
        <v>N/A</v>
      </c>
    </row>
    <row r="2303" spans="3:6" x14ac:dyDescent="0.25">
      <c r="C2303" s="89">
        <v>45476</v>
      </c>
      <c r="D2303">
        <v>49504</v>
      </c>
      <c r="E2303" t="str">
        <f>_xlfn.XLOOKUP(_xlfn.XLOOKUP(D2303,'Zip Code Lookup'!$F$29:$F$1276,'Zip Code Lookup'!$G$29:$G$1276),'Data Entry'!$AC$2:$AC$85,'Data Entry'!$AD$2:$AD$85,"Not Found")</f>
        <v>ORG 2</v>
      </c>
      <c r="F2303" t="str">
        <f>IF(E2303="ORG 6 / ORG 1",_xlfn.XLOOKUP(D2303,'Zip Code Lookup'!$A$115:$A$148,'Zip Code Lookup'!$C$115:$C$148,"ORG 1"),"N/A")</f>
        <v>N/A</v>
      </c>
    </row>
    <row r="2304" spans="3:6" x14ac:dyDescent="0.25">
      <c r="C2304" s="89">
        <v>45476</v>
      </c>
      <c r="D2304">
        <v>49058</v>
      </c>
      <c r="E2304" t="str">
        <f>_xlfn.XLOOKUP(_xlfn.XLOOKUP(D2304,'Zip Code Lookup'!$F$29:$F$1276,'Zip Code Lookup'!$G$29:$G$1276),'Data Entry'!$AC$2:$AC$85,'Data Entry'!$AD$2:$AD$85,"Not Found")</f>
        <v>ORG 2</v>
      </c>
      <c r="F2304" t="str">
        <f>IF(E2304="ORG 6 / ORG 1",_xlfn.XLOOKUP(D2304,'Zip Code Lookup'!$A$115:$A$148,'Zip Code Lookup'!$C$115:$C$148,"ORG 1"),"N/A")</f>
        <v>N/A</v>
      </c>
    </row>
    <row r="2305" spans="3:6" x14ac:dyDescent="0.25">
      <c r="C2305" s="89">
        <v>45478</v>
      </c>
      <c r="D2305">
        <v>48180</v>
      </c>
      <c r="E2305" t="s">
        <v>1191</v>
      </c>
      <c r="F2305" t="str">
        <f>IF(E2305="ORG 6 / ORG 1",_xlfn.XLOOKUP(D2305,'Zip Code Lookup'!$A$115:$A$148,'Zip Code Lookup'!$C$115:$C$148,"ORG 1"),"N/A")</f>
        <v>N/A</v>
      </c>
    </row>
    <row r="2306" spans="3:6" x14ac:dyDescent="0.25">
      <c r="C2306" s="89">
        <v>45478</v>
      </c>
      <c r="D2306">
        <v>48239</v>
      </c>
      <c r="E2306" t="s">
        <v>1191</v>
      </c>
      <c r="F2306" t="str">
        <f>IF(E2306="ORG 6 / ORG 1",_xlfn.XLOOKUP(D2306,'Zip Code Lookup'!$A$115:$A$148,'Zip Code Lookup'!$C$115:$C$148,"ORG 1"),"N/A")</f>
        <v>N/A</v>
      </c>
    </row>
    <row r="2307" spans="3:6" x14ac:dyDescent="0.25">
      <c r="C2307" s="89">
        <v>45478</v>
      </c>
      <c r="D2307">
        <v>48227</v>
      </c>
      <c r="E2307" t="s">
        <v>1197</v>
      </c>
      <c r="F2307" t="str">
        <f>IF(E2307="ORG 6 / ORG 1",_xlfn.XLOOKUP(D2307,'Zip Code Lookup'!$A$115:$A$148,'Zip Code Lookup'!$C$115:$C$148,"ORG 1"),"N/A")</f>
        <v>N/A</v>
      </c>
    </row>
    <row r="2308" spans="3:6" x14ac:dyDescent="0.25">
      <c r="C2308" s="89">
        <v>45481</v>
      </c>
      <c r="D2308">
        <v>48884</v>
      </c>
      <c r="E2308" t="str">
        <f>_xlfn.XLOOKUP(_xlfn.XLOOKUP(D2308,'Zip Code Lookup'!$F$29:$F$1276,'Zip Code Lookup'!$G$29:$G$1276),'Data Entry'!$AC$2:$AC$85,'Data Entry'!$AD$2:$AD$85,"Not Found")</f>
        <v>ORG 2</v>
      </c>
      <c r="F2308" t="str">
        <f>IF(E2308="ORG 6 / ORG 1",_xlfn.XLOOKUP(D2308,'Zip Code Lookup'!$A$115:$A$148,'Zip Code Lookup'!$C$115:$C$148,"ORG 1"),"N/A")</f>
        <v>N/A</v>
      </c>
    </row>
    <row r="2309" spans="3:6" x14ac:dyDescent="0.25">
      <c r="C2309" s="89">
        <v>45481</v>
      </c>
      <c r="D2309">
        <v>48212</v>
      </c>
      <c r="E2309" t="s">
        <v>1197</v>
      </c>
      <c r="F2309" t="str">
        <f>IF(E2309="ORG 6 / ORG 1",_xlfn.XLOOKUP(D2309,'Zip Code Lookup'!$A$115:$A$148,'Zip Code Lookup'!$C$115:$C$148,"ORG 1"),"N/A")</f>
        <v>N/A</v>
      </c>
    </row>
    <row r="2310" spans="3:6" x14ac:dyDescent="0.25">
      <c r="C2310" s="89">
        <v>45482</v>
      </c>
      <c r="D2310">
        <v>49444</v>
      </c>
      <c r="E2310" t="str">
        <f>_xlfn.XLOOKUP(_xlfn.XLOOKUP(D2310,'Zip Code Lookup'!$F$29:$F$1276,'Zip Code Lookup'!$G$29:$G$1276),'Data Entry'!$AC$2:$AC$85,'Data Entry'!$AD$2:$AD$85,"Not Found")</f>
        <v>ORG 2</v>
      </c>
      <c r="F2310" t="str">
        <f>IF(E2310="ORG 6 / ORG 1",_xlfn.XLOOKUP(D2310,'Zip Code Lookup'!$A$115:$A$148,'Zip Code Lookup'!$C$115:$C$148,"ORG 1"),"N/A")</f>
        <v>N/A</v>
      </c>
    </row>
    <row r="2311" spans="3:6" x14ac:dyDescent="0.25">
      <c r="C2311" s="89">
        <v>45482</v>
      </c>
      <c r="D2311">
        <v>48602</v>
      </c>
      <c r="E2311" t="str">
        <f>_xlfn.XLOOKUP(_xlfn.XLOOKUP(D2311,'Zip Code Lookup'!$F$29:$F$1276,'Zip Code Lookup'!$G$29:$G$1276),'Data Entry'!$AC$2:$AC$85,'Data Entry'!$AD$2:$AD$85,"Not Found")</f>
        <v>ORG 11</v>
      </c>
      <c r="F2311" t="str">
        <f>IF(E2311="ORG 6 / ORG 1",_xlfn.XLOOKUP(D2311,'Zip Code Lookup'!$A$115:$A$148,'Zip Code Lookup'!$C$115:$C$148,"ORG 1"),"N/A")</f>
        <v>N/A</v>
      </c>
    </row>
    <row r="2312" spans="3:6" x14ac:dyDescent="0.25">
      <c r="C2312" s="89">
        <v>45483</v>
      </c>
      <c r="D2312">
        <v>49037</v>
      </c>
      <c r="E2312" t="str">
        <f>_xlfn.XLOOKUP(_xlfn.XLOOKUP(D2312,'Zip Code Lookup'!$F$29:$F$1276,'Zip Code Lookup'!$G$29:$G$1276),'Data Entry'!$AC$2:$AC$85,'Data Entry'!$AD$2:$AD$85,"Not Found")</f>
        <v>ORG 15</v>
      </c>
      <c r="F2312" t="str">
        <f>IF(E2312="ORG 6 / ORG 1",_xlfn.XLOOKUP(D2312,'Zip Code Lookup'!$A$115:$A$148,'Zip Code Lookup'!$C$115:$C$148,"ORG 1"),"N/A")</f>
        <v>N/A</v>
      </c>
    </row>
    <row r="2313" spans="3:6" x14ac:dyDescent="0.25">
      <c r="C2313" s="89">
        <v>45483</v>
      </c>
      <c r="D2313">
        <v>48446</v>
      </c>
      <c r="E2313" t="str">
        <f>_xlfn.XLOOKUP(_xlfn.XLOOKUP(D2313,'Zip Code Lookup'!$F$29:$F$1276,'Zip Code Lookup'!$G$29:$G$1276),'Data Entry'!$AC$2:$AC$85,'Data Entry'!$AD$2:$AD$85,"Not Found")</f>
        <v>ORG 10</v>
      </c>
      <c r="F2313" t="str">
        <f>IF(E2313="ORG 6 / ORG 1",_xlfn.XLOOKUP(D2313,'Zip Code Lookup'!$A$115:$A$148,'Zip Code Lookup'!$C$115:$C$148,"ORG 1"),"N/A")</f>
        <v>N/A</v>
      </c>
    </row>
    <row r="2314" spans="3:6" x14ac:dyDescent="0.25">
      <c r="C2314" s="89">
        <v>45483</v>
      </c>
      <c r="D2314">
        <v>48224</v>
      </c>
      <c r="E2314" t="s">
        <v>1197</v>
      </c>
      <c r="F2314" t="str">
        <f>IF(E2314="ORG 6 / ORG 1",_xlfn.XLOOKUP(D2314,'Zip Code Lookup'!$A$115:$A$148,'Zip Code Lookup'!$C$115:$C$148,"ORG 1"),"N/A")</f>
        <v>N/A</v>
      </c>
    </row>
    <row r="2315" spans="3:6" x14ac:dyDescent="0.25">
      <c r="C2315" s="89">
        <v>45483</v>
      </c>
      <c r="D2315">
        <v>48183</v>
      </c>
      <c r="E2315" t="s">
        <v>1191</v>
      </c>
      <c r="F2315" t="str">
        <f>IF(E2315="ORG 6 / ORG 1",_xlfn.XLOOKUP(D2315,'Zip Code Lookup'!$A$115:$A$148,'Zip Code Lookup'!$C$115:$C$148,"ORG 1"),"N/A")</f>
        <v>N/A</v>
      </c>
    </row>
    <row r="2316" spans="3:6" x14ac:dyDescent="0.25">
      <c r="C2316" s="89">
        <v>45483</v>
      </c>
      <c r="D2316">
        <v>48033</v>
      </c>
      <c r="E2316" t="str">
        <f>_xlfn.XLOOKUP(_xlfn.XLOOKUP(D2316,'Zip Code Lookup'!$F$29:$F$1276,'Zip Code Lookup'!$G$29:$G$1276),'Data Entry'!$AC$2:$AC$85,'Data Entry'!$AD$2:$AD$85,"Not Found")</f>
        <v>Not Found</v>
      </c>
      <c r="F2316" t="str">
        <f>IF(E2316="ORG 6 / ORG 1",_xlfn.XLOOKUP(D2316,'Zip Code Lookup'!$A$115:$A$148,'Zip Code Lookup'!$C$115:$C$148,"ORG 1"),"N/A")</f>
        <v>N/A</v>
      </c>
    </row>
    <row r="2317" spans="3:6" x14ac:dyDescent="0.25">
      <c r="C2317" s="89">
        <v>45483</v>
      </c>
      <c r="D2317">
        <v>48135</v>
      </c>
      <c r="E2317" t="s">
        <v>1191</v>
      </c>
      <c r="F2317" t="str">
        <f>IF(E2317="ORG 6 / ORG 1",_xlfn.XLOOKUP(D2317,'Zip Code Lookup'!$A$115:$A$148,'Zip Code Lookup'!$C$115:$C$148,"ORG 1"),"N/A")</f>
        <v>N/A</v>
      </c>
    </row>
    <row r="2318" spans="3:6" x14ac:dyDescent="0.25">
      <c r="C2318" s="89">
        <v>45483</v>
      </c>
      <c r="D2318">
        <v>48601</v>
      </c>
      <c r="E2318" t="str">
        <f>_xlfn.XLOOKUP(_xlfn.XLOOKUP(D2318,'Zip Code Lookup'!$F$29:$F$1276,'Zip Code Lookup'!$G$29:$G$1276),'Data Entry'!$AC$2:$AC$85,'Data Entry'!$AD$2:$AD$85,"Not Found")</f>
        <v>ORG 11</v>
      </c>
      <c r="F2318" t="str">
        <f>IF(E2318="ORG 6 / ORG 1",_xlfn.XLOOKUP(D2318,'Zip Code Lookup'!$A$115:$A$148,'Zip Code Lookup'!$C$115:$C$148,"ORG 1"),"N/A")</f>
        <v>N/A</v>
      </c>
    </row>
    <row r="2319" spans="3:6" x14ac:dyDescent="0.25">
      <c r="C2319" s="89">
        <v>45483</v>
      </c>
      <c r="D2319">
        <v>49091</v>
      </c>
      <c r="E2319" t="str">
        <f>_xlfn.XLOOKUP(_xlfn.XLOOKUP(D2319,'Zip Code Lookup'!$F$29:$F$1276,'Zip Code Lookup'!$G$29:$G$1276),'Data Entry'!$AC$2:$AC$85,'Data Entry'!$AD$2:$AD$85,"Not Found")</f>
        <v>ORG 15</v>
      </c>
      <c r="F2319" t="str">
        <f>IF(E2319="ORG 6 / ORG 1",_xlfn.XLOOKUP(D2319,'Zip Code Lookup'!$A$115:$A$148,'Zip Code Lookup'!$C$115:$C$148,"ORG 1"),"N/A")</f>
        <v>N/A</v>
      </c>
    </row>
    <row r="2320" spans="3:6" x14ac:dyDescent="0.25">
      <c r="C2320" s="89">
        <v>45483</v>
      </c>
      <c r="D2320">
        <v>48610</v>
      </c>
      <c r="E2320" t="str">
        <f>_xlfn.XLOOKUP(_xlfn.XLOOKUP(D2320,'Zip Code Lookup'!$F$29:$F$1276,'Zip Code Lookup'!$G$29:$G$1276),'Data Entry'!$AC$2:$AC$85,'Data Entry'!$AD$2:$AD$85,"Not Found")</f>
        <v>ORG 9</v>
      </c>
      <c r="F2320" t="str">
        <f>IF(E2320="ORG 6 / ORG 1",_xlfn.XLOOKUP(D2320,'Zip Code Lookup'!$A$115:$A$148,'Zip Code Lookup'!$C$115:$C$148,"ORG 1"),"N/A")</f>
        <v>N/A</v>
      </c>
    </row>
    <row r="2321" spans="3:6" x14ac:dyDescent="0.25">
      <c r="C2321" s="89">
        <v>45483</v>
      </c>
      <c r="D2321">
        <v>48118</v>
      </c>
      <c r="E2321" t="str">
        <f>_xlfn.XLOOKUP(_xlfn.XLOOKUP(D2321,'Zip Code Lookup'!$F$29:$F$1276,'Zip Code Lookup'!$G$29:$G$1276),'Data Entry'!$AC$2:$AC$85,'Data Entry'!$AD$2:$AD$85,"Not Found")</f>
        <v>ORG 12</v>
      </c>
      <c r="F2321" t="str">
        <f>IF(E2321="ORG 6 / ORG 1",_xlfn.XLOOKUP(D2321,'Zip Code Lookup'!$A$115:$A$148,'Zip Code Lookup'!$C$115:$C$148,"ORG 1"),"N/A")</f>
        <v>N/A</v>
      </c>
    </row>
    <row r="2322" spans="3:6" x14ac:dyDescent="0.25">
      <c r="C2322" s="89">
        <v>45483</v>
      </c>
      <c r="D2322">
        <v>49676</v>
      </c>
      <c r="E2322" t="str">
        <f>_xlfn.XLOOKUP(_xlfn.XLOOKUP(D2322,'Zip Code Lookup'!$F$29:$F$1276,'Zip Code Lookup'!$G$29:$G$1276),'Data Entry'!$AC$2:$AC$85,'Data Entry'!$AD$2:$AD$85,"Not Found")</f>
        <v>ORG 15</v>
      </c>
      <c r="F2322" t="str">
        <f>IF(E2322="ORG 6 / ORG 1",_xlfn.XLOOKUP(D2322,'Zip Code Lookup'!$A$115:$A$148,'Zip Code Lookup'!$C$115:$C$148,"ORG 1"),"N/A")</f>
        <v>N/A</v>
      </c>
    </row>
    <row r="2323" spans="3:6" x14ac:dyDescent="0.25">
      <c r="C2323" s="89">
        <v>45483</v>
      </c>
      <c r="D2323">
        <v>48124</v>
      </c>
      <c r="E2323" t="s">
        <v>1191</v>
      </c>
      <c r="F2323" t="str">
        <f>IF(E2323="ORG 6 / ORG 1",_xlfn.XLOOKUP(D2323,'Zip Code Lookup'!$A$115:$A$148,'Zip Code Lookup'!$C$115:$C$148,"ORG 1"),"N/A")</f>
        <v>N/A</v>
      </c>
    </row>
    <row r="2324" spans="3:6" x14ac:dyDescent="0.25">
      <c r="C2324" s="89">
        <v>45483</v>
      </c>
      <c r="D2324">
        <v>48183</v>
      </c>
      <c r="E2324" t="s">
        <v>1191</v>
      </c>
      <c r="F2324" t="str">
        <f>IF(E2324="ORG 6 / ORG 1",_xlfn.XLOOKUP(D2324,'Zip Code Lookup'!$A$115:$A$148,'Zip Code Lookup'!$C$115:$C$148,"ORG 1"),"N/A")</f>
        <v>N/A</v>
      </c>
    </row>
    <row r="2325" spans="3:6" x14ac:dyDescent="0.25">
      <c r="C2325" s="89">
        <v>45483</v>
      </c>
      <c r="D2325">
        <v>48180</v>
      </c>
      <c r="E2325" t="s">
        <v>1191</v>
      </c>
      <c r="F2325" t="str">
        <f>IF(E2325="ORG 6 / ORG 1",_xlfn.XLOOKUP(D2325,'Zip Code Lookup'!$A$115:$A$148,'Zip Code Lookup'!$C$115:$C$148,"ORG 1"),"N/A")</f>
        <v>N/A</v>
      </c>
    </row>
    <row r="2326" spans="3:6" x14ac:dyDescent="0.25">
      <c r="C2326" s="89">
        <v>45483</v>
      </c>
      <c r="D2326">
        <v>48837</v>
      </c>
      <c r="E2326" t="str">
        <f>_xlfn.XLOOKUP(_xlfn.XLOOKUP(D2326,'Zip Code Lookup'!$F$29:$F$1276,'Zip Code Lookup'!$G$29:$G$1276),'Data Entry'!$AC$2:$AC$85,'Data Entry'!$AD$2:$AD$85,"Not Found")</f>
        <v>ORG 14</v>
      </c>
      <c r="F2326" t="str">
        <f>IF(E2326="ORG 6 / ORG 1",_xlfn.XLOOKUP(D2326,'Zip Code Lookup'!$A$115:$A$148,'Zip Code Lookup'!$C$115:$C$148,"ORG 1"),"N/A")</f>
        <v>N/A</v>
      </c>
    </row>
    <row r="2327" spans="3:6" x14ac:dyDescent="0.25">
      <c r="C2327" s="89">
        <v>45484</v>
      </c>
      <c r="D2327">
        <v>48911</v>
      </c>
      <c r="E2327" t="str">
        <f>_xlfn.XLOOKUP(_xlfn.XLOOKUP(D2327,'Zip Code Lookup'!$F$29:$F$1276,'Zip Code Lookup'!$G$29:$G$1276),'Data Entry'!$AC$2:$AC$85,'Data Entry'!$AD$2:$AD$85,"Not Found")</f>
        <v>ORG 14</v>
      </c>
      <c r="F2327" t="str">
        <f>IF(E2327="ORG 6 / ORG 1",_xlfn.XLOOKUP(D2327,'Zip Code Lookup'!$A$115:$A$148,'Zip Code Lookup'!$C$115:$C$148,"ORG 1"),"N/A")</f>
        <v>N/A</v>
      </c>
    </row>
    <row r="2328" spans="3:6" x14ac:dyDescent="0.25">
      <c r="C2328" s="89">
        <v>45484</v>
      </c>
      <c r="D2328">
        <v>48180</v>
      </c>
      <c r="E2328" t="s">
        <v>1191</v>
      </c>
      <c r="F2328" t="str">
        <f>IF(E2328="ORG 6 / ORG 1",_xlfn.XLOOKUP(D2328,'Zip Code Lookup'!$A$115:$A$148,'Zip Code Lookup'!$C$115:$C$148,"ORG 1"),"N/A")</f>
        <v>N/A</v>
      </c>
    </row>
    <row r="2329" spans="3:6" x14ac:dyDescent="0.25">
      <c r="C2329" s="89">
        <v>45484</v>
      </c>
      <c r="D2329">
        <v>48377</v>
      </c>
      <c r="E2329" t="str">
        <f>_xlfn.XLOOKUP(_xlfn.XLOOKUP(D2329,'Zip Code Lookup'!$F$29:$F$1276,'Zip Code Lookup'!$G$29:$G$1276),'Data Entry'!$AC$2:$AC$85,'Data Entry'!$AD$2:$AD$85,"Not Found")</f>
        <v>Not Found</v>
      </c>
      <c r="F2329" t="str">
        <f>IF(E2329="ORG 6 / ORG 1",_xlfn.XLOOKUP(D2329,'Zip Code Lookup'!$A$115:$A$148,'Zip Code Lookup'!$C$115:$C$148,"ORG 1"),"N/A")</f>
        <v>N/A</v>
      </c>
    </row>
    <row r="2330" spans="3:6" x14ac:dyDescent="0.25">
      <c r="C2330" s="89">
        <v>45484</v>
      </c>
      <c r="D2330">
        <v>49331</v>
      </c>
      <c r="E2330" t="str">
        <f>_xlfn.XLOOKUP(_xlfn.XLOOKUP(D2330,'Zip Code Lookup'!$F$29:$F$1276,'Zip Code Lookup'!$G$29:$G$1276),'Data Entry'!$AC$2:$AC$85,'Data Entry'!$AD$2:$AD$85,"Not Found")</f>
        <v>ORG 2</v>
      </c>
      <c r="F2330" t="str">
        <f>IF(E2330="ORG 6 / ORG 1",_xlfn.XLOOKUP(D2330,'Zip Code Lookup'!$A$115:$A$148,'Zip Code Lookup'!$C$115:$C$148,"ORG 1"),"N/A")</f>
        <v>N/A</v>
      </c>
    </row>
    <row r="2331" spans="3:6" x14ac:dyDescent="0.25">
      <c r="C2331" s="89">
        <v>45484</v>
      </c>
      <c r="D2331">
        <v>49327</v>
      </c>
      <c r="E2331" t="str">
        <f>_xlfn.XLOOKUP(_xlfn.XLOOKUP(D2331,'Zip Code Lookup'!$F$29:$F$1276,'Zip Code Lookup'!$G$29:$G$1276),'Data Entry'!$AC$2:$AC$85,'Data Entry'!$AD$2:$AD$85,"Not Found")</f>
        <v>ORG 5</v>
      </c>
      <c r="F2331" t="str">
        <f>IF(E2331="ORG 6 / ORG 1",_xlfn.XLOOKUP(D2331,'Zip Code Lookup'!$A$115:$A$148,'Zip Code Lookup'!$C$115:$C$148,"ORG 1"),"N/A")</f>
        <v>N/A</v>
      </c>
    </row>
    <row r="2332" spans="3:6" x14ac:dyDescent="0.25">
      <c r="C2332" s="89">
        <v>45484</v>
      </c>
      <c r="D2332">
        <v>48205</v>
      </c>
      <c r="E2332" t="s">
        <v>1197</v>
      </c>
      <c r="F2332" t="str">
        <f>IF(E2332="ORG 6 / ORG 1",_xlfn.XLOOKUP(D2332,'Zip Code Lookup'!$A$115:$A$148,'Zip Code Lookup'!$C$115:$C$148,"ORG 1"),"N/A")</f>
        <v>N/A</v>
      </c>
    </row>
    <row r="2333" spans="3:6" x14ac:dyDescent="0.25">
      <c r="C2333" s="89">
        <v>45484</v>
      </c>
      <c r="D2333">
        <v>49525</v>
      </c>
      <c r="E2333" t="str">
        <f>_xlfn.XLOOKUP(_xlfn.XLOOKUP(D2333,'Zip Code Lookup'!$F$29:$F$1276,'Zip Code Lookup'!$G$29:$G$1276),'Data Entry'!$AC$2:$AC$85,'Data Entry'!$AD$2:$AD$85,"Not Found")</f>
        <v>ORG 2</v>
      </c>
      <c r="F2333" t="str">
        <f>IF(E2333="ORG 6 / ORG 1",_xlfn.XLOOKUP(D2333,'Zip Code Lookup'!$A$115:$A$148,'Zip Code Lookup'!$C$115:$C$148,"ORG 1"),"N/A")</f>
        <v>N/A</v>
      </c>
    </row>
    <row r="2334" spans="3:6" x14ac:dyDescent="0.25">
      <c r="C2334" s="89">
        <v>45485</v>
      </c>
      <c r="D2334">
        <v>48336</v>
      </c>
      <c r="E2334" t="str">
        <f>_xlfn.XLOOKUP(_xlfn.XLOOKUP(D2334,'Zip Code Lookup'!$F$29:$F$1276,'Zip Code Lookup'!$G$29:$G$1276),'Data Entry'!$AC$2:$AC$85,'Data Entry'!$AD$2:$AD$85,"Not Found")</f>
        <v>Not Found</v>
      </c>
      <c r="F2334" t="str">
        <f>IF(E2334="ORG 6 / ORG 1",_xlfn.XLOOKUP(D2334,'Zip Code Lookup'!$A$115:$A$148,'Zip Code Lookup'!$C$115:$C$148,"ORG 1"),"N/A")</f>
        <v>N/A</v>
      </c>
    </row>
    <row r="2335" spans="3:6" x14ac:dyDescent="0.25">
      <c r="C2335" s="89">
        <v>45485</v>
      </c>
      <c r="D2335">
        <v>49548</v>
      </c>
      <c r="E2335" t="str">
        <f>_xlfn.XLOOKUP(_xlfn.XLOOKUP(D2335,'Zip Code Lookup'!$F$29:$F$1276,'Zip Code Lookup'!$G$29:$G$1276),'Data Entry'!$AC$2:$AC$85,'Data Entry'!$AD$2:$AD$85,"Not Found")</f>
        <v>ORG 2</v>
      </c>
      <c r="F2335" t="str">
        <f>IF(E2335="ORG 6 / ORG 1",_xlfn.XLOOKUP(D2335,'Zip Code Lookup'!$A$115:$A$148,'Zip Code Lookup'!$C$115:$C$148,"ORG 1"),"N/A")</f>
        <v>N/A</v>
      </c>
    </row>
    <row r="2336" spans="3:6" x14ac:dyDescent="0.25">
      <c r="C2336" s="89">
        <v>45485</v>
      </c>
      <c r="D2336">
        <v>49250</v>
      </c>
      <c r="E2336" t="str">
        <f>_xlfn.XLOOKUP(_xlfn.XLOOKUP(D2336,'Zip Code Lookup'!$F$29:$F$1276,'Zip Code Lookup'!$G$29:$G$1276),'Data Entry'!$AC$2:$AC$85,'Data Entry'!$AD$2:$AD$85,"Not Found")</f>
        <v>ORG 12</v>
      </c>
      <c r="F2336" t="str">
        <f>IF(E2336="ORG 6 / ORG 1",_xlfn.XLOOKUP(D2336,'Zip Code Lookup'!$A$115:$A$148,'Zip Code Lookup'!$C$115:$C$148,"ORG 1"),"N/A")</f>
        <v>N/A</v>
      </c>
    </row>
    <row r="2337" spans="3:6" x14ac:dyDescent="0.25">
      <c r="C2337" s="89">
        <v>45488</v>
      </c>
      <c r="D2337">
        <v>49442</v>
      </c>
      <c r="E2337" t="str">
        <f>_xlfn.XLOOKUP(_xlfn.XLOOKUP(D2337,'Zip Code Lookup'!$F$29:$F$1276,'Zip Code Lookup'!$G$29:$G$1276),'Data Entry'!$AC$2:$AC$85,'Data Entry'!$AD$2:$AD$85,"Not Found")</f>
        <v>ORG 2</v>
      </c>
      <c r="F2337" t="str">
        <f>IF(E2337="ORG 6 / ORG 1",_xlfn.XLOOKUP(D2337,'Zip Code Lookup'!$A$115:$A$148,'Zip Code Lookup'!$C$115:$C$148,"ORG 1"),"N/A")</f>
        <v>N/A</v>
      </c>
    </row>
    <row r="2338" spans="3:6" x14ac:dyDescent="0.25">
      <c r="C2338" s="89">
        <v>45488</v>
      </c>
      <c r="D2338">
        <v>48205</v>
      </c>
      <c r="E2338" t="s">
        <v>1197</v>
      </c>
      <c r="F2338" t="str">
        <f>IF(E2338="ORG 6 / ORG 1",_xlfn.XLOOKUP(D2338,'Zip Code Lookup'!$A$115:$A$148,'Zip Code Lookup'!$C$115:$C$148,"ORG 1"),"N/A")</f>
        <v>N/A</v>
      </c>
    </row>
    <row r="2339" spans="3:6" x14ac:dyDescent="0.25">
      <c r="C2339" s="89">
        <v>45488</v>
      </c>
      <c r="D2339">
        <v>48504</v>
      </c>
      <c r="E2339" t="str">
        <f>_xlfn.XLOOKUP(_xlfn.XLOOKUP(D2339,'Zip Code Lookup'!$F$29:$F$1276,'Zip Code Lookup'!$G$29:$G$1276),'Data Entry'!$AC$2:$AC$85,'Data Entry'!$AD$2:$AD$85,"Not Found")</f>
        <v>ORG 10</v>
      </c>
      <c r="F2339" t="str">
        <f>IF(E2339="ORG 6 / ORG 1",_xlfn.XLOOKUP(D2339,'Zip Code Lookup'!$A$115:$A$148,'Zip Code Lookup'!$C$115:$C$148,"ORG 1"),"N/A")</f>
        <v>N/A</v>
      </c>
    </row>
    <row r="2340" spans="3:6" x14ac:dyDescent="0.25">
      <c r="C2340" s="89">
        <v>45488</v>
      </c>
      <c r="D2340">
        <v>49201</v>
      </c>
      <c r="E2340" t="str">
        <f>_xlfn.XLOOKUP(_xlfn.XLOOKUP(D2340,'Zip Code Lookup'!$F$29:$F$1276,'Zip Code Lookup'!$G$29:$G$1276),'Data Entry'!$AC$2:$AC$85,'Data Entry'!$AD$2:$AD$85,"Not Found")</f>
        <v>ORG 12</v>
      </c>
      <c r="F2340" t="str">
        <f>IF(E2340="ORG 6 / ORG 1",_xlfn.XLOOKUP(D2340,'Zip Code Lookup'!$A$115:$A$148,'Zip Code Lookup'!$C$115:$C$148,"ORG 1"),"N/A")</f>
        <v>N/A</v>
      </c>
    </row>
    <row r="2341" spans="3:6" x14ac:dyDescent="0.25">
      <c r="C2341" s="89">
        <v>45488</v>
      </c>
      <c r="D2341">
        <v>48202</v>
      </c>
      <c r="E2341" t="s">
        <v>1197</v>
      </c>
      <c r="F2341" t="str">
        <f>IF(E2341="ORG 6 / ORG 1",_xlfn.XLOOKUP(D2341,'Zip Code Lookup'!$A$115:$A$148,'Zip Code Lookup'!$C$115:$C$148,"ORG 1"),"N/A")</f>
        <v>N/A</v>
      </c>
    </row>
    <row r="2342" spans="3:6" x14ac:dyDescent="0.25">
      <c r="C2342" s="89">
        <v>45488</v>
      </c>
      <c r="D2342">
        <v>48108</v>
      </c>
      <c r="E2342" t="str">
        <f>_xlfn.XLOOKUP(_xlfn.XLOOKUP(D2342,'Zip Code Lookup'!$F$29:$F$1276,'Zip Code Lookup'!$G$29:$G$1276),'Data Entry'!$AC$2:$AC$85,'Data Entry'!$AD$2:$AD$85,"Not Found")</f>
        <v>ORG 12</v>
      </c>
      <c r="F2342" t="str">
        <f>IF(E2342="ORG 6 / ORG 1",_xlfn.XLOOKUP(D2342,'Zip Code Lookup'!$A$115:$A$148,'Zip Code Lookup'!$C$115:$C$148,"ORG 1"),"N/A")</f>
        <v>N/A</v>
      </c>
    </row>
    <row r="2343" spans="3:6" x14ac:dyDescent="0.25">
      <c r="C2343" s="89">
        <v>45488</v>
      </c>
      <c r="D2343">
        <v>49442</v>
      </c>
      <c r="E2343" t="str">
        <f>_xlfn.XLOOKUP(_xlfn.XLOOKUP(D2343,'Zip Code Lookup'!$F$29:$F$1276,'Zip Code Lookup'!$G$29:$G$1276),'Data Entry'!$AC$2:$AC$85,'Data Entry'!$AD$2:$AD$85,"Not Found")</f>
        <v>ORG 2</v>
      </c>
      <c r="F2343" t="str">
        <f>IF(E2343="ORG 6 / ORG 1",_xlfn.XLOOKUP(D2343,'Zip Code Lookup'!$A$115:$A$148,'Zip Code Lookup'!$C$115:$C$148,"ORG 1"),"N/A")</f>
        <v>N/A</v>
      </c>
    </row>
    <row r="2344" spans="3:6" x14ac:dyDescent="0.25">
      <c r="C2344" s="89">
        <v>45488</v>
      </c>
      <c r="D2344">
        <v>49512</v>
      </c>
      <c r="E2344" t="str">
        <f>_xlfn.XLOOKUP(_xlfn.XLOOKUP(D2344,'Zip Code Lookup'!$F$29:$F$1276,'Zip Code Lookup'!$G$29:$G$1276),'Data Entry'!$AC$2:$AC$85,'Data Entry'!$AD$2:$AD$85,"Not Found")</f>
        <v>ORG 2</v>
      </c>
      <c r="F2344" t="str">
        <f>IF(E2344="ORG 6 / ORG 1",_xlfn.XLOOKUP(D2344,'Zip Code Lookup'!$A$115:$A$148,'Zip Code Lookup'!$C$115:$C$148,"ORG 1"),"N/A")</f>
        <v>N/A</v>
      </c>
    </row>
    <row r="2345" spans="3:6" x14ac:dyDescent="0.25">
      <c r="C2345" s="89">
        <v>45488</v>
      </c>
      <c r="D2345">
        <v>48202</v>
      </c>
      <c r="E2345" t="s">
        <v>1197</v>
      </c>
      <c r="F2345" t="str">
        <f>IF(E2345="ORG 6 / ORG 1",_xlfn.XLOOKUP(D2345,'Zip Code Lookup'!$A$115:$A$148,'Zip Code Lookup'!$C$115:$C$148,"ORG 1"),"N/A")</f>
        <v>N/A</v>
      </c>
    </row>
    <row r="2346" spans="3:6" x14ac:dyDescent="0.25">
      <c r="C2346" s="89">
        <v>45488</v>
      </c>
      <c r="D2346">
        <v>48219</v>
      </c>
      <c r="E2346" t="s">
        <v>1197</v>
      </c>
      <c r="F2346" t="str">
        <f>IF(E2346="ORG 6 / ORG 1",_xlfn.XLOOKUP(D2346,'Zip Code Lookup'!$A$115:$A$148,'Zip Code Lookup'!$C$115:$C$148,"ORG 1"),"N/A")</f>
        <v>N/A</v>
      </c>
    </row>
    <row r="2347" spans="3:6" x14ac:dyDescent="0.25">
      <c r="C2347" s="89">
        <v>45488</v>
      </c>
      <c r="D2347">
        <v>48021</v>
      </c>
      <c r="E2347" t="str">
        <f>_xlfn.XLOOKUP(_xlfn.XLOOKUP(D2347,'Zip Code Lookup'!$F$29:$F$1276,'Zip Code Lookup'!$G$29:$G$1276),'Data Entry'!$AC$2:$AC$85,'Data Entry'!$AD$2:$AD$85,"Not Found")</f>
        <v>Not Found</v>
      </c>
      <c r="F2347" t="str">
        <f>IF(E2347="ORG 6 / ORG 1",_xlfn.XLOOKUP(D2347,'Zip Code Lookup'!$A$115:$A$148,'Zip Code Lookup'!$C$115:$C$148,"ORG 1"),"N/A")</f>
        <v>N/A</v>
      </c>
    </row>
    <row r="2348" spans="3:6" x14ac:dyDescent="0.25">
      <c r="C2348" s="89">
        <v>45488</v>
      </c>
      <c r="D2348">
        <v>48228</v>
      </c>
      <c r="E2348" t="s">
        <v>1197</v>
      </c>
      <c r="F2348" t="str">
        <f>IF(E2348="ORG 6 / ORG 1",_xlfn.XLOOKUP(D2348,'Zip Code Lookup'!$A$115:$A$148,'Zip Code Lookup'!$C$115:$C$148,"ORG 1"),"N/A")</f>
        <v>N/A</v>
      </c>
    </row>
    <row r="2349" spans="3:6" x14ac:dyDescent="0.25">
      <c r="C2349" s="89">
        <v>45488</v>
      </c>
      <c r="D2349">
        <v>49014</v>
      </c>
      <c r="E2349" t="str">
        <f>_xlfn.XLOOKUP(_xlfn.XLOOKUP(D2349,'Zip Code Lookup'!$F$29:$F$1276,'Zip Code Lookup'!$G$29:$G$1276),'Data Entry'!$AC$2:$AC$85,'Data Entry'!$AD$2:$AD$85,"Not Found")</f>
        <v>ORG 15</v>
      </c>
      <c r="F2349" t="str">
        <f>IF(E2349="ORG 6 / ORG 1",_xlfn.XLOOKUP(D2349,'Zip Code Lookup'!$A$115:$A$148,'Zip Code Lookup'!$C$115:$C$148,"ORG 1"),"N/A")</f>
        <v>N/A</v>
      </c>
    </row>
    <row r="2350" spans="3:6" x14ac:dyDescent="0.25">
      <c r="C2350" s="89">
        <v>45488</v>
      </c>
      <c r="D2350">
        <v>48933</v>
      </c>
      <c r="E2350" t="str">
        <f>_xlfn.XLOOKUP(_xlfn.XLOOKUP(D2350,'Zip Code Lookup'!$F$29:$F$1276,'Zip Code Lookup'!$G$29:$G$1276),'Data Entry'!$AC$2:$AC$85,'Data Entry'!$AD$2:$AD$85,"Not Found")</f>
        <v>ORG 14</v>
      </c>
      <c r="F2350" t="str">
        <f>IF(E2350="ORG 6 / ORG 1",_xlfn.XLOOKUP(D2350,'Zip Code Lookup'!$A$115:$A$148,'Zip Code Lookup'!$C$115:$C$148,"ORG 1"),"N/A")</f>
        <v>N/A</v>
      </c>
    </row>
    <row r="2351" spans="3:6" x14ac:dyDescent="0.25">
      <c r="C2351" s="89">
        <v>45488</v>
      </c>
      <c r="D2351">
        <v>48838</v>
      </c>
      <c r="E2351" t="str">
        <f>_xlfn.XLOOKUP(_xlfn.XLOOKUP(D2351,'Zip Code Lookup'!$F$29:$F$1276,'Zip Code Lookup'!$G$29:$G$1276),'Data Entry'!$AC$2:$AC$85,'Data Entry'!$AD$2:$AD$85,"Not Found")</f>
        <v>ORG 2</v>
      </c>
      <c r="F2351" t="str">
        <f>IF(E2351="ORG 6 / ORG 1",_xlfn.XLOOKUP(D2351,'Zip Code Lookup'!$A$115:$A$148,'Zip Code Lookup'!$C$115:$C$148,"ORG 1"),"N/A")</f>
        <v>N/A</v>
      </c>
    </row>
    <row r="2352" spans="3:6" x14ac:dyDescent="0.25">
      <c r="C2352" s="89">
        <v>45488</v>
      </c>
      <c r="D2352">
        <v>48105</v>
      </c>
      <c r="E2352" t="str">
        <f>_xlfn.XLOOKUP(_xlfn.XLOOKUP(D2352,'Zip Code Lookup'!$F$29:$F$1276,'Zip Code Lookup'!$G$29:$G$1276),'Data Entry'!$AC$2:$AC$85,'Data Entry'!$AD$2:$AD$85,"Not Found")</f>
        <v>ORG 12</v>
      </c>
      <c r="F2352" t="str">
        <f>IF(E2352="ORG 6 / ORG 1",_xlfn.XLOOKUP(D2352,'Zip Code Lookup'!$A$115:$A$148,'Zip Code Lookup'!$C$115:$C$148,"ORG 1"),"N/A")</f>
        <v>N/A</v>
      </c>
    </row>
    <row r="2353" spans="3:6" x14ac:dyDescent="0.25">
      <c r="C2353" s="89">
        <v>45488</v>
      </c>
      <c r="D2353">
        <v>48213</v>
      </c>
      <c r="E2353" t="s">
        <v>1197</v>
      </c>
      <c r="F2353" t="str">
        <f>IF(E2353="ORG 6 / ORG 1",_xlfn.XLOOKUP(D2353,'Zip Code Lookup'!$A$115:$A$148,'Zip Code Lookup'!$C$115:$C$148,"ORG 1"),"N/A")</f>
        <v>N/A</v>
      </c>
    </row>
    <row r="2354" spans="3:6" x14ac:dyDescent="0.25">
      <c r="C2354" s="89">
        <v>45488</v>
      </c>
      <c r="D2354">
        <v>48504</v>
      </c>
      <c r="E2354" t="str">
        <f>_xlfn.XLOOKUP(_xlfn.XLOOKUP(D2354,'Zip Code Lookup'!$F$29:$F$1276,'Zip Code Lookup'!$G$29:$G$1276),'Data Entry'!$AC$2:$AC$85,'Data Entry'!$AD$2:$AD$85,"Not Found")</f>
        <v>ORG 10</v>
      </c>
      <c r="F2354" t="str">
        <f>IF(E2354="ORG 6 / ORG 1",_xlfn.XLOOKUP(D2354,'Zip Code Lookup'!$A$115:$A$148,'Zip Code Lookup'!$C$115:$C$148,"ORG 1"),"N/A")</f>
        <v>N/A</v>
      </c>
    </row>
    <row r="2355" spans="3:6" x14ac:dyDescent="0.25">
      <c r="C2355" s="89">
        <v>45488</v>
      </c>
      <c r="D2355">
        <v>48184</v>
      </c>
      <c r="E2355" t="s">
        <v>1191</v>
      </c>
      <c r="F2355" t="str">
        <f>IF(E2355="ORG 6 / ORG 1",_xlfn.XLOOKUP(D2355,'Zip Code Lookup'!$A$115:$A$148,'Zip Code Lookup'!$C$115:$C$148,"ORG 1"),"N/A")</f>
        <v>N/A</v>
      </c>
    </row>
    <row r="2356" spans="3:6" x14ac:dyDescent="0.25">
      <c r="C2356" s="89">
        <v>45488</v>
      </c>
      <c r="D2356">
        <v>48134</v>
      </c>
      <c r="E2356" t="s">
        <v>1191</v>
      </c>
      <c r="F2356" t="str">
        <f>IF(E2356="ORG 6 / ORG 1",_xlfn.XLOOKUP(D2356,'Zip Code Lookup'!$A$115:$A$148,'Zip Code Lookup'!$C$115:$C$148,"ORG 1"),"N/A")</f>
        <v>N/A</v>
      </c>
    </row>
    <row r="2357" spans="3:6" x14ac:dyDescent="0.25">
      <c r="C2357" s="89">
        <v>45488</v>
      </c>
      <c r="D2357">
        <v>49093</v>
      </c>
      <c r="E2357" t="str">
        <f>_xlfn.XLOOKUP(_xlfn.XLOOKUP(D2357,'Zip Code Lookup'!$F$29:$F$1276,'Zip Code Lookup'!$G$29:$G$1276),'Data Entry'!$AC$2:$AC$85,'Data Entry'!$AD$2:$AD$85,"Not Found")</f>
        <v>ORG 15</v>
      </c>
      <c r="F2357" t="str">
        <f>IF(E2357="ORG 6 / ORG 1",_xlfn.XLOOKUP(D2357,'Zip Code Lookup'!$A$115:$A$148,'Zip Code Lookup'!$C$115:$C$148,"ORG 1"),"N/A")</f>
        <v>N/A</v>
      </c>
    </row>
    <row r="2358" spans="3:6" x14ac:dyDescent="0.25">
      <c r="C2358" s="89">
        <v>45488</v>
      </c>
      <c r="D2358">
        <v>48917</v>
      </c>
      <c r="E2358" t="str">
        <f>_xlfn.XLOOKUP(_xlfn.XLOOKUP(D2358,'Zip Code Lookup'!$F$29:$F$1276,'Zip Code Lookup'!$G$29:$G$1276),'Data Entry'!$AC$2:$AC$85,'Data Entry'!$AD$2:$AD$85,"Not Found")</f>
        <v>ORG 14</v>
      </c>
      <c r="F2358" t="str">
        <f>IF(E2358="ORG 6 / ORG 1",_xlfn.XLOOKUP(D2358,'Zip Code Lookup'!$A$115:$A$148,'Zip Code Lookup'!$C$115:$C$148,"ORG 1"),"N/A")</f>
        <v>N/A</v>
      </c>
    </row>
    <row r="2359" spans="3:6" x14ac:dyDescent="0.25">
      <c r="C2359" s="89">
        <v>45488</v>
      </c>
      <c r="D2359">
        <v>49442</v>
      </c>
      <c r="E2359" t="str">
        <f>_xlfn.XLOOKUP(_xlfn.XLOOKUP(D2359,'Zip Code Lookup'!$F$29:$F$1276,'Zip Code Lookup'!$G$29:$G$1276),'Data Entry'!$AC$2:$AC$85,'Data Entry'!$AD$2:$AD$85,"Not Found")</f>
        <v>ORG 2</v>
      </c>
      <c r="F2359" t="str">
        <f>IF(E2359="ORG 6 / ORG 1",_xlfn.XLOOKUP(D2359,'Zip Code Lookup'!$A$115:$A$148,'Zip Code Lookup'!$C$115:$C$148,"ORG 1"),"N/A")</f>
        <v>N/A</v>
      </c>
    </row>
    <row r="2360" spans="3:6" x14ac:dyDescent="0.25">
      <c r="C2360" s="89">
        <v>45488</v>
      </c>
      <c r="D2360">
        <v>48202</v>
      </c>
      <c r="E2360" t="s">
        <v>1197</v>
      </c>
      <c r="F2360" t="str">
        <f>IF(E2360="ORG 6 / ORG 1",_xlfn.XLOOKUP(D2360,'Zip Code Lookup'!$A$115:$A$148,'Zip Code Lookup'!$C$115:$C$148,"ORG 1"),"N/A")</f>
        <v>N/A</v>
      </c>
    </row>
    <row r="2361" spans="3:6" x14ac:dyDescent="0.25">
      <c r="C2361" s="89">
        <v>45488</v>
      </c>
      <c r="D2361">
        <v>48328</v>
      </c>
      <c r="E2361" t="str">
        <f>_xlfn.XLOOKUP(_xlfn.XLOOKUP(D2361,'Zip Code Lookup'!$F$29:$F$1276,'Zip Code Lookup'!$G$29:$G$1276),'Data Entry'!$AC$2:$AC$85,'Data Entry'!$AD$2:$AD$85,"Not Found")</f>
        <v>Not Found</v>
      </c>
      <c r="F2361" t="str">
        <f>IF(E2361="ORG 6 / ORG 1",_xlfn.XLOOKUP(D2361,'Zip Code Lookup'!$A$115:$A$148,'Zip Code Lookup'!$C$115:$C$148,"ORG 1"),"N/A")</f>
        <v>N/A</v>
      </c>
    </row>
    <row r="2362" spans="3:6" x14ac:dyDescent="0.25">
      <c r="C2362" s="89">
        <v>45488</v>
      </c>
      <c r="D2362">
        <v>49505</v>
      </c>
      <c r="E2362" t="str">
        <f>_xlfn.XLOOKUP(_xlfn.XLOOKUP(D2362,'Zip Code Lookup'!$F$29:$F$1276,'Zip Code Lookup'!$G$29:$G$1276),'Data Entry'!$AC$2:$AC$85,'Data Entry'!$AD$2:$AD$85,"Not Found")</f>
        <v>ORG 2</v>
      </c>
      <c r="F2362" t="str">
        <f>IF(E2362="ORG 6 / ORG 1",_xlfn.XLOOKUP(D2362,'Zip Code Lookup'!$A$115:$A$148,'Zip Code Lookup'!$C$115:$C$148,"ORG 1"),"N/A")</f>
        <v>N/A</v>
      </c>
    </row>
    <row r="2363" spans="3:6" x14ac:dyDescent="0.25">
      <c r="C2363" s="89">
        <v>45488</v>
      </c>
      <c r="D2363">
        <v>49507</v>
      </c>
      <c r="E2363" t="str">
        <f>_xlfn.XLOOKUP(_xlfn.XLOOKUP(D2363,'Zip Code Lookup'!$F$29:$F$1276,'Zip Code Lookup'!$G$29:$G$1276),'Data Entry'!$AC$2:$AC$85,'Data Entry'!$AD$2:$AD$85,"Not Found")</f>
        <v>ORG 2</v>
      </c>
      <c r="F2363" t="str">
        <f>IF(E2363="ORG 6 / ORG 1",_xlfn.XLOOKUP(D2363,'Zip Code Lookup'!$A$115:$A$148,'Zip Code Lookup'!$C$115:$C$148,"ORG 1"),"N/A")</f>
        <v>N/A</v>
      </c>
    </row>
    <row r="2364" spans="3:6" x14ac:dyDescent="0.25">
      <c r="C2364" s="89">
        <v>45489</v>
      </c>
      <c r="D2364">
        <v>48022</v>
      </c>
      <c r="E2364" t="str">
        <f>_xlfn.XLOOKUP(_xlfn.XLOOKUP(D2364,'Zip Code Lookup'!$F$29:$F$1276,'Zip Code Lookup'!$G$29:$G$1276),'Data Entry'!$AC$2:$AC$85,'Data Entry'!$AD$2:$AD$85,"Not Found")</f>
        <v>ORG 8</v>
      </c>
      <c r="F2364" t="str">
        <f>IF(E2364="ORG 6 / ORG 1",_xlfn.XLOOKUP(D2364,'Zip Code Lookup'!$A$115:$A$148,'Zip Code Lookup'!$C$115:$C$148,"ORG 1"),"N/A")</f>
        <v>N/A</v>
      </c>
    </row>
    <row r="2365" spans="3:6" x14ac:dyDescent="0.25">
      <c r="C2365" s="89">
        <v>45489</v>
      </c>
      <c r="D2365">
        <v>48182</v>
      </c>
      <c r="E2365" t="str">
        <f>_xlfn.XLOOKUP(_xlfn.XLOOKUP(D2365,'Zip Code Lookup'!$F$29:$F$1276,'Zip Code Lookup'!$G$29:$G$1276),'Data Entry'!$AC$2:$AC$85,'Data Entry'!$AD$2:$AD$85,"Not Found")</f>
        <v>ORG 1</v>
      </c>
      <c r="F2365" t="str">
        <f>IF(E2365="ORG 6 / ORG 1",_xlfn.XLOOKUP(D2365,'Zip Code Lookup'!$A$115:$A$148,'Zip Code Lookup'!$C$115:$C$148,"ORG 1"),"N/A")</f>
        <v>N/A</v>
      </c>
    </row>
    <row r="2366" spans="3:6" x14ac:dyDescent="0.25">
      <c r="C2366" s="89">
        <v>45489</v>
      </c>
      <c r="D2366">
        <v>48183</v>
      </c>
      <c r="E2366" t="s">
        <v>1191</v>
      </c>
      <c r="F2366" t="str">
        <f>IF(E2366="ORG 6 / ORG 1",_xlfn.XLOOKUP(D2366,'Zip Code Lookup'!$A$115:$A$148,'Zip Code Lookup'!$C$115:$C$148,"ORG 1"),"N/A")</f>
        <v>N/A</v>
      </c>
    </row>
    <row r="2367" spans="3:6" x14ac:dyDescent="0.25">
      <c r="C2367" s="89">
        <v>45489</v>
      </c>
      <c r="D2367">
        <v>49504</v>
      </c>
      <c r="E2367" t="str">
        <f>_xlfn.XLOOKUP(_xlfn.XLOOKUP(D2367,'Zip Code Lookup'!$F$29:$F$1276,'Zip Code Lookup'!$G$29:$G$1276),'Data Entry'!$AC$2:$AC$85,'Data Entry'!$AD$2:$AD$85,"Not Found")</f>
        <v>ORG 2</v>
      </c>
      <c r="F2367" t="str">
        <f>IF(E2367="ORG 6 / ORG 1",_xlfn.XLOOKUP(D2367,'Zip Code Lookup'!$A$115:$A$148,'Zip Code Lookup'!$C$115:$C$148,"ORG 1"),"N/A")</f>
        <v>N/A</v>
      </c>
    </row>
    <row r="2368" spans="3:6" x14ac:dyDescent="0.25">
      <c r="C2368" s="89">
        <v>45489</v>
      </c>
      <c r="D2368">
        <v>48221</v>
      </c>
      <c r="E2368" t="s">
        <v>1197</v>
      </c>
      <c r="F2368" t="str">
        <f>IF(E2368="ORG 6 / ORG 1",_xlfn.XLOOKUP(D2368,'Zip Code Lookup'!$A$115:$A$148,'Zip Code Lookup'!$C$115:$C$148,"ORG 1"),"N/A")</f>
        <v>N/A</v>
      </c>
    </row>
    <row r="2369" spans="3:6" x14ac:dyDescent="0.25">
      <c r="C2369" s="89"/>
      <c r="E2369" t="e">
        <f>_xlfn.XLOOKUP(_xlfn.XLOOKUP(D2369,'Zip Code Lookup'!$F$29:$F$1276,'Zip Code Lookup'!$G$29:$G$1276),'Data Entry'!$AC$2:$AC$85,'Data Entry'!$AD$2:$AD$85,"Not Found")</f>
        <v>#N/A</v>
      </c>
      <c r="F2369" t="e">
        <f>IF(E2369="ORG 6 / ORG 1",_xlfn.XLOOKUP(D2369,'Zip Code Lookup'!$A$115:$A$148,'Zip Code Lookup'!$C$115:$C$148,"ORG 1"),"N/A")</f>
        <v>#N/A</v>
      </c>
    </row>
    <row r="2370" spans="3:6" x14ac:dyDescent="0.25">
      <c r="C2370" s="89"/>
      <c r="E2370" t="e">
        <f>_xlfn.XLOOKUP(_xlfn.XLOOKUP(D2370,'Zip Code Lookup'!$F$29:$F$1276,'Zip Code Lookup'!$G$29:$G$1276),'Data Entry'!$AC$2:$AC$85,'Data Entry'!$AD$2:$AD$85,"Not Found")</f>
        <v>#N/A</v>
      </c>
      <c r="F2370" t="e">
        <f>IF(E2370="ORG 6 / ORG 1",_xlfn.XLOOKUP(D2370,'Zip Code Lookup'!$A$115:$A$148,'Zip Code Lookup'!$C$115:$C$148,"ORG 1"),"N/A")</f>
        <v>#N/A</v>
      </c>
    </row>
    <row r="2371" spans="3:6" x14ac:dyDescent="0.25">
      <c r="C2371" s="89"/>
      <c r="E2371" t="e">
        <f>_xlfn.XLOOKUP(_xlfn.XLOOKUP(D2371,'Zip Code Lookup'!$F$29:$F$1276,'Zip Code Lookup'!$G$29:$G$1276),'Data Entry'!$AC$2:$AC$85,'Data Entry'!$AD$2:$AD$85,"Not Found")</f>
        <v>#N/A</v>
      </c>
      <c r="F2371" t="e">
        <f>IF(E2371="ORG 6 / ORG 1",_xlfn.XLOOKUP(D2371,'Zip Code Lookup'!$A$115:$A$148,'Zip Code Lookup'!$C$115:$C$148,"ORG 1"),"N/A")</f>
        <v>#N/A</v>
      </c>
    </row>
    <row r="2372" spans="3:6" x14ac:dyDescent="0.25">
      <c r="C2372" s="89"/>
      <c r="E2372" t="e">
        <f>_xlfn.XLOOKUP(_xlfn.XLOOKUP(D2372,'Zip Code Lookup'!$F$29:$F$1276,'Zip Code Lookup'!$G$29:$G$1276),'Data Entry'!$AC$2:$AC$85,'Data Entry'!$AD$2:$AD$85,"Not Found")</f>
        <v>#N/A</v>
      </c>
      <c r="F2372" t="e">
        <f>IF(E2372="ORG 6 / ORG 1",_xlfn.XLOOKUP(D2372,'Zip Code Lookup'!$A$115:$A$148,'Zip Code Lookup'!$C$115:$C$148,"ORG 1"),"N/A")</f>
        <v>#N/A</v>
      </c>
    </row>
    <row r="2373" spans="3:6" x14ac:dyDescent="0.25">
      <c r="C2373" s="89"/>
      <c r="E2373" t="e">
        <f>_xlfn.XLOOKUP(_xlfn.XLOOKUP(D2373,'Zip Code Lookup'!$F$29:$F$1276,'Zip Code Lookup'!$G$29:$G$1276),'Data Entry'!$AC$2:$AC$85,'Data Entry'!$AD$2:$AD$85,"Not Found")</f>
        <v>#N/A</v>
      </c>
      <c r="F2373" t="e">
        <f>IF(E2373="ORG 6 / ORG 1",_xlfn.XLOOKUP(D2373,'Zip Code Lookup'!$A$115:$A$148,'Zip Code Lookup'!$C$115:$C$148,"ORG 1"),"N/A")</f>
        <v>#N/A</v>
      </c>
    </row>
    <row r="2374" spans="3:6" x14ac:dyDescent="0.25">
      <c r="C2374" s="89"/>
      <c r="E2374" t="e">
        <f>_xlfn.XLOOKUP(_xlfn.XLOOKUP(D2374,'Zip Code Lookup'!$F$29:$F$1276,'Zip Code Lookup'!$G$29:$G$1276),'Data Entry'!$AC$2:$AC$85,'Data Entry'!$AD$2:$AD$85,"Not Found")</f>
        <v>#N/A</v>
      </c>
      <c r="F2374" t="e">
        <f>IF(E2374="ORG 6 / ORG 1",_xlfn.XLOOKUP(D2374,'Zip Code Lookup'!$A$115:$A$148,'Zip Code Lookup'!$C$115:$C$148,"ORG 1"),"N/A")</f>
        <v>#N/A</v>
      </c>
    </row>
    <row r="2375" spans="3:6" x14ac:dyDescent="0.25">
      <c r="C2375" s="89"/>
      <c r="E2375" t="e">
        <f>_xlfn.XLOOKUP(_xlfn.XLOOKUP(D2375,'Zip Code Lookup'!$F$29:$F$1276,'Zip Code Lookup'!$G$29:$G$1276),'Data Entry'!$AC$2:$AC$85,'Data Entry'!$AD$2:$AD$85,"Not Found")</f>
        <v>#N/A</v>
      </c>
      <c r="F2375" t="e">
        <f>IF(E2375="ORG 6 / ORG 1",_xlfn.XLOOKUP(D2375,'Zip Code Lookup'!$A$115:$A$148,'Zip Code Lookup'!$C$115:$C$148,"ORG 1"),"N/A")</f>
        <v>#N/A</v>
      </c>
    </row>
    <row r="2376" spans="3:6" x14ac:dyDescent="0.25">
      <c r="C2376" s="89"/>
      <c r="E2376" t="e">
        <f>_xlfn.XLOOKUP(_xlfn.XLOOKUP(D2376,'Zip Code Lookup'!$F$29:$F$1276,'Zip Code Lookup'!$G$29:$G$1276),'Data Entry'!$AC$2:$AC$85,'Data Entry'!$AD$2:$AD$85,"Not Found")</f>
        <v>#N/A</v>
      </c>
      <c r="F2376" t="e">
        <f>IF(E2376="ORG 6 / ORG 1",_xlfn.XLOOKUP(D2376,'Zip Code Lookup'!$A$115:$A$148,'Zip Code Lookup'!$C$115:$C$148,"ORG 1"),"N/A")</f>
        <v>#N/A</v>
      </c>
    </row>
    <row r="2377" spans="3:6" x14ac:dyDescent="0.25">
      <c r="C2377" s="89"/>
      <c r="E2377" t="e">
        <f>_xlfn.XLOOKUP(_xlfn.XLOOKUP(D2377,'Zip Code Lookup'!$F$29:$F$1276,'Zip Code Lookup'!$G$29:$G$1276),'Data Entry'!$AC$2:$AC$85,'Data Entry'!$AD$2:$AD$85,"Not Found")</f>
        <v>#N/A</v>
      </c>
      <c r="F2377" t="e">
        <f>IF(E2377="ORG 6 / ORG 1",_xlfn.XLOOKUP(D2377,'Zip Code Lookup'!$A$115:$A$148,'Zip Code Lookup'!$C$115:$C$148,"ORG 1"),"N/A")</f>
        <v>#N/A</v>
      </c>
    </row>
    <row r="2378" spans="3:6" x14ac:dyDescent="0.25">
      <c r="C2378" s="89"/>
      <c r="E2378" t="e">
        <f>_xlfn.XLOOKUP(_xlfn.XLOOKUP(D2378,'Zip Code Lookup'!$F$29:$F$1276,'Zip Code Lookup'!$G$29:$G$1276),'Data Entry'!$AC$2:$AC$85,'Data Entry'!$AD$2:$AD$85,"Not Found")</f>
        <v>#N/A</v>
      </c>
      <c r="F2378" t="e">
        <f>IF(E2378="ORG 6 / ORG 1",_xlfn.XLOOKUP(D2378,'Zip Code Lookup'!$A$115:$A$148,'Zip Code Lookup'!$C$115:$C$148,"ORG 1"),"N/A")</f>
        <v>#N/A</v>
      </c>
    </row>
    <row r="2379" spans="3:6" x14ac:dyDescent="0.25">
      <c r="C2379" s="89"/>
      <c r="E2379" t="e">
        <f>_xlfn.XLOOKUP(_xlfn.XLOOKUP(D2379,'Zip Code Lookup'!$F$29:$F$1276,'Zip Code Lookup'!$G$29:$G$1276),'Data Entry'!$AC$2:$AC$85,'Data Entry'!$AD$2:$AD$85,"Not Found")</f>
        <v>#N/A</v>
      </c>
      <c r="F2379" t="e">
        <f>IF(E2379="ORG 6 / ORG 1",_xlfn.XLOOKUP(D2379,'Zip Code Lookup'!$A$115:$A$148,'Zip Code Lookup'!$C$115:$C$148,"ORG 1"),"N/A")</f>
        <v>#N/A</v>
      </c>
    </row>
    <row r="2380" spans="3:6" x14ac:dyDescent="0.25">
      <c r="C2380" s="89"/>
      <c r="E2380" t="e">
        <f>_xlfn.XLOOKUP(_xlfn.XLOOKUP(D2380,'Zip Code Lookup'!$F$29:$F$1276,'Zip Code Lookup'!$G$29:$G$1276),'Data Entry'!$AC$2:$AC$85,'Data Entry'!$AD$2:$AD$85,"Not Found")</f>
        <v>#N/A</v>
      </c>
      <c r="F2380" t="e">
        <f>IF(E2380="ORG 6 / ORG 1",_xlfn.XLOOKUP(D2380,'Zip Code Lookup'!$A$115:$A$148,'Zip Code Lookup'!$C$115:$C$148,"ORG 1"),"N/A")</f>
        <v>#N/A</v>
      </c>
    </row>
    <row r="2381" spans="3:6" x14ac:dyDescent="0.25">
      <c r="C2381" s="89"/>
      <c r="E2381" t="e">
        <f>_xlfn.XLOOKUP(_xlfn.XLOOKUP(D2381,'Zip Code Lookup'!$F$29:$F$1276,'Zip Code Lookup'!$G$29:$G$1276),'Data Entry'!$AC$2:$AC$85,'Data Entry'!$AD$2:$AD$85,"Not Found")</f>
        <v>#N/A</v>
      </c>
      <c r="F2381" t="e">
        <f>IF(E2381="ORG 6 / ORG 1",_xlfn.XLOOKUP(D2381,'Zip Code Lookup'!$A$115:$A$148,'Zip Code Lookup'!$C$115:$C$148,"ORG 1"),"N/A")</f>
        <v>#N/A</v>
      </c>
    </row>
    <row r="2382" spans="3:6" x14ac:dyDescent="0.25">
      <c r="C2382" s="89"/>
      <c r="E2382" t="e">
        <f>_xlfn.XLOOKUP(_xlfn.XLOOKUP(D2382,'Zip Code Lookup'!$F$29:$F$1276,'Zip Code Lookup'!$G$29:$G$1276),'Data Entry'!$AC$2:$AC$85,'Data Entry'!$AD$2:$AD$85,"Not Found")</f>
        <v>#N/A</v>
      </c>
      <c r="F2382" t="e">
        <f>IF(E2382="ORG 6 / ORG 1",_xlfn.XLOOKUP(D2382,'Zip Code Lookup'!$A$115:$A$148,'Zip Code Lookup'!$C$115:$C$148,"ORG 1"),"N/A")</f>
        <v>#N/A</v>
      </c>
    </row>
    <row r="2383" spans="3:6" x14ac:dyDescent="0.25">
      <c r="C2383" s="89"/>
      <c r="E2383" t="e">
        <f>_xlfn.XLOOKUP(_xlfn.XLOOKUP(D2383,'Zip Code Lookup'!$F$29:$F$1276,'Zip Code Lookup'!$G$29:$G$1276),'Data Entry'!$AC$2:$AC$85,'Data Entry'!$AD$2:$AD$85,"Not Found")</f>
        <v>#N/A</v>
      </c>
      <c r="F2383" t="e">
        <f>IF(E2383="ORG 6 / ORG 1",_xlfn.XLOOKUP(D2383,'Zip Code Lookup'!$A$115:$A$148,'Zip Code Lookup'!$C$115:$C$148,"ORG 1"),"N/A")</f>
        <v>#N/A</v>
      </c>
    </row>
    <row r="2384" spans="3:6" x14ac:dyDescent="0.25">
      <c r="C2384" s="89"/>
      <c r="E2384" t="e">
        <f>_xlfn.XLOOKUP(_xlfn.XLOOKUP(D2384,'Zip Code Lookup'!$F$29:$F$1276,'Zip Code Lookup'!$G$29:$G$1276),'Data Entry'!$AC$2:$AC$85,'Data Entry'!$AD$2:$AD$85,"Not Found")</f>
        <v>#N/A</v>
      </c>
      <c r="F2384" t="e">
        <f>IF(E2384="ORG 6 / ORG 1",_xlfn.XLOOKUP(D2384,'Zip Code Lookup'!$A$115:$A$148,'Zip Code Lookup'!$C$115:$C$148,"ORG 1"),"N/A")</f>
        <v>#N/A</v>
      </c>
    </row>
    <row r="2385" spans="3:6" x14ac:dyDescent="0.25">
      <c r="C2385" s="89"/>
      <c r="E2385" t="e">
        <f>_xlfn.XLOOKUP(_xlfn.XLOOKUP(D2385,'Zip Code Lookup'!$F$29:$F$1276,'Zip Code Lookup'!$G$29:$G$1276),'Data Entry'!$AC$2:$AC$85,'Data Entry'!$AD$2:$AD$85,"Not Found")</f>
        <v>#N/A</v>
      </c>
      <c r="F2385" t="e">
        <f>IF(E2385="ORG 6 / ORG 1",_xlfn.XLOOKUP(D2385,'Zip Code Lookup'!$A$115:$A$148,'Zip Code Lookup'!$C$115:$C$148,"ORG 1"),"N/A")</f>
        <v>#N/A</v>
      </c>
    </row>
    <row r="2386" spans="3:6" x14ac:dyDescent="0.25">
      <c r="C2386" s="89"/>
      <c r="E2386" t="e">
        <f>_xlfn.XLOOKUP(_xlfn.XLOOKUP(D2386,'Zip Code Lookup'!$F$29:$F$1276,'Zip Code Lookup'!$G$29:$G$1276),'Data Entry'!$AC$2:$AC$85,'Data Entry'!$AD$2:$AD$85,"Not Found")</f>
        <v>#N/A</v>
      </c>
      <c r="F2386" t="e">
        <f>IF(E2386="ORG 6 / ORG 1",_xlfn.XLOOKUP(D2386,'Zip Code Lookup'!$A$115:$A$148,'Zip Code Lookup'!$C$115:$C$148,"ORG 1"),"N/A")</f>
        <v>#N/A</v>
      </c>
    </row>
    <row r="2387" spans="3:6" x14ac:dyDescent="0.25">
      <c r="C2387" s="89"/>
      <c r="E2387" t="e">
        <f>_xlfn.XLOOKUP(_xlfn.XLOOKUP(D2387,'Zip Code Lookup'!$F$29:$F$1276,'Zip Code Lookup'!$G$29:$G$1276),'Data Entry'!$AC$2:$AC$85,'Data Entry'!$AD$2:$AD$85,"Not Found")</f>
        <v>#N/A</v>
      </c>
      <c r="F2387" t="e">
        <f>IF(E2387="ORG 6 / ORG 1",_xlfn.XLOOKUP(D2387,'Zip Code Lookup'!$A$115:$A$148,'Zip Code Lookup'!$C$115:$C$148,"ORG 1"),"N/A")</f>
        <v>#N/A</v>
      </c>
    </row>
    <row r="2388" spans="3:6" x14ac:dyDescent="0.25">
      <c r="C2388" s="89"/>
      <c r="E2388" t="e">
        <f>_xlfn.XLOOKUP(_xlfn.XLOOKUP(D2388,'Zip Code Lookup'!$F$29:$F$1276,'Zip Code Lookup'!$G$29:$G$1276),'Data Entry'!$AC$2:$AC$85,'Data Entry'!$AD$2:$AD$85,"Not Found")</f>
        <v>#N/A</v>
      </c>
      <c r="F2388" t="e">
        <f>IF(E2388="ORG 6 / ORG 1",_xlfn.XLOOKUP(D2388,'Zip Code Lookup'!$A$115:$A$148,'Zip Code Lookup'!$C$115:$C$148,"ORG 1"),"N/A")</f>
        <v>#N/A</v>
      </c>
    </row>
    <row r="2389" spans="3:6" x14ac:dyDescent="0.25">
      <c r="C2389" s="89"/>
      <c r="E2389" t="e">
        <f>_xlfn.XLOOKUP(_xlfn.XLOOKUP(D2389,'Zip Code Lookup'!$F$29:$F$1276,'Zip Code Lookup'!$G$29:$G$1276),'Data Entry'!$AC$2:$AC$85,'Data Entry'!$AD$2:$AD$85,"Not Found")</f>
        <v>#N/A</v>
      </c>
      <c r="F2389" t="e">
        <f>IF(E2389="ORG 6 / ORG 1",_xlfn.XLOOKUP(D2389,'Zip Code Lookup'!$A$115:$A$148,'Zip Code Lookup'!$C$115:$C$148,"ORG 1"),"N/A")</f>
        <v>#N/A</v>
      </c>
    </row>
    <row r="2390" spans="3:6" x14ac:dyDescent="0.25">
      <c r="C2390" s="89"/>
      <c r="E2390" t="e">
        <f>_xlfn.XLOOKUP(_xlfn.XLOOKUP(D2390,'Zip Code Lookup'!$F$29:$F$1276,'Zip Code Lookup'!$G$29:$G$1276),'Data Entry'!$AC$2:$AC$85,'Data Entry'!$AD$2:$AD$85,"Not Found")</f>
        <v>#N/A</v>
      </c>
      <c r="F2390" t="e">
        <f>IF(E2390="ORG 6 / ORG 1",_xlfn.XLOOKUP(D2390,'Zip Code Lookup'!$A$115:$A$148,'Zip Code Lookup'!$C$115:$C$148,"ORG 1"),"N/A")</f>
        <v>#N/A</v>
      </c>
    </row>
    <row r="2391" spans="3:6" x14ac:dyDescent="0.25">
      <c r="C2391" s="89"/>
      <c r="E2391" t="e">
        <f>_xlfn.XLOOKUP(_xlfn.XLOOKUP(D2391,'Zip Code Lookup'!$F$29:$F$1276,'Zip Code Lookup'!$G$29:$G$1276),'Data Entry'!$AC$2:$AC$85,'Data Entry'!$AD$2:$AD$85,"Not Found")</f>
        <v>#N/A</v>
      </c>
      <c r="F2391" t="e">
        <f>IF(E2391="ORG 6 / ORG 1",_xlfn.XLOOKUP(D2391,'Zip Code Lookup'!$A$115:$A$148,'Zip Code Lookup'!$C$115:$C$148,"ORG 1"),"N/A")</f>
        <v>#N/A</v>
      </c>
    </row>
    <row r="2392" spans="3:6" x14ac:dyDescent="0.25">
      <c r="C2392" s="89"/>
      <c r="E2392" t="e">
        <f>_xlfn.XLOOKUP(_xlfn.XLOOKUP(D2392,'Zip Code Lookup'!$F$29:$F$1276,'Zip Code Lookup'!$G$29:$G$1276),'Data Entry'!$AC$2:$AC$85,'Data Entry'!$AD$2:$AD$85,"Not Found")</f>
        <v>#N/A</v>
      </c>
      <c r="F2392" t="e">
        <f>IF(E2392="ORG 6 / ORG 1",_xlfn.XLOOKUP(D2392,'Zip Code Lookup'!$A$115:$A$148,'Zip Code Lookup'!$C$115:$C$148,"ORG 1"),"N/A")</f>
        <v>#N/A</v>
      </c>
    </row>
    <row r="2393" spans="3:6" x14ac:dyDescent="0.25">
      <c r="C2393" s="89"/>
      <c r="E2393" t="e">
        <f>_xlfn.XLOOKUP(_xlfn.XLOOKUP(D2393,'Zip Code Lookup'!$F$29:$F$1276,'Zip Code Lookup'!$G$29:$G$1276),'Data Entry'!$AC$2:$AC$85,'Data Entry'!$AD$2:$AD$85,"Not Found")</f>
        <v>#N/A</v>
      </c>
      <c r="F2393" t="e">
        <f>IF(E2393="ORG 6 / ORG 1",_xlfn.XLOOKUP(D2393,'Zip Code Lookup'!$A$115:$A$148,'Zip Code Lookup'!$C$115:$C$148,"ORG 1"),"N/A")</f>
        <v>#N/A</v>
      </c>
    </row>
    <row r="2394" spans="3:6" x14ac:dyDescent="0.25">
      <c r="C2394" s="89"/>
      <c r="E2394" t="e">
        <f>_xlfn.XLOOKUP(_xlfn.XLOOKUP(D2394,'Zip Code Lookup'!$F$29:$F$1276,'Zip Code Lookup'!$G$29:$G$1276),'Data Entry'!$AC$2:$AC$85,'Data Entry'!$AD$2:$AD$85,"Not Found")</f>
        <v>#N/A</v>
      </c>
      <c r="F2394" t="e">
        <f>IF(E2394="ORG 6 / ORG 1",_xlfn.XLOOKUP(D2394,'Zip Code Lookup'!$A$115:$A$148,'Zip Code Lookup'!$C$115:$C$148,"ORG 1"),"N/A")</f>
        <v>#N/A</v>
      </c>
    </row>
    <row r="2395" spans="3:6" x14ac:dyDescent="0.25">
      <c r="C2395" s="89"/>
      <c r="E2395" t="e">
        <f>_xlfn.XLOOKUP(_xlfn.XLOOKUP(D2395,'Zip Code Lookup'!$F$29:$F$1276,'Zip Code Lookup'!$G$29:$G$1276),'Data Entry'!$AC$2:$AC$85,'Data Entry'!$AD$2:$AD$85,"Not Found")</f>
        <v>#N/A</v>
      </c>
      <c r="F2395" t="e">
        <f>IF(E2395="ORG 6 / ORG 1",_xlfn.XLOOKUP(D2395,'Zip Code Lookup'!$A$115:$A$148,'Zip Code Lookup'!$C$115:$C$148,"ORG 1"),"N/A")</f>
        <v>#N/A</v>
      </c>
    </row>
    <row r="2396" spans="3:6" x14ac:dyDescent="0.25">
      <c r="C2396" s="89"/>
      <c r="E2396" t="e">
        <f>_xlfn.XLOOKUP(_xlfn.XLOOKUP(D2396,'Zip Code Lookup'!$F$29:$F$1276,'Zip Code Lookup'!$G$29:$G$1276),'Data Entry'!$AC$2:$AC$85,'Data Entry'!$AD$2:$AD$85,"Not Found")</f>
        <v>#N/A</v>
      </c>
      <c r="F2396" t="e">
        <f>IF(E2396="ORG 6 / ORG 1",_xlfn.XLOOKUP(D2396,'Zip Code Lookup'!$A$115:$A$148,'Zip Code Lookup'!$C$115:$C$148,"ORG 1"),"N/A")</f>
        <v>#N/A</v>
      </c>
    </row>
    <row r="2397" spans="3:6" x14ac:dyDescent="0.25">
      <c r="C2397" s="89"/>
      <c r="E2397" t="e">
        <f>_xlfn.XLOOKUP(_xlfn.XLOOKUP(D2397,'Zip Code Lookup'!$F$29:$F$1276,'Zip Code Lookup'!$G$29:$G$1276),'Data Entry'!$AC$2:$AC$85,'Data Entry'!$AD$2:$AD$85,"Not Found")</f>
        <v>#N/A</v>
      </c>
      <c r="F2397" t="e">
        <f>IF(E2397="ORG 6 / ORG 1",_xlfn.XLOOKUP(D2397,'Zip Code Lookup'!$A$115:$A$148,'Zip Code Lookup'!$C$115:$C$148,"ORG 1"),"N/A")</f>
        <v>#N/A</v>
      </c>
    </row>
    <row r="2398" spans="3:6" x14ac:dyDescent="0.25">
      <c r="C2398" s="89"/>
      <c r="E2398" t="e">
        <f>_xlfn.XLOOKUP(_xlfn.XLOOKUP(D2398,'Zip Code Lookup'!$F$29:$F$1276,'Zip Code Lookup'!$G$29:$G$1276),'Data Entry'!$AC$2:$AC$85,'Data Entry'!$AD$2:$AD$85,"Not Found")</f>
        <v>#N/A</v>
      </c>
      <c r="F2398" t="e">
        <f>IF(E2398="ORG 6 / ORG 1",_xlfn.XLOOKUP(D2398,'Zip Code Lookup'!$A$115:$A$148,'Zip Code Lookup'!$C$115:$C$148,"ORG 1"),"N/A")</f>
        <v>#N/A</v>
      </c>
    </row>
    <row r="2399" spans="3:6" x14ac:dyDescent="0.25">
      <c r="C2399" s="89"/>
      <c r="E2399" t="e">
        <f>_xlfn.XLOOKUP(_xlfn.XLOOKUP(D2399,'Zip Code Lookup'!$F$29:$F$1276,'Zip Code Lookup'!$G$29:$G$1276),'Data Entry'!$AC$2:$AC$85,'Data Entry'!$AD$2:$AD$85,"Not Found")</f>
        <v>#N/A</v>
      </c>
      <c r="F2399" t="e">
        <f>IF(E2399="ORG 6 / ORG 1",_xlfn.XLOOKUP(D2399,'Zip Code Lookup'!$A$115:$A$148,'Zip Code Lookup'!$C$115:$C$148,"ORG 1"),"N/A")</f>
        <v>#N/A</v>
      </c>
    </row>
    <row r="2400" spans="3:6" x14ac:dyDescent="0.25">
      <c r="C2400" s="89"/>
      <c r="E2400" t="e">
        <f>_xlfn.XLOOKUP(_xlfn.XLOOKUP(D2400,'Zip Code Lookup'!$F$29:$F$1276,'Zip Code Lookup'!$G$29:$G$1276),'Data Entry'!$AC$2:$AC$85,'Data Entry'!$AD$2:$AD$85,"Not Found")</f>
        <v>#N/A</v>
      </c>
      <c r="F2400" t="e">
        <f>IF(E2400="ORG 6 / ORG 1",_xlfn.XLOOKUP(D2400,'Zip Code Lookup'!$A$115:$A$148,'Zip Code Lookup'!$C$115:$C$148,"ORG 1"),"N/A")</f>
        <v>#N/A</v>
      </c>
    </row>
    <row r="2401" spans="3:6" x14ac:dyDescent="0.25">
      <c r="C2401" s="89"/>
      <c r="E2401" t="e">
        <f>_xlfn.XLOOKUP(_xlfn.XLOOKUP(D2401,'Zip Code Lookup'!$F$29:$F$1276,'Zip Code Lookup'!$G$29:$G$1276),'Data Entry'!$AC$2:$AC$85,'Data Entry'!$AD$2:$AD$85,"Not Found")</f>
        <v>#N/A</v>
      </c>
      <c r="F2401" t="e">
        <f>IF(E2401="ORG 6 / ORG 1",_xlfn.XLOOKUP(D2401,'Zip Code Lookup'!$A$115:$A$148,'Zip Code Lookup'!$C$115:$C$148,"ORG 1"),"N/A")</f>
        <v>#N/A</v>
      </c>
    </row>
    <row r="2402" spans="3:6" x14ac:dyDescent="0.25">
      <c r="E2402" t="e">
        <f>_xlfn.XLOOKUP(_xlfn.XLOOKUP(D2402,'Zip Code Lookup'!$F$29:$F$1276,'Zip Code Lookup'!$G$29:$G$1276),'Data Entry'!$AC$2:$AC$85,'Data Entry'!$AD$2:$AD$85,"Not Found")</f>
        <v>#N/A</v>
      </c>
      <c r="F2402" t="e">
        <f>IF(E2402="ORG 6 / ORG 1",_xlfn.XLOOKUP(D2402,'Zip Code Lookup'!$A$115:$A$148,'Zip Code Lookup'!$C$115:$C$148,"ORG 1"),"N/A")</f>
        <v>#N/A</v>
      </c>
    </row>
    <row r="2403" spans="3:6" x14ac:dyDescent="0.25">
      <c r="E2403" t="e">
        <f>_xlfn.XLOOKUP(_xlfn.XLOOKUP(D2403,'Zip Code Lookup'!$F$29:$F$1276,'Zip Code Lookup'!$G$29:$G$1276),'Data Entry'!$AC$2:$AC$85,'Data Entry'!$AD$2:$AD$85,"Not Found")</f>
        <v>#N/A</v>
      </c>
      <c r="F2403" t="e">
        <f>IF(E2403="ORG 6 / ORG 1",_xlfn.XLOOKUP(D2403,'Zip Code Lookup'!$A$115:$A$148,'Zip Code Lookup'!$C$115:$C$148,"ORG 1"),"N/A")</f>
        <v>#N/A</v>
      </c>
    </row>
    <row r="2404" spans="3:6" x14ac:dyDescent="0.25">
      <c r="E2404" t="e">
        <f>_xlfn.XLOOKUP(_xlfn.XLOOKUP(D2404,'Zip Code Lookup'!$F$29:$F$1276,'Zip Code Lookup'!$G$29:$G$1276),'Data Entry'!$AC$2:$AC$85,'Data Entry'!$AD$2:$AD$85,"Not Found")</f>
        <v>#N/A</v>
      </c>
      <c r="F2404" t="e">
        <f>IF(E2404="ORG 6 / ORG 1",_xlfn.XLOOKUP(D2404,'Zip Code Lookup'!$A$115:$A$148,'Zip Code Lookup'!$C$115:$C$148,"ORG 1"),"N/A")</f>
        <v>#N/A</v>
      </c>
    </row>
    <row r="2405" spans="3:6" x14ac:dyDescent="0.25">
      <c r="E2405" t="e">
        <f>_xlfn.XLOOKUP(_xlfn.XLOOKUP(D2405,'Zip Code Lookup'!$F$29:$F$1276,'Zip Code Lookup'!$G$29:$G$1276),'Data Entry'!$AC$2:$AC$85,'Data Entry'!$AD$2:$AD$85,"Not Found")</f>
        <v>#N/A</v>
      </c>
      <c r="F2405" t="e">
        <f>IF(E2405="ORG 6 / ORG 1",_xlfn.XLOOKUP(D2405,'Zip Code Lookup'!$A$115:$A$148,'Zip Code Lookup'!$C$115:$C$148,"ORG 1"),"N/A")</f>
        <v>#N/A</v>
      </c>
    </row>
    <row r="2406" spans="3:6" x14ac:dyDescent="0.25">
      <c r="E2406" t="e">
        <f>_xlfn.XLOOKUP(_xlfn.XLOOKUP(D2406,'Zip Code Lookup'!$F$29:$F$1276,'Zip Code Lookup'!$G$29:$G$1276),'Data Entry'!$AC$2:$AC$85,'Data Entry'!$AD$2:$AD$85,"Not Found")</f>
        <v>#N/A</v>
      </c>
      <c r="F2406" t="e">
        <f>IF(E2406="ORG 6 / ORG 1",_xlfn.XLOOKUP(D2406,'Zip Code Lookup'!$A$115:$A$148,'Zip Code Lookup'!$C$115:$C$148,"ORG 1"),"N/A")</f>
        <v>#N/A</v>
      </c>
    </row>
    <row r="2407" spans="3:6" x14ac:dyDescent="0.25">
      <c r="E2407" t="e">
        <f>_xlfn.XLOOKUP(_xlfn.XLOOKUP(D2407,'Zip Code Lookup'!$F$29:$F$1276,'Zip Code Lookup'!$G$29:$G$1276),'Data Entry'!$AC$2:$AC$85,'Data Entry'!$AD$2:$AD$85,"Not Found")</f>
        <v>#N/A</v>
      </c>
      <c r="F2407" t="e">
        <f>IF(E2407="ORG 6 / ORG 1",_xlfn.XLOOKUP(D2407,'Zip Code Lookup'!$A$115:$A$148,'Zip Code Lookup'!$C$115:$C$148,"ORG 1"),"N/A")</f>
        <v>#N/A</v>
      </c>
    </row>
    <row r="2408" spans="3:6" x14ac:dyDescent="0.25">
      <c r="E2408" t="e">
        <f>_xlfn.XLOOKUP(_xlfn.XLOOKUP(D2408,'Zip Code Lookup'!$F$29:$F$1276,'Zip Code Lookup'!$G$29:$G$1276),'Data Entry'!$AC$2:$AC$85,'Data Entry'!$AD$2:$AD$85,"Not Found")</f>
        <v>#N/A</v>
      </c>
      <c r="F2408" t="e">
        <f>IF(E2408="ORG 6 / ORG 1",_xlfn.XLOOKUP(D2408,'Zip Code Lookup'!$A$115:$A$148,'Zip Code Lookup'!$C$115:$C$148,"ORG 1"),"N/A")</f>
        <v>#N/A</v>
      </c>
    </row>
    <row r="2409" spans="3:6" x14ac:dyDescent="0.25">
      <c r="E2409" t="e">
        <f>_xlfn.XLOOKUP(_xlfn.XLOOKUP(D2409,'Zip Code Lookup'!$F$29:$F$1276,'Zip Code Lookup'!$G$29:$G$1276),'Data Entry'!$AC$2:$AC$85,'Data Entry'!$AD$2:$AD$85,"Not Found")</f>
        <v>#N/A</v>
      </c>
      <c r="F2409" t="e">
        <f>IF(E2409="ORG 6 / ORG 1",_xlfn.XLOOKUP(D2409,'Zip Code Lookup'!$A$115:$A$148,'Zip Code Lookup'!$C$115:$C$148,"ORG 1"),"N/A")</f>
        <v>#N/A</v>
      </c>
    </row>
    <row r="2410" spans="3:6" x14ac:dyDescent="0.25">
      <c r="E2410" t="e">
        <f>_xlfn.XLOOKUP(_xlfn.XLOOKUP(D2410,'Zip Code Lookup'!$F$29:$F$1276,'Zip Code Lookup'!$G$29:$G$1276),'Data Entry'!$AC$2:$AC$85,'Data Entry'!$AD$2:$AD$85,"Not Found")</f>
        <v>#N/A</v>
      </c>
      <c r="F2410" t="e">
        <f>IF(E2410="ORG 6 / ORG 1",_xlfn.XLOOKUP(D2410,'Zip Code Lookup'!$A$115:$A$148,'Zip Code Lookup'!$C$115:$C$148,"ORG 1"),"N/A")</f>
        <v>#N/A</v>
      </c>
    </row>
    <row r="2411" spans="3:6" x14ac:dyDescent="0.25">
      <c r="E2411" t="e">
        <f>_xlfn.XLOOKUP(_xlfn.XLOOKUP(D2411,'Zip Code Lookup'!$F$29:$F$1276,'Zip Code Lookup'!$G$29:$G$1276),'Data Entry'!$AC$2:$AC$85,'Data Entry'!$AD$2:$AD$85,"Not Found")</f>
        <v>#N/A</v>
      </c>
      <c r="F2411" t="e">
        <f>IF(E2411="ORG 6 / ORG 1",_xlfn.XLOOKUP(D2411,'Zip Code Lookup'!$A$115:$A$148,'Zip Code Lookup'!$C$115:$C$148,"ORG 1"),"N/A")</f>
        <v>#N/A</v>
      </c>
    </row>
    <row r="2412" spans="3:6" x14ac:dyDescent="0.25">
      <c r="E2412" t="e">
        <f>_xlfn.XLOOKUP(_xlfn.XLOOKUP(D2412,'Zip Code Lookup'!$F$29:$F$1276,'Zip Code Lookup'!$G$29:$G$1276),'Data Entry'!$AC$2:$AC$85,'Data Entry'!$AD$2:$AD$85,"Not Found")</f>
        <v>#N/A</v>
      </c>
      <c r="F2412" t="e">
        <f>IF(E2412="ORG 6 / ORG 1",_xlfn.XLOOKUP(D2412,'Zip Code Lookup'!$A$115:$A$148,'Zip Code Lookup'!$C$115:$C$148,"ORG 1"),"N/A")</f>
        <v>#N/A</v>
      </c>
    </row>
    <row r="2413" spans="3:6" x14ac:dyDescent="0.25">
      <c r="E2413" t="e">
        <f>_xlfn.XLOOKUP(_xlfn.XLOOKUP(D2413,'Zip Code Lookup'!$F$29:$F$1276,'Zip Code Lookup'!$G$29:$G$1276),'Data Entry'!$AC$2:$AC$85,'Data Entry'!$AD$2:$AD$85,"Not Found")</f>
        <v>#N/A</v>
      </c>
      <c r="F2413" t="e">
        <f>IF(E2413="ORG 6 / ORG 1",_xlfn.XLOOKUP(D2413,'Zip Code Lookup'!$A$115:$A$148,'Zip Code Lookup'!$C$115:$C$148,"ORG 1"),"N/A")</f>
        <v>#N/A</v>
      </c>
    </row>
    <row r="2414" spans="3:6" x14ac:dyDescent="0.25">
      <c r="E2414" t="e">
        <f>_xlfn.XLOOKUP(_xlfn.XLOOKUP(D2414,'Zip Code Lookup'!$F$29:$F$1276,'Zip Code Lookup'!$G$29:$G$1276),'Data Entry'!$AC$2:$AC$85,'Data Entry'!$AD$2:$AD$85,"Not Found")</f>
        <v>#N/A</v>
      </c>
      <c r="F2414" t="e">
        <f>IF(E2414="ORG 6 / ORG 1",_xlfn.XLOOKUP(D2414,'Zip Code Lookup'!$A$115:$A$148,'Zip Code Lookup'!$C$115:$C$148,"ORG 1"),"N/A")</f>
        <v>#N/A</v>
      </c>
    </row>
    <row r="2415" spans="3:6" x14ac:dyDescent="0.25">
      <c r="E2415" t="e">
        <f>_xlfn.XLOOKUP(_xlfn.XLOOKUP(D2415,'Zip Code Lookup'!$F$29:$F$1276,'Zip Code Lookup'!$G$29:$G$1276),'Data Entry'!$AC$2:$AC$85,'Data Entry'!$AD$2:$AD$85,"Not Found")</f>
        <v>#N/A</v>
      </c>
      <c r="F2415" t="e">
        <f>IF(E2415="ORG 6 / ORG 1",_xlfn.XLOOKUP(D2415,'Zip Code Lookup'!$A$115:$A$148,'Zip Code Lookup'!$C$115:$C$148,"ORG 1"),"N/A")</f>
        <v>#N/A</v>
      </c>
    </row>
    <row r="2416" spans="3:6" x14ac:dyDescent="0.25">
      <c r="E2416" t="e">
        <f>_xlfn.XLOOKUP(_xlfn.XLOOKUP(D2416,'Zip Code Lookup'!$F$29:$F$1276,'Zip Code Lookup'!$G$29:$G$1276),'Data Entry'!$AC$2:$AC$85,'Data Entry'!$AD$2:$AD$85,"Not Found")</f>
        <v>#N/A</v>
      </c>
      <c r="F2416" t="e">
        <f>IF(E2416="ORG 6 / ORG 1",_xlfn.XLOOKUP(D2416,'Zip Code Lookup'!$A$115:$A$148,'Zip Code Lookup'!$C$115:$C$148,"ORG 1"),"N/A")</f>
        <v>#N/A</v>
      </c>
    </row>
    <row r="2417" spans="5:6" x14ac:dyDescent="0.25">
      <c r="E2417" t="e">
        <f>_xlfn.XLOOKUP(_xlfn.XLOOKUP(D2417,'Zip Code Lookup'!$F$29:$F$1276,'Zip Code Lookup'!$G$29:$G$1276),'Data Entry'!$AC$2:$AC$85,'Data Entry'!$AD$2:$AD$85,"Not Found")</f>
        <v>#N/A</v>
      </c>
      <c r="F2417" t="e">
        <f>IF(E2417="ORG 6 / ORG 1",_xlfn.XLOOKUP(D2417,'Zip Code Lookup'!$A$115:$A$148,'Zip Code Lookup'!$C$115:$C$148,"ORG 1"),"N/A")</f>
        <v>#N/A</v>
      </c>
    </row>
    <row r="2418" spans="5:6" x14ac:dyDescent="0.25">
      <c r="E2418" t="e">
        <f>_xlfn.XLOOKUP(_xlfn.XLOOKUP(D2418,'Zip Code Lookup'!$F$29:$F$1276,'Zip Code Lookup'!$G$29:$G$1276),'Data Entry'!$AC$2:$AC$85,'Data Entry'!$AD$2:$AD$85,"Not Found")</f>
        <v>#N/A</v>
      </c>
      <c r="F2418" t="e">
        <f>IF(E2418="ORG 6 / ORG 1",_xlfn.XLOOKUP(D2418,'Zip Code Lookup'!$A$115:$A$148,'Zip Code Lookup'!$C$115:$C$148,"ORG 1"),"N/A")</f>
        <v>#N/A</v>
      </c>
    </row>
    <row r="2419" spans="5:6" x14ac:dyDescent="0.25">
      <c r="E2419" t="e">
        <f>_xlfn.XLOOKUP(_xlfn.XLOOKUP(D2419,'Zip Code Lookup'!$F$29:$F$1276,'Zip Code Lookup'!$G$29:$G$1276),'Data Entry'!$AC$2:$AC$85,'Data Entry'!$AD$2:$AD$85,"Not Found")</f>
        <v>#N/A</v>
      </c>
      <c r="F2419" t="e">
        <f>IF(E2419="ORG 6 / ORG 1",_xlfn.XLOOKUP(D2419,'Zip Code Lookup'!$A$115:$A$148,'Zip Code Lookup'!$C$115:$C$148,"ORG 1"),"N/A")</f>
        <v>#N/A</v>
      </c>
    </row>
    <row r="2420" spans="5:6" x14ac:dyDescent="0.25">
      <c r="E2420" t="e">
        <f>_xlfn.XLOOKUP(_xlfn.XLOOKUP(D2420,'Zip Code Lookup'!$F$29:$F$1276,'Zip Code Lookup'!$G$29:$G$1276),'Data Entry'!$AC$2:$AC$85,'Data Entry'!$AD$2:$AD$85,"Not Found")</f>
        <v>#N/A</v>
      </c>
      <c r="F2420" t="e">
        <f>IF(E2420="ORG 6 / ORG 1",_xlfn.XLOOKUP(D2420,'Zip Code Lookup'!$A$115:$A$148,'Zip Code Lookup'!$C$115:$C$148,"ORG 1"),"N/A")</f>
        <v>#N/A</v>
      </c>
    </row>
    <row r="2421" spans="5:6" x14ac:dyDescent="0.25">
      <c r="E2421" t="e">
        <f>_xlfn.XLOOKUP(_xlfn.XLOOKUP(D2421,'Zip Code Lookup'!$F$29:$F$1276,'Zip Code Lookup'!$G$29:$G$1276),'Data Entry'!$AC$2:$AC$85,'Data Entry'!$AD$2:$AD$85,"Not Found")</f>
        <v>#N/A</v>
      </c>
      <c r="F2421" t="e">
        <f>IF(E2421="ORG 6 / ORG 1",_xlfn.XLOOKUP(D2421,'Zip Code Lookup'!$A$115:$A$148,'Zip Code Lookup'!$C$115:$C$148,"ORG 1"),"N/A")</f>
        <v>#N/A</v>
      </c>
    </row>
    <row r="2422" spans="5:6" x14ac:dyDescent="0.25">
      <c r="E2422" t="e">
        <f>_xlfn.XLOOKUP(_xlfn.XLOOKUP(D2422,'Zip Code Lookup'!$F$29:$F$1276,'Zip Code Lookup'!$G$29:$G$1276),'Data Entry'!$AC$2:$AC$85,'Data Entry'!$AD$2:$AD$85,"Not Found")</f>
        <v>#N/A</v>
      </c>
      <c r="F2422" t="e">
        <f>IF(E2422="ORG 6 / ORG 1",_xlfn.XLOOKUP(D2422,'Zip Code Lookup'!$A$115:$A$148,'Zip Code Lookup'!$C$115:$C$148,"ORG 1"),"N/A")</f>
        <v>#N/A</v>
      </c>
    </row>
    <row r="2423" spans="5:6" x14ac:dyDescent="0.25">
      <c r="E2423" t="e">
        <f>_xlfn.XLOOKUP(_xlfn.XLOOKUP(D2423,'Zip Code Lookup'!$F$29:$F$1276,'Zip Code Lookup'!$G$29:$G$1276),'Data Entry'!$AC$2:$AC$85,'Data Entry'!$AD$2:$AD$85,"Not Found")</f>
        <v>#N/A</v>
      </c>
      <c r="F2423" t="e">
        <f>IF(E2423="ORG 6 / ORG 1",_xlfn.XLOOKUP(D2423,'Zip Code Lookup'!$A$115:$A$148,'Zip Code Lookup'!$C$115:$C$148,"ORG 1"),"N/A")</f>
        <v>#N/A</v>
      </c>
    </row>
    <row r="2424" spans="5:6" x14ac:dyDescent="0.25">
      <c r="E2424" t="e">
        <f>_xlfn.XLOOKUP(_xlfn.XLOOKUP(D2424,'Zip Code Lookup'!$F$29:$F$1276,'Zip Code Lookup'!$G$29:$G$1276),'Data Entry'!$AC$2:$AC$85,'Data Entry'!$AD$2:$AD$85,"Not Found")</f>
        <v>#N/A</v>
      </c>
      <c r="F2424" t="e">
        <f>IF(E2424="ORG 6 / ORG 1",_xlfn.XLOOKUP(D2424,'Zip Code Lookup'!$A$115:$A$148,'Zip Code Lookup'!$C$115:$C$148,"ORG 1"),"N/A")</f>
        <v>#N/A</v>
      </c>
    </row>
    <row r="2425" spans="5:6" x14ac:dyDescent="0.25">
      <c r="E2425" t="e">
        <f>_xlfn.XLOOKUP(_xlfn.XLOOKUP(D2425,'Zip Code Lookup'!$F$29:$F$1276,'Zip Code Lookup'!$G$29:$G$1276),'Data Entry'!$AC$2:$AC$85,'Data Entry'!$AD$2:$AD$85,"Not Found")</f>
        <v>#N/A</v>
      </c>
      <c r="F2425" t="e">
        <f>IF(E2425="ORG 6 / ORG 1",_xlfn.XLOOKUP(D2425,'Zip Code Lookup'!$A$115:$A$148,'Zip Code Lookup'!$C$115:$C$148,"ORG 1"),"N/A")</f>
        <v>#N/A</v>
      </c>
    </row>
    <row r="2426" spans="5:6" x14ac:dyDescent="0.25">
      <c r="E2426" t="e">
        <f>_xlfn.XLOOKUP(_xlfn.XLOOKUP(D2426,'Zip Code Lookup'!$F$29:$F$1276,'Zip Code Lookup'!$G$29:$G$1276),'Data Entry'!$AC$2:$AC$85,'Data Entry'!$AD$2:$AD$85,"Not Found")</f>
        <v>#N/A</v>
      </c>
      <c r="F2426" t="e">
        <f>IF(E2426="ORG 6 / ORG 1",_xlfn.XLOOKUP(D2426,'Zip Code Lookup'!$A$115:$A$148,'Zip Code Lookup'!$C$115:$C$148,"ORG 1"),"N/A")</f>
        <v>#N/A</v>
      </c>
    </row>
    <row r="2427" spans="5:6" x14ac:dyDescent="0.25">
      <c r="E2427" t="e">
        <f>_xlfn.XLOOKUP(_xlfn.XLOOKUP(D2427,'Zip Code Lookup'!$F$29:$F$1276,'Zip Code Lookup'!$G$29:$G$1276),'Data Entry'!$AC$2:$AC$85,'Data Entry'!$AD$2:$AD$85,"Not Found")</f>
        <v>#N/A</v>
      </c>
      <c r="F2427" t="e">
        <f>IF(E2427="ORG 6 / ORG 1",_xlfn.XLOOKUP(D2427,'Zip Code Lookup'!$A$115:$A$148,'Zip Code Lookup'!$C$115:$C$148,"ORG 1"),"N/A")</f>
        <v>#N/A</v>
      </c>
    </row>
    <row r="2428" spans="5:6" x14ac:dyDescent="0.25">
      <c r="E2428" t="e">
        <f>_xlfn.XLOOKUP(_xlfn.XLOOKUP(D2428,'Zip Code Lookup'!$F$29:$F$1276,'Zip Code Lookup'!$G$29:$G$1276),'Data Entry'!$AC$2:$AC$85,'Data Entry'!$AD$2:$AD$85,"Not Found")</f>
        <v>#N/A</v>
      </c>
      <c r="F2428" t="e">
        <f>IF(E2428="ORG 6 / ORG 1",_xlfn.XLOOKUP(D2428,'Zip Code Lookup'!$A$115:$A$148,'Zip Code Lookup'!$C$115:$C$148,"ORG 1"),"N/A")</f>
        <v>#N/A</v>
      </c>
    </row>
    <row r="2429" spans="5:6" x14ac:dyDescent="0.25">
      <c r="E2429" t="e">
        <f>_xlfn.XLOOKUP(_xlfn.XLOOKUP(D2429,'Zip Code Lookup'!$F$29:$F$1276,'Zip Code Lookup'!$G$29:$G$1276),'Data Entry'!$AC$2:$AC$85,'Data Entry'!$AD$2:$AD$85,"Not Found")</f>
        <v>#N/A</v>
      </c>
      <c r="F2429" t="e">
        <f>IF(E2429="ORG 6 / ORG 1",_xlfn.XLOOKUP(D2429,'Zip Code Lookup'!$A$115:$A$148,'Zip Code Lookup'!$C$115:$C$148,"ORG 1"),"N/A")</f>
        <v>#N/A</v>
      </c>
    </row>
    <row r="2430" spans="5:6" x14ac:dyDescent="0.25">
      <c r="E2430" t="e">
        <f>_xlfn.XLOOKUP(_xlfn.XLOOKUP(D2430,'Zip Code Lookup'!$F$29:$F$1276,'Zip Code Lookup'!$G$29:$G$1276),'Data Entry'!$AC$2:$AC$85,'Data Entry'!$AD$2:$AD$85,"Not Found")</f>
        <v>#N/A</v>
      </c>
      <c r="F2430" t="e">
        <f>IF(E2430="ORG 6 / ORG 1",_xlfn.XLOOKUP(D2430,'Zip Code Lookup'!$A$115:$A$148,'Zip Code Lookup'!$C$115:$C$148,"ORG 1"),"N/A")</f>
        <v>#N/A</v>
      </c>
    </row>
    <row r="2431" spans="5:6" x14ac:dyDescent="0.25">
      <c r="E2431" t="e">
        <f>_xlfn.XLOOKUP(_xlfn.XLOOKUP(D2431,'Zip Code Lookup'!$F$29:$F$1276,'Zip Code Lookup'!$G$29:$G$1276),'Data Entry'!$AC$2:$AC$85,'Data Entry'!$AD$2:$AD$85,"Not Found")</f>
        <v>#N/A</v>
      </c>
      <c r="F2431" t="e">
        <f>IF(E2431="ORG 6 / ORG 1",_xlfn.XLOOKUP(D2431,'Zip Code Lookup'!$A$115:$A$148,'Zip Code Lookup'!$C$115:$C$148,"ORG 1"),"N/A")</f>
        <v>#N/A</v>
      </c>
    </row>
    <row r="2432" spans="5:6" x14ac:dyDescent="0.25">
      <c r="E2432" t="e">
        <f>_xlfn.XLOOKUP(_xlfn.XLOOKUP(D2432,'Zip Code Lookup'!$F$29:$F$1276,'Zip Code Lookup'!$G$29:$G$1276),'Data Entry'!$AC$2:$AC$85,'Data Entry'!$AD$2:$AD$85,"Not Found")</f>
        <v>#N/A</v>
      </c>
      <c r="F2432" t="e">
        <f>IF(E2432="ORG 6 / ORG 1",_xlfn.XLOOKUP(D2432,'Zip Code Lookup'!$A$115:$A$148,'Zip Code Lookup'!$C$115:$C$148,"ORG 1"),"N/A")</f>
        <v>#N/A</v>
      </c>
    </row>
    <row r="2433" spans="5:6" x14ac:dyDescent="0.25">
      <c r="E2433" t="e">
        <f>_xlfn.XLOOKUP(_xlfn.XLOOKUP(D2433,'Zip Code Lookup'!$F$29:$F$1276,'Zip Code Lookup'!$G$29:$G$1276),'Data Entry'!$AC$2:$AC$85,'Data Entry'!$AD$2:$AD$85,"Not Found")</f>
        <v>#N/A</v>
      </c>
      <c r="F2433" t="e">
        <f>IF(E2433="ORG 6 / ORG 1",_xlfn.XLOOKUP(D2433,'Zip Code Lookup'!$A$115:$A$148,'Zip Code Lookup'!$C$115:$C$148,"ORG 1"),"N/A")</f>
        <v>#N/A</v>
      </c>
    </row>
    <row r="2434" spans="5:6" x14ac:dyDescent="0.25">
      <c r="E2434" t="e">
        <f>_xlfn.XLOOKUP(_xlfn.XLOOKUP(D2434,'Zip Code Lookup'!$F$29:$F$1276,'Zip Code Lookup'!$G$29:$G$1276),'Data Entry'!$AC$2:$AC$85,'Data Entry'!$AD$2:$AD$85,"Not Found")</f>
        <v>#N/A</v>
      </c>
      <c r="F2434" t="e">
        <f>IF(E2434="ORG 6 / ORG 1",_xlfn.XLOOKUP(D2434,'Zip Code Lookup'!$A$115:$A$148,'Zip Code Lookup'!$C$115:$C$148,"ORG 1"),"N/A")</f>
        <v>#N/A</v>
      </c>
    </row>
    <row r="2435" spans="5:6" x14ac:dyDescent="0.25">
      <c r="E2435" t="e">
        <f>_xlfn.XLOOKUP(_xlfn.XLOOKUP(D2435,'Zip Code Lookup'!$F$29:$F$1276,'Zip Code Lookup'!$G$29:$G$1276),'Data Entry'!$AC$2:$AC$85,'Data Entry'!$AD$2:$AD$85,"Not Found")</f>
        <v>#N/A</v>
      </c>
      <c r="F2435" t="e">
        <f>IF(E2435="ORG 6 / ORG 1",_xlfn.XLOOKUP(D2435,'Zip Code Lookup'!$A$115:$A$148,'Zip Code Lookup'!$C$115:$C$148,"ORG 1"),"N/A")</f>
        <v>#N/A</v>
      </c>
    </row>
    <row r="2436" spans="5:6" x14ac:dyDescent="0.25">
      <c r="E2436" t="e">
        <f>_xlfn.XLOOKUP(_xlfn.XLOOKUP(D2436,'Zip Code Lookup'!$F$29:$F$1276,'Zip Code Lookup'!$G$29:$G$1276),'Data Entry'!$AC$2:$AC$85,'Data Entry'!$AD$2:$AD$85,"Not Found")</f>
        <v>#N/A</v>
      </c>
      <c r="F2436" t="e">
        <f>IF(E2436="ORG 6 / ORG 1",_xlfn.XLOOKUP(D2436,'Zip Code Lookup'!$A$115:$A$148,'Zip Code Lookup'!$C$115:$C$148,"ORG 1"),"N/A")</f>
        <v>#N/A</v>
      </c>
    </row>
    <row r="2437" spans="5:6" x14ac:dyDescent="0.25">
      <c r="E2437" t="e">
        <f>_xlfn.XLOOKUP(_xlfn.XLOOKUP(D2437,'Zip Code Lookup'!$F$29:$F$1276,'Zip Code Lookup'!$G$29:$G$1276),'Data Entry'!$AC$2:$AC$85,'Data Entry'!$AD$2:$AD$85,"Not Found")</f>
        <v>#N/A</v>
      </c>
      <c r="F2437" t="e">
        <f>IF(E2437="ORG 6 / ORG 1",_xlfn.XLOOKUP(D2437,'Zip Code Lookup'!$A$115:$A$148,'Zip Code Lookup'!$C$115:$C$148,"ORG 1"),"N/A")</f>
        <v>#N/A</v>
      </c>
    </row>
    <row r="2438" spans="5:6" x14ac:dyDescent="0.25">
      <c r="E2438" t="e">
        <f>_xlfn.XLOOKUP(_xlfn.XLOOKUP(D2438,'Zip Code Lookup'!$F$29:$F$1276,'Zip Code Lookup'!$G$29:$G$1276),'Data Entry'!$AC$2:$AC$85,'Data Entry'!$AD$2:$AD$85,"Not Found")</f>
        <v>#N/A</v>
      </c>
      <c r="F2438" t="e">
        <f>IF(E2438="ORG 6 / ORG 1",_xlfn.XLOOKUP(D2438,'Zip Code Lookup'!$A$115:$A$148,'Zip Code Lookup'!$C$115:$C$148,"ORG 1"),"N/A")</f>
        <v>#N/A</v>
      </c>
    </row>
    <row r="2439" spans="5:6" x14ac:dyDescent="0.25">
      <c r="E2439" t="e">
        <f>_xlfn.XLOOKUP(_xlfn.XLOOKUP(D2439,'Zip Code Lookup'!$F$29:$F$1276,'Zip Code Lookup'!$G$29:$G$1276),'Data Entry'!$AC$2:$AC$85,'Data Entry'!$AD$2:$AD$85,"Not Found")</f>
        <v>#N/A</v>
      </c>
      <c r="F2439" t="e">
        <f>IF(E2439="ORG 6 / ORG 1",_xlfn.XLOOKUP(D2439,'Zip Code Lookup'!$A$115:$A$148,'Zip Code Lookup'!$C$115:$C$148,"ORG 1"),"N/A")</f>
        <v>#N/A</v>
      </c>
    </row>
    <row r="2440" spans="5:6" x14ac:dyDescent="0.25">
      <c r="E2440" t="e">
        <f>_xlfn.XLOOKUP(_xlfn.XLOOKUP(D2440,'Zip Code Lookup'!$F$29:$F$1276,'Zip Code Lookup'!$G$29:$G$1276),'Data Entry'!$AC$2:$AC$85,'Data Entry'!$AD$2:$AD$85,"Not Found")</f>
        <v>#N/A</v>
      </c>
      <c r="F2440" t="e">
        <f>IF(E2440="ORG 6 / ORG 1",_xlfn.XLOOKUP(D2440,'Zip Code Lookup'!$A$115:$A$148,'Zip Code Lookup'!$C$115:$C$148,"ORG 1"),"N/A")</f>
        <v>#N/A</v>
      </c>
    </row>
    <row r="2441" spans="5:6" x14ac:dyDescent="0.25">
      <c r="E2441" t="e">
        <f>_xlfn.XLOOKUP(_xlfn.XLOOKUP(D2441,'Zip Code Lookup'!$F$29:$F$1276,'Zip Code Lookup'!$G$29:$G$1276),'Data Entry'!$AC$2:$AC$85,'Data Entry'!$AD$2:$AD$85,"Not Found")</f>
        <v>#N/A</v>
      </c>
      <c r="F2441" t="e">
        <f>IF(E2441="ORG 6 / ORG 1",_xlfn.XLOOKUP(D2441,'Zip Code Lookup'!$A$115:$A$148,'Zip Code Lookup'!$C$115:$C$148,"ORG 1"),"N/A")</f>
        <v>#N/A</v>
      </c>
    </row>
    <row r="2442" spans="5:6" x14ac:dyDescent="0.25">
      <c r="E2442" t="e">
        <f>_xlfn.XLOOKUP(_xlfn.XLOOKUP(D2442,'Zip Code Lookup'!$F$29:$F$1276,'Zip Code Lookup'!$G$29:$G$1276),'Data Entry'!$AC$2:$AC$85,'Data Entry'!$AD$2:$AD$85,"Not Found")</f>
        <v>#N/A</v>
      </c>
      <c r="F2442" t="e">
        <f>IF(E2442="ORG 6 / ORG 1",_xlfn.XLOOKUP(D2442,'Zip Code Lookup'!$A$115:$A$148,'Zip Code Lookup'!$C$115:$C$148,"ORG 1"),"N/A")</f>
        <v>#N/A</v>
      </c>
    </row>
    <row r="2443" spans="5:6" x14ac:dyDescent="0.25">
      <c r="E2443" t="e">
        <f>_xlfn.XLOOKUP(_xlfn.XLOOKUP(D2443,'Zip Code Lookup'!$F$29:$F$1276,'Zip Code Lookup'!$G$29:$G$1276),'Data Entry'!$AC$2:$AC$85,'Data Entry'!$AD$2:$AD$85,"Not Found")</f>
        <v>#N/A</v>
      </c>
      <c r="F2443" t="e">
        <f>IF(E2443="ORG 6 / ORG 1",_xlfn.XLOOKUP(D2443,'Zip Code Lookup'!$A$115:$A$148,'Zip Code Lookup'!$C$115:$C$148,"ORG 1"),"N/A")</f>
        <v>#N/A</v>
      </c>
    </row>
    <row r="2444" spans="5:6" x14ac:dyDescent="0.25">
      <c r="E2444" t="e">
        <f>_xlfn.XLOOKUP(_xlfn.XLOOKUP(D2444,'Zip Code Lookup'!$F$29:$F$1276,'Zip Code Lookup'!$G$29:$G$1276),'Data Entry'!$AC$2:$AC$85,'Data Entry'!$AD$2:$AD$85,"Not Found")</f>
        <v>#N/A</v>
      </c>
      <c r="F2444" t="e">
        <f>IF(E2444="ORG 6 / ORG 1",_xlfn.XLOOKUP(D2444,'Zip Code Lookup'!$A$115:$A$148,'Zip Code Lookup'!$C$115:$C$148,"ORG 1"),"N/A")</f>
        <v>#N/A</v>
      </c>
    </row>
    <row r="2445" spans="5:6" x14ac:dyDescent="0.25">
      <c r="E2445" t="e">
        <f>_xlfn.XLOOKUP(_xlfn.XLOOKUP(D2445,'Zip Code Lookup'!$F$29:$F$1276,'Zip Code Lookup'!$G$29:$G$1276),'Data Entry'!$AC$2:$AC$85,'Data Entry'!$AD$2:$AD$85,"Not Found")</f>
        <v>#N/A</v>
      </c>
      <c r="F2445" t="e">
        <f>IF(E2445="ORG 6 / ORG 1",_xlfn.XLOOKUP(D2445,'Zip Code Lookup'!$A$115:$A$148,'Zip Code Lookup'!$C$115:$C$148,"ORG 1"),"N/A")</f>
        <v>#N/A</v>
      </c>
    </row>
    <row r="2446" spans="5:6" x14ac:dyDescent="0.25">
      <c r="E2446" t="e">
        <f>_xlfn.XLOOKUP(_xlfn.XLOOKUP(D2446,'Zip Code Lookup'!$F$29:$F$1276,'Zip Code Lookup'!$G$29:$G$1276),'Data Entry'!$AC$2:$AC$85,'Data Entry'!$AD$2:$AD$85,"Not Found")</f>
        <v>#N/A</v>
      </c>
      <c r="F2446" t="e">
        <f>IF(E2446="ORG 6 / ORG 1",_xlfn.XLOOKUP(D2446,'Zip Code Lookup'!$A$115:$A$148,'Zip Code Lookup'!$C$115:$C$148,"ORG 1"),"N/A")</f>
        <v>#N/A</v>
      </c>
    </row>
    <row r="2447" spans="5:6" x14ac:dyDescent="0.25">
      <c r="E2447" t="e">
        <f>_xlfn.XLOOKUP(_xlfn.XLOOKUP(D2447,'Zip Code Lookup'!$F$29:$F$1276,'Zip Code Lookup'!$G$29:$G$1276),'Data Entry'!$AC$2:$AC$85,'Data Entry'!$AD$2:$AD$85,"Not Found")</f>
        <v>#N/A</v>
      </c>
      <c r="F2447" t="e">
        <f>IF(E2447="ORG 6 / ORG 1",_xlfn.XLOOKUP(D2447,'Zip Code Lookup'!$A$115:$A$148,'Zip Code Lookup'!$C$115:$C$148,"ORG 1"),"N/A")</f>
        <v>#N/A</v>
      </c>
    </row>
    <row r="2448" spans="5:6" x14ac:dyDescent="0.25">
      <c r="E2448" t="e">
        <f>_xlfn.XLOOKUP(_xlfn.XLOOKUP(D2448,'Zip Code Lookup'!$F$29:$F$1276,'Zip Code Lookup'!$G$29:$G$1276),'Data Entry'!$AC$2:$AC$85,'Data Entry'!$AD$2:$AD$85,"Not Found")</f>
        <v>#N/A</v>
      </c>
      <c r="F2448" t="e">
        <f>IF(E2448="ORG 6 / ORG 1",_xlfn.XLOOKUP(D2448,'Zip Code Lookup'!$A$115:$A$148,'Zip Code Lookup'!$C$115:$C$148,"ORG 1"),"N/A")</f>
        <v>#N/A</v>
      </c>
    </row>
    <row r="2449" spans="5:6" x14ac:dyDescent="0.25">
      <c r="E2449" t="e">
        <f>_xlfn.XLOOKUP(_xlfn.XLOOKUP(D2449,'Zip Code Lookup'!$F$29:$F$1276,'Zip Code Lookup'!$G$29:$G$1276),'Data Entry'!$AC$2:$AC$85,'Data Entry'!$AD$2:$AD$85,"Not Found")</f>
        <v>#N/A</v>
      </c>
      <c r="F2449" t="e">
        <f>IF(E2449="ORG 6 / ORG 1",_xlfn.XLOOKUP(D2449,'Zip Code Lookup'!$A$115:$A$148,'Zip Code Lookup'!$C$115:$C$148,"ORG 1"),"N/A")</f>
        <v>#N/A</v>
      </c>
    </row>
    <row r="2450" spans="5:6" x14ac:dyDescent="0.25">
      <c r="E2450" t="e">
        <f>_xlfn.XLOOKUP(_xlfn.XLOOKUP(D2450,'Zip Code Lookup'!$F$29:$F$1276,'Zip Code Lookup'!$G$29:$G$1276),'Data Entry'!$AC$2:$AC$85,'Data Entry'!$AD$2:$AD$85,"Not Found")</f>
        <v>#N/A</v>
      </c>
      <c r="F2450" t="e">
        <f>IF(E2450="ORG 6 / ORG 1",_xlfn.XLOOKUP(D2450,'Zip Code Lookup'!$A$115:$A$148,'Zip Code Lookup'!$C$115:$C$148,"ORG 1"),"N/A")</f>
        <v>#N/A</v>
      </c>
    </row>
    <row r="2451" spans="5:6" x14ac:dyDescent="0.25">
      <c r="E2451" t="e">
        <f>_xlfn.XLOOKUP(_xlfn.XLOOKUP(D2451,'Zip Code Lookup'!$F$29:$F$1276,'Zip Code Lookup'!$G$29:$G$1276),'Data Entry'!$AC$2:$AC$85,'Data Entry'!$AD$2:$AD$85,"Not Found")</f>
        <v>#N/A</v>
      </c>
      <c r="F2451" t="e">
        <f>IF(E2451="ORG 6 / ORG 1",_xlfn.XLOOKUP(D2451,'Zip Code Lookup'!$A$115:$A$148,'Zip Code Lookup'!$C$115:$C$148,"ORG 1"),"N/A")</f>
        <v>#N/A</v>
      </c>
    </row>
    <row r="2452" spans="5:6" x14ac:dyDescent="0.25">
      <c r="E2452" t="e">
        <f>_xlfn.XLOOKUP(_xlfn.XLOOKUP(D2452,'Zip Code Lookup'!$F$29:$F$1276,'Zip Code Lookup'!$G$29:$G$1276),'Data Entry'!$AC$2:$AC$85,'Data Entry'!$AD$2:$AD$85,"Not Found")</f>
        <v>#N/A</v>
      </c>
      <c r="F2452" t="e">
        <f>IF(E2452="ORG 6 / ORG 1",_xlfn.XLOOKUP(D2452,'Zip Code Lookup'!$A$115:$A$148,'Zip Code Lookup'!$C$115:$C$148,"ORG 1"),"N/A")</f>
        <v>#N/A</v>
      </c>
    </row>
    <row r="2453" spans="5:6" x14ac:dyDescent="0.25">
      <c r="E2453" t="e">
        <f>_xlfn.XLOOKUP(_xlfn.XLOOKUP(D2453,'Zip Code Lookup'!$F$29:$F$1276,'Zip Code Lookup'!$G$29:$G$1276),'Data Entry'!$AC$2:$AC$85,'Data Entry'!$AD$2:$AD$85,"Not Found")</f>
        <v>#N/A</v>
      </c>
      <c r="F2453" t="e">
        <f>IF(E2453="ORG 6 / ORG 1",_xlfn.XLOOKUP(D2453,'Zip Code Lookup'!$A$115:$A$148,'Zip Code Lookup'!$C$115:$C$148,"ORG 1"),"N/A")</f>
        <v>#N/A</v>
      </c>
    </row>
    <row r="2454" spans="5:6" x14ac:dyDescent="0.25">
      <c r="E2454" t="e">
        <f>_xlfn.XLOOKUP(_xlfn.XLOOKUP(D2454,'Zip Code Lookup'!$F$29:$F$1276,'Zip Code Lookup'!$G$29:$G$1276),'Data Entry'!$AC$2:$AC$85,'Data Entry'!$AD$2:$AD$85,"Not Found")</f>
        <v>#N/A</v>
      </c>
      <c r="F2454" t="e">
        <f>IF(E2454="ORG 6 / ORG 1",_xlfn.XLOOKUP(D2454,'Zip Code Lookup'!$A$115:$A$148,'Zip Code Lookup'!$C$115:$C$148,"ORG 1"),"N/A")</f>
        <v>#N/A</v>
      </c>
    </row>
    <row r="2455" spans="5:6" x14ac:dyDescent="0.25">
      <c r="E2455" t="e">
        <f>_xlfn.XLOOKUP(_xlfn.XLOOKUP(D2455,'Zip Code Lookup'!$F$29:$F$1276,'Zip Code Lookup'!$G$29:$G$1276),'Data Entry'!$AC$2:$AC$85,'Data Entry'!$AD$2:$AD$85,"Not Found")</f>
        <v>#N/A</v>
      </c>
      <c r="F2455" t="e">
        <f>IF(E2455="ORG 6 / ORG 1",_xlfn.XLOOKUP(D2455,'Zip Code Lookup'!$A$115:$A$148,'Zip Code Lookup'!$C$115:$C$148,"ORG 1"),"N/A")</f>
        <v>#N/A</v>
      </c>
    </row>
    <row r="2456" spans="5:6" x14ac:dyDescent="0.25">
      <c r="E2456" t="e">
        <f>_xlfn.XLOOKUP(_xlfn.XLOOKUP(D2456,'Zip Code Lookup'!$F$29:$F$1276,'Zip Code Lookup'!$G$29:$G$1276),'Data Entry'!$AC$2:$AC$85,'Data Entry'!$AD$2:$AD$85,"Not Found")</f>
        <v>#N/A</v>
      </c>
      <c r="F2456" t="e">
        <f>IF(E2456="ORG 6 / ORG 1",_xlfn.XLOOKUP(D2456,'Zip Code Lookup'!$A$115:$A$148,'Zip Code Lookup'!$C$115:$C$148,"ORG 1"),"N/A")</f>
        <v>#N/A</v>
      </c>
    </row>
    <row r="2457" spans="5:6" x14ac:dyDescent="0.25">
      <c r="E2457" t="e">
        <f>_xlfn.XLOOKUP(_xlfn.XLOOKUP(D2457,'Zip Code Lookup'!$F$29:$F$1276,'Zip Code Lookup'!$G$29:$G$1276),'Data Entry'!$AC$2:$AC$85,'Data Entry'!$AD$2:$AD$85,"Not Found")</f>
        <v>#N/A</v>
      </c>
      <c r="F2457" t="e">
        <f>IF(E2457="ORG 6 / ORG 1",_xlfn.XLOOKUP(D2457,'Zip Code Lookup'!$A$115:$A$148,'Zip Code Lookup'!$C$115:$C$148,"ORG 1"),"N/A")</f>
        <v>#N/A</v>
      </c>
    </row>
    <row r="2458" spans="5:6" x14ac:dyDescent="0.25">
      <c r="E2458" t="e">
        <f>_xlfn.XLOOKUP(_xlfn.XLOOKUP(D2458,'Zip Code Lookup'!$F$29:$F$1276,'Zip Code Lookup'!$G$29:$G$1276),'Data Entry'!$AC$2:$AC$85,'Data Entry'!$AD$2:$AD$85,"Not Found")</f>
        <v>#N/A</v>
      </c>
      <c r="F2458" t="e">
        <f>IF(E2458="ORG 6 / ORG 1",_xlfn.XLOOKUP(D2458,'Zip Code Lookup'!$A$115:$A$148,'Zip Code Lookup'!$C$115:$C$148,"ORG 1"),"N/A")</f>
        <v>#N/A</v>
      </c>
    </row>
    <row r="2459" spans="5:6" x14ac:dyDescent="0.25">
      <c r="E2459" t="e">
        <f>_xlfn.XLOOKUP(_xlfn.XLOOKUP(D2459,'Zip Code Lookup'!$F$29:$F$1276,'Zip Code Lookup'!$G$29:$G$1276),'Data Entry'!$AC$2:$AC$85,'Data Entry'!$AD$2:$AD$85,"Not Found")</f>
        <v>#N/A</v>
      </c>
      <c r="F2459" t="e">
        <f>IF(E2459="ORG 6 / ORG 1",_xlfn.XLOOKUP(D2459,'Zip Code Lookup'!$A$115:$A$148,'Zip Code Lookup'!$C$115:$C$148,"ORG 1"),"N/A")</f>
        <v>#N/A</v>
      </c>
    </row>
    <row r="2460" spans="5:6" x14ac:dyDescent="0.25">
      <c r="E2460" t="e">
        <f>_xlfn.XLOOKUP(_xlfn.XLOOKUP(D2460,'Zip Code Lookup'!$F$29:$F$1276,'Zip Code Lookup'!$G$29:$G$1276),'Data Entry'!$AC$2:$AC$85,'Data Entry'!$AD$2:$AD$85,"Not Found")</f>
        <v>#N/A</v>
      </c>
      <c r="F2460" t="e">
        <f>IF(E2460="ORG 6 / ORG 1",_xlfn.XLOOKUP(D2460,'Zip Code Lookup'!$A$115:$A$148,'Zip Code Lookup'!$C$115:$C$148,"ORG 1"),"N/A")</f>
        <v>#N/A</v>
      </c>
    </row>
    <row r="2461" spans="5:6" x14ac:dyDescent="0.25">
      <c r="E2461" t="e">
        <f>_xlfn.XLOOKUP(_xlfn.XLOOKUP(D2461,'Zip Code Lookup'!$F$29:$F$1276,'Zip Code Lookup'!$G$29:$G$1276),'Data Entry'!$AC$2:$AC$85,'Data Entry'!$AD$2:$AD$85,"Not Found")</f>
        <v>#N/A</v>
      </c>
      <c r="F2461" t="e">
        <f>IF(E2461="ORG 6 / ORG 1",_xlfn.XLOOKUP(D2461,'Zip Code Lookup'!$A$115:$A$148,'Zip Code Lookup'!$C$115:$C$148,"ORG 1"),"N/A")</f>
        <v>#N/A</v>
      </c>
    </row>
    <row r="2462" spans="5:6" x14ac:dyDescent="0.25">
      <c r="E2462" t="e">
        <f>_xlfn.XLOOKUP(_xlfn.XLOOKUP(D2462,'Zip Code Lookup'!$F$29:$F$1276,'Zip Code Lookup'!$G$29:$G$1276),'Data Entry'!$AC$2:$AC$85,'Data Entry'!$AD$2:$AD$85,"Not Found")</f>
        <v>#N/A</v>
      </c>
      <c r="F2462" t="e">
        <f>IF(E2462="ORG 6 / ORG 1",_xlfn.XLOOKUP(D2462,'Zip Code Lookup'!$A$115:$A$148,'Zip Code Lookup'!$C$115:$C$148,"ORG 1"),"N/A")</f>
        <v>#N/A</v>
      </c>
    </row>
    <row r="2463" spans="5:6" x14ac:dyDescent="0.25">
      <c r="E2463" t="e">
        <f>_xlfn.XLOOKUP(_xlfn.XLOOKUP(D2463,'Zip Code Lookup'!$F$29:$F$1276,'Zip Code Lookup'!$G$29:$G$1276),'Data Entry'!$AC$2:$AC$85,'Data Entry'!$AD$2:$AD$85,"Not Found")</f>
        <v>#N/A</v>
      </c>
      <c r="F2463" t="e">
        <f>IF(E2463="ORG 6 / ORG 1",_xlfn.XLOOKUP(D2463,'Zip Code Lookup'!$A$115:$A$148,'Zip Code Lookup'!$C$115:$C$148,"ORG 1"),"N/A")</f>
        <v>#N/A</v>
      </c>
    </row>
    <row r="2464" spans="5:6" x14ac:dyDescent="0.25">
      <c r="E2464" t="e">
        <f>_xlfn.XLOOKUP(_xlfn.XLOOKUP(D2464,'Zip Code Lookup'!$F$29:$F$1276,'Zip Code Lookup'!$G$29:$G$1276),'Data Entry'!$AC$2:$AC$85,'Data Entry'!$AD$2:$AD$85,"Not Found")</f>
        <v>#N/A</v>
      </c>
      <c r="F2464" t="e">
        <f>IF(E2464="ORG 6 / ORG 1",_xlfn.XLOOKUP(D2464,'Zip Code Lookup'!$A$115:$A$148,'Zip Code Lookup'!$C$115:$C$148,"ORG 1"),"N/A")</f>
        <v>#N/A</v>
      </c>
    </row>
    <row r="2465" spans="5:6" x14ac:dyDescent="0.25">
      <c r="E2465" t="e">
        <f>_xlfn.XLOOKUP(_xlfn.XLOOKUP(D2465,'Zip Code Lookup'!$F$29:$F$1276,'Zip Code Lookup'!$G$29:$G$1276),'Data Entry'!$AC$2:$AC$85,'Data Entry'!$AD$2:$AD$85,"Not Found")</f>
        <v>#N/A</v>
      </c>
      <c r="F2465" t="e">
        <f>IF(E2465="ORG 6 / ORG 1",_xlfn.XLOOKUP(D2465,'Zip Code Lookup'!$A$115:$A$148,'Zip Code Lookup'!$C$115:$C$148,"ORG 1"),"N/A")</f>
        <v>#N/A</v>
      </c>
    </row>
    <row r="2466" spans="5:6" x14ac:dyDescent="0.25">
      <c r="E2466" t="e">
        <f>_xlfn.XLOOKUP(_xlfn.XLOOKUP(D2466,'Zip Code Lookup'!$F$29:$F$1276,'Zip Code Lookup'!$G$29:$G$1276),'Data Entry'!$AC$2:$AC$85,'Data Entry'!$AD$2:$AD$85,"Not Found")</f>
        <v>#N/A</v>
      </c>
      <c r="F2466" t="e">
        <f>IF(E2466="ORG 6 / ORG 1",_xlfn.XLOOKUP(D2466,'Zip Code Lookup'!$A$115:$A$148,'Zip Code Lookup'!$C$115:$C$148,"ORG 1"),"N/A")</f>
        <v>#N/A</v>
      </c>
    </row>
    <row r="2467" spans="5:6" x14ac:dyDescent="0.25">
      <c r="E2467" t="e">
        <f>_xlfn.XLOOKUP(_xlfn.XLOOKUP(D2467,'Zip Code Lookup'!$F$29:$F$1276,'Zip Code Lookup'!$G$29:$G$1276),'Data Entry'!$AC$2:$AC$85,'Data Entry'!$AD$2:$AD$85,"Not Found")</f>
        <v>#N/A</v>
      </c>
      <c r="F2467" t="e">
        <f>IF(E2467="ORG 6 / ORG 1",_xlfn.XLOOKUP(D2467,'Zip Code Lookup'!$A$115:$A$148,'Zip Code Lookup'!$C$115:$C$148,"ORG 1"),"N/A")</f>
        <v>#N/A</v>
      </c>
    </row>
    <row r="2468" spans="5:6" x14ac:dyDescent="0.25">
      <c r="E2468" t="e">
        <f>_xlfn.XLOOKUP(_xlfn.XLOOKUP(D2468,'Zip Code Lookup'!$F$29:$F$1276,'Zip Code Lookup'!$G$29:$G$1276),'Data Entry'!$AC$2:$AC$85,'Data Entry'!$AD$2:$AD$85,"Not Found")</f>
        <v>#N/A</v>
      </c>
      <c r="F2468" t="e">
        <f>IF(E2468="ORG 6 / ORG 1",_xlfn.XLOOKUP(D2468,'Zip Code Lookup'!$A$115:$A$148,'Zip Code Lookup'!$C$115:$C$148,"ORG 1"),"N/A")</f>
        <v>#N/A</v>
      </c>
    </row>
    <row r="2469" spans="5:6" x14ac:dyDescent="0.25">
      <c r="E2469" t="e">
        <f>_xlfn.XLOOKUP(_xlfn.XLOOKUP(D2469,'Zip Code Lookup'!$F$29:$F$1276,'Zip Code Lookup'!$G$29:$G$1276),'Data Entry'!$AC$2:$AC$85,'Data Entry'!$AD$2:$AD$85,"Not Found")</f>
        <v>#N/A</v>
      </c>
      <c r="F2469" t="e">
        <f>IF(E2469="ORG 6 / ORG 1",_xlfn.XLOOKUP(D2469,'Zip Code Lookup'!$A$115:$A$148,'Zip Code Lookup'!$C$115:$C$148,"ORG 1"),"N/A")</f>
        <v>#N/A</v>
      </c>
    </row>
    <row r="2470" spans="5:6" x14ac:dyDescent="0.25">
      <c r="E2470" t="e">
        <f>_xlfn.XLOOKUP(_xlfn.XLOOKUP(D2470,'Zip Code Lookup'!$F$29:$F$1276,'Zip Code Lookup'!$G$29:$G$1276),'Data Entry'!$AC$2:$AC$85,'Data Entry'!$AD$2:$AD$85,"Not Found")</f>
        <v>#N/A</v>
      </c>
      <c r="F2470" t="e">
        <f>IF(E2470="ORG 6 / ORG 1",_xlfn.XLOOKUP(D2470,'Zip Code Lookup'!$A$115:$A$148,'Zip Code Lookup'!$C$115:$C$148,"ORG 1"),"N/A")</f>
        <v>#N/A</v>
      </c>
    </row>
    <row r="2471" spans="5:6" x14ac:dyDescent="0.25">
      <c r="E2471" t="e">
        <f>_xlfn.XLOOKUP(_xlfn.XLOOKUP(D2471,'Zip Code Lookup'!$F$29:$F$1276,'Zip Code Lookup'!$G$29:$G$1276),'Data Entry'!$AC$2:$AC$85,'Data Entry'!$AD$2:$AD$85,"Not Found")</f>
        <v>#N/A</v>
      </c>
      <c r="F2471" t="e">
        <f>IF(E2471="ORG 6 / ORG 1",_xlfn.XLOOKUP(D2471,'Zip Code Lookup'!$A$115:$A$148,'Zip Code Lookup'!$C$115:$C$148,"ORG 1"),"N/A")</f>
        <v>#N/A</v>
      </c>
    </row>
    <row r="2472" spans="5:6" x14ac:dyDescent="0.25">
      <c r="E2472" t="e">
        <f>_xlfn.XLOOKUP(_xlfn.XLOOKUP(D2472,'Zip Code Lookup'!$F$29:$F$1276,'Zip Code Lookup'!$G$29:$G$1276),'Data Entry'!$AC$2:$AC$85,'Data Entry'!$AD$2:$AD$85,"Not Found")</f>
        <v>#N/A</v>
      </c>
      <c r="F2472" t="e">
        <f>IF(E2472="ORG 6 / ORG 1",_xlfn.XLOOKUP(D2472,'Zip Code Lookup'!$A$115:$A$148,'Zip Code Lookup'!$C$115:$C$148,"ORG 1"),"N/A")</f>
        <v>#N/A</v>
      </c>
    </row>
    <row r="2473" spans="5:6" x14ac:dyDescent="0.25">
      <c r="E2473" t="e">
        <f>_xlfn.XLOOKUP(_xlfn.XLOOKUP(D2473,'Zip Code Lookup'!$F$29:$F$1276,'Zip Code Lookup'!$G$29:$G$1276),'Data Entry'!$AC$2:$AC$85,'Data Entry'!$AD$2:$AD$85,"Not Found")</f>
        <v>#N/A</v>
      </c>
      <c r="F2473" t="e">
        <f>IF(E2473="ORG 6 / ORG 1",_xlfn.XLOOKUP(D2473,'Zip Code Lookup'!$A$115:$A$148,'Zip Code Lookup'!$C$115:$C$148,"ORG 1"),"N/A")</f>
        <v>#N/A</v>
      </c>
    </row>
    <row r="2474" spans="5:6" x14ac:dyDescent="0.25">
      <c r="E2474" t="e">
        <f>_xlfn.XLOOKUP(_xlfn.XLOOKUP(D2474,'Zip Code Lookup'!$F$29:$F$1276,'Zip Code Lookup'!$G$29:$G$1276),'Data Entry'!$AC$2:$AC$85,'Data Entry'!$AD$2:$AD$85,"Not Found")</f>
        <v>#N/A</v>
      </c>
      <c r="F2474" t="e">
        <f>IF(E2474="ORG 6 / ORG 1",_xlfn.XLOOKUP(D2474,'Zip Code Lookup'!$A$115:$A$148,'Zip Code Lookup'!$C$115:$C$148,"ORG 1"),"N/A")</f>
        <v>#N/A</v>
      </c>
    </row>
    <row r="2475" spans="5:6" x14ac:dyDescent="0.25">
      <c r="E2475" t="e">
        <f>_xlfn.XLOOKUP(_xlfn.XLOOKUP(D2475,'Zip Code Lookup'!$F$29:$F$1276,'Zip Code Lookup'!$G$29:$G$1276),'Data Entry'!$AC$2:$AC$85,'Data Entry'!$AD$2:$AD$85,"Not Found")</f>
        <v>#N/A</v>
      </c>
      <c r="F2475" t="e">
        <f>IF(E2475="ORG 6 / ORG 1",_xlfn.XLOOKUP(D2475,'Zip Code Lookup'!$A$115:$A$148,'Zip Code Lookup'!$C$115:$C$148,"ORG 1"),"N/A")</f>
        <v>#N/A</v>
      </c>
    </row>
    <row r="2476" spans="5:6" x14ac:dyDescent="0.25">
      <c r="E2476" t="e">
        <f>_xlfn.XLOOKUP(_xlfn.XLOOKUP(D2476,'Zip Code Lookup'!$F$29:$F$1276,'Zip Code Lookup'!$G$29:$G$1276),'Data Entry'!$AC$2:$AC$85,'Data Entry'!$AD$2:$AD$85,"Not Found")</f>
        <v>#N/A</v>
      </c>
      <c r="F2476" t="e">
        <f>IF(E2476="ORG 6 / ORG 1",_xlfn.XLOOKUP(D2476,'Zip Code Lookup'!$A$115:$A$148,'Zip Code Lookup'!$C$115:$C$148,"ORG 1"),"N/A")</f>
        <v>#N/A</v>
      </c>
    </row>
    <row r="2477" spans="5:6" x14ac:dyDescent="0.25">
      <c r="E2477" t="e">
        <f>_xlfn.XLOOKUP(_xlfn.XLOOKUP(D2477,'Zip Code Lookup'!$F$29:$F$1276,'Zip Code Lookup'!$G$29:$G$1276),'Data Entry'!$AC$2:$AC$85,'Data Entry'!$AD$2:$AD$85,"Not Found")</f>
        <v>#N/A</v>
      </c>
      <c r="F2477" t="e">
        <f>IF(E2477="ORG 6 / ORG 1",_xlfn.XLOOKUP(D2477,'Zip Code Lookup'!$A$115:$A$148,'Zip Code Lookup'!$C$115:$C$148,"ORG 1"),"N/A")</f>
        <v>#N/A</v>
      </c>
    </row>
    <row r="2478" spans="5:6" x14ac:dyDescent="0.25">
      <c r="E2478" t="e">
        <f>_xlfn.XLOOKUP(_xlfn.XLOOKUP(D2478,'Zip Code Lookup'!$F$29:$F$1276,'Zip Code Lookup'!$G$29:$G$1276),'Data Entry'!$AC$2:$AC$85,'Data Entry'!$AD$2:$AD$85,"Not Found")</f>
        <v>#N/A</v>
      </c>
      <c r="F2478" t="e">
        <f>IF(E2478="ORG 6 / ORG 1",_xlfn.XLOOKUP(D2478,'Zip Code Lookup'!$A$115:$A$148,'Zip Code Lookup'!$C$115:$C$148,"ORG 1"),"N/A")</f>
        <v>#N/A</v>
      </c>
    </row>
    <row r="2479" spans="5:6" x14ac:dyDescent="0.25">
      <c r="E2479" t="e">
        <f>_xlfn.XLOOKUP(_xlfn.XLOOKUP(D2479,'Zip Code Lookup'!$F$29:$F$1276,'Zip Code Lookup'!$G$29:$G$1276),'Data Entry'!$AC$2:$AC$85,'Data Entry'!$AD$2:$AD$85,"Not Found")</f>
        <v>#N/A</v>
      </c>
      <c r="F2479" t="e">
        <f>IF(E2479="ORG 6 / ORG 1",_xlfn.XLOOKUP(D2479,'Zip Code Lookup'!$A$115:$A$148,'Zip Code Lookup'!$C$115:$C$148,"ORG 1"),"N/A")</f>
        <v>#N/A</v>
      </c>
    </row>
    <row r="2480" spans="5:6" x14ac:dyDescent="0.25">
      <c r="E2480" t="e">
        <f>_xlfn.XLOOKUP(_xlfn.XLOOKUP(D2480,'Zip Code Lookup'!$F$29:$F$1276,'Zip Code Lookup'!$G$29:$G$1276),'Data Entry'!$AC$2:$AC$85,'Data Entry'!$AD$2:$AD$85,"Not Found")</f>
        <v>#N/A</v>
      </c>
      <c r="F2480" t="e">
        <f>IF(E2480="ORG 6 / ORG 1",_xlfn.XLOOKUP(D2480,'Zip Code Lookup'!$A$115:$A$148,'Zip Code Lookup'!$C$115:$C$148,"ORG 1"),"N/A")</f>
        <v>#N/A</v>
      </c>
    </row>
    <row r="2481" spans="5:6" x14ac:dyDescent="0.25">
      <c r="E2481" t="e">
        <f>_xlfn.XLOOKUP(_xlfn.XLOOKUP(D2481,'Zip Code Lookup'!$F$29:$F$1276,'Zip Code Lookup'!$G$29:$G$1276),'Data Entry'!$AC$2:$AC$85,'Data Entry'!$AD$2:$AD$85,"Not Found")</f>
        <v>#N/A</v>
      </c>
      <c r="F2481" t="e">
        <f>IF(E2481="ORG 6 / ORG 1",_xlfn.XLOOKUP(D2481,'Zip Code Lookup'!$A$115:$A$148,'Zip Code Lookup'!$C$115:$C$148,"ORG 1"),"N/A")</f>
        <v>#N/A</v>
      </c>
    </row>
    <row r="2482" spans="5:6" x14ac:dyDescent="0.25">
      <c r="E2482" t="e">
        <f>_xlfn.XLOOKUP(_xlfn.XLOOKUP(D2482,'Zip Code Lookup'!$F$29:$F$1276,'Zip Code Lookup'!$G$29:$G$1276),'Data Entry'!$AC$2:$AC$85,'Data Entry'!$AD$2:$AD$85,"Not Found")</f>
        <v>#N/A</v>
      </c>
      <c r="F2482" t="e">
        <f>IF(E2482="ORG 6 / ORG 1",_xlfn.XLOOKUP(D2482,'Zip Code Lookup'!$A$115:$A$148,'Zip Code Lookup'!$C$115:$C$148,"ORG 1"),"N/A")</f>
        <v>#N/A</v>
      </c>
    </row>
    <row r="2483" spans="5:6" x14ac:dyDescent="0.25">
      <c r="E2483" t="e">
        <f>_xlfn.XLOOKUP(_xlfn.XLOOKUP(D2483,'Zip Code Lookup'!$F$29:$F$1276,'Zip Code Lookup'!$G$29:$G$1276),'Data Entry'!$AC$2:$AC$85,'Data Entry'!$AD$2:$AD$85,"Not Found")</f>
        <v>#N/A</v>
      </c>
      <c r="F2483" t="e">
        <f>IF(E2483="ORG 6 / ORG 1",_xlfn.XLOOKUP(D2483,'Zip Code Lookup'!$A$115:$A$148,'Zip Code Lookup'!$C$115:$C$148,"ORG 1"),"N/A")</f>
        <v>#N/A</v>
      </c>
    </row>
    <row r="2484" spans="5:6" x14ac:dyDescent="0.25">
      <c r="E2484" t="e">
        <f>_xlfn.XLOOKUP(_xlfn.XLOOKUP(D2484,'Zip Code Lookup'!$F$29:$F$1276,'Zip Code Lookup'!$G$29:$G$1276),'Data Entry'!$AC$2:$AC$85,'Data Entry'!$AD$2:$AD$85,"Not Found")</f>
        <v>#N/A</v>
      </c>
      <c r="F2484" t="e">
        <f>IF(E2484="ORG 6 / ORG 1",_xlfn.XLOOKUP(D2484,'Zip Code Lookup'!$A$115:$A$148,'Zip Code Lookup'!$C$115:$C$148,"ORG 1"),"N/A")</f>
        <v>#N/A</v>
      </c>
    </row>
    <row r="2485" spans="5:6" x14ac:dyDescent="0.25">
      <c r="E2485" t="e">
        <f>_xlfn.XLOOKUP(_xlfn.XLOOKUP(D2485,'Zip Code Lookup'!$F$29:$F$1276,'Zip Code Lookup'!$G$29:$G$1276),'Data Entry'!$AC$2:$AC$85,'Data Entry'!$AD$2:$AD$85,"Not Found")</f>
        <v>#N/A</v>
      </c>
      <c r="F2485" t="e">
        <f>IF(E2485="ORG 6 / ORG 1",_xlfn.XLOOKUP(D2485,'Zip Code Lookup'!$A$115:$A$148,'Zip Code Lookup'!$C$115:$C$148,"ORG 1"),"N/A")</f>
        <v>#N/A</v>
      </c>
    </row>
    <row r="2486" spans="5:6" x14ac:dyDescent="0.25">
      <c r="E2486" t="e">
        <f>_xlfn.XLOOKUP(_xlfn.XLOOKUP(D2486,'Zip Code Lookup'!$F$29:$F$1276,'Zip Code Lookup'!$G$29:$G$1276),'Data Entry'!$AC$2:$AC$85,'Data Entry'!$AD$2:$AD$85,"Not Found")</f>
        <v>#N/A</v>
      </c>
      <c r="F2486" t="e">
        <f>IF(E2486="ORG 6 / ORG 1",_xlfn.XLOOKUP(D2486,'Zip Code Lookup'!$A$115:$A$148,'Zip Code Lookup'!$C$115:$C$148,"ORG 1"),"N/A")</f>
        <v>#N/A</v>
      </c>
    </row>
    <row r="2487" spans="5:6" x14ac:dyDescent="0.25">
      <c r="E2487" t="e">
        <f>_xlfn.XLOOKUP(_xlfn.XLOOKUP(D2487,'Zip Code Lookup'!$F$29:$F$1276,'Zip Code Lookup'!$G$29:$G$1276),'Data Entry'!$AC$2:$AC$85,'Data Entry'!$AD$2:$AD$85,"Not Found")</f>
        <v>#N/A</v>
      </c>
      <c r="F2487" t="e">
        <f>IF(E2487="ORG 6 / ORG 1",_xlfn.XLOOKUP(D2487,'Zip Code Lookup'!$A$115:$A$148,'Zip Code Lookup'!$C$115:$C$148,"ORG 1"),"N/A")</f>
        <v>#N/A</v>
      </c>
    </row>
    <row r="2488" spans="5:6" x14ac:dyDescent="0.25">
      <c r="E2488" t="e">
        <f>_xlfn.XLOOKUP(_xlfn.XLOOKUP(D2488,'Zip Code Lookup'!$F$29:$F$1276,'Zip Code Lookup'!$G$29:$G$1276),'Data Entry'!$AC$2:$AC$85,'Data Entry'!$AD$2:$AD$85,"Not Found")</f>
        <v>#N/A</v>
      </c>
      <c r="F2488" t="e">
        <f>IF(E2488="ORG 6 / ORG 1",_xlfn.XLOOKUP(D2488,'Zip Code Lookup'!$A$115:$A$148,'Zip Code Lookup'!$C$115:$C$148,"ORG 1"),"N/A")</f>
        <v>#N/A</v>
      </c>
    </row>
    <row r="2489" spans="5:6" x14ac:dyDescent="0.25">
      <c r="E2489" t="e">
        <f>_xlfn.XLOOKUP(_xlfn.XLOOKUP(D2489,'Zip Code Lookup'!$F$29:$F$1276,'Zip Code Lookup'!$G$29:$G$1276),'Data Entry'!$AC$2:$AC$85,'Data Entry'!$AD$2:$AD$85,"Not Found")</f>
        <v>#N/A</v>
      </c>
      <c r="F2489" t="e">
        <f>IF(E2489="ORG 6 / ORG 1",_xlfn.XLOOKUP(D2489,'Zip Code Lookup'!$A$115:$A$148,'Zip Code Lookup'!$C$115:$C$148,"ORG 1"),"N/A")</f>
        <v>#N/A</v>
      </c>
    </row>
    <row r="2490" spans="5:6" x14ac:dyDescent="0.25">
      <c r="E2490" t="e">
        <f>_xlfn.XLOOKUP(_xlfn.XLOOKUP(D2490,'Zip Code Lookup'!$F$29:$F$1276,'Zip Code Lookup'!$G$29:$G$1276),'Data Entry'!$AC$2:$AC$85,'Data Entry'!$AD$2:$AD$85,"Not Found")</f>
        <v>#N/A</v>
      </c>
      <c r="F2490" t="e">
        <f>IF(E2490="ORG 6 / ORG 1",_xlfn.XLOOKUP(D2490,'Zip Code Lookup'!$A$115:$A$148,'Zip Code Lookup'!$C$115:$C$148,"ORG 1"),"N/A")</f>
        <v>#N/A</v>
      </c>
    </row>
    <row r="2491" spans="5:6" x14ac:dyDescent="0.25">
      <c r="E2491" t="e">
        <f>_xlfn.XLOOKUP(_xlfn.XLOOKUP(D2491,'Zip Code Lookup'!$F$29:$F$1276,'Zip Code Lookup'!$G$29:$G$1276),'Data Entry'!$AC$2:$AC$85,'Data Entry'!$AD$2:$AD$85,"Not Found")</f>
        <v>#N/A</v>
      </c>
      <c r="F2491" t="e">
        <f>IF(E2491="ORG 6 / ORG 1",_xlfn.XLOOKUP(D2491,'Zip Code Lookup'!$A$115:$A$148,'Zip Code Lookup'!$C$115:$C$148,"ORG 1"),"N/A")</f>
        <v>#N/A</v>
      </c>
    </row>
    <row r="2492" spans="5:6" x14ac:dyDescent="0.25">
      <c r="E2492" t="e">
        <f>_xlfn.XLOOKUP(_xlfn.XLOOKUP(D2492,'Zip Code Lookup'!$F$29:$F$1276,'Zip Code Lookup'!$G$29:$G$1276),'Data Entry'!$AC$2:$AC$85,'Data Entry'!$AD$2:$AD$85,"Not Found")</f>
        <v>#N/A</v>
      </c>
      <c r="F2492" t="e">
        <f>IF(E2492="ORG 6 / ORG 1",_xlfn.XLOOKUP(D2492,'Zip Code Lookup'!$A$115:$A$148,'Zip Code Lookup'!$C$115:$C$148,"ORG 1"),"N/A")</f>
        <v>#N/A</v>
      </c>
    </row>
    <row r="2493" spans="5:6" x14ac:dyDescent="0.25">
      <c r="E2493" t="e">
        <f>_xlfn.XLOOKUP(_xlfn.XLOOKUP(D2493,'Zip Code Lookup'!$F$29:$F$1276,'Zip Code Lookup'!$G$29:$G$1276),'Data Entry'!$AC$2:$AC$85,'Data Entry'!$AD$2:$AD$85,"Not Found")</f>
        <v>#N/A</v>
      </c>
      <c r="F2493" t="e">
        <f>IF(E2493="ORG 6 / ORG 1",_xlfn.XLOOKUP(D2493,'Zip Code Lookup'!$A$115:$A$148,'Zip Code Lookup'!$C$115:$C$148,"ORG 1"),"N/A")</f>
        <v>#N/A</v>
      </c>
    </row>
    <row r="2494" spans="5:6" x14ac:dyDescent="0.25">
      <c r="E2494" t="e">
        <f>_xlfn.XLOOKUP(_xlfn.XLOOKUP(D2494,'Zip Code Lookup'!$F$29:$F$1276,'Zip Code Lookup'!$G$29:$G$1276),'Data Entry'!$AC$2:$AC$85,'Data Entry'!$AD$2:$AD$85,"Not Found")</f>
        <v>#N/A</v>
      </c>
      <c r="F2494" t="e">
        <f>IF(E2494="ORG 6 / ORG 1",_xlfn.XLOOKUP(D2494,'Zip Code Lookup'!$A$115:$A$148,'Zip Code Lookup'!$C$115:$C$148,"ORG 1"),"N/A")</f>
        <v>#N/A</v>
      </c>
    </row>
    <row r="2495" spans="5:6" x14ac:dyDescent="0.25">
      <c r="E2495" t="e">
        <f>_xlfn.XLOOKUP(_xlfn.XLOOKUP(D2495,'Zip Code Lookup'!$F$29:$F$1276,'Zip Code Lookup'!$G$29:$G$1276),'Data Entry'!$AC$2:$AC$85,'Data Entry'!$AD$2:$AD$85,"Not Found")</f>
        <v>#N/A</v>
      </c>
      <c r="F2495" t="e">
        <f>IF(E2495="ORG 6 / ORG 1",_xlfn.XLOOKUP(D2495,'Zip Code Lookup'!$A$115:$A$148,'Zip Code Lookup'!$C$115:$C$148,"ORG 1"),"N/A")</f>
        <v>#N/A</v>
      </c>
    </row>
    <row r="2496" spans="5:6" x14ac:dyDescent="0.25">
      <c r="E2496" t="e">
        <f>_xlfn.XLOOKUP(_xlfn.XLOOKUP(D2496,'Zip Code Lookup'!$F$29:$F$1276,'Zip Code Lookup'!$G$29:$G$1276),'Data Entry'!$AC$2:$AC$85,'Data Entry'!$AD$2:$AD$85,"Not Found")</f>
        <v>#N/A</v>
      </c>
      <c r="F2496" t="e">
        <f>IF(E2496="ORG 6 / ORG 1",_xlfn.XLOOKUP(D2496,'Zip Code Lookup'!$A$115:$A$148,'Zip Code Lookup'!$C$115:$C$148,"ORG 1"),"N/A")</f>
        <v>#N/A</v>
      </c>
    </row>
    <row r="2497" spans="5:6" x14ac:dyDescent="0.25">
      <c r="E2497" t="e">
        <f>_xlfn.XLOOKUP(_xlfn.XLOOKUP(D2497,'Zip Code Lookup'!$F$29:$F$1276,'Zip Code Lookup'!$G$29:$G$1276),'Data Entry'!$AC$2:$AC$85,'Data Entry'!$AD$2:$AD$85,"Not Found")</f>
        <v>#N/A</v>
      </c>
      <c r="F2497" t="e">
        <f>IF(E2497="ORG 6 / ORG 1",_xlfn.XLOOKUP(D2497,'Zip Code Lookup'!$A$115:$A$148,'Zip Code Lookup'!$C$115:$C$148,"ORG 1"),"N/A")</f>
        <v>#N/A</v>
      </c>
    </row>
    <row r="2498" spans="5:6" x14ac:dyDescent="0.25">
      <c r="E2498" t="e">
        <f>_xlfn.XLOOKUP(_xlfn.XLOOKUP(D2498,'Zip Code Lookup'!$F$29:$F$1276,'Zip Code Lookup'!$G$29:$G$1276),'Data Entry'!$AC$2:$AC$85,'Data Entry'!$AD$2:$AD$85,"Not Found")</f>
        <v>#N/A</v>
      </c>
      <c r="F2498" t="e">
        <f>IF(E2498="ORG 6 / ORG 1",_xlfn.XLOOKUP(D2498,'Zip Code Lookup'!$A$115:$A$148,'Zip Code Lookup'!$C$115:$C$148,"ORG 1"),"N/A")</f>
        <v>#N/A</v>
      </c>
    </row>
    <row r="2499" spans="5:6" x14ac:dyDescent="0.25">
      <c r="E2499" t="e">
        <f>_xlfn.XLOOKUP(_xlfn.XLOOKUP(D2499,'Zip Code Lookup'!$F$29:$F$1276,'Zip Code Lookup'!$G$29:$G$1276),'Data Entry'!$AC$2:$AC$85,'Data Entry'!$AD$2:$AD$85,"Not Found")</f>
        <v>#N/A</v>
      </c>
      <c r="F2499" t="e">
        <f>IF(E2499="ORG 6 / ORG 1",_xlfn.XLOOKUP(D2499,'Zip Code Lookup'!$A$115:$A$148,'Zip Code Lookup'!$C$115:$C$148,"ORG 1"),"N/A")</f>
        <v>#N/A</v>
      </c>
    </row>
    <row r="2500" spans="5:6" x14ac:dyDescent="0.25">
      <c r="E2500" t="e">
        <f>_xlfn.XLOOKUP(_xlfn.XLOOKUP(D2500,'Zip Code Lookup'!$F$29:$F$1276,'Zip Code Lookup'!$G$29:$G$1276),'Data Entry'!$AC$2:$AC$85,'Data Entry'!$AD$2:$AD$85,"Not Found")</f>
        <v>#N/A</v>
      </c>
      <c r="F2500" t="e">
        <f>IF(E2500="ORG 6 / ORG 1",_xlfn.XLOOKUP(D2500,'Zip Code Lookup'!$A$115:$A$148,'Zip Code Lookup'!$C$115:$C$148,"ORG 1"),"N/A")</f>
        <v>#N/A</v>
      </c>
    </row>
    <row r="2501" spans="5:6" x14ac:dyDescent="0.25">
      <c r="E2501" t="e">
        <f>_xlfn.XLOOKUP(_xlfn.XLOOKUP(D2501,'Zip Code Lookup'!$F$29:$F$1276,'Zip Code Lookup'!$G$29:$G$1276),'Data Entry'!$AC$2:$AC$85,'Data Entry'!$AD$2:$AD$85,"Not Found")</f>
        <v>#N/A</v>
      </c>
      <c r="F2501" t="e">
        <f>IF(E2501="ORG 6 / ORG 1",_xlfn.XLOOKUP(D2501,'Zip Code Lookup'!$A$115:$A$148,'Zip Code Lookup'!$C$115:$C$148,"ORG 1"),"N/A")</f>
        <v>#N/A</v>
      </c>
    </row>
    <row r="2502" spans="5:6" x14ac:dyDescent="0.25">
      <c r="E2502" t="e">
        <f>_xlfn.XLOOKUP(_xlfn.XLOOKUP(D2502,'Zip Code Lookup'!$F$29:$F$1276,'Zip Code Lookup'!$G$29:$G$1276),'Data Entry'!$AC$2:$AC$85,'Data Entry'!$AD$2:$AD$85,"Not Found")</f>
        <v>#N/A</v>
      </c>
      <c r="F2502" t="e">
        <f>IF(E2502="ORG 6 / ORG 1",_xlfn.XLOOKUP(D2502,'Zip Code Lookup'!$A$115:$A$148,'Zip Code Lookup'!$C$115:$C$148,"ORG 1"),"N/A")</f>
        <v>#N/A</v>
      </c>
    </row>
    <row r="2503" spans="5:6" x14ac:dyDescent="0.25">
      <c r="E2503" t="e">
        <f>_xlfn.XLOOKUP(_xlfn.XLOOKUP(D2503,'Zip Code Lookup'!$F$29:$F$1276,'Zip Code Lookup'!$G$29:$G$1276),'Data Entry'!$AC$2:$AC$85,'Data Entry'!$AD$2:$AD$85,"Not Found")</f>
        <v>#N/A</v>
      </c>
      <c r="F2503" t="e">
        <f>IF(E2503="ORG 6 / ORG 1",_xlfn.XLOOKUP(D2503,'Zip Code Lookup'!$A$115:$A$148,'Zip Code Lookup'!$C$115:$C$148,"ORG 1"),"N/A")</f>
        <v>#N/A</v>
      </c>
    </row>
    <row r="2504" spans="5:6" x14ac:dyDescent="0.25">
      <c r="E2504" t="e">
        <f>_xlfn.XLOOKUP(_xlfn.XLOOKUP(D2504,'Zip Code Lookup'!$F$29:$F$1276,'Zip Code Lookup'!$G$29:$G$1276),'Data Entry'!$AC$2:$AC$85,'Data Entry'!$AD$2:$AD$85,"Not Found")</f>
        <v>#N/A</v>
      </c>
      <c r="F2504" t="e">
        <f>IF(E2504="ORG 6 / ORG 1",_xlfn.XLOOKUP(D2504,'Zip Code Lookup'!$A$115:$A$148,'Zip Code Lookup'!$C$115:$C$148,"ORG 1"),"N/A")</f>
        <v>#N/A</v>
      </c>
    </row>
    <row r="2505" spans="5:6" x14ac:dyDescent="0.25">
      <c r="E2505" t="e">
        <f>_xlfn.XLOOKUP(_xlfn.XLOOKUP(D2505,'Zip Code Lookup'!$F$29:$F$1276,'Zip Code Lookup'!$G$29:$G$1276),'Data Entry'!$AC$2:$AC$85,'Data Entry'!$AD$2:$AD$85,"Not Found")</f>
        <v>#N/A</v>
      </c>
      <c r="F2505" t="e">
        <f>IF(E2505="ORG 6 / ORG 1",_xlfn.XLOOKUP(D2505,'Zip Code Lookup'!$A$115:$A$148,'Zip Code Lookup'!$C$115:$C$148,"ORG 1"),"N/A")</f>
        <v>#N/A</v>
      </c>
    </row>
    <row r="2506" spans="5:6" x14ac:dyDescent="0.25">
      <c r="E2506" t="e">
        <f>_xlfn.XLOOKUP(_xlfn.XLOOKUP(D2506,'Zip Code Lookup'!$F$29:$F$1276,'Zip Code Lookup'!$G$29:$G$1276),'Data Entry'!$AC$2:$AC$85,'Data Entry'!$AD$2:$AD$85,"Not Found")</f>
        <v>#N/A</v>
      </c>
      <c r="F2506" t="e">
        <f>IF(E2506="ORG 6 / ORG 1",_xlfn.XLOOKUP(D2506,'Zip Code Lookup'!$A$115:$A$148,'Zip Code Lookup'!$C$115:$C$148,"ORG 1"),"N/A")</f>
        <v>#N/A</v>
      </c>
    </row>
    <row r="2507" spans="5:6" x14ac:dyDescent="0.25">
      <c r="E2507" t="e">
        <f>_xlfn.XLOOKUP(_xlfn.XLOOKUP(D2507,'Zip Code Lookup'!$F$29:$F$1276,'Zip Code Lookup'!$G$29:$G$1276),'Data Entry'!$AC$2:$AC$85,'Data Entry'!$AD$2:$AD$85,"Not Found")</f>
        <v>#N/A</v>
      </c>
      <c r="F2507" t="e">
        <f>IF(E2507="ORG 6 / ORG 1",_xlfn.XLOOKUP(D2507,'Zip Code Lookup'!$A$115:$A$148,'Zip Code Lookup'!$C$115:$C$148,"ORG 1"),"N/A")</f>
        <v>#N/A</v>
      </c>
    </row>
    <row r="2508" spans="5:6" x14ac:dyDescent="0.25">
      <c r="E2508" t="e">
        <f>_xlfn.XLOOKUP(_xlfn.XLOOKUP(D2508,'Zip Code Lookup'!$F$29:$F$1276,'Zip Code Lookup'!$G$29:$G$1276),'Data Entry'!$AC$2:$AC$85,'Data Entry'!$AD$2:$AD$85,"Not Found")</f>
        <v>#N/A</v>
      </c>
      <c r="F2508" t="e">
        <f>IF(E2508="ORG 6 / ORG 1",_xlfn.XLOOKUP(D2508,'Zip Code Lookup'!$A$115:$A$148,'Zip Code Lookup'!$C$115:$C$148,"ORG 1"),"N/A")</f>
        <v>#N/A</v>
      </c>
    </row>
    <row r="2509" spans="5:6" x14ac:dyDescent="0.25">
      <c r="E2509" t="e">
        <f>_xlfn.XLOOKUP(_xlfn.XLOOKUP(D2509,'Zip Code Lookup'!$F$29:$F$1276,'Zip Code Lookup'!$G$29:$G$1276),'Data Entry'!$AC$2:$AC$85,'Data Entry'!$AD$2:$AD$85,"Not Found")</f>
        <v>#N/A</v>
      </c>
      <c r="F2509" t="e">
        <f>IF(E2509="ORG 6 / ORG 1",_xlfn.XLOOKUP(D2509,'Zip Code Lookup'!$A$115:$A$148,'Zip Code Lookup'!$C$115:$C$148,"ORG 1"),"N/A")</f>
        <v>#N/A</v>
      </c>
    </row>
    <row r="2510" spans="5:6" x14ac:dyDescent="0.25">
      <c r="E2510" t="e">
        <f>_xlfn.XLOOKUP(_xlfn.XLOOKUP(D2510,'Zip Code Lookup'!$F$29:$F$1276,'Zip Code Lookup'!$G$29:$G$1276),'Data Entry'!$AC$2:$AC$85,'Data Entry'!$AD$2:$AD$85,"Not Found")</f>
        <v>#N/A</v>
      </c>
      <c r="F2510" t="e">
        <f>IF(E2510="ORG 6 / ORG 1",_xlfn.XLOOKUP(D2510,'Zip Code Lookup'!$A$115:$A$148,'Zip Code Lookup'!$C$115:$C$148,"ORG 1"),"N/A")</f>
        <v>#N/A</v>
      </c>
    </row>
    <row r="2511" spans="5:6" x14ac:dyDescent="0.25">
      <c r="E2511" t="e">
        <f>_xlfn.XLOOKUP(_xlfn.XLOOKUP(D2511,'Zip Code Lookup'!$F$29:$F$1276,'Zip Code Lookup'!$G$29:$G$1276),'Data Entry'!$AC$2:$AC$85,'Data Entry'!$AD$2:$AD$85,"Not Found")</f>
        <v>#N/A</v>
      </c>
      <c r="F2511" t="e">
        <f>IF(E2511="ORG 6 / ORG 1",_xlfn.XLOOKUP(D2511,'Zip Code Lookup'!$A$115:$A$148,'Zip Code Lookup'!$C$115:$C$148,"ORG 1"),"N/A")</f>
        <v>#N/A</v>
      </c>
    </row>
    <row r="2512" spans="5:6" x14ac:dyDescent="0.25">
      <c r="E2512" t="e">
        <f>_xlfn.XLOOKUP(_xlfn.XLOOKUP(D2512,'Zip Code Lookup'!$F$29:$F$1276,'Zip Code Lookup'!$G$29:$G$1276),'Data Entry'!$AC$2:$AC$85,'Data Entry'!$AD$2:$AD$85,"Not Found")</f>
        <v>#N/A</v>
      </c>
      <c r="F2512" t="e">
        <f>IF(E2512="ORG 6 / ORG 1",_xlfn.XLOOKUP(D2512,'Zip Code Lookup'!$A$115:$A$148,'Zip Code Lookup'!$C$115:$C$148,"ORG 1"),"N/A")</f>
        <v>#N/A</v>
      </c>
    </row>
    <row r="2513" spans="5:6" x14ac:dyDescent="0.25">
      <c r="E2513" t="e">
        <f>_xlfn.XLOOKUP(_xlfn.XLOOKUP(D2513,'Zip Code Lookup'!$F$29:$F$1276,'Zip Code Lookup'!$G$29:$G$1276),'Data Entry'!$AC$2:$AC$85,'Data Entry'!$AD$2:$AD$85,"Not Found")</f>
        <v>#N/A</v>
      </c>
      <c r="F2513" t="e">
        <f>IF(E2513="ORG 6 / ORG 1",_xlfn.XLOOKUP(D2513,'Zip Code Lookup'!$A$115:$A$148,'Zip Code Lookup'!$C$115:$C$148,"ORG 1"),"N/A")</f>
        <v>#N/A</v>
      </c>
    </row>
    <row r="2514" spans="5:6" x14ac:dyDescent="0.25">
      <c r="E2514" t="e">
        <f>_xlfn.XLOOKUP(_xlfn.XLOOKUP(D2514,'Zip Code Lookup'!$F$29:$F$1276,'Zip Code Lookup'!$G$29:$G$1276),'Data Entry'!$AC$2:$AC$85,'Data Entry'!$AD$2:$AD$85,"Not Found")</f>
        <v>#N/A</v>
      </c>
      <c r="F2514" t="e">
        <f>IF(E2514="ORG 6 / ORG 1",_xlfn.XLOOKUP(D2514,'Zip Code Lookup'!$A$115:$A$148,'Zip Code Lookup'!$C$115:$C$148,"ORG 1"),"N/A")</f>
        <v>#N/A</v>
      </c>
    </row>
    <row r="2515" spans="5:6" x14ac:dyDescent="0.25">
      <c r="E2515" t="e">
        <f>_xlfn.XLOOKUP(_xlfn.XLOOKUP(D2515,'Zip Code Lookup'!$F$29:$F$1276,'Zip Code Lookup'!$G$29:$G$1276),'Data Entry'!$AC$2:$AC$85,'Data Entry'!$AD$2:$AD$85,"Not Found")</f>
        <v>#N/A</v>
      </c>
      <c r="F2515" t="e">
        <f>IF(E2515="ORG 6 / ORG 1",_xlfn.XLOOKUP(D2515,'Zip Code Lookup'!$A$115:$A$148,'Zip Code Lookup'!$C$115:$C$148,"ORG 1"),"N/A")</f>
        <v>#N/A</v>
      </c>
    </row>
    <row r="2516" spans="5:6" x14ac:dyDescent="0.25">
      <c r="E2516" t="e">
        <f>_xlfn.XLOOKUP(_xlfn.XLOOKUP(D2516,'Zip Code Lookup'!$F$29:$F$1276,'Zip Code Lookup'!$G$29:$G$1276),'Data Entry'!$AC$2:$AC$85,'Data Entry'!$AD$2:$AD$85,"Not Found")</f>
        <v>#N/A</v>
      </c>
      <c r="F2516" t="e">
        <f>IF(E2516="ORG 6 / ORG 1",_xlfn.XLOOKUP(D2516,'Zip Code Lookup'!$A$115:$A$148,'Zip Code Lookup'!$C$115:$C$148,"ORG 1"),"N/A")</f>
        <v>#N/A</v>
      </c>
    </row>
    <row r="2517" spans="5:6" x14ac:dyDescent="0.25">
      <c r="E2517" t="e">
        <f>_xlfn.XLOOKUP(_xlfn.XLOOKUP(D2517,'Zip Code Lookup'!$F$29:$F$1276,'Zip Code Lookup'!$G$29:$G$1276),'Data Entry'!$AC$2:$AC$85,'Data Entry'!$AD$2:$AD$85,"Not Found")</f>
        <v>#N/A</v>
      </c>
      <c r="F2517" t="e">
        <f>IF(E2517="ORG 6 / ORG 1",_xlfn.XLOOKUP(D2517,'Zip Code Lookup'!$A$115:$A$148,'Zip Code Lookup'!$C$115:$C$148,"ORG 1"),"N/A")</f>
        <v>#N/A</v>
      </c>
    </row>
    <row r="2518" spans="5:6" x14ac:dyDescent="0.25">
      <c r="E2518" t="e">
        <f>_xlfn.XLOOKUP(_xlfn.XLOOKUP(D2518,'Zip Code Lookup'!$F$29:$F$1276,'Zip Code Lookup'!$G$29:$G$1276),'Data Entry'!$AC$2:$AC$85,'Data Entry'!$AD$2:$AD$85,"Not Found")</f>
        <v>#N/A</v>
      </c>
      <c r="F2518" t="e">
        <f>IF(E2518="ORG 6 / ORG 1",_xlfn.XLOOKUP(D2518,'Zip Code Lookup'!$A$115:$A$148,'Zip Code Lookup'!$C$115:$C$148,"ORG 1"),"N/A")</f>
        <v>#N/A</v>
      </c>
    </row>
    <row r="2519" spans="5:6" x14ac:dyDescent="0.25">
      <c r="E2519" t="e">
        <f>_xlfn.XLOOKUP(_xlfn.XLOOKUP(D2519,'Zip Code Lookup'!$F$29:$F$1276,'Zip Code Lookup'!$G$29:$G$1276),'Data Entry'!$AC$2:$AC$85,'Data Entry'!$AD$2:$AD$85,"Not Found")</f>
        <v>#N/A</v>
      </c>
      <c r="F2519" t="e">
        <f>IF(E2519="ORG 6 / ORG 1",_xlfn.XLOOKUP(D2519,'Zip Code Lookup'!$A$115:$A$148,'Zip Code Lookup'!$C$115:$C$148,"ORG 1"),"N/A")</f>
        <v>#N/A</v>
      </c>
    </row>
    <row r="2520" spans="5:6" x14ac:dyDescent="0.25">
      <c r="E2520" t="e">
        <f>_xlfn.XLOOKUP(_xlfn.XLOOKUP(D2520,'Zip Code Lookup'!$F$29:$F$1276,'Zip Code Lookup'!$G$29:$G$1276),'Data Entry'!$AC$2:$AC$85,'Data Entry'!$AD$2:$AD$85,"Not Found")</f>
        <v>#N/A</v>
      </c>
      <c r="F2520" t="e">
        <f>IF(E2520="ORG 6 / ORG 1",_xlfn.XLOOKUP(D2520,'Zip Code Lookup'!$A$115:$A$148,'Zip Code Lookup'!$C$115:$C$148,"ORG 1"),"N/A")</f>
        <v>#N/A</v>
      </c>
    </row>
    <row r="2521" spans="5:6" x14ac:dyDescent="0.25">
      <c r="E2521" t="e">
        <f>_xlfn.XLOOKUP(_xlfn.XLOOKUP(D2521,'Zip Code Lookup'!$F$29:$F$1276,'Zip Code Lookup'!$G$29:$G$1276),'Data Entry'!$AC$2:$AC$85,'Data Entry'!$AD$2:$AD$85,"Not Found")</f>
        <v>#N/A</v>
      </c>
      <c r="F2521" t="e">
        <f>IF(E2521="ORG 6 / ORG 1",_xlfn.XLOOKUP(D2521,'Zip Code Lookup'!$A$115:$A$148,'Zip Code Lookup'!$C$115:$C$148,"ORG 1"),"N/A")</f>
        <v>#N/A</v>
      </c>
    </row>
    <row r="2522" spans="5:6" x14ac:dyDescent="0.25">
      <c r="E2522" t="e">
        <f>_xlfn.XLOOKUP(_xlfn.XLOOKUP(D2522,'Zip Code Lookup'!$F$29:$F$1276,'Zip Code Lookup'!$G$29:$G$1276),'Data Entry'!$AC$2:$AC$85,'Data Entry'!$AD$2:$AD$85,"Not Found")</f>
        <v>#N/A</v>
      </c>
      <c r="F2522" t="e">
        <f>IF(E2522="ORG 6 / ORG 1",_xlfn.XLOOKUP(D2522,'Zip Code Lookup'!$A$115:$A$148,'Zip Code Lookup'!$C$115:$C$148,"ORG 1"),"N/A")</f>
        <v>#N/A</v>
      </c>
    </row>
    <row r="2523" spans="5:6" x14ac:dyDescent="0.25">
      <c r="E2523" t="e">
        <f>_xlfn.XLOOKUP(_xlfn.XLOOKUP(D2523,'Zip Code Lookup'!$F$29:$F$1276,'Zip Code Lookup'!$G$29:$G$1276),'Data Entry'!$AC$2:$AC$85,'Data Entry'!$AD$2:$AD$85,"Not Found")</f>
        <v>#N/A</v>
      </c>
      <c r="F2523" t="e">
        <f>IF(E2523="ORG 6 / ORG 1",_xlfn.XLOOKUP(D2523,'Zip Code Lookup'!$A$115:$A$148,'Zip Code Lookup'!$C$115:$C$148,"ORG 1"),"N/A")</f>
        <v>#N/A</v>
      </c>
    </row>
    <row r="2524" spans="5:6" x14ac:dyDescent="0.25">
      <c r="E2524" t="e">
        <f>_xlfn.XLOOKUP(_xlfn.XLOOKUP(D2524,'Zip Code Lookup'!$F$29:$F$1276,'Zip Code Lookup'!$G$29:$G$1276),'Data Entry'!$AC$2:$AC$85,'Data Entry'!$AD$2:$AD$85,"Not Found")</f>
        <v>#N/A</v>
      </c>
      <c r="F2524" t="e">
        <f>IF(E2524="ORG 6 / ORG 1",_xlfn.XLOOKUP(D2524,'Zip Code Lookup'!$A$115:$A$148,'Zip Code Lookup'!$C$115:$C$148,"ORG 1"),"N/A")</f>
        <v>#N/A</v>
      </c>
    </row>
    <row r="2525" spans="5:6" x14ac:dyDescent="0.25">
      <c r="E2525" t="e">
        <f>_xlfn.XLOOKUP(_xlfn.XLOOKUP(D2525,'Zip Code Lookup'!$F$29:$F$1276,'Zip Code Lookup'!$G$29:$G$1276),'Data Entry'!$AC$2:$AC$85,'Data Entry'!$AD$2:$AD$85,"Not Found")</f>
        <v>#N/A</v>
      </c>
      <c r="F2525" t="e">
        <f>IF(E2525="ORG 6 / ORG 1",_xlfn.XLOOKUP(D2525,'Zip Code Lookup'!$A$115:$A$148,'Zip Code Lookup'!$C$115:$C$148,"ORG 1"),"N/A")</f>
        <v>#N/A</v>
      </c>
    </row>
    <row r="2526" spans="5:6" x14ac:dyDescent="0.25">
      <c r="E2526" t="e">
        <f>_xlfn.XLOOKUP(_xlfn.XLOOKUP(D2526,'Zip Code Lookup'!$F$29:$F$1276,'Zip Code Lookup'!$G$29:$G$1276),'Data Entry'!$AC$2:$AC$85,'Data Entry'!$AD$2:$AD$85,"Not Found")</f>
        <v>#N/A</v>
      </c>
      <c r="F2526" t="e">
        <f>IF(E2526="ORG 6 / ORG 1",_xlfn.XLOOKUP(D2526,'Zip Code Lookup'!$A$115:$A$148,'Zip Code Lookup'!$C$115:$C$148,"ORG 1"),"N/A")</f>
        <v>#N/A</v>
      </c>
    </row>
    <row r="2527" spans="5:6" x14ac:dyDescent="0.25">
      <c r="E2527" t="e">
        <f>_xlfn.XLOOKUP(_xlfn.XLOOKUP(D2527,'Zip Code Lookup'!$F$29:$F$1276,'Zip Code Lookup'!$G$29:$G$1276),'Data Entry'!$AC$2:$AC$85,'Data Entry'!$AD$2:$AD$85,"Not Found")</f>
        <v>#N/A</v>
      </c>
      <c r="F2527" t="e">
        <f>IF(E2527="ORG 6 / ORG 1",_xlfn.XLOOKUP(D2527,'Zip Code Lookup'!$A$115:$A$148,'Zip Code Lookup'!$C$115:$C$148,"ORG 1"),"N/A")</f>
        <v>#N/A</v>
      </c>
    </row>
    <row r="2528" spans="5:6" x14ac:dyDescent="0.25">
      <c r="E2528" t="e">
        <f>_xlfn.XLOOKUP(_xlfn.XLOOKUP(D2528,'Zip Code Lookup'!$F$29:$F$1276,'Zip Code Lookup'!$G$29:$G$1276),'Data Entry'!$AC$2:$AC$85,'Data Entry'!$AD$2:$AD$85,"Not Found")</f>
        <v>#N/A</v>
      </c>
      <c r="F2528" t="e">
        <f>IF(E2528="ORG 6 / ORG 1",_xlfn.XLOOKUP(D2528,'Zip Code Lookup'!$A$115:$A$148,'Zip Code Lookup'!$C$115:$C$148,"ORG 1"),"N/A")</f>
        <v>#N/A</v>
      </c>
    </row>
    <row r="2529" spans="5:6" x14ac:dyDescent="0.25">
      <c r="E2529" t="e">
        <f>_xlfn.XLOOKUP(_xlfn.XLOOKUP(D2529,'Zip Code Lookup'!$F$29:$F$1276,'Zip Code Lookup'!$G$29:$G$1276),'Data Entry'!$AC$2:$AC$85,'Data Entry'!$AD$2:$AD$85,"Not Found")</f>
        <v>#N/A</v>
      </c>
      <c r="F2529" t="e">
        <f>IF(E2529="ORG 6 / ORG 1",_xlfn.XLOOKUP(D2529,'Zip Code Lookup'!$A$115:$A$148,'Zip Code Lookup'!$C$115:$C$148,"ORG 1"),"N/A")</f>
        <v>#N/A</v>
      </c>
    </row>
    <row r="2530" spans="5:6" x14ac:dyDescent="0.25">
      <c r="E2530" t="e">
        <f>_xlfn.XLOOKUP(_xlfn.XLOOKUP(D2530,'Zip Code Lookup'!$F$29:$F$1276,'Zip Code Lookup'!$G$29:$G$1276),'Data Entry'!$AC$2:$AC$85,'Data Entry'!$AD$2:$AD$85,"Not Found")</f>
        <v>#N/A</v>
      </c>
      <c r="F2530" t="e">
        <f>IF(E2530="ORG 6 / ORG 1",_xlfn.XLOOKUP(D2530,'Zip Code Lookup'!$A$115:$A$148,'Zip Code Lookup'!$C$115:$C$148,"ORG 1"),"N/A")</f>
        <v>#N/A</v>
      </c>
    </row>
    <row r="2531" spans="5:6" x14ac:dyDescent="0.25">
      <c r="E2531" t="e">
        <f>_xlfn.XLOOKUP(_xlfn.XLOOKUP(D2531,'Zip Code Lookup'!$F$29:$F$1276,'Zip Code Lookup'!$G$29:$G$1276),'Data Entry'!$AC$2:$AC$85,'Data Entry'!$AD$2:$AD$85,"Not Found")</f>
        <v>#N/A</v>
      </c>
      <c r="F2531" t="e">
        <f>IF(E2531="ORG 6 / ORG 1",_xlfn.XLOOKUP(D2531,'Zip Code Lookup'!$A$115:$A$148,'Zip Code Lookup'!$C$115:$C$148,"ORG 1"),"N/A")</f>
        <v>#N/A</v>
      </c>
    </row>
    <row r="2532" spans="5:6" x14ac:dyDescent="0.25">
      <c r="E2532" t="e">
        <f>_xlfn.XLOOKUP(_xlfn.XLOOKUP(D2532,'Zip Code Lookup'!$F$29:$F$1276,'Zip Code Lookup'!$G$29:$G$1276),'Data Entry'!$AC$2:$AC$85,'Data Entry'!$AD$2:$AD$85,"Not Found")</f>
        <v>#N/A</v>
      </c>
      <c r="F2532" t="e">
        <f>IF(E2532="ORG 6 / ORG 1",_xlfn.XLOOKUP(D2532,'Zip Code Lookup'!$A$115:$A$148,'Zip Code Lookup'!$C$115:$C$148,"ORG 1"),"N/A")</f>
        <v>#N/A</v>
      </c>
    </row>
    <row r="2533" spans="5:6" x14ac:dyDescent="0.25">
      <c r="E2533" t="e">
        <f>_xlfn.XLOOKUP(_xlfn.XLOOKUP(D2533,'Zip Code Lookup'!$F$29:$F$1276,'Zip Code Lookup'!$G$29:$G$1276),'Data Entry'!$AC$2:$AC$85,'Data Entry'!$AD$2:$AD$85,"Not Found")</f>
        <v>#N/A</v>
      </c>
      <c r="F2533" t="e">
        <f>IF(E2533="ORG 6 / ORG 1",_xlfn.XLOOKUP(D2533,'Zip Code Lookup'!$A$115:$A$148,'Zip Code Lookup'!$C$115:$C$148,"ORG 1"),"N/A")</f>
        <v>#N/A</v>
      </c>
    </row>
    <row r="2534" spans="5:6" x14ac:dyDescent="0.25">
      <c r="E2534" t="e">
        <f>_xlfn.XLOOKUP(_xlfn.XLOOKUP(D2534,'Zip Code Lookup'!$F$29:$F$1276,'Zip Code Lookup'!$G$29:$G$1276),'Data Entry'!$AC$2:$AC$85,'Data Entry'!$AD$2:$AD$85,"Not Found")</f>
        <v>#N/A</v>
      </c>
      <c r="F2534" t="e">
        <f>IF(E2534="ORG 6 / ORG 1",_xlfn.XLOOKUP(D2534,'Zip Code Lookup'!$A$115:$A$148,'Zip Code Lookup'!$C$115:$C$148,"ORG 1"),"N/A")</f>
        <v>#N/A</v>
      </c>
    </row>
    <row r="2535" spans="5:6" x14ac:dyDescent="0.25">
      <c r="E2535" t="e">
        <f>_xlfn.XLOOKUP(_xlfn.XLOOKUP(D2535,'Zip Code Lookup'!$F$29:$F$1276,'Zip Code Lookup'!$G$29:$G$1276),'Data Entry'!$AC$2:$AC$85,'Data Entry'!$AD$2:$AD$85,"Not Found")</f>
        <v>#N/A</v>
      </c>
      <c r="F2535" t="e">
        <f>IF(E2535="ORG 6 / ORG 1",_xlfn.XLOOKUP(D2535,'Zip Code Lookup'!$A$115:$A$148,'Zip Code Lookup'!$C$115:$C$148,"ORG 1"),"N/A")</f>
        <v>#N/A</v>
      </c>
    </row>
    <row r="2536" spans="5:6" x14ac:dyDescent="0.25">
      <c r="E2536" t="e">
        <f>_xlfn.XLOOKUP(_xlfn.XLOOKUP(D2536,'Zip Code Lookup'!$F$29:$F$1276,'Zip Code Lookup'!$G$29:$G$1276),'Data Entry'!$AC$2:$AC$85,'Data Entry'!$AD$2:$AD$85,"Not Found")</f>
        <v>#N/A</v>
      </c>
      <c r="F2536" t="e">
        <f>IF(E2536="ORG 6 / ORG 1",_xlfn.XLOOKUP(D2536,'Zip Code Lookup'!$A$115:$A$148,'Zip Code Lookup'!$C$115:$C$148,"ORG 1"),"N/A")</f>
        <v>#N/A</v>
      </c>
    </row>
    <row r="2537" spans="5:6" x14ac:dyDescent="0.25">
      <c r="E2537" t="e">
        <f>_xlfn.XLOOKUP(_xlfn.XLOOKUP(D2537,'Zip Code Lookup'!$F$29:$F$1276,'Zip Code Lookup'!$G$29:$G$1276),'Data Entry'!$AC$2:$AC$85,'Data Entry'!$AD$2:$AD$85,"Not Found")</f>
        <v>#N/A</v>
      </c>
      <c r="F2537" t="e">
        <f>IF(E2537="ORG 6 / ORG 1",_xlfn.XLOOKUP(D2537,'Zip Code Lookup'!$A$115:$A$148,'Zip Code Lookup'!$C$115:$C$148,"ORG 1"),"N/A")</f>
        <v>#N/A</v>
      </c>
    </row>
    <row r="2538" spans="5:6" x14ac:dyDescent="0.25">
      <c r="E2538" t="e">
        <f>_xlfn.XLOOKUP(_xlfn.XLOOKUP(D2538,'Zip Code Lookup'!$F$29:$F$1276,'Zip Code Lookup'!$G$29:$G$1276),'Data Entry'!$AC$2:$AC$85,'Data Entry'!$AD$2:$AD$85,"Not Found")</f>
        <v>#N/A</v>
      </c>
      <c r="F2538" t="e">
        <f>IF(E2538="ORG 6 / ORG 1",_xlfn.XLOOKUP(D2538,'Zip Code Lookup'!$A$115:$A$148,'Zip Code Lookup'!$C$115:$C$148,"ORG 1"),"N/A")</f>
        <v>#N/A</v>
      </c>
    </row>
    <row r="2539" spans="5:6" x14ac:dyDescent="0.25">
      <c r="E2539" t="e">
        <f>_xlfn.XLOOKUP(_xlfn.XLOOKUP(D2539,'Zip Code Lookup'!$F$29:$F$1276,'Zip Code Lookup'!$G$29:$G$1276),'Data Entry'!$AC$2:$AC$85,'Data Entry'!$AD$2:$AD$85,"Not Found")</f>
        <v>#N/A</v>
      </c>
      <c r="F2539" t="e">
        <f>IF(E2539="ORG 6 / ORG 1",_xlfn.XLOOKUP(D2539,'Zip Code Lookup'!$A$115:$A$148,'Zip Code Lookup'!$C$115:$C$148,"ORG 1"),"N/A")</f>
        <v>#N/A</v>
      </c>
    </row>
    <row r="2540" spans="5:6" x14ac:dyDescent="0.25">
      <c r="E2540" t="e">
        <f>_xlfn.XLOOKUP(_xlfn.XLOOKUP(D2540,'Zip Code Lookup'!$F$29:$F$1276,'Zip Code Lookup'!$G$29:$G$1276),'Data Entry'!$AC$2:$AC$85,'Data Entry'!$AD$2:$AD$85,"Not Found")</f>
        <v>#N/A</v>
      </c>
      <c r="F2540" t="e">
        <f>IF(E2540="ORG 6 / ORG 1",_xlfn.XLOOKUP(D2540,'Zip Code Lookup'!$A$115:$A$148,'Zip Code Lookup'!$C$115:$C$148,"ORG 1"),"N/A")</f>
        <v>#N/A</v>
      </c>
    </row>
    <row r="2541" spans="5:6" x14ac:dyDescent="0.25">
      <c r="E2541" t="e">
        <f>_xlfn.XLOOKUP(_xlfn.XLOOKUP(D2541,'Zip Code Lookup'!$F$29:$F$1276,'Zip Code Lookup'!$G$29:$G$1276),'Data Entry'!$AC$2:$AC$85,'Data Entry'!$AD$2:$AD$85,"Not Found")</f>
        <v>#N/A</v>
      </c>
      <c r="F2541" t="e">
        <f>IF(E2541="ORG 6 / ORG 1",_xlfn.XLOOKUP(D2541,'Zip Code Lookup'!$A$115:$A$148,'Zip Code Lookup'!$C$115:$C$148,"ORG 1"),"N/A")</f>
        <v>#N/A</v>
      </c>
    </row>
    <row r="2542" spans="5:6" x14ac:dyDescent="0.25">
      <c r="E2542" t="e">
        <f>_xlfn.XLOOKUP(_xlfn.XLOOKUP(D2542,'Zip Code Lookup'!$F$29:$F$1276,'Zip Code Lookup'!$G$29:$G$1276),'Data Entry'!$AC$2:$AC$85,'Data Entry'!$AD$2:$AD$85,"Not Found")</f>
        <v>#N/A</v>
      </c>
      <c r="F2542" t="e">
        <f>IF(E2542="ORG 6 / ORG 1",_xlfn.XLOOKUP(D2542,'Zip Code Lookup'!$A$115:$A$148,'Zip Code Lookup'!$C$115:$C$148,"ORG 1"),"N/A")</f>
        <v>#N/A</v>
      </c>
    </row>
    <row r="2543" spans="5:6" x14ac:dyDescent="0.25">
      <c r="E2543" t="e">
        <f>_xlfn.XLOOKUP(_xlfn.XLOOKUP(D2543,'Zip Code Lookup'!$F$29:$F$1276,'Zip Code Lookup'!$G$29:$G$1276),'Data Entry'!$AC$2:$AC$85,'Data Entry'!$AD$2:$AD$85,"Not Found")</f>
        <v>#N/A</v>
      </c>
      <c r="F2543" t="e">
        <f>IF(E2543="ORG 6 / ORG 1",_xlfn.XLOOKUP(D2543,'Zip Code Lookup'!$A$115:$A$148,'Zip Code Lookup'!$C$115:$C$148,"ORG 1"),"N/A")</f>
        <v>#N/A</v>
      </c>
    </row>
    <row r="2544" spans="5:6" x14ac:dyDescent="0.25">
      <c r="E2544" t="e">
        <f>_xlfn.XLOOKUP(_xlfn.XLOOKUP(D2544,'Zip Code Lookup'!$F$29:$F$1276,'Zip Code Lookup'!$G$29:$G$1276),'Data Entry'!$AC$2:$AC$85,'Data Entry'!$AD$2:$AD$85,"Not Found")</f>
        <v>#N/A</v>
      </c>
      <c r="F2544" t="e">
        <f>IF(E2544="ORG 6 / ORG 1",_xlfn.XLOOKUP(D2544,'Zip Code Lookup'!$A$115:$A$148,'Zip Code Lookup'!$C$115:$C$148,"ORG 1"),"N/A")</f>
        <v>#N/A</v>
      </c>
    </row>
    <row r="2545" spans="5:6" x14ac:dyDescent="0.25">
      <c r="E2545" t="e">
        <f>_xlfn.XLOOKUP(_xlfn.XLOOKUP(D2545,'Zip Code Lookup'!$F$29:$F$1276,'Zip Code Lookup'!$G$29:$G$1276),'Data Entry'!$AC$2:$AC$85,'Data Entry'!$AD$2:$AD$85,"Not Found")</f>
        <v>#N/A</v>
      </c>
      <c r="F2545" t="e">
        <f>IF(E2545="ORG 6 / ORG 1",_xlfn.XLOOKUP(D2545,'Zip Code Lookup'!$A$115:$A$148,'Zip Code Lookup'!$C$115:$C$148,"ORG 1"),"N/A")</f>
        <v>#N/A</v>
      </c>
    </row>
    <row r="2546" spans="5:6" x14ac:dyDescent="0.25">
      <c r="E2546" t="e">
        <f>_xlfn.XLOOKUP(_xlfn.XLOOKUP(D2546,'Zip Code Lookup'!$F$29:$F$1276,'Zip Code Lookup'!$G$29:$G$1276),'Data Entry'!$AC$2:$AC$85,'Data Entry'!$AD$2:$AD$85,"Not Found")</f>
        <v>#N/A</v>
      </c>
      <c r="F2546" t="e">
        <f>IF(E2546="ORG 6 / ORG 1",_xlfn.XLOOKUP(D2546,'Zip Code Lookup'!$A$115:$A$148,'Zip Code Lookup'!$C$115:$C$148,"ORG 1"),"N/A")</f>
        <v>#N/A</v>
      </c>
    </row>
    <row r="2547" spans="5:6" x14ac:dyDescent="0.25">
      <c r="E2547" t="e">
        <f>_xlfn.XLOOKUP(_xlfn.XLOOKUP(D2547,'Zip Code Lookup'!$F$29:$F$1276,'Zip Code Lookup'!$G$29:$G$1276),'Data Entry'!$AC$2:$AC$85,'Data Entry'!$AD$2:$AD$85,"Not Found")</f>
        <v>#N/A</v>
      </c>
      <c r="F2547" t="e">
        <f>IF(E2547="ORG 6 / ORG 1",_xlfn.XLOOKUP(D2547,'Zip Code Lookup'!$A$115:$A$148,'Zip Code Lookup'!$C$115:$C$148,"ORG 1"),"N/A")</f>
        <v>#N/A</v>
      </c>
    </row>
    <row r="2548" spans="5:6" x14ac:dyDescent="0.25">
      <c r="E2548" t="e">
        <f>_xlfn.XLOOKUP(_xlfn.XLOOKUP(D2548,'Zip Code Lookup'!$F$29:$F$1276,'Zip Code Lookup'!$G$29:$G$1276),'Data Entry'!$AC$2:$AC$85,'Data Entry'!$AD$2:$AD$85,"Not Found")</f>
        <v>#N/A</v>
      </c>
      <c r="F2548" t="e">
        <f>IF(E2548="ORG 6 / ORG 1",_xlfn.XLOOKUP(D2548,'Zip Code Lookup'!$A$115:$A$148,'Zip Code Lookup'!$C$115:$C$148,"ORG 1"),"N/A")</f>
        <v>#N/A</v>
      </c>
    </row>
    <row r="2549" spans="5:6" x14ac:dyDescent="0.25">
      <c r="E2549" t="e">
        <f>_xlfn.XLOOKUP(_xlfn.XLOOKUP(D2549,'Zip Code Lookup'!$F$29:$F$1276,'Zip Code Lookup'!$G$29:$G$1276),'Data Entry'!$AC$2:$AC$85,'Data Entry'!$AD$2:$AD$85,"Not Found")</f>
        <v>#N/A</v>
      </c>
      <c r="F2549" t="e">
        <f>IF(E2549="ORG 6 / ORG 1",_xlfn.XLOOKUP(D2549,'Zip Code Lookup'!$A$115:$A$148,'Zip Code Lookup'!$C$115:$C$148,"ORG 1"),"N/A")</f>
        <v>#N/A</v>
      </c>
    </row>
    <row r="2550" spans="5:6" x14ac:dyDescent="0.25">
      <c r="E2550" t="e">
        <f>_xlfn.XLOOKUP(_xlfn.XLOOKUP(D2550,'Zip Code Lookup'!$F$29:$F$1276,'Zip Code Lookup'!$G$29:$G$1276),'Data Entry'!$AC$2:$AC$85,'Data Entry'!$AD$2:$AD$85,"Not Found")</f>
        <v>#N/A</v>
      </c>
      <c r="F2550" t="e">
        <f>IF(E2550="ORG 6 / ORG 1",_xlfn.XLOOKUP(D2550,'Zip Code Lookup'!$A$115:$A$148,'Zip Code Lookup'!$C$115:$C$148,"ORG 1"),"N/A")</f>
        <v>#N/A</v>
      </c>
    </row>
    <row r="2551" spans="5:6" x14ac:dyDescent="0.25">
      <c r="E2551" t="e">
        <f>_xlfn.XLOOKUP(_xlfn.XLOOKUP(D2551,'Zip Code Lookup'!$F$29:$F$1276,'Zip Code Lookup'!$G$29:$G$1276),'Data Entry'!$AC$2:$AC$85,'Data Entry'!$AD$2:$AD$85,"Not Found")</f>
        <v>#N/A</v>
      </c>
      <c r="F2551" t="e">
        <f>IF(E2551="ORG 6 / ORG 1",_xlfn.XLOOKUP(D2551,'Zip Code Lookup'!$A$115:$A$148,'Zip Code Lookup'!$C$115:$C$148,"ORG 1"),"N/A")</f>
        <v>#N/A</v>
      </c>
    </row>
    <row r="2552" spans="5:6" x14ac:dyDescent="0.25">
      <c r="E2552" t="e">
        <f>_xlfn.XLOOKUP(_xlfn.XLOOKUP(D2552,'Zip Code Lookup'!$F$29:$F$1276,'Zip Code Lookup'!$G$29:$G$1276),'Data Entry'!$AC$2:$AC$85,'Data Entry'!$AD$2:$AD$85,"Not Found")</f>
        <v>#N/A</v>
      </c>
      <c r="F2552" t="e">
        <f>IF(E2552="ORG 6 / ORG 1",_xlfn.XLOOKUP(D2552,'Zip Code Lookup'!$A$115:$A$148,'Zip Code Lookup'!$C$115:$C$148,"ORG 1"),"N/A")</f>
        <v>#N/A</v>
      </c>
    </row>
    <row r="2553" spans="5:6" x14ac:dyDescent="0.25">
      <c r="E2553" t="e">
        <f>_xlfn.XLOOKUP(_xlfn.XLOOKUP(D2553,'Zip Code Lookup'!$F$29:$F$1276,'Zip Code Lookup'!$G$29:$G$1276),'Data Entry'!$AC$2:$AC$85,'Data Entry'!$AD$2:$AD$85,"Not Found")</f>
        <v>#N/A</v>
      </c>
      <c r="F2553" t="e">
        <f>IF(E2553="ORG 6 / ORG 1",_xlfn.XLOOKUP(D2553,'Zip Code Lookup'!$A$115:$A$148,'Zip Code Lookup'!$C$115:$C$148,"ORG 1"),"N/A")</f>
        <v>#N/A</v>
      </c>
    </row>
    <row r="2554" spans="5:6" x14ac:dyDescent="0.25">
      <c r="E2554" t="e">
        <f>_xlfn.XLOOKUP(_xlfn.XLOOKUP(D2554,'Zip Code Lookup'!$F$29:$F$1276,'Zip Code Lookup'!$G$29:$G$1276),'Data Entry'!$AC$2:$AC$85,'Data Entry'!$AD$2:$AD$85,"Not Found")</f>
        <v>#N/A</v>
      </c>
      <c r="F2554" t="e">
        <f>IF(E2554="ORG 6 / ORG 1",_xlfn.XLOOKUP(D2554,'Zip Code Lookup'!$A$115:$A$148,'Zip Code Lookup'!$C$115:$C$148,"ORG 1"),"N/A")</f>
        <v>#N/A</v>
      </c>
    </row>
    <row r="2555" spans="5:6" x14ac:dyDescent="0.25">
      <c r="E2555" t="e">
        <f>_xlfn.XLOOKUP(_xlfn.XLOOKUP(D2555,'Zip Code Lookup'!$F$29:$F$1276,'Zip Code Lookup'!$G$29:$G$1276),'Data Entry'!$AC$2:$AC$85,'Data Entry'!$AD$2:$AD$85,"Not Found")</f>
        <v>#N/A</v>
      </c>
      <c r="F2555" t="e">
        <f>IF(E2555="ORG 6 / ORG 1",_xlfn.XLOOKUP(D2555,'Zip Code Lookup'!$A$115:$A$148,'Zip Code Lookup'!$C$115:$C$148,"ORG 1"),"N/A")</f>
        <v>#N/A</v>
      </c>
    </row>
    <row r="2556" spans="5:6" x14ac:dyDescent="0.25">
      <c r="E2556" t="e">
        <f>_xlfn.XLOOKUP(_xlfn.XLOOKUP(D2556,'Zip Code Lookup'!$F$29:$F$1276,'Zip Code Lookup'!$G$29:$G$1276),'Data Entry'!$AC$2:$AC$85,'Data Entry'!$AD$2:$AD$85,"Not Found")</f>
        <v>#N/A</v>
      </c>
      <c r="F2556" t="e">
        <f>IF(E2556="ORG 6 / ORG 1",_xlfn.XLOOKUP(D2556,'Zip Code Lookup'!$A$115:$A$148,'Zip Code Lookup'!$C$115:$C$148,"ORG 1"),"N/A")</f>
        <v>#N/A</v>
      </c>
    </row>
    <row r="2557" spans="5:6" x14ac:dyDescent="0.25">
      <c r="E2557" t="e">
        <f>_xlfn.XLOOKUP(_xlfn.XLOOKUP(D2557,'Zip Code Lookup'!$F$29:$F$1276,'Zip Code Lookup'!$G$29:$G$1276),'Data Entry'!$AC$2:$AC$85,'Data Entry'!$AD$2:$AD$85,"Not Found")</f>
        <v>#N/A</v>
      </c>
      <c r="F2557" t="e">
        <f>IF(E2557="ORG 6 / ORG 1",_xlfn.XLOOKUP(D2557,'Zip Code Lookup'!$A$115:$A$148,'Zip Code Lookup'!$C$115:$C$148,"ORG 1"),"N/A")</f>
        <v>#N/A</v>
      </c>
    </row>
    <row r="2558" spans="5:6" x14ac:dyDescent="0.25">
      <c r="E2558" t="e">
        <f>_xlfn.XLOOKUP(_xlfn.XLOOKUP(D2558,'Zip Code Lookup'!$F$29:$F$1276,'Zip Code Lookup'!$G$29:$G$1276),'Data Entry'!$AC$2:$AC$85,'Data Entry'!$AD$2:$AD$85,"Not Found")</f>
        <v>#N/A</v>
      </c>
      <c r="F2558" t="e">
        <f>IF(E2558="ORG 6 / ORG 1",_xlfn.XLOOKUP(D2558,'Zip Code Lookup'!$A$115:$A$148,'Zip Code Lookup'!$C$115:$C$148,"ORG 1"),"N/A")</f>
        <v>#N/A</v>
      </c>
    </row>
    <row r="2559" spans="5:6" x14ac:dyDescent="0.25">
      <c r="E2559" t="e">
        <f>_xlfn.XLOOKUP(_xlfn.XLOOKUP(D2559,'Zip Code Lookup'!$F$29:$F$1276,'Zip Code Lookup'!$G$29:$G$1276),'Data Entry'!$AC$2:$AC$85,'Data Entry'!$AD$2:$AD$85,"Not Found")</f>
        <v>#N/A</v>
      </c>
      <c r="F2559" t="e">
        <f>IF(E2559="ORG 6 / ORG 1",_xlfn.XLOOKUP(D2559,'Zip Code Lookup'!$A$115:$A$148,'Zip Code Lookup'!$C$115:$C$148,"ORG 1"),"N/A")</f>
        <v>#N/A</v>
      </c>
    </row>
    <row r="2560" spans="5:6" x14ac:dyDescent="0.25">
      <c r="E2560" t="e">
        <f>_xlfn.XLOOKUP(_xlfn.XLOOKUP(D2560,'Zip Code Lookup'!$F$29:$F$1276,'Zip Code Lookup'!$G$29:$G$1276),'Data Entry'!$AC$2:$AC$85,'Data Entry'!$AD$2:$AD$85,"Not Found")</f>
        <v>#N/A</v>
      </c>
      <c r="F2560" t="e">
        <f>IF(E2560="ORG 6 / ORG 1",_xlfn.XLOOKUP(D2560,'Zip Code Lookup'!$A$115:$A$148,'Zip Code Lookup'!$C$115:$C$148,"ORG 1"),"N/A")</f>
        <v>#N/A</v>
      </c>
    </row>
    <row r="2561" spans="5:6" x14ac:dyDescent="0.25">
      <c r="E2561" t="e">
        <f>_xlfn.XLOOKUP(_xlfn.XLOOKUP(D2561,'Zip Code Lookup'!$F$29:$F$1276,'Zip Code Lookup'!$G$29:$G$1276),'Data Entry'!$AC$2:$AC$85,'Data Entry'!$AD$2:$AD$85,"Not Found")</f>
        <v>#N/A</v>
      </c>
      <c r="F2561" t="e">
        <f>IF(E2561="ORG 6 / ORG 1",_xlfn.XLOOKUP(D2561,'Zip Code Lookup'!$A$115:$A$148,'Zip Code Lookup'!$C$115:$C$148,"ORG 1"),"N/A")</f>
        <v>#N/A</v>
      </c>
    </row>
    <row r="2562" spans="5:6" x14ac:dyDescent="0.25">
      <c r="E2562" t="e">
        <f>_xlfn.XLOOKUP(_xlfn.XLOOKUP(D2562,'Zip Code Lookup'!$F$29:$F$1276,'Zip Code Lookup'!$G$29:$G$1276),'Data Entry'!$AC$2:$AC$85,'Data Entry'!$AD$2:$AD$85,"Not Found")</f>
        <v>#N/A</v>
      </c>
      <c r="F2562" t="e">
        <f>IF(E2562="ORG 6 / ORG 1",_xlfn.XLOOKUP(D2562,'Zip Code Lookup'!$A$115:$A$148,'Zip Code Lookup'!$C$115:$C$148,"ORG 1"),"N/A")</f>
        <v>#N/A</v>
      </c>
    </row>
    <row r="2563" spans="5:6" x14ac:dyDescent="0.25">
      <c r="E2563" t="e">
        <f>_xlfn.XLOOKUP(_xlfn.XLOOKUP(D2563,'Zip Code Lookup'!$F$29:$F$1276,'Zip Code Lookup'!$G$29:$G$1276),'Data Entry'!$AC$2:$AC$85,'Data Entry'!$AD$2:$AD$85,"Not Found")</f>
        <v>#N/A</v>
      </c>
      <c r="F2563" t="e">
        <f>IF(E2563="ORG 6 / ORG 1",_xlfn.XLOOKUP(D2563,'Zip Code Lookup'!$A$115:$A$148,'Zip Code Lookup'!$C$115:$C$148,"ORG 1"),"N/A")</f>
        <v>#N/A</v>
      </c>
    </row>
    <row r="2564" spans="5:6" x14ac:dyDescent="0.25">
      <c r="E2564" t="e">
        <f>_xlfn.XLOOKUP(_xlfn.XLOOKUP(D2564,'Zip Code Lookup'!$F$29:$F$1276,'Zip Code Lookup'!$G$29:$G$1276),'Data Entry'!$AC$2:$AC$85,'Data Entry'!$AD$2:$AD$85,"Not Found")</f>
        <v>#N/A</v>
      </c>
      <c r="F2564" t="e">
        <f>IF(E2564="ORG 6 / ORG 1",_xlfn.XLOOKUP(D2564,'Zip Code Lookup'!$A$115:$A$148,'Zip Code Lookup'!$C$115:$C$148,"ORG 1"),"N/A")</f>
        <v>#N/A</v>
      </c>
    </row>
    <row r="2565" spans="5:6" x14ac:dyDescent="0.25">
      <c r="E2565" t="e">
        <f>_xlfn.XLOOKUP(_xlfn.XLOOKUP(D2565,'Zip Code Lookup'!$F$29:$F$1276,'Zip Code Lookup'!$G$29:$G$1276),'Data Entry'!$AC$2:$AC$85,'Data Entry'!$AD$2:$AD$85,"Not Found")</f>
        <v>#N/A</v>
      </c>
      <c r="F2565" t="e">
        <f>IF(E2565="ORG 6 / ORG 1",_xlfn.XLOOKUP(D2565,'Zip Code Lookup'!$A$115:$A$148,'Zip Code Lookup'!$C$115:$C$148,"ORG 1"),"N/A")</f>
        <v>#N/A</v>
      </c>
    </row>
    <row r="2566" spans="5:6" x14ac:dyDescent="0.25">
      <c r="E2566" t="e">
        <f>_xlfn.XLOOKUP(_xlfn.XLOOKUP(D2566,'Zip Code Lookup'!$F$29:$F$1276,'Zip Code Lookup'!$G$29:$G$1276),'Data Entry'!$AC$2:$AC$85,'Data Entry'!$AD$2:$AD$85,"Not Found")</f>
        <v>#N/A</v>
      </c>
      <c r="F2566" t="e">
        <f>IF(E2566="ORG 6 / ORG 1",_xlfn.XLOOKUP(D2566,'Zip Code Lookup'!$A$115:$A$148,'Zip Code Lookup'!$C$115:$C$148,"ORG 1"),"N/A")</f>
        <v>#N/A</v>
      </c>
    </row>
    <row r="2567" spans="5:6" x14ac:dyDescent="0.25">
      <c r="E2567" t="e">
        <f>_xlfn.XLOOKUP(_xlfn.XLOOKUP(D2567,'Zip Code Lookup'!$F$29:$F$1276,'Zip Code Lookup'!$G$29:$G$1276),'Data Entry'!$AC$2:$AC$85,'Data Entry'!$AD$2:$AD$85,"Not Found")</f>
        <v>#N/A</v>
      </c>
      <c r="F2567" t="e">
        <f>IF(E2567="ORG 6 / ORG 1",_xlfn.XLOOKUP(D2567,'Zip Code Lookup'!$A$115:$A$148,'Zip Code Lookup'!$C$115:$C$148,"ORG 1"),"N/A")</f>
        <v>#N/A</v>
      </c>
    </row>
    <row r="2568" spans="5:6" x14ac:dyDescent="0.25">
      <c r="E2568" t="e">
        <f>_xlfn.XLOOKUP(_xlfn.XLOOKUP(D2568,'Zip Code Lookup'!$F$29:$F$1276,'Zip Code Lookup'!$G$29:$G$1276),'Data Entry'!$AC$2:$AC$85,'Data Entry'!$AD$2:$AD$85,"Not Found")</f>
        <v>#N/A</v>
      </c>
      <c r="F2568" t="e">
        <f>IF(E2568="ORG 6 / ORG 1",_xlfn.XLOOKUP(D2568,'Zip Code Lookup'!$A$115:$A$148,'Zip Code Lookup'!$C$115:$C$148,"ORG 1"),"N/A")</f>
        <v>#N/A</v>
      </c>
    </row>
    <row r="2569" spans="5:6" x14ac:dyDescent="0.25">
      <c r="E2569" t="e">
        <f>_xlfn.XLOOKUP(_xlfn.XLOOKUP(D2569,'Zip Code Lookup'!$F$29:$F$1276,'Zip Code Lookup'!$G$29:$G$1276),'Data Entry'!$AC$2:$AC$85,'Data Entry'!$AD$2:$AD$85,"Not Found")</f>
        <v>#N/A</v>
      </c>
      <c r="F2569" t="e">
        <f>IF(E2569="ORG 6 / ORG 1",_xlfn.XLOOKUP(D2569,'Zip Code Lookup'!$A$115:$A$148,'Zip Code Lookup'!$C$115:$C$148,"ORG 1"),"N/A")</f>
        <v>#N/A</v>
      </c>
    </row>
    <row r="2570" spans="5:6" x14ac:dyDescent="0.25">
      <c r="E2570" t="e">
        <f>_xlfn.XLOOKUP(_xlfn.XLOOKUP(D2570,'Zip Code Lookup'!$F$29:$F$1276,'Zip Code Lookup'!$G$29:$G$1276),'Data Entry'!$AC$2:$AC$85,'Data Entry'!$AD$2:$AD$85,"Not Found")</f>
        <v>#N/A</v>
      </c>
      <c r="F2570" t="e">
        <f>IF(E2570="ORG 6 / ORG 1",_xlfn.XLOOKUP(D2570,'Zip Code Lookup'!$A$115:$A$148,'Zip Code Lookup'!$C$115:$C$148,"ORG 1"),"N/A")</f>
        <v>#N/A</v>
      </c>
    </row>
    <row r="2571" spans="5:6" x14ac:dyDescent="0.25">
      <c r="E2571" t="e">
        <f>_xlfn.XLOOKUP(_xlfn.XLOOKUP(D2571,'Zip Code Lookup'!$F$29:$F$1276,'Zip Code Lookup'!$G$29:$G$1276),'Data Entry'!$AC$2:$AC$85,'Data Entry'!$AD$2:$AD$85,"Not Found")</f>
        <v>#N/A</v>
      </c>
      <c r="F2571" t="e">
        <f>IF(E2571="ORG 6 / ORG 1",_xlfn.XLOOKUP(D2571,'Zip Code Lookup'!$A$115:$A$148,'Zip Code Lookup'!$C$115:$C$148,"ORG 1"),"N/A")</f>
        <v>#N/A</v>
      </c>
    </row>
    <row r="2572" spans="5:6" x14ac:dyDescent="0.25">
      <c r="E2572" t="e">
        <f>_xlfn.XLOOKUP(_xlfn.XLOOKUP(D2572,'Zip Code Lookup'!$F$29:$F$1276,'Zip Code Lookup'!$G$29:$G$1276),'Data Entry'!$AC$2:$AC$85,'Data Entry'!$AD$2:$AD$85,"Not Found")</f>
        <v>#N/A</v>
      </c>
      <c r="F2572" t="e">
        <f>IF(E2572="ORG 6 / ORG 1",_xlfn.XLOOKUP(D2572,'Zip Code Lookup'!$A$115:$A$148,'Zip Code Lookup'!$C$115:$C$148,"ORG 1"),"N/A")</f>
        <v>#N/A</v>
      </c>
    </row>
    <row r="2573" spans="5:6" x14ac:dyDescent="0.25">
      <c r="E2573" t="e">
        <f>_xlfn.XLOOKUP(_xlfn.XLOOKUP(D2573,'Zip Code Lookup'!$F$29:$F$1276,'Zip Code Lookup'!$G$29:$G$1276),'Data Entry'!$AC$2:$AC$85,'Data Entry'!$AD$2:$AD$85,"Not Found")</f>
        <v>#N/A</v>
      </c>
      <c r="F2573" t="e">
        <f>IF(E2573="ORG 6 / ORG 1",_xlfn.XLOOKUP(D2573,'Zip Code Lookup'!$A$115:$A$148,'Zip Code Lookup'!$C$115:$C$148,"ORG 1"),"N/A")</f>
        <v>#N/A</v>
      </c>
    </row>
    <row r="2574" spans="5:6" x14ac:dyDescent="0.25">
      <c r="E2574" t="e">
        <f>_xlfn.XLOOKUP(_xlfn.XLOOKUP(D2574,'Zip Code Lookup'!$F$29:$F$1276,'Zip Code Lookup'!$G$29:$G$1276),'Data Entry'!$AC$2:$AC$85,'Data Entry'!$AD$2:$AD$85,"Not Found")</f>
        <v>#N/A</v>
      </c>
      <c r="F2574" t="e">
        <f>IF(E2574="ORG 6 / ORG 1",_xlfn.XLOOKUP(D2574,'Zip Code Lookup'!$A$115:$A$148,'Zip Code Lookup'!$C$115:$C$148,"ORG 1"),"N/A")</f>
        <v>#N/A</v>
      </c>
    </row>
    <row r="2575" spans="5:6" x14ac:dyDescent="0.25">
      <c r="E2575" t="e">
        <f>_xlfn.XLOOKUP(_xlfn.XLOOKUP(D2575,'Zip Code Lookup'!$F$29:$F$1276,'Zip Code Lookup'!$G$29:$G$1276),'Data Entry'!$AC$2:$AC$85,'Data Entry'!$AD$2:$AD$85,"Not Found")</f>
        <v>#N/A</v>
      </c>
      <c r="F2575" t="e">
        <f>IF(E2575="ORG 6 / ORG 1",_xlfn.XLOOKUP(D2575,'Zip Code Lookup'!$A$115:$A$148,'Zip Code Lookup'!$C$115:$C$148,"ORG 1"),"N/A")</f>
        <v>#N/A</v>
      </c>
    </row>
    <row r="2576" spans="5:6" x14ac:dyDescent="0.25">
      <c r="E2576" t="e">
        <f>_xlfn.XLOOKUP(_xlfn.XLOOKUP(D2576,'Zip Code Lookup'!$F$29:$F$1276,'Zip Code Lookup'!$G$29:$G$1276),'Data Entry'!$AC$2:$AC$85,'Data Entry'!$AD$2:$AD$85,"Not Found")</f>
        <v>#N/A</v>
      </c>
      <c r="F2576" t="e">
        <f>IF(E2576="ORG 6 / ORG 1",_xlfn.XLOOKUP(D2576,'Zip Code Lookup'!$A$115:$A$148,'Zip Code Lookup'!$C$115:$C$148,"ORG 1"),"N/A")</f>
        <v>#N/A</v>
      </c>
    </row>
    <row r="2577" spans="5:6" x14ac:dyDescent="0.25">
      <c r="E2577" t="e">
        <f>_xlfn.XLOOKUP(_xlfn.XLOOKUP(D2577,'Zip Code Lookup'!$F$29:$F$1276,'Zip Code Lookup'!$G$29:$G$1276),'Data Entry'!$AC$2:$AC$85,'Data Entry'!$AD$2:$AD$85,"Not Found")</f>
        <v>#N/A</v>
      </c>
      <c r="F2577" t="e">
        <f>IF(E2577="ORG 6 / ORG 1",_xlfn.XLOOKUP(D2577,'Zip Code Lookup'!$A$115:$A$148,'Zip Code Lookup'!$C$115:$C$148,"ORG 1"),"N/A")</f>
        <v>#N/A</v>
      </c>
    </row>
    <row r="2578" spans="5:6" x14ac:dyDescent="0.25">
      <c r="E2578" t="e">
        <f>_xlfn.XLOOKUP(_xlfn.XLOOKUP(D2578,'Zip Code Lookup'!$F$29:$F$1276,'Zip Code Lookup'!$G$29:$G$1276),'Data Entry'!$AC$2:$AC$85,'Data Entry'!$AD$2:$AD$85,"Not Found")</f>
        <v>#N/A</v>
      </c>
      <c r="F2578" t="e">
        <f>IF(E2578="ORG 6 / ORG 1",_xlfn.XLOOKUP(D2578,'Zip Code Lookup'!$A$115:$A$148,'Zip Code Lookup'!$C$115:$C$148,"ORG 1"),"N/A")</f>
        <v>#N/A</v>
      </c>
    </row>
    <row r="2579" spans="5:6" x14ac:dyDescent="0.25">
      <c r="E2579" t="e">
        <f>_xlfn.XLOOKUP(_xlfn.XLOOKUP(D2579,'Zip Code Lookup'!$F$29:$F$1276,'Zip Code Lookup'!$G$29:$G$1276),'Data Entry'!$AC$2:$AC$85,'Data Entry'!$AD$2:$AD$85,"Not Found")</f>
        <v>#N/A</v>
      </c>
      <c r="F2579" t="e">
        <f>IF(E2579="ORG 6 / ORG 1",_xlfn.XLOOKUP(D2579,'Zip Code Lookup'!$A$115:$A$148,'Zip Code Lookup'!$C$115:$C$148,"ORG 1"),"N/A")</f>
        <v>#N/A</v>
      </c>
    </row>
    <row r="2580" spans="5:6" x14ac:dyDescent="0.25">
      <c r="E2580" t="e">
        <f>_xlfn.XLOOKUP(_xlfn.XLOOKUP(D2580,'Zip Code Lookup'!$F$29:$F$1276,'Zip Code Lookup'!$G$29:$G$1276),'Data Entry'!$AC$2:$AC$85,'Data Entry'!$AD$2:$AD$85,"Not Found")</f>
        <v>#N/A</v>
      </c>
      <c r="F2580" t="e">
        <f>IF(E2580="ORG 6 / ORG 1",_xlfn.XLOOKUP(D2580,'Zip Code Lookup'!$A$115:$A$148,'Zip Code Lookup'!$C$115:$C$148,"ORG 1"),"N/A")</f>
        <v>#N/A</v>
      </c>
    </row>
    <row r="2581" spans="5:6" x14ac:dyDescent="0.25">
      <c r="E2581" t="e">
        <f>_xlfn.XLOOKUP(_xlfn.XLOOKUP(D2581,'Zip Code Lookup'!$F$29:$F$1276,'Zip Code Lookup'!$G$29:$G$1276),'Data Entry'!$AC$2:$AC$85,'Data Entry'!$AD$2:$AD$85,"Not Found")</f>
        <v>#N/A</v>
      </c>
      <c r="F2581" t="e">
        <f>IF(E2581="ORG 6 / ORG 1",_xlfn.XLOOKUP(D2581,'Zip Code Lookup'!$A$115:$A$148,'Zip Code Lookup'!$C$115:$C$148,"ORG 1"),"N/A")</f>
        <v>#N/A</v>
      </c>
    </row>
    <row r="2582" spans="5:6" x14ac:dyDescent="0.25">
      <c r="E2582" t="e">
        <f>_xlfn.XLOOKUP(_xlfn.XLOOKUP(D2582,'Zip Code Lookup'!$F$29:$F$1276,'Zip Code Lookup'!$G$29:$G$1276),'Data Entry'!$AC$2:$AC$85,'Data Entry'!$AD$2:$AD$85,"Not Found")</f>
        <v>#N/A</v>
      </c>
      <c r="F2582" t="e">
        <f>IF(E2582="ORG 6 / ORG 1",_xlfn.XLOOKUP(D2582,'Zip Code Lookup'!$A$115:$A$148,'Zip Code Lookup'!$C$115:$C$148,"ORG 1"),"N/A")</f>
        <v>#N/A</v>
      </c>
    </row>
    <row r="2583" spans="5:6" x14ac:dyDescent="0.25">
      <c r="E2583" t="e">
        <f>_xlfn.XLOOKUP(_xlfn.XLOOKUP(D2583,'Zip Code Lookup'!$F$29:$F$1276,'Zip Code Lookup'!$G$29:$G$1276),'Data Entry'!$AC$2:$AC$85,'Data Entry'!$AD$2:$AD$85,"Not Found")</f>
        <v>#N/A</v>
      </c>
      <c r="F2583" t="e">
        <f>IF(E2583="ORG 6 / ORG 1",_xlfn.XLOOKUP(D2583,'Zip Code Lookup'!$A$115:$A$148,'Zip Code Lookup'!$C$115:$C$148,"ORG 1"),"N/A")</f>
        <v>#N/A</v>
      </c>
    </row>
    <row r="2584" spans="5:6" x14ac:dyDescent="0.25">
      <c r="E2584" t="e">
        <f>_xlfn.XLOOKUP(_xlfn.XLOOKUP(D2584,'Zip Code Lookup'!$F$29:$F$1276,'Zip Code Lookup'!$G$29:$G$1276),'Data Entry'!$AC$2:$AC$85,'Data Entry'!$AD$2:$AD$85,"Not Found")</f>
        <v>#N/A</v>
      </c>
      <c r="F2584" t="e">
        <f>IF(E2584="ORG 6 / ORG 1",_xlfn.XLOOKUP(D2584,'Zip Code Lookup'!$A$115:$A$148,'Zip Code Lookup'!$C$115:$C$148,"ORG 1"),"N/A")</f>
        <v>#N/A</v>
      </c>
    </row>
    <row r="2585" spans="5:6" x14ac:dyDescent="0.25">
      <c r="E2585" t="e">
        <f>_xlfn.XLOOKUP(_xlfn.XLOOKUP(D2585,'Zip Code Lookup'!$F$29:$F$1276,'Zip Code Lookup'!$G$29:$G$1276),'Data Entry'!$AC$2:$AC$85,'Data Entry'!$AD$2:$AD$85,"Not Found")</f>
        <v>#N/A</v>
      </c>
      <c r="F2585" t="e">
        <f>IF(E2585="ORG 6 / ORG 1",_xlfn.XLOOKUP(D2585,'Zip Code Lookup'!$A$115:$A$148,'Zip Code Lookup'!$C$115:$C$148,"ORG 1"),"N/A")</f>
        <v>#N/A</v>
      </c>
    </row>
    <row r="2586" spans="5:6" x14ac:dyDescent="0.25">
      <c r="E2586" t="e">
        <f>_xlfn.XLOOKUP(_xlfn.XLOOKUP(D2586,'Zip Code Lookup'!$F$29:$F$1276,'Zip Code Lookup'!$G$29:$G$1276),'Data Entry'!$AC$2:$AC$85,'Data Entry'!$AD$2:$AD$85,"Not Found")</f>
        <v>#N/A</v>
      </c>
      <c r="F2586" t="e">
        <f>IF(E2586="ORG 6 / ORG 1",_xlfn.XLOOKUP(D2586,'Zip Code Lookup'!$A$115:$A$148,'Zip Code Lookup'!$C$115:$C$148,"ORG 1"),"N/A")</f>
        <v>#N/A</v>
      </c>
    </row>
    <row r="2587" spans="5:6" x14ac:dyDescent="0.25">
      <c r="E2587" t="e">
        <f>_xlfn.XLOOKUP(_xlfn.XLOOKUP(D2587,'Zip Code Lookup'!$F$29:$F$1276,'Zip Code Lookup'!$G$29:$G$1276),'Data Entry'!$AC$2:$AC$85,'Data Entry'!$AD$2:$AD$85,"Not Found")</f>
        <v>#N/A</v>
      </c>
      <c r="F2587" t="e">
        <f>IF(E2587="ORG 6 / ORG 1",_xlfn.XLOOKUP(D2587,'Zip Code Lookup'!$A$115:$A$148,'Zip Code Lookup'!$C$115:$C$148,"ORG 1"),"N/A")</f>
        <v>#N/A</v>
      </c>
    </row>
    <row r="2588" spans="5:6" x14ac:dyDescent="0.25">
      <c r="E2588" t="e">
        <f>_xlfn.XLOOKUP(_xlfn.XLOOKUP(D2588,'Zip Code Lookup'!$F$29:$F$1276,'Zip Code Lookup'!$G$29:$G$1276),'Data Entry'!$AC$2:$AC$85,'Data Entry'!$AD$2:$AD$85,"Not Found")</f>
        <v>#N/A</v>
      </c>
      <c r="F2588" t="e">
        <f>IF(E2588="ORG 6 / ORG 1",_xlfn.XLOOKUP(D2588,'Zip Code Lookup'!$A$115:$A$148,'Zip Code Lookup'!$C$115:$C$148,"ORG 1"),"N/A")</f>
        <v>#N/A</v>
      </c>
    </row>
    <row r="2589" spans="5:6" x14ac:dyDescent="0.25">
      <c r="E2589" t="e">
        <f>_xlfn.XLOOKUP(_xlfn.XLOOKUP(D2589,'Zip Code Lookup'!$F$29:$F$1276,'Zip Code Lookup'!$G$29:$G$1276),'Data Entry'!$AC$2:$AC$85,'Data Entry'!$AD$2:$AD$85,"Not Found")</f>
        <v>#N/A</v>
      </c>
      <c r="F2589" t="e">
        <f>IF(E2589="ORG 6 / ORG 1",_xlfn.XLOOKUP(D2589,'Zip Code Lookup'!$A$115:$A$148,'Zip Code Lookup'!$C$115:$C$148,"ORG 1"),"N/A")</f>
        <v>#N/A</v>
      </c>
    </row>
    <row r="2590" spans="5:6" x14ac:dyDescent="0.25">
      <c r="E2590" t="e">
        <f>_xlfn.XLOOKUP(_xlfn.XLOOKUP(D2590,'Zip Code Lookup'!$F$29:$F$1276,'Zip Code Lookup'!$G$29:$G$1276),'Data Entry'!$AC$2:$AC$85,'Data Entry'!$AD$2:$AD$85,"Not Found")</f>
        <v>#N/A</v>
      </c>
      <c r="F2590" t="e">
        <f>IF(E2590="ORG 6 / ORG 1",_xlfn.XLOOKUP(D2590,'Zip Code Lookup'!$A$115:$A$148,'Zip Code Lookup'!$C$115:$C$148,"ORG 1"),"N/A")</f>
        <v>#N/A</v>
      </c>
    </row>
    <row r="2591" spans="5:6" x14ac:dyDescent="0.25">
      <c r="E2591" t="e">
        <f>_xlfn.XLOOKUP(_xlfn.XLOOKUP(D2591,'Zip Code Lookup'!$F$29:$F$1276,'Zip Code Lookup'!$G$29:$G$1276),'Data Entry'!$AC$2:$AC$85,'Data Entry'!$AD$2:$AD$85,"Not Found")</f>
        <v>#N/A</v>
      </c>
      <c r="F2591" t="e">
        <f>IF(E2591="ORG 6 / ORG 1",_xlfn.XLOOKUP(D2591,'Zip Code Lookup'!$A$115:$A$148,'Zip Code Lookup'!$C$115:$C$148,"ORG 1"),"N/A")</f>
        <v>#N/A</v>
      </c>
    </row>
    <row r="2592" spans="5:6" x14ac:dyDescent="0.25">
      <c r="E2592" t="e">
        <f>_xlfn.XLOOKUP(_xlfn.XLOOKUP(D2592,'Zip Code Lookup'!$F$29:$F$1276,'Zip Code Lookup'!$G$29:$G$1276),'Data Entry'!$AC$2:$AC$85,'Data Entry'!$AD$2:$AD$85,"Not Found")</f>
        <v>#N/A</v>
      </c>
      <c r="F2592" t="e">
        <f>IF(E2592="ORG 6 / ORG 1",_xlfn.XLOOKUP(D2592,'Zip Code Lookup'!$A$115:$A$148,'Zip Code Lookup'!$C$115:$C$148,"ORG 1"),"N/A")</f>
        <v>#N/A</v>
      </c>
    </row>
    <row r="2593" spans="5:6" x14ac:dyDescent="0.25">
      <c r="E2593" t="e">
        <f>_xlfn.XLOOKUP(_xlfn.XLOOKUP(D2593,'Zip Code Lookup'!$F$29:$F$1276,'Zip Code Lookup'!$G$29:$G$1276),'Data Entry'!$AC$2:$AC$85,'Data Entry'!$AD$2:$AD$85,"Not Found")</f>
        <v>#N/A</v>
      </c>
      <c r="F2593" t="e">
        <f>IF(E2593="ORG 6 / ORG 1",_xlfn.XLOOKUP(D2593,'Zip Code Lookup'!$A$115:$A$148,'Zip Code Lookup'!$C$115:$C$148,"ORG 1"),"N/A")</f>
        <v>#N/A</v>
      </c>
    </row>
    <row r="2594" spans="5:6" x14ac:dyDescent="0.25">
      <c r="E2594" t="e">
        <f>_xlfn.XLOOKUP(_xlfn.XLOOKUP(D2594,'Zip Code Lookup'!$F$29:$F$1276,'Zip Code Lookup'!$G$29:$G$1276),'Data Entry'!$AC$2:$AC$85,'Data Entry'!$AD$2:$AD$85,"Not Found")</f>
        <v>#N/A</v>
      </c>
      <c r="F2594" t="e">
        <f>IF(E2594="ORG 6 / ORG 1",_xlfn.XLOOKUP(D2594,'Zip Code Lookup'!$A$115:$A$148,'Zip Code Lookup'!$C$115:$C$148,"ORG 1"),"N/A")</f>
        <v>#N/A</v>
      </c>
    </row>
    <row r="2595" spans="5:6" x14ac:dyDescent="0.25">
      <c r="E2595" t="e">
        <f>_xlfn.XLOOKUP(_xlfn.XLOOKUP(D2595,'Zip Code Lookup'!$F$29:$F$1276,'Zip Code Lookup'!$G$29:$G$1276),'Data Entry'!$AC$2:$AC$85,'Data Entry'!$AD$2:$AD$85,"Not Found")</f>
        <v>#N/A</v>
      </c>
      <c r="F2595" t="e">
        <f>IF(E2595="ORG 6 / ORG 1",_xlfn.XLOOKUP(D2595,'Zip Code Lookup'!$A$115:$A$148,'Zip Code Lookup'!$C$115:$C$148,"ORG 1"),"N/A")</f>
        <v>#N/A</v>
      </c>
    </row>
    <row r="2596" spans="5:6" x14ac:dyDescent="0.25">
      <c r="E2596" t="e">
        <f>_xlfn.XLOOKUP(_xlfn.XLOOKUP(D2596,'Zip Code Lookup'!$F$29:$F$1276,'Zip Code Lookup'!$G$29:$G$1276),'Data Entry'!$AC$2:$AC$85,'Data Entry'!$AD$2:$AD$85,"Not Found")</f>
        <v>#N/A</v>
      </c>
      <c r="F2596" t="e">
        <f>IF(E2596="ORG 6 / ORG 1",_xlfn.XLOOKUP(D2596,'Zip Code Lookup'!$A$115:$A$148,'Zip Code Lookup'!$C$115:$C$148,"ORG 1"),"N/A")</f>
        <v>#N/A</v>
      </c>
    </row>
    <row r="2597" spans="5:6" x14ac:dyDescent="0.25">
      <c r="E2597" t="e">
        <f>_xlfn.XLOOKUP(_xlfn.XLOOKUP(D2597,'Zip Code Lookup'!$F$29:$F$1276,'Zip Code Lookup'!$G$29:$G$1276),'Data Entry'!$AC$2:$AC$85,'Data Entry'!$AD$2:$AD$85,"Not Found")</f>
        <v>#N/A</v>
      </c>
      <c r="F2597" t="e">
        <f>IF(E2597="ORG 6 / ORG 1",_xlfn.XLOOKUP(D2597,'Zip Code Lookup'!$A$115:$A$148,'Zip Code Lookup'!$C$115:$C$148,"ORG 1"),"N/A")</f>
        <v>#N/A</v>
      </c>
    </row>
    <row r="2598" spans="5:6" x14ac:dyDescent="0.25">
      <c r="E2598" t="e">
        <f>_xlfn.XLOOKUP(_xlfn.XLOOKUP(D2598,'Zip Code Lookup'!$F$29:$F$1276,'Zip Code Lookup'!$G$29:$G$1276),'Data Entry'!$AC$2:$AC$85,'Data Entry'!$AD$2:$AD$85,"Not Found")</f>
        <v>#N/A</v>
      </c>
      <c r="F2598" t="e">
        <f>IF(E2598="ORG 6 / ORG 1",_xlfn.XLOOKUP(D2598,'Zip Code Lookup'!$A$115:$A$148,'Zip Code Lookup'!$C$115:$C$148,"ORG 1"),"N/A")</f>
        <v>#N/A</v>
      </c>
    </row>
    <row r="2599" spans="5:6" x14ac:dyDescent="0.25">
      <c r="E2599" t="e">
        <f>_xlfn.XLOOKUP(_xlfn.XLOOKUP(D2599,'Zip Code Lookup'!$F$29:$F$1276,'Zip Code Lookup'!$G$29:$G$1276),'Data Entry'!$AC$2:$AC$85,'Data Entry'!$AD$2:$AD$85,"Not Found")</f>
        <v>#N/A</v>
      </c>
      <c r="F2599" t="e">
        <f>IF(E2599="ORG 6 / ORG 1",_xlfn.XLOOKUP(D2599,'Zip Code Lookup'!$A$115:$A$148,'Zip Code Lookup'!$C$115:$C$148,"ORG 1"),"N/A")</f>
        <v>#N/A</v>
      </c>
    </row>
    <row r="2600" spans="5:6" x14ac:dyDescent="0.25">
      <c r="E2600" t="e">
        <f>_xlfn.XLOOKUP(_xlfn.XLOOKUP(D2600,'Zip Code Lookup'!$F$29:$F$1276,'Zip Code Lookup'!$G$29:$G$1276),'Data Entry'!$AC$2:$AC$85,'Data Entry'!$AD$2:$AD$85,"Not Found")</f>
        <v>#N/A</v>
      </c>
      <c r="F2600" t="e">
        <f>IF(E2600="ORG 6 / ORG 1",_xlfn.XLOOKUP(D2600,'Zip Code Lookup'!$A$115:$A$148,'Zip Code Lookup'!$C$115:$C$148,"ORG 1"),"N/A")</f>
        <v>#N/A</v>
      </c>
    </row>
    <row r="2601" spans="5:6" x14ac:dyDescent="0.25">
      <c r="E2601" t="e">
        <f>_xlfn.XLOOKUP(_xlfn.XLOOKUP(D2601,'Zip Code Lookup'!$F$29:$F$1276,'Zip Code Lookup'!$G$29:$G$1276),'Data Entry'!$AC$2:$AC$85,'Data Entry'!$AD$2:$AD$85,"Not Found")</f>
        <v>#N/A</v>
      </c>
      <c r="F2601" t="e">
        <f>IF(E2601="ORG 6 / ORG 1",_xlfn.XLOOKUP(D2601,'Zip Code Lookup'!$A$115:$A$148,'Zip Code Lookup'!$C$115:$C$148,"ORG 1"),"N/A")</f>
        <v>#N/A</v>
      </c>
    </row>
    <row r="2602" spans="5:6" x14ac:dyDescent="0.25">
      <c r="E2602" t="e">
        <f>_xlfn.XLOOKUP(_xlfn.XLOOKUP(D2602,'Zip Code Lookup'!$F$29:$F$1276,'Zip Code Lookup'!$G$29:$G$1276),'Data Entry'!$AC$2:$AC$85,'Data Entry'!$AD$2:$AD$85,"Not Found")</f>
        <v>#N/A</v>
      </c>
      <c r="F2602" t="e">
        <f>IF(E2602="ORG 6 / ORG 1",_xlfn.XLOOKUP(D2602,'Zip Code Lookup'!$A$115:$A$148,'Zip Code Lookup'!$C$115:$C$148,"ORG 1"),"N/A")</f>
        <v>#N/A</v>
      </c>
    </row>
    <row r="2603" spans="5:6" x14ac:dyDescent="0.25">
      <c r="E2603" t="e">
        <f>_xlfn.XLOOKUP(_xlfn.XLOOKUP(D2603,'Zip Code Lookup'!$F$29:$F$1276,'Zip Code Lookup'!$G$29:$G$1276),'Data Entry'!$AC$2:$AC$85,'Data Entry'!$AD$2:$AD$85,"Not Found")</f>
        <v>#N/A</v>
      </c>
      <c r="F2603" t="e">
        <f>IF(E2603="ORG 6 / ORG 1",_xlfn.XLOOKUP(D2603,'Zip Code Lookup'!$A$115:$A$148,'Zip Code Lookup'!$C$115:$C$148,"ORG 1"),"N/A")</f>
        <v>#N/A</v>
      </c>
    </row>
    <row r="2604" spans="5:6" x14ac:dyDescent="0.25">
      <c r="E2604" t="e">
        <f>_xlfn.XLOOKUP(_xlfn.XLOOKUP(D2604,'Zip Code Lookup'!$F$29:$F$1276,'Zip Code Lookup'!$G$29:$G$1276),'Data Entry'!$AC$2:$AC$85,'Data Entry'!$AD$2:$AD$85,"Not Found")</f>
        <v>#N/A</v>
      </c>
      <c r="F2604" t="e">
        <f>IF(E2604="ORG 6 / ORG 1",_xlfn.XLOOKUP(D2604,'Zip Code Lookup'!$A$115:$A$148,'Zip Code Lookup'!$C$115:$C$148,"ORG 1"),"N/A")</f>
        <v>#N/A</v>
      </c>
    </row>
    <row r="2605" spans="5:6" x14ac:dyDescent="0.25">
      <c r="E2605" t="e">
        <f>_xlfn.XLOOKUP(_xlfn.XLOOKUP(D2605,'Zip Code Lookup'!$F$29:$F$1276,'Zip Code Lookup'!$G$29:$G$1276),'Data Entry'!$AC$2:$AC$85,'Data Entry'!$AD$2:$AD$85,"Not Found")</f>
        <v>#N/A</v>
      </c>
      <c r="F2605" t="e">
        <f>IF(E2605="ORG 6 / ORG 1",_xlfn.XLOOKUP(D2605,'Zip Code Lookup'!$A$115:$A$148,'Zip Code Lookup'!$C$115:$C$148,"ORG 1"),"N/A")</f>
        <v>#N/A</v>
      </c>
    </row>
    <row r="2606" spans="5:6" x14ac:dyDescent="0.25">
      <c r="E2606" t="e">
        <f>_xlfn.XLOOKUP(_xlfn.XLOOKUP(D2606,'Zip Code Lookup'!$F$29:$F$1276,'Zip Code Lookup'!$G$29:$G$1276),'Data Entry'!$AC$2:$AC$85,'Data Entry'!$AD$2:$AD$85,"Not Found")</f>
        <v>#N/A</v>
      </c>
      <c r="F2606" t="e">
        <f>IF(E2606="ORG 6 / ORG 1",_xlfn.XLOOKUP(D2606,'Zip Code Lookup'!$A$115:$A$148,'Zip Code Lookup'!$C$115:$C$148,"ORG 1"),"N/A")</f>
        <v>#N/A</v>
      </c>
    </row>
    <row r="2607" spans="5:6" x14ac:dyDescent="0.25">
      <c r="E2607" t="e">
        <f>_xlfn.XLOOKUP(_xlfn.XLOOKUP(D2607,'Zip Code Lookup'!$F$29:$F$1276,'Zip Code Lookup'!$G$29:$G$1276),'Data Entry'!$AC$2:$AC$85,'Data Entry'!$AD$2:$AD$85,"Not Found")</f>
        <v>#N/A</v>
      </c>
      <c r="F2607" t="e">
        <f>IF(E2607="ORG 6 / ORG 1",_xlfn.XLOOKUP(D2607,'Zip Code Lookup'!$A$115:$A$148,'Zip Code Lookup'!$C$115:$C$148,"ORG 1"),"N/A")</f>
        <v>#N/A</v>
      </c>
    </row>
    <row r="2608" spans="5:6" x14ac:dyDescent="0.25">
      <c r="E2608" t="e">
        <f>_xlfn.XLOOKUP(_xlfn.XLOOKUP(D2608,'Zip Code Lookup'!$F$29:$F$1276,'Zip Code Lookup'!$G$29:$G$1276),'Data Entry'!$AC$2:$AC$85,'Data Entry'!$AD$2:$AD$85,"Not Found")</f>
        <v>#N/A</v>
      </c>
      <c r="F2608" t="e">
        <f>IF(E2608="ORG 6 / ORG 1",_xlfn.XLOOKUP(D2608,'Zip Code Lookup'!$A$115:$A$148,'Zip Code Lookup'!$C$115:$C$148,"ORG 1"),"N/A")</f>
        <v>#N/A</v>
      </c>
    </row>
    <row r="2609" spans="5:6" x14ac:dyDescent="0.25">
      <c r="E2609" t="e">
        <f>_xlfn.XLOOKUP(_xlfn.XLOOKUP(D2609,'Zip Code Lookup'!$F$29:$F$1276,'Zip Code Lookup'!$G$29:$G$1276),'Data Entry'!$AC$2:$AC$85,'Data Entry'!$AD$2:$AD$85,"Not Found")</f>
        <v>#N/A</v>
      </c>
      <c r="F2609" t="e">
        <f>IF(E2609="ORG 6 / ORG 1",_xlfn.XLOOKUP(D2609,'Zip Code Lookup'!$A$115:$A$148,'Zip Code Lookup'!$C$115:$C$148,"ORG 1"),"N/A")</f>
        <v>#N/A</v>
      </c>
    </row>
    <row r="2610" spans="5:6" x14ac:dyDescent="0.25">
      <c r="E2610" t="e">
        <f>_xlfn.XLOOKUP(_xlfn.XLOOKUP(D2610,'Zip Code Lookup'!$F$29:$F$1276,'Zip Code Lookup'!$G$29:$G$1276),'Data Entry'!$AC$2:$AC$85,'Data Entry'!$AD$2:$AD$85,"Not Found")</f>
        <v>#N/A</v>
      </c>
      <c r="F2610" t="e">
        <f>IF(E2610="ORG 6 / ORG 1",_xlfn.XLOOKUP(D2610,'Zip Code Lookup'!$A$115:$A$148,'Zip Code Lookup'!$C$115:$C$148,"ORG 1"),"N/A")</f>
        <v>#N/A</v>
      </c>
    </row>
    <row r="2611" spans="5:6" x14ac:dyDescent="0.25">
      <c r="E2611" t="e">
        <f>_xlfn.XLOOKUP(_xlfn.XLOOKUP(D2611,'Zip Code Lookup'!$F$29:$F$1276,'Zip Code Lookup'!$G$29:$G$1276),'Data Entry'!$AC$2:$AC$85,'Data Entry'!$AD$2:$AD$85,"Not Found")</f>
        <v>#N/A</v>
      </c>
      <c r="F2611" t="e">
        <f>IF(E2611="ORG 6 / ORG 1",_xlfn.XLOOKUP(D2611,'Zip Code Lookup'!$A$115:$A$148,'Zip Code Lookup'!$C$115:$C$148,"ORG 1"),"N/A")</f>
        <v>#N/A</v>
      </c>
    </row>
    <row r="2612" spans="5:6" x14ac:dyDescent="0.25">
      <c r="E2612" t="e">
        <f>_xlfn.XLOOKUP(_xlfn.XLOOKUP(D2612,'Zip Code Lookup'!$F$29:$F$1276,'Zip Code Lookup'!$G$29:$G$1276),'Data Entry'!$AC$2:$AC$85,'Data Entry'!$AD$2:$AD$85,"Not Found")</f>
        <v>#N/A</v>
      </c>
      <c r="F2612" t="e">
        <f>IF(E2612="ORG 6 / ORG 1",_xlfn.XLOOKUP(D2612,'Zip Code Lookup'!$A$115:$A$148,'Zip Code Lookup'!$C$115:$C$148,"ORG 1"),"N/A")</f>
        <v>#N/A</v>
      </c>
    </row>
    <row r="2613" spans="5:6" x14ac:dyDescent="0.25">
      <c r="E2613" t="e">
        <f>_xlfn.XLOOKUP(_xlfn.XLOOKUP(D2613,'Zip Code Lookup'!$F$29:$F$1276,'Zip Code Lookup'!$G$29:$G$1276),'Data Entry'!$AC$2:$AC$85,'Data Entry'!$AD$2:$AD$85,"Not Found")</f>
        <v>#N/A</v>
      </c>
      <c r="F2613" t="e">
        <f>IF(E2613="ORG 6 / ORG 1",_xlfn.XLOOKUP(D2613,'Zip Code Lookup'!$A$115:$A$148,'Zip Code Lookup'!$C$115:$C$148,"ORG 1"),"N/A")</f>
        <v>#N/A</v>
      </c>
    </row>
    <row r="2614" spans="5:6" x14ac:dyDescent="0.25">
      <c r="E2614" t="e">
        <f>_xlfn.XLOOKUP(_xlfn.XLOOKUP(D2614,'Zip Code Lookup'!$F$29:$F$1276,'Zip Code Lookup'!$G$29:$G$1276),'Data Entry'!$AC$2:$AC$85,'Data Entry'!$AD$2:$AD$85,"Not Found")</f>
        <v>#N/A</v>
      </c>
      <c r="F2614" t="e">
        <f>IF(E2614="ORG 6 / ORG 1",_xlfn.XLOOKUP(D2614,'Zip Code Lookup'!$A$115:$A$148,'Zip Code Lookup'!$C$115:$C$148,"ORG 1"),"N/A")</f>
        <v>#N/A</v>
      </c>
    </row>
    <row r="2615" spans="5:6" x14ac:dyDescent="0.25">
      <c r="E2615" t="e">
        <f>_xlfn.XLOOKUP(_xlfn.XLOOKUP(D2615,'Zip Code Lookup'!$F$29:$F$1276,'Zip Code Lookup'!$G$29:$G$1276),'Data Entry'!$AC$2:$AC$85,'Data Entry'!$AD$2:$AD$85,"Not Found")</f>
        <v>#N/A</v>
      </c>
      <c r="F2615" t="e">
        <f>IF(E2615="ORG 6 / ORG 1",_xlfn.XLOOKUP(D2615,'Zip Code Lookup'!$A$115:$A$148,'Zip Code Lookup'!$C$115:$C$148,"ORG 1"),"N/A")</f>
        <v>#N/A</v>
      </c>
    </row>
    <row r="2616" spans="5:6" x14ac:dyDescent="0.25">
      <c r="E2616" t="e">
        <f>_xlfn.XLOOKUP(_xlfn.XLOOKUP(D2616,'Zip Code Lookup'!$F$29:$F$1276,'Zip Code Lookup'!$G$29:$G$1276),'Data Entry'!$AC$2:$AC$85,'Data Entry'!$AD$2:$AD$85,"Not Found")</f>
        <v>#N/A</v>
      </c>
      <c r="F2616" t="e">
        <f>IF(E2616="ORG 6 / ORG 1",_xlfn.XLOOKUP(D2616,'Zip Code Lookup'!$A$115:$A$148,'Zip Code Lookup'!$C$115:$C$148,"ORG 1"),"N/A")</f>
        <v>#N/A</v>
      </c>
    </row>
    <row r="2617" spans="5:6" x14ac:dyDescent="0.25">
      <c r="E2617" t="e">
        <f>_xlfn.XLOOKUP(_xlfn.XLOOKUP(D2617,'Zip Code Lookup'!$F$29:$F$1276,'Zip Code Lookup'!$G$29:$G$1276),'Data Entry'!$AC$2:$AC$85,'Data Entry'!$AD$2:$AD$85,"Not Found")</f>
        <v>#N/A</v>
      </c>
      <c r="F2617" t="e">
        <f>IF(E2617="ORG 6 / ORG 1",_xlfn.XLOOKUP(D2617,'Zip Code Lookup'!$A$115:$A$148,'Zip Code Lookup'!$C$115:$C$148,"ORG 1"),"N/A")</f>
        <v>#N/A</v>
      </c>
    </row>
    <row r="2618" spans="5:6" x14ac:dyDescent="0.25">
      <c r="E2618" t="e">
        <f>_xlfn.XLOOKUP(_xlfn.XLOOKUP(D2618,'Zip Code Lookup'!$F$29:$F$1276,'Zip Code Lookup'!$G$29:$G$1276),'Data Entry'!$AC$2:$AC$85,'Data Entry'!$AD$2:$AD$85,"Not Found")</f>
        <v>#N/A</v>
      </c>
      <c r="F2618" t="e">
        <f>IF(E2618="ORG 6 / ORG 1",_xlfn.XLOOKUP(D2618,'Zip Code Lookup'!$A$115:$A$148,'Zip Code Lookup'!$C$115:$C$148,"ORG 1"),"N/A")</f>
        <v>#N/A</v>
      </c>
    </row>
    <row r="2619" spans="5:6" x14ac:dyDescent="0.25">
      <c r="E2619" t="e">
        <f>_xlfn.XLOOKUP(_xlfn.XLOOKUP(D2619,'Zip Code Lookup'!$F$29:$F$1276,'Zip Code Lookup'!$G$29:$G$1276),'Data Entry'!$AC$2:$AC$85,'Data Entry'!$AD$2:$AD$85,"Not Found")</f>
        <v>#N/A</v>
      </c>
      <c r="F2619" t="e">
        <f>IF(E2619="ORG 6 / ORG 1",_xlfn.XLOOKUP(D2619,'Zip Code Lookup'!$A$115:$A$148,'Zip Code Lookup'!$C$115:$C$148,"ORG 1"),"N/A")</f>
        <v>#N/A</v>
      </c>
    </row>
    <row r="2620" spans="5:6" x14ac:dyDescent="0.25">
      <c r="E2620" t="e">
        <f>_xlfn.XLOOKUP(_xlfn.XLOOKUP(D2620,'Zip Code Lookup'!$F$29:$F$1276,'Zip Code Lookup'!$G$29:$G$1276),'Data Entry'!$AC$2:$AC$85,'Data Entry'!$AD$2:$AD$85,"Not Found")</f>
        <v>#N/A</v>
      </c>
      <c r="F2620" t="e">
        <f>IF(E2620="ORG 6 / ORG 1",_xlfn.XLOOKUP(D2620,'Zip Code Lookup'!$A$115:$A$148,'Zip Code Lookup'!$C$115:$C$148,"ORG 1"),"N/A")</f>
        <v>#N/A</v>
      </c>
    </row>
    <row r="2621" spans="5:6" x14ac:dyDescent="0.25">
      <c r="E2621" t="e">
        <f>_xlfn.XLOOKUP(_xlfn.XLOOKUP(D2621,'Zip Code Lookup'!$F$29:$F$1276,'Zip Code Lookup'!$G$29:$G$1276),'Data Entry'!$AC$2:$AC$85,'Data Entry'!$AD$2:$AD$85,"Not Found")</f>
        <v>#N/A</v>
      </c>
      <c r="F2621" t="e">
        <f>IF(E2621="ORG 6 / ORG 1",_xlfn.XLOOKUP(D2621,'Zip Code Lookup'!$A$115:$A$148,'Zip Code Lookup'!$C$115:$C$148,"ORG 1"),"N/A")</f>
        <v>#N/A</v>
      </c>
    </row>
    <row r="2622" spans="5:6" x14ac:dyDescent="0.25">
      <c r="E2622" t="e">
        <f>_xlfn.XLOOKUP(_xlfn.XLOOKUP(D2622,'Zip Code Lookup'!$F$29:$F$1276,'Zip Code Lookup'!$G$29:$G$1276),'Data Entry'!$AC$2:$AC$85,'Data Entry'!$AD$2:$AD$85,"Not Found")</f>
        <v>#N/A</v>
      </c>
      <c r="F2622" t="e">
        <f>IF(E2622="ORG 6 / ORG 1",_xlfn.XLOOKUP(D2622,'Zip Code Lookup'!$A$115:$A$148,'Zip Code Lookup'!$C$115:$C$148,"ORG 1"),"N/A")</f>
        <v>#N/A</v>
      </c>
    </row>
    <row r="2623" spans="5:6" x14ac:dyDescent="0.25">
      <c r="E2623" t="e">
        <f>_xlfn.XLOOKUP(_xlfn.XLOOKUP(D2623,'Zip Code Lookup'!$F$29:$F$1276,'Zip Code Lookup'!$G$29:$G$1276),'Data Entry'!$AC$2:$AC$85,'Data Entry'!$AD$2:$AD$85,"Not Found")</f>
        <v>#N/A</v>
      </c>
      <c r="F2623" t="e">
        <f>IF(E2623="ORG 6 / ORG 1",_xlfn.XLOOKUP(D2623,'Zip Code Lookup'!$A$115:$A$148,'Zip Code Lookup'!$C$115:$C$148,"ORG 1"),"N/A")</f>
        <v>#N/A</v>
      </c>
    </row>
    <row r="2624" spans="5:6" x14ac:dyDescent="0.25">
      <c r="E2624" t="e">
        <f>_xlfn.XLOOKUP(_xlfn.XLOOKUP(D2624,'Zip Code Lookup'!$F$29:$F$1276,'Zip Code Lookup'!$G$29:$G$1276),'Data Entry'!$AC$2:$AC$85,'Data Entry'!$AD$2:$AD$85,"Not Found")</f>
        <v>#N/A</v>
      </c>
      <c r="F2624" t="e">
        <f>IF(E2624="ORG 6 / ORG 1",_xlfn.XLOOKUP(D2624,'Zip Code Lookup'!$A$115:$A$148,'Zip Code Lookup'!$C$115:$C$148,"ORG 1"),"N/A")</f>
        <v>#N/A</v>
      </c>
    </row>
    <row r="2625" spans="5:6" x14ac:dyDescent="0.25">
      <c r="E2625" t="e">
        <f>_xlfn.XLOOKUP(_xlfn.XLOOKUP(D2625,'Zip Code Lookup'!$F$29:$F$1276,'Zip Code Lookup'!$G$29:$G$1276),'Data Entry'!$AC$2:$AC$85,'Data Entry'!$AD$2:$AD$85,"Not Found")</f>
        <v>#N/A</v>
      </c>
      <c r="F2625" t="e">
        <f>IF(E2625="ORG 6 / ORG 1",_xlfn.XLOOKUP(D2625,'Zip Code Lookup'!$A$115:$A$148,'Zip Code Lookup'!$C$115:$C$148,"ORG 1"),"N/A")</f>
        <v>#N/A</v>
      </c>
    </row>
    <row r="2626" spans="5:6" x14ac:dyDescent="0.25">
      <c r="E2626" t="e">
        <f>_xlfn.XLOOKUP(_xlfn.XLOOKUP(D2626,'Zip Code Lookup'!$F$29:$F$1276,'Zip Code Lookup'!$G$29:$G$1276),'Data Entry'!$AC$2:$AC$85,'Data Entry'!$AD$2:$AD$85,"Not Found")</f>
        <v>#N/A</v>
      </c>
      <c r="F2626" t="e">
        <f>IF(E2626="ORG 6 / ORG 1",_xlfn.XLOOKUP(D2626,'Zip Code Lookup'!$A$115:$A$148,'Zip Code Lookup'!$C$115:$C$148,"ORG 1"),"N/A")</f>
        <v>#N/A</v>
      </c>
    </row>
    <row r="2627" spans="5:6" x14ac:dyDescent="0.25">
      <c r="E2627" t="e">
        <f>_xlfn.XLOOKUP(_xlfn.XLOOKUP(D2627,'Zip Code Lookup'!$F$29:$F$1276,'Zip Code Lookup'!$G$29:$G$1276),'Data Entry'!$AC$2:$AC$85,'Data Entry'!$AD$2:$AD$85,"Not Found")</f>
        <v>#N/A</v>
      </c>
      <c r="F2627" t="e">
        <f>IF(E2627="ORG 6 / ORG 1",_xlfn.XLOOKUP(D2627,'Zip Code Lookup'!$A$115:$A$148,'Zip Code Lookup'!$C$115:$C$148,"ORG 1"),"N/A")</f>
        <v>#N/A</v>
      </c>
    </row>
    <row r="2628" spans="5:6" x14ac:dyDescent="0.25">
      <c r="E2628" t="e">
        <f>_xlfn.XLOOKUP(_xlfn.XLOOKUP(D2628,'Zip Code Lookup'!$F$29:$F$1276,'Zip Code Lookup'!$G$29:$G$1276),'Data Entry'!$AC$2:$AC$85,'Data Entry'!$AD$2:$AD$85,"Not Found")</f>
        <v>#N/A</v>
      </c>
      <c r="F2628" t="e">
        <f>IF(E2628="ORG 6 / ORG 1",_xlfn.XLOOKUP(D2628,'Zip Code Lookup'!$A$115:$A$148,'Zip Code Lookup'!$C$115:$C$148,"ORG 1"),"N/A")</f>
        <v>#N/A</v>
      </c>
    </row>
    <row r="2629" spans="5:6" x14ac:dyDescent="0.25">
      <c r="E2629" t="e">
        <f>_xlfn.XLOOKUP(_xlfn.XLOOKUP(D2629,'Zip Code Lookup'!$F$29:$F$1276,'Zip Code Lookup'!$G$29:$G$1276),'Data Entry'!$AC$2:$AC$85,'Data Entry'!$AD$2:$AD$85,"Not Found")</f>
        <v>#N/A</v>
      </c>
      <c r="F2629" t="e">
        <f>IF(E2629="ORG 6 / ORG 1",_xlfn.XLOOKUP(D2629,'Zip Code Lookup'!$A$115:$A$148,'Zip Code Lookup'!$C$115:$C$148,"ORG 1"),"N/A")</f>
        <v>#N/A</v>
      </c>
    </row>
    <row r="2630" spans="5:6" x14ac:dyDescent="0.25">
      <c r="E2630" t="e">
        <f>_xlfn.XLOOKUP(_xlfn.XLOOKUP(D2630,'Zip Code Lookup'!$F$29:$F$1276,'Zip Code Lookup'!$G$29:$G$1276),'Data Entry'!$AC$2:$AC$85,'Data Entry'!$AD$2:$AD$85,"Not Found")</f>
        <v>#N/A</v>
      </c>
      <c r="F2630" t="e">
        <f>IF(E2630="ORG 6 / ORG 1",_xlfn.XLOOKUP(D2630,'Zip Code Lookup'!$A$115:$A$148,'Zip Code Lookup'!$C$115:$C$148,"ORG 1"),"N/A")</f>
        <v>#N/A</v>
      </c>
    </row>
    <row r="2631" spans="5:6" x14ac:dyDescent="0.25">
      <c r="E2631" t="e">
        <f>_xlfn.XLOOKUP(_xlfn.XLOOKUP(D2631,'Zip Code Lookup'!$F$29:$F$1276,'Zip Code Lookup'!$G$29:$G$1276),'Data Entry'!$AC$2:$AC$85,'Data Entry'!$AD$2:$AD$85,"Not Found")</f>
        <v>#N/A</v>
      </c>
      <c r="F2631" t="e">
        <f>IF(E2631="ORG 6 / ORG 1",_xlfn.XLOOKUP(D2631,'Zip Code Lookup'!$A$115:$A$148,'Zip Code Lookup'!$C$115:$C$148,"ORG 1"),"N/A")</f>
        <v>#N/A</v>
      </c>
    </row>
    <row r="2632" spans="5:6" x14ac:dyDescent="0.25">
      <c r="E2632" t="e">
        <f>_xlfn.XLOOKUP(_xlfn.XLOOKUP(D2632,'Zip Code Lookup'!$F$29:$F$1276,'Zip Code Lookup'!$G$29:$G$1276),'Data Entry'!$AC$2:$AC$85,'Data Entry'!$AD$2:$AD$85,"Not Found")</f>
        <v>#N/A</v>
      </c>
      <c r="F2632" t="e">
        <f>IF(E2632="ORG 6 / ORG 1",_xlfn.XLOOKUP(D2632,'Zip Code Lookup'!$A$115:$A$148,'Zip Code Lookup'!$C$115:$C$148,"ORG 1"),"N/A")</f>
        <v>#N/A</v>
      </c>
    </row>
    <row r="2633" spans="5:6" x14ac:dyDescent="0.25">
      <c r="E2633" t="e">
        <f>_xlfn.XLOOKUP(_xlfn.XLOOKUP(D2633,'Zip Code Lookup'!$F$29:$F$1276,'Zip Code Lookup'!$G$29:$G$1276),'Data Entry'!$AC$2:$AC$85,'Data Entry'!$AD$2:$AD$85,"Not Found")</f>
        <v>#N/A</v>
      </c>
      <c r="F2633" t="e">
        <f>IF(E2633="ORG 6 / ORG 1",_xlfn.XLOOKUP(D2633,'Zip Code Lookup'!$A$115:$A$148,'Zip Code Lookup'!$C$115:$C$148,"ORG 1"),"N/A")</f>
        <v>#N/A</v>
      </c>
    </row>
    <row r="2634" spans="5:6" x14ac:dyDescent="0.25">
      <c r="E2634" t="e">
        <f>_xlfn.XLOOKUP(_xlfn.XLOOKUP(D2634,'Zip Code Lookup'!$F$29:$F$1276,'Zip Code Lookup'!$G$29:$G$1276),'Data Entry'!$AC$2:$AC$85,'Data Entry'!$AD$2:$AD$85,"Not Found")</f>
        <v>#N/A</v>
      </c>
      <c r="F2634" t="e">
        <f>IF(E2634="ORG 6 / ORG 1",_xlfn.XLOOKUP(D2634,'Zip Code Lookup'!$A$115:$A$148,'Zip Code Lookup'!$C$115:$C$148,"ORG 1"),"N/A")</f>
        <v>#N/A</v>
      </c>
    </row>
    <row r="2635" spans="5:6" x14ac:dyDescent="0.25">
      <c r="E2635" t="e">
        <f>_xlfn.XLOOKUP(_xlfn.XLOOKUP(D2635,'Zip Code Lookup'!$F$29:$F$1276,'Zip Code Lookup'!$G$29:$G$1276),'Data Entry'!$AC$2:$AC$85,'Data Entry'!$AD$2:$AD$85,"Not Found")</f>
        <v>#N/A</v>
      </c>
      <c r="F2635" t="e">
        <f>IF(E2635="ORG 6 / ORG 1",_xlfn.XLOOKUP(D2635,'Zip Code Lookup'!$A$115:$A$148,'Zip Code Lookup'!$C$115:$C$148,"ORG 1"),"N/A")</f>
        <v>#N/A</v>
      </c>
    </row>
    <row r="2636" spans="5:6" x14ac:dyDescent="0.25">
      <c r="E2636" t="e">
        <f>_xlfn.XLOOKUP(_xlfn.XLOOKUP(D2636,'Zip Code Lookup'!$F$29:$F$1276,'Zip Code Lookup'!$G$29:$G$1276),'Data Entry'!$AC$2:$AC$85,'Data Entry'!$AD$2:$AD$85,"Not Found")</f>
        <v>#N/A</v>
      </c>
      <c r="F2636" t="e">
        <f>IF(E2636="ORG 6 / ORG 1",_xlfn.XLOOKUP(D2636,'Zip Code Lookup'!$A$115:$A$148,'Zip Code Lookup'!$C$115:$C$148,"ORG 1"),"N/A")</f>
        <v>#N/A</v>
      </c>
    </row>
    <row r="2637" spans="5:6" x14ac:dyDescent="0.25">
      <c r="E2637" t="e">
        <f>_xlfn.XLOOKUP(_xlfn.XLOOKUP(D2637,'Zip Code Lookup'!$F$29:$F$1276,'Zip Code Lookup'!$G$29:$G$1276),'Data Entry'!$AC$2:$AC$85,'Data Entry'!$AD$2:$AD$85,"Not Found")</f>
        <v>#N/A</v>
      </c>
      <c r="F2637" t="e">
        <f>IF(E2637="ORG 6 / ORG 1",_xlfn.XLOOKUP(D2637,'Zip Code Lookup'!$A$115:$A$148,'Zip Code Lookup'!$C$115:$C$148,"ORG 1"),"N/A")</f>
        <v>#N/A</v>
      </c>
    </row>
    <row r="2638" spans="5:6" x14ac:dyDescent="0.25">
      <c r="E2638" t="e">
        <f>_xlfn.XLOOKUP(_xlfn.XLOOKUP(D2638,'Zip Code Lookup'!$F$29:$F$1276,'Zip Code Lookup'!$G$29:$G$1276),'Data Entry'!$AC$2:$AC$85,'Data Entry'!$AD$2:$AD$85,"Not Found")</f>
        <v>#N/A</v>
      </c>
      <c r="F2638" t="e">
        <f>IF(E2638="ORG 6 / ORG 1",_xlfn.XLOOKUP(D2638,'Zip Code Lookup'!$A$115:$A$148,'Zip Code Lookup'!$C$115:$C$148,"ORG 1"),"N/A")</f>
        <v>#N/A</v>
      </c>
    </row>
    <row r="2639" spans="5:6" x14ac:dyDescent="0.25">
      <c r="E2639" t="e">
        <f>_xlfn.XLOOKUP(_xlfn.XLOOKUP(D2639,'Zip Code Lookup'!$F$29:$F$1276,'Zip Code Lookup'!$G$29:$G$1276),'Data Entry'!$AC$2:$AC$85,'Data Entry'!$AD$2:$AD$85,"Not Found")</f>
        <v>#N/A</v>
      </c>
      <c r="F2639" t="e">
        <f>IF(E2639="ORG 6 / ORG 1",_xlfn.XLOOKUP(D2639,'Zip Code Lookup'!$A$115:$A$148,'Zip Code Lookup'!$C$115:$C$148,"ORG 1"),"N/A")</f>
        <v>#N/A</v>
      </c>
    </row>
    <row r="2640" spans="5:6" x14ac:dyDescent="0.25">
      <c r="E2640" t="e">
        <f>_xlfn.XLOOKUP(_xlfn.XLOOKUP(D2640,'Zip Code Lookup'!$F$29:$F$1276,'Zip Code Lookup'!$G$29:$G$1276),'Data Entry'!$AC$2:$AC$85,'Data Entry'!$AD$2:$AD$85,"Not Found")</f>
        <v>#N/A</v>
      </c>
      <c r="F2640" t="e">
        <f>IF(E2640="ORG 6 / ORG 1",_xlfn.XLOOKUP(D2640,'Zip Code Lookup'!$A$115:$A$148,'Zip Code Lookup'!$C$115:$C$148,"ORG 1"),"N/A")</f>
        <v>#N/A</v>
      </c>
    </row>
    <row r="2641" spans="5:6" x14ac:dyDescent="0.25">
      <c r="E2641" t="e">
        <f>_xlfn.XLOOKUP(_xlfn.XLOOKUP(D2641,'Zip Code Lookup'!$F$29:$F$1276,'Zip Code Lookup'!$G$29:$G$1276),'Data Entry'!$AC$2:$AC$85,'Data Entry'!$AD$2:$AD$85,"Not Found")</f>
        <v>#N/A</v>
      </c>
      <c r="F2641" t="e">
        <f>IF(E2641="ORG 6 / ORG 1",_xlfn.XLOOKUP(D2641,'Zip Code Lookup'!$A$115:$A$148,'Zip Code Lookup'!$C$115:$C$148,"ORG 1"),"N/A")</f>
        <v>#N/A</v>
      </c>
    </row>
    <row r="2642" spans="5:6" x14ac:dyDescent="0.25">
      <c r="E2642" t="e">
        <f>_xlfn.XLOOKUP(_xlfn.XLOOKUP(D2642,'Zip Code Lookup'!$F$29:$F$1276,'Zip Code Lookup'!$G$29:$G$1276),'Data Entry'!$AC$2:$AC$85,'Data Entry'!$AD$2:$AD$85,"Not Found")</f>
        <v>#N/A</v>
      </c>
      <c r="F2642" t="e">
        <f>IF(E2642="ORG 6 / ORG 1",_xlfn.XLOOKUP(D2642,'Zip Code Lookup'!$A$115:$A$148,'Zip Code Lookup'!$C$115:$C$148,"ORG 1"),"N/A")</f>
        <v>#N/A</v>
      </c>
    </row>
    <row r="2643" spans="5:6" x14ac:dyDescent="0.25">
      <c r="E2643" t="e">
        <f>_xlfn.XLOOKUP(_xlfn.XLOOKUP(D2643,'Zip Code Lookup'!$F$29:$F$1276,'Zip Code Lookup'!$G$29:$G$1276),'Data Entry'!$AC$2:$AC$85,'Data Entry'!$AD$2:$AD$85,"Not Found")</f>
        <v>#N/A</v>
      </c>
      <c r="F2643" t="e">
        <f>IF(E2643="ORG 6 / ORG 1",_xlfn.XLOOKUP(D2643,'Zip Code Lookup'!$A$115:$A$148,'Zip Code Lookup'!$C$115:$C$148,"ORG 1"),"N/A")</f>
        <v>#N/A</v>
      </c>
    </row>
    <row r="2644" spans="5:6" x14ac:dyDescent="0.25">
      <c r="E2644" t="e">
        <f>_xlfn.XLOOKUP(_xlfn.XLOOKUP(D2644,'Zip Code Lookup'!$F$29:$F$1276,'Zip Code Lookup'!$G$29:$G$1276),'Data Entry'!$AC$2:$AC$85,'Data Entry'!$AD$2:$AD$85,"Not Found")</f>
        <v>#N/A</v>
      </c>
      <c r="F2644" t="e">
        <f>IF(E2644="ORG 6 / ORG 1",_xlfn.XLOOKUP(D2644,'Zip Code Lookup'!$A$115:$A$148,'Zip Code Lookup'!$C$115:$C$148,"ORG 1"),"N/A")</f>
        <v>#N/A</v>
      </c>
    </row>
    <row r="2645" spans="5:6" x14ac:dyDescent="0.25">
      <c r="E2645" t="e">
        <f>_xlfn.XLOOKUP(_xlfn.XLOOKUP(D2645,'Zip Code Lookup'!$F$29:$F$1276,'Zip Code Lookup'!$G$29:$G$1276),'Data Entry'!$AC$2:$AC$85,'Data Entry'!$AD$2:$AD$85,"Not Found")</f>
        <v>#N/A</v>
      </c>
      <c r="F2645" t="e">
        <f>IF(E2645="ORG 6 / ORG 1",_xlfn.XLOOKUP(D2645,'Zip Code Lookup'!$A$115:$A$148,'Zip Code Lookup'!$C$115:$C$148,"ORG 1"),"N/A")</f>
        <v>#N/A</v>
      </c>
    </row>
    <row r="2646" spans="5:6" x14ac:dyDescent="0.25">
      <c r="E2646" t="e">
        <f>_xlfn.XLOOKUP(_xlfn.XLOOKUP(D2646,'Zip Code Lookup'!$F$29:$F$1276,'Zip Code Lookup'!$G$29:$G$1276),'Data Entry'!$AC$2:$AC$85,'Data Entry'!$AD$2:$AD$85,"Not Found")</f>
        <v>#N/A</v>
      </c>
      <c r="F2646" t="e">
        <f>IF(E2646="ORG 6 / ORG 1",_xlfn.XLOOKUP(D2646,'Zip Code Lookup'!$A$115:$A$148,'Zip Code Lookup'!$C$115:$C$148,"ORG 1"),"N/A")</f>
        <v>#N/A</v>
      </c>
    </row>
    <row r="2647" spans="5:6" x14ac:dyDescent="0.25">
      <c r="E2647" t="e">
        <f>_xlfn.XLOOKUP(_xlfn.XLOOKUP(D2647,'Zip Code Lookup'!$F$29:$F$1276,'Zip Code Lookup'!$G$29:$G$1276),'Data Entry'!$AC$2:$AC$85,'Data Entry'!$AD$2:$AD$85,"Not Found")</f>
        <v>#N/A</v>
      </c>
      <c r="F2647" t="e">
        <f>IF(E2647="ORG 6 / ORG 1",_xlfn.XLOOKUP(D2647,'Zip Code Lookup'!$A$115:$A$148,'Zip Code Lookup'!$C$115:$C$148,"ORG 1"),"N/A")</f>
        <v>#N/A</v>
      </c>
    </row>
    <row r="2648" spans="5:6" x14ac:dyDescent="0.25">
      <c r="E2648" t="e">
        <f>_xlfn.XLOOKUP(_xlfn.XLOOKUP(D2648,'Zip Code Lookup'!$F$29:$F$1276,'Zip Code Lookup'!$G$29:$G$1276),'Data Entry'!$AC$2:$AC$85,'Data Entry'!$AD$2:$AD$85,"Not Found")</f>
        <v>#N/A</v>
      </c>
      <c r="F2648" t="e">
        <f>IF(E2648="ORG 6 / ORG 1",_xlfn.XLOOKUP(D2648,'Zip Code Lookup'!$A$115:$A$148,'Zip Code Lookup'!$C$115:$C$148,"ORG 1"),"N/A")</f>
        <v>#N/A</v>
      </c>
    </row>
    <row r="2649" spans="5:6" x14ac:dyDescent="0.25">
      <c r="E2649" t="e">
        <f>_xlfn.XLOOKUP(_xlfn.XLOOKUP(D2649,'Zip Code Lookup'!$F$29:$F$1276,'Zip Code Lookup'!$G$29:$G$1276),'Data Entry'!$AC$2:$AC$85,'Data Entry'!$AD$2:$AD$85,"Not Found")</f>
        <v>#N/A</v>
      </c>
      <c r="F2649" t="e">
        <f>IF(E2649="ORG 6 / ORG 1",_xlfn.XLOOKUP(D2649,'Zip Code Lookup'!$A$115:$A$148,'Zip Code Lookup'!$C$115:$C$148,"ORG 1"),"N/A")</f>
        <v>#N/A</v>
      </c>
    </row>
    <row r="2650" spans="5:6" x14ac:dyDescent="0.25">
      <c r="E2650" t="e">
        <f>_xlfn.XLOOKUP(_xlfn.XLOOKUP(D2650,'Zip Code Lookup'!$F$29:$F$1276,'Zip Code Lookup'!$G$29:$G$1276),'Data Entry'!$AC$2:$AC$85,'Data Entry'!$AD$2:$AD$85,"Not Found")</f>
        <v>#N/A</v>
      </c>
      <c r="F2650" t="e">
        <f>IF(E2650="ORG 6 / ORG 1",_xlfn.XLOOKUP(D2650,'Zip Code Lookup'!$A$115:$A$148,'Zip Code Lookup'!$C$115:$C$148,"ORG 1"),"N/A")</f>
        <v>#N/A</v>
      </c>
    </row>
    <row r="2651" spans="5:6" x14ac:dyDescent="0.25">
      <c r="E2651" t="e">
        <f>_xlfn.XLOOKUP(_xlfn.XLOOKUP(D2651,'Zip Code Lookup'!$F$29:$F$1276,'Zip Code Lookup'!$G$29:$G$1276),'Data Entry'!$AC$2:$AC$85,'Data Entry'!$AD$2:$AD$85,"Not Found")</f>
        <v>#N/A</v>
      </c>
      <c r="F2651" t="e">
        <f>IF(E2651="ORG 6 / ORG 1",_xlfn.XLOOKUP(D2651,'Zip Code Lookup'!$A$115:$A$148,'Zip Code Lookup'!$C$115:$C$148,"ORG 1"),"N/A")</f>
        <v>#N/A</v>
      </c>
    </row>
    <row r="2652" spans="5:6" x14ac:dyDescent="0.25">
      <c r="E2652" t="e">
        <f>_xlfn.XLOOKUP(_xlfn.XLOOKUP(D2652,'Zip Code Lookup'!$F$29:$F$1276,'Zip Code Lookup'!$G$29:$G$1276),'Data Entry'!$AC$2:$AC$85,'Data Entry'!$AD$2:$AD$85,"Not Found")</f>
        <v>#N/A</v>
      </c>
      <c r="F2652" t="e">
        <f>IF(E2652="ORG 6 / ORG 1",_xlfn.XLOOKUP(D2652,'Zip Code Lookup'!$A$115:$A$148,'Zip Code Lookup'!$C$115:$C$148,"ORG 1"),"N/A")</f>
        <v>#N/A</v>
      </c>
    </row>
    <row r="2653" spans="5:6" x14ac:dyDescent="0.25">
      <c r="E2653" t="e">
        <f>_xlfn.XLOOKUP(_xlfn.XLOOKUP(D2653,'Zip Code Lookup'!$F$29:$F$1276,'Zip Code Lookup'!$G$29:$G$1276),'Data Entry'!$AC$2:$AC$85,'Data Entry'!$AD$2:$AD$85,"Not Found")</f>
        <v>#N/A</v>
      </c>
      <c r="F2653" t="e">
        <f>IF(E2653="ORG 6 / ORG 1",_xlfn.XLOOKUP(D2653,'Zip Code Lookup'!$A$115:$A$148,'Zip Code Lookup'!$C$115:$C$148,"ORG 1"),"N/A")</f>
        <v>#N/A</v>
      </c>
    </row>
    <row r="2654" spans="5:6" x14ac:dyDescent="0.25">
      <c r="E2654" t="e">
        <f>_xlfn.XLOOKUP(_xlfn.XLOOKUP(D2654,'Zip Code Lookup'!$F$29:$F$1276,'Zip Code Lookup'!$G$29:$G$1276),'Data Entry'!$AC$2:$AC$85,'Data Entry'!$AD$2:$AD$85,"Not Found")</f>
        <v>#N/A</v>
      </c>
      <c r="F2654" t="e">
        <f>IF(E2654="ORG 6 / ORG 1",_xlfn.XLOOKUP(D2654,'Zip Code Lookup'!$A$115:$A$148,'Zip Code Lookup'!$C$115:$C$148,"ORG 1"),"N/A")</f>
        <v>#N/A</v>
      </c>
    </row>
    <row r="2655" spans="5:6" x14ac:dyDescent="0.25">
      <c r="E2655" t="e">
        <f>_xlfn.XLOOKUP(_xlfn.XLOOKUP(D2655,'Zip Code Lookup'!$F$29:$F$1276,'Zip Code Lookup'!$G$29:$G$1276),'Data Entry'!$AC$2:$AC$85,'Data Entry'!$AD$2:$AD$85,"Not Found")</f>
        <v>#N/A</v>
      </c>
      <c r="F2655" t="e">
        <f>IF(E2655="ORG 6 / ORG 1",_xlfn.XLOOKUP(D2655,'Zip Code Lookup'!$A$115:$A$148,'Zip Code Lookup'!$C$115:$C$148,"ORG 1"),"N/A")</f>
        <v>#N/A</v>
      </c>
    </row>
    <row r="2656" spans="5:6" x14ac:dyDescent="0.25">
      <c r="E2656" t="e">
        <f>_xlfn.XLOOKUP(_xlfn.XLOOKUP(D2656,'Zip Code Lookup'!$F$29:$F$1276,'Zip Code Lookup'!$G$29:$G$1276),'Data Entry'!$AC$2:$AC$85,'Data Entry'!$AD$2:$AD$85,"Not Found")</f>
        <v>#N/A</v>
      </c>
      <c r="F2656" t="e">
        <f>IF(E2656="ORG 6 / ORG 1",_xlfn.XLOOKUP(D2656,'Zip Code Lookup'!$A$115:$A$148,'Zip Code Lookup'!$C$115:$C$148,"ORG 1"),"N/A")</f>
        <v>#N/A</v>
      </c>
    </row>
    <row r="2657" spans="5:6" x14ac:dyDescent="0.25">
      <c r="E2657" t="e">
        <f>_xlfn.XLOOKUP(_xlfn.XLOOKUP(D2657,'Zip Code Lookup'!$F$29:$F$1276,'Zip Code Lookup'!$G$29:$G$1276),'Data Entry'!$AC$2:$AC$85,'Data Entry'!$AD$2:$AD$85,"Not Found")</f>
        <v>#N/A</v>
      </c>
      <c r="F2657" t="e">
        <f>IF(E2657="ORG 6 / ORG 1",_xlfn.XLOOKUP(D2657,'Zip Code Lookup'!$A$115:$A$148,'Zip Code Lookup'!$C$115:$C$148,"ORG 1"),"N/A")</f>
        <v>#N/A</v>
      </c>
    </row>
    <row r="2658" spans="5:6" x14ac:dyDescent="0.25">
      <c r="E2658" t="e">
        <f>_xlfn.XLOOKUP(_xlfn.XLOOKUP(D2658,'Zip Code Lookup'!$F$29:$F$1276,'Zip Code Lookup'!$G$29:$G$1276),'Data Entry'!$AC$2:$AC$85,'Data Entry'!$AD$2:$AD$85,"Not Found")</f>
        <v>#N/A</v>
      </c>
      <c r="F2658" t="e">
        <f>IF(E2658="ORG 6 / ORG 1",_xlfn.XLOOKUP(D2658,'Zip Code Lookup'!$A$115:$A$148,'Zip Code Lookup'!$C$115:$C$148,"ORG 1"),"N/A")</f>
        <v>#N/A</v>
      </c>
    </row>
    <row r="2659" spans="5:6" x14ac:dyDescent="0.25">
      <c r="E2659" t="e">
        <f>_xlfn.XLOOKUP(_xlfn.XLOOKUP(D2659,'Zip Code Lookup'!$F$29:$F$1276,'Zip Code Lookup'!$G$29:$G$1276),'Data Entry'!$AC$2:$AC$85,'Data Entry'!$AD$2:$AD$85,"Not Found")</f>
        <v>#N/A</v>
      </c>
      <c r="F2659" t="e">
        <f>IF(E2659="ORG 6 / ORG 1",_xlfn.XLOOKUP(D2659,'Zip Code Lookup'!$A$115:$A$148,'Zip Code Lookup'!$C$115:$C$148,"ORG 1"),"N/A")</f>
        <v>#N/A</v>
      </c>
    </row>
    <row r="2660" spans="5:6" x14ac:dyDescent="0.25">
      <c r="E2660" t="e">
        <f>_xlfn.XLOOKUP(_xlfn.XLOOKUP(D2660,'Zip Code Lookup'!$F$29:$F$1276,'Zip Code Lookup'!$G$29:$G$1276),'Data Entry'!$AC$2:$AC$85,'Data Entry'!$AD$2:$AD$85,"Not Found")</f>
        <v>#N/A</v>
      </c>
      <c r="F2660" t="e">
        <f>IF(E2660="ORG 6 / ORG 1",_xlfn.XLOOKUP(D2660,'Zip Code Lookup'!$A$115:$A$148,'Zip Code Lookup'!$C$115:$C$148,"ORG 1"),"N/A")</f>
        <v>#N/A</v>
      </c>
    </row>
    <row r="2661" spans="5:6" x14ac:dyDescent="0.25">
      <c r="E2661" t="e">
        <f>_xlfn.XLOOKUP(_xlfn.XLOOKUP(D2661,'Zip Code Lookup'!$F$29:$F$1276,'Zip Code Lookup'!$G$29:$G$1276),'Data Entry'!$AC$2:$AC$85,'Data Entry'!$AD$2:$AD$85,"Not Found")</f>
        <v>#N/A</v>
      </c>
      <c r="F2661" t="e">
        <f>IF(E2661="ORG 6 / ORG 1",_xlfn.XLOOKUP(D2661,'Zip Code Lookup'!$A$115:$A$148,'Zip Code Lookup'!$C$115:$C$148,"ORG 1"),"N/A")</f>
        <v>#N/A</v>
      </c>
    </row>
    <row r="2662" spans="5:6" x14ac:dyDescent="0.25">
      <c r="E2662" t="e">
        <f>_xlfn.XLOOKUP(_xlfn.XLOOKUP(D2662,'Zip Code Lookup'!$F$29:$F$1276,'Zip Code Lookup'!$G$29:$G$1276),'Data Entry'!$AC$2:$AC$85,'Data Entry'!$AD$2:$AD$85,"Not Found")</f>
        <v>#N/A</v>
      </c>
      <c r="F2662" t="e">
        <f>IF(E2662="ORG 6 / ORG 1",_xlfn.XLOOKUP(D2662,'Zip Code Lookup'!$A$115:$A$148,'Zip Code Lookup'!$C$115:$C$148,"ORG 1"),"N/A")</f>
        <v>#N/A</v>
      </c>
    </row>
    <row r="2663" spans="5:6" x14ac:dyDescent="0.25">
      <c r="E2663" t="e">
        <f>_xlfn.XLOOKUP(_xlfn.XLOOKUP(D2663,'Zip Code Lookup'!$F$29:$F$1276,'Zip Code Lookup'!$G$29:$G$1276),'Data Entry'!$AC$2:$AC$85,'Data Entry'!$AD$2:$AD$85,"Not Found")</f>
        <v>#N/A</v>
      </c>
      <c r="F2663" t="e">
        <f>IF(E2663="ORG 6 / ORG 1",_xlfn.XLOOKUP(D2663,'Zip Code Lookup'!$A$115:$A$148,'Zip Code Lookup'!$C$115:$C$148,"ORG 1"),"N/A")</f>
        <v>#N/A</v>
      </c>
    </row>
    <row r="2664" spans="5:6" x14ac:dyDescent="0.25">
      <c r="E2664" t="e">
        <f>_xlfn.XLOOKUP(_xlfn.XLOOKUP(D2664,'Zip Code Lookup'!$F$29:$F$1276,'Zip Code Lookup'!$G$29:$G$1276),'Data Entry'!$AC$2:$AC$85,'Data Entry'!$AD$2:$AD$85,"Not Found")</f>
        <v>#N/A</v>
      </c>
      <c r="F2664" t="e">
        <f>IF(E2664="ORG 6 / ORG 1",_xlfn.XLOOKUP(D2664,'Zip Code Lookup'!$A$115:$A$148,'Zip Code Lookup'!$C$115:$C$148,"ORG 1"),"N/A")</f>
        <v>#N/A</v>
      </c>
    </row>
    <row r="2665" spans="5:6" x14ac:dyDescent="0.25">
      <c r="E2665" t="e">
        <f>_xlfn.XLOOKUP(_xlfn.XLOOKUP(D2665,'Zip Code Lookup'!$F$29:$F$1276,'Zip Code Lookup'!$G$29:$G$1276),'Data Entry'!$AC$2:$AC$85,'Data Entry'!$AD$2:$AD$85,"Not Found")</f>
        <v>#N/A</v>
      </c>
      <c r="F2665" t="e">
        <f>IF(E2665="ORG 6 / ORG 1",_xlfn.XLOOKUP(D2665,'Zip Code Lookup'!$A$115:$A$148,'Zip Code Lookup'!$C$115:$C$148,"ORG 1"),"N/A")</f>
        <v>#N/A</v>
      </c>
    </row>
    <row r="2666" spans="5:6" x14ac:dyDescent="0.25">
      <c r="E2666" t="e">
        <f>_xlfn.XLOOKUP(_xlfn.XLOOKUP(D2666,'Zip Code Lookup'!$F$29:$F$1276,'Zip Code Lookup'!$G$29:$G$1276),'Data Entry'!$AC$2:$AC$85,'Data Entry'!$AD$2:$AD$85,"Not Found")</f>
        <v>#N/A</v>
      </c>
      <c r="F2666" t="e">
        <f>IF(E2666="ORG 6 / ORG 1",_xlfn.XLOOKUP(D2666,'Zip Code Lookup'!$A$115:$A$148,'Zip Code Lookup'!$C$115:$C$148,"ORG 1"),"N/A")</f>
        <v>#N/A</v>
      </c>
    </row>
    <row r="2667" spans="5:6" x14ac:dyDescent="0.25">
      <c r="E2667" t="e">
        <f>_xlfn.XLOOKUP(_xlfn.XLOOKUP(D2667,'Zip Code Lookup'!$F$29:$F$1276,'Zip Code Lookup'!$G$29:$G$1276),'Data Entry'!$AC$2:$AC$85,'Data Entry'!$AD$2:$AD$85,"Not Found")</f>
        <v>#N/A</v>
      </c>
      <c r="F2667" t="e">
        <f>IF(E2667="ORG 6 / ORG 1",_xlfn.XLOOKUP(D2667,'Zip Code Lookup'!$A$115:$A$148,'Zip Code Lookup'!$C$115:$C$148,"ORG 1"),"N/A")</f>
        <v>#N/A</v>
      </c>
    </row>
    <row r="2668" spans="5:6" x14ac:dyDescent="0.25">
      <c r="E2668" t="e">
        <f>_xlfn.XLOOKUP(_xlfn.XLOOKUP(D2668,'Zip Code Lookup'!$F$29:$F$1276,'Zip Code Lookup'!$G$29:$G$1276),'Data Entry'!$AC$2:$AC$85,'Data Entry'!$AD$2:$AD$85,"Not Found")</f>
        <v>#N/A</v>
      </c>
      <c r="F2668" t="e">
        <f>IF(E2668="ORG 6 / ORG 1",_xlfn.XLOOKUP(D2668,'Zip Code Lookup'!$A$115:$A$148,'Zip Code Lookup'!$C$115:$C$148,"ORG 1"),"N/A")</f>
        <v>#N/A</v>
      </c>
    </row>
    <row r="2669" spans="5:6" x14ac:dyDescent="0.25">
      <c r="E2669" t="e">
        <f>_xlfn.XLOOKUP(_xlfn.XLOOKUP(D2669,'Zip Code Lookup'!$F$29:$F$1276,'Zip Code Lookup'!$G$29:$G$1276),'Data Entry'!$AC$2:$AC$85,'Data Entry'!$AD$2:$AD$85,"Not Found")</f>
        <v>#N/A</v>
      </c>
      <c r="F2669" t="e">
        <f>IF(E2669="ORG 6 / ORG 1",_xlfn.XLOOKUP(D2669,'Zip Code Lookup'!$A$115:$A$148,'Zip Code Lookup'!$C$115:$C$148,"ORG 1"),"N/A")</f>
        <v>#N/A</v>
      </c>
    </row>
    <row r="2670" spans="5:6" x14ac:dyDescent="0.25">
      <c r="E2670" t="e">
        <f>_xlfn.XLOOKUP(_xlfn.XLOOKUP(D2670,'Zip Code Lookup'!$F$29:$F$1276,'Zip Code Lookup'!$G$29:$G$1276),'Data Entry'!$AC$2:$AC$85,'Data Entry'!$AD$2:$AD$85,"Not Found")</f>
        <v>#N/A</v>
      </c>
      <c r="F2670" t="e">
        <f>IF(E2670="ORG 6 / ORG 1",_xlfn.XLOOKUP(D2670,'Zip Code Lookup'!$A$115:$A$148,'Zip Code Lookup'!$C$115:$C$148,"ORG 1"),"N/A")</f>
        <v>#N/A</v>
      </c>
    </row>
    <row r="2671" spans="5:6" x14ac:dyDescent="0.25">
      <c r="E2671" t="e">
        <f>_xlfn.XLOOKUP(_xlfn.XLOOKUP(D2671,'Zip Code Lookup'!$F$29:$F$1276,'Zip Code Lookup'!$G$29:$G$1276),'Data Entry'!$AC$2:$AC$85,'Data Entry'!$AD$2:$AD$85,"Not Found")</f>
        <v>#N/A</v>
      </c>
      <c r="F2671" t="e">
        <f>IF(E2671="ORG 6 / ORG 1",_xlfn.XLOOKUP(D2671,'Zip Code Lookup'!$A$115:$A$148,'Zip Code Lookup'!$C$115:$C$148,"ORG 1"),"N/A")</f>
        <v>#N/A</v>
      </c>
    </row>
    <row r="2672" spans="5:6" x14ac:dyDescent="0.25">
      <c r="E2672" t="e">
        <f>_xlfn.XLOOKUP(_xlfn.XLOOKUP(D2672,'Zip Code Lookup'!$F$29:$F$1276,'Zip Code Lookup'!$G$29:$G$1276),'Data Entry'!$AC$2:$AC$85,'Data Entry'!$AD$2:$AD$85,"Not Found")</f>
        <v>#N/A</v>
      </c>
      <c r="F2672" t="e">
        <f>IF(E2672="ORG 6 / ORG 1",_xlfn.XLOOKUP(D2672,'Zip Code Lookup'!$A$115:$A$148,'Zip Code Lookup'!$C$115:$C$148,"ORG 1"),"N/A")</f>
        <v>#N/A</v>
      </c>
    </row>
    <row r="2673" spans="5:6" x14ac:dyDescent="0.25">
      <c r="E2673" t="e">
        <f>_xlfn.XLOOKUP(_xlfn.XLOOKUP(D2673,'Zip Code Lookup'!$F$29:$F$1276,'Zip Code Lookup'!$G$29:$G$1276),'Data Entry'!$AC$2:$AC$85,'Data Entry'!$AD$2:$AD$85,"Not Found")</f>
        <v>#N/A</v>
      </c>
      <c r="F2673" t="e">
        <f>IF(E2673="ORG 6 / ORG 1",_xlfn.XLOOKUP(D2673,'Zip Code Lookup'!$A$115:$A$148,'Zip Code Lookup'!$C$115:$C$148,"ORG 1"),"N/A")</f>
        <v>#N/A</v>
      </c>
    </row>
    <row r="2674" spans="5:6" x14ac:dyDescent="0.25">
      <c r="E2674" t="e">
        <f>_xlfn.XLOOKUP(_xlfn.XLOOKUP(D2674,'Zip Code Lookup'!$F$29:$F$1276,'Zip Code Lookup'!$G$29:$G$1276),'Data Entry'!$AC$2:$AC$85,'Data Entry'!$AD$2:$AD$85,"Not Found")</f>
        <v>#N/A</v>
      </c>
      <c r="F2674" t="e">
        <f>IF(E2674="ORG 6 / ORG 1",_xlfn.XLOOKUP(D2674,'Zip Code Lookup'!$A$115:$A$148,'Zip Code Lookup'!$C$115:$C$148,"ORG 1"),"N/A")</f>
        <v>#N/A</v>
      </c>
    </row>
    <row r="2675" spans="5:6" x14ac:dyDescent="0.25">
      <c r="E2675" t="e">
        <f>_xlfn.XLOOKUP(_xlfn.XLOOKUP(D2675,'Zip Code Lookup'!$F$29:$F$1276,'Zip Code Lookup'!$G$29:$G$1276),'Data Entry'!$AC$2:$AC$85,'Data Entry'!$AD$2:$AD$85,"Not Found")</f>
        <v>#N/A</v>
      </c>
      <c r="F2675" t="e">
        <f>IF(E2675="ORG 6 / ORG 1",_xlfn.XLOOKUP(D2675,'Zip Code Lookup'!$A$115:$A$148,'Zip Code Lookup'!$C$115:$C$148,"ORG 1"),"N/A")</f>
        <v>#N/A</v>
      </c>
    </row>
    <row r="2676" spans="5:6" x14ac:dyDescent="0.25">
      <c r="E2676" t="e">
        <f>_xlfn.XLOOKUP(_xlfn.XLOOKUP(D2676,'Zip Code Lookup'!$F$29:$F$1276,'Zip Code Lookup'!$G$29:$G$1276),'Data Entry'!$AC$2:$AC$85,'Data Entry'!$AD$2:$AD$85,"Not Found")</f>
        <v>#N/A</v>
      </c>
      <c r="F2676" t="e">
        <f>IF(E2676="ORG 6 / ORG 1",_xlfn.XLOOKUP(D2676,'Zip Code Lookup'!$A$115:$A$148,'Zip Code Lookup'!$C$115:$C$148,"ORG 1"),"N/A")</f>
        <v>#N/A</v>
      </c>
    </row>
    <row r="2677" spans="5:6" x14ac:dyDescent="0.25">
      <c r="E2677" t="e">
        <f>_xlfn.XLOOKUP(_xlfn.XLOOKUP(D2677,'Zip Code Lookup'!$F$29:$F$1276,'Zip Code Lookup'!$G$29:$G$1276),'Data Entry'!$AC$2:$AC$85,'Data Entry'!$AD$2:$AD$85,"Not Found")</f>
        <v>#N/A</v>
      </c>
      <c r="F2677" t="e">
        <f>IF(E2677="ORG 6 / ORG 1",_xlfn.XLOOKUP(D2677,'Zip Code Lookup'!$A$115:$A$148,'Zip Code Lookup'!$C$115:$C$148,"ORG 1"),"N/A")</f>
        <v>#N/A</v>
      </c>
    </row>
    <row r="2678" spans="5:6" x14ac:dyDescent="0.25">
      <c r="E2678" t="e">
        <f>_xlfn.XLOOKUP(_xlfn.XLOOKUP(D2678,'Zip Code Lookup'!$F$29:$F$1276,'Zip Code Lookup'!$G$29:$G$1276),'Data Entry'!$AC$2:$AC$85,'Data Entry'!$AD$2:$AD$85,"Not Found")</f>
        <v>#N/A</v>
      </c>
      <c r="F2678" t="e">
        <f>IF(E2678="ORG 6 / ORG 1",_xlfn.XLOOKUP(D2678,'Zip Code Lookup'!$A$115:$A$148,'Zip Code Lookup'!$C$115:$C$148,"ORG 1"),"N/A")</f>
        <v>#N/A</v>
      </c>
    </row>
    <row r="2679" spans="5:6" x14ac:dyDescent="0.25">
      <c r="E2679" t="e">
        <f>_xlfn.XLOOKUP(_xlfn.XLOOKUP(D2679,'Zip Code Lookup'!$F$29:$F$1276,'Zip Code Lookup'!$G$29:$G$1276),'Data Entry'!$AC$2:$AC$85,'Data Entry'!$AD$2:$AD$85,"Not Found")</f>
        <v>#N/A</v>
      </c>
      <c r="F2679" t="e">
        <f>IF(E2679="ORG 6 / ORG 1",_xlfn.XLOOKUP(D2679,'Zip Code Lookup'!$A$115:$A$148,'Zip Code Lookup'!$C$115:$C$148,"ORG 1"),"N/A")</f>
        <v>#N/A</v>
      </c>
    </row>
    <row r="2680" spans="5:6" x14ac:dyDescent="0.25">
      <c r="E2680" t="e">
        <f>_xlfn.XLOOKUP(_xlfn.XLOOKUP(D2680,'Zip Code Lookup'!$F$29:$F$1276,'Zip Code Lookup'!$G$29:$G$1276),'Data Entry'!$AC$2:$AC$85,'Data Entry'!$AD$2:$AD$85,"Not Found")</f>
        <v>#N/A</v>
      </c>
      <c r="F2680" t="e">
        <f>IF(E2680="ORG 6 / ORG 1",_xlfn.XLOOKUP(D2680,'Zip Code Lookup'!$A$115:$A$148,'Zip Code Lookup'!$C$115:$C$148,"ORG 1"),"N/A")</f>
        <v>#N/A</v>
      </c>
    </row>
    <row r="2681" spans="5:6" x14ac:dyDescent="0.25">
      <c r="E2681" t="e">
        <f>_xlfn.XLOOKUP(_xlfn.XLOOKUP(D2681,'Zip Code Lookup'!$F$29:$F$1276,'Zip Code Lookup'!$G$29:$G$1276),'Data Entry'!$AC$2:$AC$85,'Data Entry'!$AD$2:$AD$85,"Not Found")</f>
        <v>#N/A</v>
      </c>
      <c r="F2681" t="e">
        <f>IF(E2681="ORG 6 / ORG 1",_xlfn.XLOOKUP(D2681,'Zip Code Lookup'!$A$115:$A$148,'Zip Code Lookup'!$C$115:$C$148,"ORG 1"),"N/A")</f>
        <v>#N/A</v>
      </c>
    </row>
    <row r="2682" spans="5:6" x14ac:dyDescent="0.25">
      <c r="E2682" t="e">
        <f>_xlfn.XLOOKUP(_xlfn.XLOOKUP(D2682,'Zip Code Lookup'!$F$29:$F$1276,'Zip Code Lookup'!$G$29:$G$1276),'Data Entry'!$AC$2:$AC$85,'Data Entry'!$AD$2:$AD$85,"Not Found")</f>
        <v>#N/A</v>
      </c>
      <c r="F2682" t="e">
        <f>IF(E2682="ORG 6 / ORG 1",_xlfn.XLOOKUP(D2682,'Zip Code Lookup'!$A$115:$A$148,'Zip Code Lookup'!$C$115:$C$148,"ORG 1"),"N/A")</f>
        <v>#N/A</v>
      </c>
    </row>
    <row r="2683" spans="5:6" x14ac:dyDescent="0.25">
      <c r="E2683" t="e">
        <f>_xlfn.XLOOKUP(_xlfn.XLOOKUP(D2683,'Zip Code Lookup'!$F$29:$F$1276,'Zip Code Lookup'!$G$29:$G$1276),'Data Entry'!$AC$2:$AC$85,'Data Entry'!$AD$2:$AD$85,"Not Found")</f>
        <v>#N/A</v>
      </c>
      <c r="F2683" t="e">
        <f>IF(E2683="ORG 6 / ORG 1",_xlfn.XLOOKUP(D2683,'Zip Code Lookup'!$A$115:$A$148,'Zip Code Lookup'!$C$115:$C$148,"ORG 1"),"N/A")</f>
        <v>#N/A</v>
      </c>
    </row>
    <row r="2684" spans="5:6" x14ac:dyDescent="0.25">
      <c r="E2684" t="e">
        <f>_xlfn.XLOOKUP(_xlfn.XLOOKUP(D2684,'Zip Code Lookup'!$F$29:$F$1276,'Zip Code Lookup'!$G$29:$G$1276),'Data Entry'!$AC$2:$AC$85,'Data Entry'!$AD$2:$AD$85,"Not Found")</f>
        <v>#N/A</v>
      </c>
      <c r="F2684" t="e">
        <f>IF(E2684="ORG 6 / ORG 1",_xlfn.XLOOKUP(D2684,'Zip Code Lookup'!$A$115:$A$148,'Zip Code Lookup'!$C$115:$C$148,"ORG 1"),"N/A")</f>
        <v>#N/A</v>
      </c>
    </row>
    <row r="2685" spans="5:6" x14ac:dyDescent="0.25">
      <c r="E2685" t="e">
        <f>_xlfn.XLOOKUP(_xlfn.XLOOKUP(D2685,'Zip Code Lookup'!$F$29:$F$1276,'Zip Code Lookup'!$G$29:$G$1276),'Data Entry'!$AC$2:$AC$85,'Data Entry'!$AD$2:$AD$85,"Not Found")</f>
        <v>#N/A</v>
      </c>
      <c r="F2685" t="e">
        <f>IF(E2685="ORG 6 / ORG 1",_xlfn.XLOOKUP(D2685,'Zip Code Lookup'!$A$115:$A$148,'Zip Code Lookup'!$C$115:$C$148,"ORG 1"),"N/A")</f>
        <v>#N/A</v>
      </c>
    </row>
    <row r="2686" spans="5:6" x14ac:dyDescent="0.25">
      <c r="E2686" t="e">
        <f>_xlfn.XLOOKUP(_xlfn.XLOOKUP(D2686,'Zip Code Lookup'!$F$29:$F$1276,'Zip Code Lookup'!$G$29:$G$1276),'Data Entry'!$AC$2:$AC$85,'Data Entry'!$AD$2:$AD$85,"Not Found")</f>
        <v>#N/A</v>
      </c>
      <c r="F2686" t="e">
        <f>IF(E2686="ORG 6 / ORG 1",_xlfn.XLOOKUP(D2686,'Zip Code Lookup'!$A$115:$A$148,'Zip Code Lookup'!$C$115:$C$148,"ORG 1"),"N/A")</f>
        <v>#N/A</v>
      </c>
    </row>
    <row r="2687" spans="5:6" x14ac:dyDescent="0.25">
      <c r="E2687" t="e">
        <f>_xlfn.XLOOKUP(_xlfn.XLOOKUP(D2687,'Zip Code Lookup'!$F$29:$F$1276,'Zip Code Lookup'!$G$29:$G$1276),'Data Entry'!$AC$2:$AC$85,'Data Entry'!$AD$2:$AD$85,"Not Found")</f>
        <v>#N/A</v>
      </c>
      <c r="F2687" t="e">
        <f>IF(E2687="ORG 6 / ORG 1",_xlfn.XLOOKUP(D2687,'Zip Code Lookup'!$A$115:$A$148,'Zip Code Lookup'!$C$115:$C$148,"ORG 1"),"N/A")</f>
        <v>#N/A</v>
      </c>
    </row>
    <row r="2688" spans="5:6" x14ac:dyDescent="0.25">
      <c r="E2688" t="e">
        <f>_xlfn.XLOOKUP(_xlfn.XLOOKUP(D2688,'Zip Code Lookup'!$F$29:$F$1276,'Zip Code Lookup'!$G$29:$G$1276),'Data Entry'!$AC$2:$AC$85,'Data Entry'!$AD$2:$AD$85,"Not Found")</f>
        <v>#N/A</v>
      </c>
      <c r="F2688" t="e">
        <f>IF(E2688="ORG 6 / ORG 1",_xlfn.XLOOKUP(D2688,'Zip Code Lookup'!$A$115:$A$148,'Zip Code Lookup'!$C$115:$C$148,"ORG 1"),"N/A")</f>
        <v>#N/A</v>
      </c>
    </row>
    <row r="2689" spans="5:6" x14ac:dyDescent="0.25">
      <c r="E2689" t="e">
        <f>_xlfn.XLOOKUP(_xlfn.XLOOKUP(D2689,'Zip Code Lookup'!$F$29:$F$1276,'Zip Code Lookup'!$G$29:$G$1276),'Data Entry'!$AC$2:$AC$85,'Data Entry'!$AD$2:$AD$85,"Not Found")</f>
        <v>#N/A</v>
      </c>
      <c r="F2689" t="e">
        <f>IF(E2689="ORG 6 / ORG 1",_xlfn.XLOOKUP(D2689,'Zip Code Lookup'!$A$115:$A$148,'Zip Code Lookup'!$C$115:$C$148,"ORG 1"),"N/A")</f>
        <v>#N/A</v>
      </c>
    </row>
    <row r="2690" spans="5:6" x14ac:dyDescent="0.25">
      <c r="E2690" t="e">
        <f>_xlfn.XLOOKUP(_xlfn.XLOOKUP(D2690,'Zip Code Lookup'!$F$29:$F$1276,'Zip Code Lookup'!$G$29:$G$1276),'Data Entry'!$AC$2:$AC$85,'Data Entry'!$AD$2:$AD$85,"Not Found")</f>
        <v>#N/A</v>
      </c>
      <c r="F2690" t="e">
        <f>IF(E2690="ORG 6 / ORG 1",_xlfn.XLOOKUP(D2690,'Zip Code Lookup'!$A$115:$A$148,'Zip Code Lookup'!$C$115:$C$148,"ORG 1"),"N/A")</f>
        <v>#N/A</v>
      </c>
    </row>
    <row r="2691" spans="5:6" x14ac:dyDescent="0.25">
      <c r="E2691" t="e">
        <f>_xlfn.XLOOKUP(_xlfn.XLOOKUP(D2691,'Zip Code Lookup'!$F$29:$F$1276,'Zip Code Lookup'!$G$29:$G$1276),'Data Entry'!$AC$2:$AC$85,'Data Entry'!$AD$2:$AD$85,"Not Found")</f>
        <v>#N/A</v>
      </c>
      <c r="F2691" t="e">
        <f>IF(E2691="ORG 6 / ORG 1",_xlfn.XLOOKUP(D2691,'Zip Code Lookup'!$A$115:$A$148,'Zip Code Lookup'!$C$115:$C$148,"ORG 1"),"N/A")</f>
        <v>#N/A</v>
      </c>
    </row>
    <row r="2692" spans="5:6" x14ac:dyDescent="0.25">
      <c r="E2692" t="e">
        <f>_xlfn.XLOOKUP(_xlfn.XLOOKUP(D2692,'Zip Code Lookup'!$F$29:$F$1276,'Zip Code Lookup'!$G$29:$G$1276),'Data Entry'!$AC$2:$AC$85,'Data Entry'!$AD$2:$AD$85,"Not Found")</f>
        <v>#N/A</v>
      </c>
      <c r="F2692" t="e">
        <f>IF(E2692="ORG 6 / ORG 1",_xlfn.XLOOKUP(D2692,'Zip Code Lookup'!$A$115:$A$148,'Zip Code Lookup'!$C$115:$C$148,"ORG 1"),"N/A")</f>
        <v>#N/A</v>
      </c>
    </row>
    <row r="2693" spans="5:6" x14ac:dyDescent="0.25">
      <c r="E2693" t="e">
        <f>_xlfn.XLOOKUP(_xlfn.XLOOKUP(D2693,'Zip Code Lookup'!$F$29:$F$1276,'Zip Code Lookup'!$G$29:$G$1276),'Data Entry'!$AC$2:$AC$85,'Data Entry'!$AD$2:$AD$85,"Not Found")</f>
        <v>#N/A</v>
      </c>
      <c r="F2693" t="e">
        <f>IF(E2693="ORG 6 / ORG 1",_xlfn.XLOOKUP(D2693,'Zip Code Lookup'!$A$115:$A$148,'Zip Code Lookup'!$C$115:$C$148,"ORG 1"),"N/A")</f>
        <v>#N/A</v>
      </c>
    </row>
    <row r="2694" spans="5:6" x14ac:dyDescent="0.25">
      <c r="E2694" t="e">
        <f>_xlfn.XLOOKUP(_xlfn.XLOOKUP(D2694,'Zip Code Lookup'!$F$29:$F$1276,'Zip Code Lookup'!$G$29:$G$1276),'Data Entry'!$AC$2:$AC$85,'Data Entry'!$AD$2:$AD$85,"Not Found")</f>
        <v>#N/A</v>
      </c>
      <c r="F2694" t="e">
        <f>IF(E2694="ORG 6 / ORG 1",_xlfn.XLOOKUP(D2694,'Zip Code Lookup'!$A$115:$A$148,'Zip Code Lookup'!$C$115:$C$148,"ORG 1"),"N/A")</f>
        <v>#N/A</v>
      </c>
    </row>
    <row r="2695" spans="5:6" x14ac:dyDescent="0.25">
      <c r="E2695" t="e">
        <f>_xlfn.XLOOKUP(_xlfn.XLOOKUP(D2695,'Zip Code Lookup'!$F$29:$F$1276,'Zip Code Lookup'!$G$29:$G$1276),'Data Entry'!$AC$2:$AC$85,'Data Entry'!$AD$2:$AD$85,"Not Found")</f>
        <v>#N/A</v>
      </c>
      <c r="F2695" t="e">
        <f>IF(E2695="ORG 6 / ORG 1",_xlfn.XLOOKUP(D2695,'Zip Code Lookup'!$A$115:$A$148,'Zip Code Lookup'!$C$115:$C$148,"ORG 1"),"N/A")</f>
        <v>#N/A</v>
      </c>
    </row>
    <row r="2696" spans="5:6" x14ac:dyDescent="0.25">
      <c r="E2696" t="e">
        <f>_xlfn.XLOOKUP(_xlfn.XLOOKUP(D2696,'Zip Code Lookup'!$F$29:$F$1276,'Zip Code Lookup'!$G$29:$G$1276),'Data Entry'!$AC$2:$AC$85,'Data Entry'!$AD$2:$AD$85,"Not Found")</f>
        <v>#N/A</v>
      </c>
      <c r="F2696" t="e">
        <f>IF(E2696="ORG 6 / ORG 1",_xlfn.XLOOKUP(D2696,'Zip Code Lookup'!$A$115:$A$148,'Zip Code Lookup'!$C$115:$C$148,"ORG 1"),"N/A")</f>
        <v>#N/A</v>
      </c>
    </row>
    <row r="2697" spans="5:6" x14ac:dyDescent="0.25">
      <c r="E2697" t="e">
        <f>_xlfn.XLOOKUP(_xlfn.XLOOKUP(D2697,'Zip Code Lookup'!$F$29:$F$1276,'Zip Code Lookup'!$G$29:$G$1276),'Data Entry'!$AC$2:$AC$85,'Data Entry'!$AD$2:$AD$85,"Not Found")</f>
        <v>#N/A</v>
      </c>
      <c r="F2697" t="e">
        <f>IF(E2697="ORG 6 / ORG 1",_xlfn.XLOOKUP(D2697,'Zip Code Lookup'!$A$115:$A$148,'Zip Code Lookup'!$C$115:$C$148,"ORG 1"),"N/A")</f>
        <v>#N/A</v>
      </c>
    </row>
    <row r="2698" spans="5:6" x14ac:dyDescent="0.25">
      <c r="E2698" t="e">
        <f>_xlfn.XLOOKUP(_xlfn.XLOOKUP(D2698,'Zip Code Lookup'!$F$29:$F$1276,'Zip Code Lookup'!$G$29:$G$1276),'Data Entry'!$AC$2:$AC$85,'Data Entry'!$AD$2:$AD$85,"Not Found")</f>
        <v>#N/A</v>
      </c>
      <c r="F2698" t="e">
        <f>IF(E2698="ORG 6 / ORG 1",_xlfn.XLOOKUP(D2698,'Zip Code Lookup'!$A$115:$A$148,'Zip Code Lookup'!$C$115:$C$148,"ORG 1"),"N/A")</f>
        <v>#N/A</v>
      </c>
    </row>
    <row r="2699" spans="5:6" x14ac:dyDescent="0.25">
      <c r="E2699" t="e">
        <f>_xlfn.XLOOKUP(_xlfn.XLOOKUP(D2699,'Zip Code Lookup'!$F$29:$F$1276,'Zip Code Lookup'!$G$29:$G$1276),'Data Entry'!$AC$2:$AC$85,'Data Entry'!$AD$2:$AD$85,"Not Found")</f>
        <v>#N/A</v>
      </c>
      <c r="F2699" t="e">
        <f>IF(E2699="ORG 6 / ORG 1",_xlfn.XLOOKUP(D2699,'Zip Code Lookup'!$A$115:$A$148,'Zip Code Lookup'!$C$115:$C$148,"ORG 1"),"N/A")</f>
        <v>#N/A</v>
      </c>
    </row>
    <row r="2700" spans="5:6" x14ac:dyDescent="0.25">
      <c r="E2700" t="e">
        <f>_xlfn.XLOOKUP(_xlfn.XLOOKUP(D2700,'Zip Code Lookup'!$F$29:$F$1276,'Zip Code Lookup'!$G$29:$G$1276),'Data Entry'!$AC$2:$AC$85,'Data Entry'!$AD$2:$AD$85,"Not Found")</f>
        <v>#N/A</v>
      </c>
      <c r="F2700" t="e">
        <f>IF(E2700="ORG 6 / ORG 1",_xlfn.XLOOKUP(D2700,'Zip Code Lookup'!$A$115:$A$148,'Zip Code Lookup'!$C$115:$C$148,"ORG 1"),"N/A")</f>
        <v>#N/A</v>
      </c>
    </row>
    <row r="2701" spans="5:6" x14ac:dyDescent="0.25">
      <c r="E2701" t="e">
        <f>_xlfn.XLOOKUP(_xlfn.XLOOKUP(D2701,'Zip Code Lookup'!$F$29:$F$1276,'Zip Code Lookup'!$G$29:$G$1276),'Data Entry'!$AC$2:$AC$85,'Data Entry'!$AD$2:$AD$85,"Not Found")</f>
        <v>#N/A</v>
      </c>
      <c r="F2701" t="e">
        <f>IF(E2701="ORG 6 / ORG 1",_xlfn.XLOOKUP(D2701,'Zip Code Lookup'!$A$115:$A$148,'Zip Code Lookup'!$C$115:$C$148,"ORG 1"),"N/A")</f>
        <v>#N/A</v>
      </c>
    </row>
    <row r="2702" spans="5:6" x14ac:dyDescent="0.25">
      <c r="E2702" t="e">
        <f>_xlfn.XLOOKUP(_xlfn.XLOOKUP(D2702,'Zip Code Lookup'!$F$29:$F$1276,'Zip Code Lookup'!$G$29:$G$1276),'Data Entry'!$AC$2:$AC$85,'Data Entry'!$AD$2:$AD$85,"Not Found")</f>
        <v>#N/A</v>
      </c>
      <c r="F2702" t="e">
        <f>IF(E2702="ORG 6 / ORG 1",_xlfn.XLOOKUP(D2702,'Zip Code Lookup'!$A$115:$A$148,'Zip Code Lookup'!$C$115:$C$148,"ORG 1"),"N/A")</f>
        <v>#N/A</v>
      </c>
    </row>
    <row r="2703" spans="5:6" x14ac:dyDescent="0.25">
      <c r="E2703" t="e">
        <f>_xlfn.XLOOKUP(_xlfn.XLOOKUP(D2703,'Zip Code Lookup'!$F$29:$F$1276,'Zip Code Lookup'!$G$29:$G$1276),'Data Entry'!$AC$2:$AC$85,'Data Entry'!$AD$2:$AD$85,"Not Found")</f>
        <v>#N/A</v>
      </c>
      <c r="F2703" t="e">
        <f>IF(E2703="ORG 6 / ORG 1",_xlfn.XLOOKUP(D2703,'Zip Code Lookup'!$A$115:$A$148,'Zip Code Lookup'!$C$115:$C$148,"ORG 1"),"N/A")</f>
        <v>#N/A</v>
      </c>
    </row>
    <row r="2704" spans="5:6" x14ac:dyDescent="0.25">
      <c r="E2704" t="e">
        <f>_xlfn.XLOOKUP(_xlfn.XLOOKUP(D2704,'Zip Code Lookup'!$F$29:$F$1276,'Zip Code Lookup'!$G$29:$G$1276),'Data Entry'!$AC$2:$AC$85,'Data Entry'!$AD$2:$AD$85,"Not Found")</f>
        <v>#N/A</v>
      </c>
      <c r="F2704" t="e">
        <f>IF(E2704="ORG 6 / ORG 1",_xlfn.XLOOKUP(D2704,'Zip Code Lookup'!$A$115:$A$148,'Zip Code Lookup'!$C$115:$C$148,"ORG 1"),"N/A")</f>
        <v>#N/A</v>
      </c>
    </row>
    <row r="2705" spans="5:6" x14ac:dyDescent="0.25">
      <c r="E2705" t="e">
        <f>_xlfn.XLOOKUP(_xlfn.XLOOKUP(D2705,'Zip Code Lookup'!$F$29:$F$1276,'Zip Code Lookup'!$G$29:$G$1276),'Data Entry'!$AC$2:$AC$85,'Data Entry'!$AD$2:$AD$85,"Not Found")</f>
        <v>#N/A</v>
      </c>
      <c r="F2705" t="e">
        <f>IF(E2705="ORG 6 / ORG 1",_xlfn.XLOOKUP(D2705,'Zip Code Lookup'!$A$115:$A$148,'Zip Code Lookup'!$C$115:$C$148,"ORG 1"),"N/A")</f>
        <v>#N/A</v>
      </c>
    </row>
    <row r="2706" spans="5:6" x14ac:dyDescent="0.25">
      <c r="E2706" t="e">
        <f>_xlfn.XLOOKUP(_xlfn.XLOOKUP(D2706,'Zip Code Lookup'!$F$29:$F$1276,'Zip Code Lookup'!$G$29:$G$1276),'Data Entry'!$AC$2:$AC$85,'Data Entry'!$AD$2:$AD$85,"Not Found")</f>
        <v>#N/A</v>
      </c>
      <c r="F2706" t="e">
        <f>IF(E2706="ORG 6 / ORG 1",_xlfn.XLOOKUP(D2706,'Zip Code Lookup'!$A$115:$A$148,'Zip Code Lookup'!$C$115:$C$148,"ORG 1"),"N/A")</f>
        <v>#N/A</v>
      </c>
    </row>
    <row r="2707" spans="5:6" x14ac:dyDescent="0.25">
      <c r="E2707" t="e">
        <f>_xlfn.XLOOKUP(_xlfn.XLOOKUP(D2707,'Zip Code Lookup'!$F$29:$F$1276,'Zip Code Lookup'!$G$29:$G$1276),'Data Entry'!$AC$2:$AC$85,'Data Entry'!$AD$2:$AD$85,"Not Found")</f>
        <v>#N/A</v>
      </c>
      <c r="F2707" t="e">
        <f>IF(E2707="ORG 6 / ORG 1",_xlfn.XLOOKUP(D2707,'Zip Code Lookup'!$A$115:$A$148,'Zip Code Lookup'!$C$115:$C$148,"ORG 1"),"N/A")</f>
        <v>#N/A</v>
      </c>
    </row>
    <row r="2708" spans="5:6" x14ac:dyDescent="0.25">
      <c r="E2708" t="e">
        <f>_xlfn.XLOOKUP(_xlfn.XLOOKUP(D2708,'Zip Code Lookup'!$F$29:$F$1276,'Zip Code Lookup'!$G$29:$G$1276),'Data Entry'!$AC$2:$AC$85,'Data Entry'!$AD$2:$AD$85,"Not Found")</f>
        <v>#N/A</v>
      </c>
      <c r="F2708" t="e">
        <f>IF(E2708="ORG 6 / ORG 1",_xlfn.XLOOKUP(D2708,'Zip Code Lookup'!$A$115:$A$148,'Zip Code Lookup'!$C$115:$C$148,"ORG 1"),"N/A")</f>
        <v>#N/A</v>
      </c>
    </row>
    <row r="2709" spans="5:6" x14ac:dyDescent="0.25">
      <c r="E2709" t="e">
        <f>_xlfn.XLOOKUP(_xlfn.XLOOKUP(D2709,'Zip Code Lookup'!$F$29:$F$1276,'Zip Code Lookup'!$G$29:$G$1276),'Data Entry'!$AC$2:$AC$85,'Data Entry'!$AD$2:$AD$85,"Not Found")</f>
        <v>#N/A</v>
      </c>
      <c r="F2709" t="e">
        <f>IF(E2709="ORG 6 / ORG 1",_xlfn.XLOOKUP(D2709,'Zip Code Lookup'!$A$115:$A$148,'Zip Code Lookup'!$C$115:$C$148,"ORG 1"),"N/A")</f>
        <v>#N/A</v>
      </c>
    </row>
    <row r="2710" spans="5:6" x14ac:dyDescent="0.25">
      <c r="E2710" t="e">
        <f>_xlfn.XLOOKUP(_xlfn.XLOOKUP(D2710,'Zip Code Lookup'!$F$29:$F$1276,'Zip Code Lookup'!$G$29:$G$1276),'Data Entry'!$AC$2:$AC$85,'Data Entry'!$AD$2:$AD$85,"Not Found")</f>
        <v>#N/A</v>
      </c>
      <c r="F2710" t="e">
        <f>IF(E2710="ORG 6 / ORG 1",_xlfn.XLOOKUP(D2710,'Zip Code Lookup'!$A$115:$A$148,'Zip Code Lookup'!$C$115:$C$148,"ORG 1"),"N/A")</f>
        <v>#N/A</v>
      </c>
    </row>
    <row r="2711" spans="5:6" x14ac:dyDescent="0.25">
      <c r="E2711" t="e">
        <f>_xlfn.XLOOKUP(_xlfn.XLOOKUP(D2711,'Zip Code Lookup'!$F$29:$F$1276,'Zip Code Lookup'!$G$29:$G$1276),'Data Entry'!$AC$2:$AC$85,'Data Entry'!$AD$2:$AD$85,"Not Found")</f>
        <v>#N/A</v>
      </c>
      <c r="F2711" t="e">
        <f>IF(E2711="ORG 6 / ORG 1",_xlfn.XLOOKUP(D2711,'Zip Code Lookup'!$A$115:$A$148,'Zip Code Lookup'!$C$115:$C$148,"ORG 1"),"N/A")</f>
        <v>#N/A</v>
      </c>
    </row>
    <row r="2712" spans="5:6" x14ac:dyDescent="0.25">
      <c r="E2712" t="e">
        <f>_xlfn.XLOOKUP(_xlfn.XLOOKUP(D2712,'Zip Code Lookup'!$F$29:$F$1276,'Zip Code Lookup'!$G$29:$G$1276),'Data Entry'!$AC$2:$AC$85,'Data Entry'!$AD$2:$AD$85,"Not Found")</f>
        <v>#N/A</v>
      </c>
      <c r="F2712" t="e">
        <f>IF(E2712="ORG 6 / ORG 1",_xlfn.XLOOKUP(D2712,'Zip Code Lookup'!$A$115:$A$148,'Zip Code Lookup'!$C$115:$C$148,"ORG 1"),"N/A")</f>
        <v>#N/A</v>
      </c>
    </row>
    <row r="2713" spans="5:6" x14ac:dyDescent="0.25">
      <c r="E2713" t="e">
        <f>_xlfn.XLOOKUP(_xlfn.XLOOKUP(D2713,'Zip Code Lookup'!$F$29:$F$1276,'Zip Code Lookup'!$G$29:$G$1276),'Data Entry'!$AC$2:$AC$85,'Data Entry'!$AD$2:$AD$85,"Not Found")</f>
        <v>#N/A</v>
      </c>
      <c r="F2713" t="e">
        <f>IF(E2713="ORG 6 / ORG 1",_xlfn.XLOOKUP(D2713,'Zip Code Lookup'!$A$115:$A$148,'Zip Code Lookup'!$C$115:$C$148,"ORG 1"),"N/A")</f>
        <v>#N/A</v>
      </c>
    </row>
    <row r="2714" spans="5:6" x14ac:dyDescent="0.25">
      <c r="E2714" t="e">
        <f>_xlfn.XLOOKUP(_xlfn.XLOOKUP(D2714,'Zip Code Lookup'!$F$29:$F$1276,'Zip Code Lookup'!$G$29:$G$1276),'Data Entry'!$AC$2:$AC$85,'Data Entry'!$AD$2:$AD$85,"Not Found")</f>
        <v>#N/A</v>
      </c>
      <c r="F2714" t="e">
        <f>IF(E2714="ORG 6 / ORG 1",_xlfn.XLOOKUP(D2714,'Zip Code Lookup'!$A$115:$A$148,'Zip Code Lookup'!$C$115:$C$148,"ORG 1"),"N/A")</f>
        <v>#N/A</v>
      </c>
    </row>
    <row r="2715" spans="5:6" x14ac:dyDescent="0.25">
      <c r="E2715" t="e">
        <f>_xlfn.XLOOKUP(_xlfn.XLOOKUP(D2715,'Zip Code Lookup'!$F$29:$F$1276,'Zip Code Lookup'!$G$29:$G$1276),'Data Entry'!$AC$2:$AC$85,'Data Entry'!$AD$2:$AD$85,"Not Found")</f>
        <v>#N/A</v>
      </c>
      <c r="F2715" t="e">
        <f>IF(E2715="ORG 6 / ORG 1",_xlfn.XLOOKUP(D2715,'Zip Code Lookup'!$A$115:$A$148,'Zip Code Lookup'!$C$115:$C$148,"ORG 1"),"N/A")</f>
        <v>#N/A</v>
      </c>
    </row>
    <row r="2716" spans="5:6" x14ac:dyDescent="0.25">
      <c r="E2716" t="e">
        <f>_xlfn.XLOOKUP(_xlfn.XLOOKUP(D2716,'Zip Code Lookup'!$F$29:$F$1276,'Zip Code Lookup'!$G$29:$G$1276),'Data Entry'!$AC$2:$AC$85,'Data Entry'!$AD$2:$AD$85,"Not Found")</f>
        <v>#N/A</v>
      </c>
      <c r="F2716" t="e">
        <f>IF(E2716="ORG 6 / ORG 1",_xlfn.XLOOKUP(D2716,'Zip Code Lookup'!$A$115:$A$148,'Zip Code Lookup'!$C$115:$C$148,"ORG 1"),"N/A")</f>
        <v>#N/A</v>
      </c>
    </row>
    <row r="2717" spans="5:6" x14ac:dyDescent="0.25">
      <c r="E2717" t="e">
        <f>_xlfn.XLOOKUP(_xlfn.XLOOKUP(D2717,'Zip Code Lookup'!$F$29:$F$1276,'Zip Code Lookup'!$G$29:$G$1276),'Data Entry'!$AC$2:$AC$85,'Data Entry'!$AD$2:$AD$85,"Not Found")</f>
        <v>#N/A</v>
      </c>
      <c r="F2717" t="e">
        <f>IF(E2717="ORG 6 / ORG 1",_xlfn.XLOOKUP(D2717,'Zip Code Lookup'!$A$115:$A$148,'Zip Code Lookup'!$C$115:$C$148,"ORG 1"),"N/A")</f>
        <v>#N/A</v>
      </c>
    </row>
    <row r="2718" spans="5:6" x14ac:dyDescent="0.25">
      <c r="E2718" t="e">
        <f>_xlfn.XLOOKUP(_xlfn.XLOOKUP(D2718,'Zip Code Lookup'!$F$29:$F$1276,'Zip Code Lookup'!$G$29:$G$1276),'Data Entry'!$AC$2:$AC$85,'Data Entry'!$AD$2:$AD$85,"Not Found")</f>
        <v>#N/A</v>
      </c>
      <c r="F2718" t="e">
        <f>IF(E2718="ORG 6 / ORG 1",_xlfn.XLOOKUP(D2718,'Zip Code Lookup'!$A$115:$A$148,'Zip Code Lookup'!$C$115:$C$148,"ORG 1"),"N/A")</f>
        <v>#N/A</v>
      </c>
    </row>
    <row r="2719" spans="5:6" x14ac:dyDescent="0.25">
      <c r="E2719" t="e">
        <f>_xlfn.XLOOKUP(_xlfn.XLOOKUP(D2719,'Zip Code Lookup'!$F$29:$F$1276,'Zip Code Lookup'!$G$29:$G$1276),'Data Entry'!$AC$2:$AC$85,'Data Entry'!$AD$2:$AD$85,"Not Found")</f>
        <v>#N/A</v>
      </c>
      <c r="F2719" t="e">
        <f>IF(E2719="ORG 6 / ORG 1",_xlfn.XLOOKUP(D2719,'Zip Code Lookup'!$A$115:$A$148,'Zip Code Lookup'!$C$115:$C$148,"ORG 1"),"N/A")</f>
        <v>#N/A</v>
      </c>
    </row>
    <row r="2720" spans="5:6" x14ac:dyDescent="0.25">
      <c r="E2720" t="e">
        <f>_xlfn.XLOOKUP(_xlfn.XLOOKUP(D2720,'Zip Code Lookup'!$F$29:$F$1276,'Zip Code Lookup'!$G$29:$G$1276),'Data Entry'!$AC$2:$AC$85,'Data Entry'!$AD$2:$AD$85,"Not Found")</f>
        <v>#N/A</v>
      </c>
      <c r="F2720" t="e">
        <f>IF(E2720="ORG 6 / ORG 1",_xlfn.XLOOKUP(D2720,'Zip Code Lookup'!$A$115:$A$148,'Zip Code Lookup'!$C$115:$C$148,"ORG 1"),"N/A")</f>
        <v>#N/A</v>
      </c>
    </row>
    <row r="2721" spans="5:6" x14ac:dyDescent="0.25">
      <c r="E2721" t="e">
        <f>_xlfn.XLOOKUP(_xlfn.XLOOKUP(D2721,'Zip Code Lookup'!$F$29:$F$1276,'Zip Code Lookup'!$G$29:$G$1276),'Data Entry'!$AC$2:$AC$85,'Data Entry'!$AD$2:$AD$85,"Not Found")</f>
        <v>#N/A</v>
      </c>
      <c r="F2721" t="e">
        <f>IF(E2721="ORG 6 / ORG 1",_xlfn.XLOOKUP(D2721,'Zip Code Lookup'!$A$115:$A$148,'Zip Code Lookup'!$C$115:$C$148,"ORG 1"),"N/A")</f>
        <v>#N/A</v>
      </c>
    </row>
    <row r="2722" spans="5:6" x14ac:dyDescent="0.25">
      <c r="E2722" t="e">
        <f>_xlfn.XLOOKUP(_xlfn.XLOOKUP(D2722,'Zip Code Lookup'!$F$29:$F$1276,'Zip Code Lookup'!$G$29:$G$1276),'Data Entry'!$AC$2:$AC$85,'Data Entry'!$AD$2:$AD$85,"Not Found")</f>
        <v>#N/A</v>
      </c>
      <c r="F2722" t="e">
        <f>IF(E2722="ORG 6 / ORG 1",_xlfn.XLOOKUP(D2722,'Zip Code Lookup'!$A$115:$A$148,'Zip Code Lookup'!$C$115:$C$148,"ORG 1"),"N/A")</f>
        <v>#N/A</v>
      </c>
    </row>
    <row r="2723" spans="5:6" x14ac:dyDescent="0.25">
      <c r="E2723" t="e">
        <f>_xlfn.XLOOKUP(_xlfn.XLOOKUP(D2723,'Zip Code Lookup'!$F$29:$F$1276,'Zip Code Lookup'!$G$29:$G$1276),'Data Entry'!$AC$2:$AC$85,'Data Entry'!$AD$2:$AD$85,"Not Found")</f>
        <v>#N/A</v>
      </c>
      <c r="F2723" t="e">
        <f>IF(E2723="ORG 6 / ORG 1",_xlfn.XLOOKUP(D2723,'Zip Code Lookup'!$A$115:$A$148,'Zip Code Lookup'!$C$115:$C$148,"ORG 1"),"N/A")</f>
        <v>#N/A</v>
      </c>
    </row>
    <row r="2724" spans="5:6" x14ac:dyDescent="0.25">
      <c r="E2724" t="e">
        <f>_xlfn.XLOOKUP(_xlfn.XLOOKUP(D2724,'Zip Code Lookup'!$F$29:$F$1276,'Zip Code Lookup'!$G$29:$G$1276),'Data Entry'!$AC$2:$AC$85,'Data Entry'!$AD$2:$AD$85,"Not Found")</f>
        <v>#N/A</v>
      </c>
      <c r="F2724" t="e">
        <f>IF(E2724="ORG 6 / ORG 1",_xlfn.XLOOKUP(D2724,'Zip Code Lookup'!$A$115:$A$148,'Zip Code Lookup'!$C$115:$C$148,"ORG 1"),"N/A")</f>
        <v>#N/A</v>
      </c>
    </row>
    <row r="2725" spans="5:6" x14ac:dyDescent="0.25">
      <c r="E2725" t="e">
        <f>_xlfn.XLOOKUP(_xlfn.XLOOKUP(D2725,'Zip Code Lookup'!$F$29:$F$1276,'Zip Code Lookup'!$G$29:$G$1276),'Data Entry'!$AC$2:$AC$85,'Data Entry'!$AD$2:$AD$85,"Not Found")</f>
        <v>#N/A</v>
      </c>
      <c r="F2725" t="e">
        <f>IF(E2725="ORG 6 / ORG 1",_xlfn.XLOOKUP(D2725,'Zip Code Lookup'!$A$115:$A$148,'Zip Code Lookup'!$C$115:$C$148,"ORG 1"),"N/A")</f>
        <v>#N/A</v>
      </c>
    </row>
    <row r="2726" spans="5:6" x14ac:dyDescent="0.25">
      <c r="E2726" t="e">
        <f>_xlfn.XLOOKUP(_xlfn.XLOOKUP(D2726,'Zip Code Lookup'!$F$29:$F$1276,'Zip Code Lookup'!$G$29:$G$1276),'Data Entry'!$AC$2:$AC$85,'Data Entry'!$AD$2:$AD$85,"Not Found")</f>
        <v>#N/A</v>
      </c>
      <c r="F2726" t="e">
        <f>IF(E2726="ORG 6 / ORG 1",_xlfn.XLOOKUP(D2726,'Zip Code Lookup'!$A$115:$A$148,'Zip Code Lookup'!$C$115:$C$148,"ORG 1"),"N/A")</f>
        <v>#N/A</v>
      </c>
    </row>
    <row r="2727" spans="5:6" x14ac:dyDescent="0.25">
      <c r="E2727" t="e">
        <f>_xlfn.XLOOKUP(_xlfn.XLOOKUP(D2727,'Zip Code Lookup'!$F$29:$F$1276,'Zip Code Lookup'!$G$29:$G$1276),'Data Entry'!$AC$2:$AC$85,'Data Entry'!$AD$2:$AD$85,"Not Found")</f>
        <v>#N/A</v>
      </c>
      <c r="F2727" t="e">
        <f>IF(E2727="ORG 6 / ORG 1",_xlfn.XLOOKUP(D2727,'Zip Code Lookup'!$A$115:$A$148,'Zip Code Lookup'!$C$115:$C$148,"ORG 1"),"N/A")</f>
        <v>#N/A</v>
      </c>
    </row>
    <row r="2728" spans="5:6" x14ac:dyDescent="0.25">
      <c r="E2728" t="e">
        <f>_xlfn.XLOOKUP(_xlfn.XLOOKUP(D2728,'Zip Code Lookup'!$F$29:$F$1276,'Zip Code Lookup'!$G$29:$G$1276),'Data Entry'!$AC$2:$AC$85,'Data Entry'!$AD$2:$AD$85,"Not Found")</f>
        <v>#N/A</v>
      </c>
      <c r="F2728" t="e">
        <f>IF(E2728="ORG 6 / ORG 1",_xlfn.XLOOKUP(D2728,'Zip Code Lookup'!$A$115:$A$148,'Zip Code Lookup'!$C$115:$C$148,"ORG 1"),"N/A")</f>
        <v>#N/A</v>
      </c>
    </row>
    <row r="2729" spans="5:6" x14ac:dyDescent="0.25">
      <c r="E2729" t="e">
        <f>_xlfn.XLOOKUP(_xlfn.XLOOKUP(D2729,'Zip Code Lookup'!$F$29:$F$1276,'Zip Code Lookup'!$G$29:$G$1276),'Data Entry'!$AC$2:$AC$85,'Data Entry'!$AD$2:$AD$85,"Not Found")</f>
        <v>#N/A</v>
      </c>
      <c r="F2729" t="e">
        <f>IF(E2729="ORG 6 / ORG 1",_xlfn.XLOOKUP(D2729,'Zip Code Lookup'!$A$115:$A$148,'Zip Code Lookup'!$C$115:$C$148,"ORG 1"),"N/A")</f>
        <v>#N/A</v>
      </c>
    </row>
    <row r="2730" spans="5:6" x14ac:dyDescent="0.25">
      <c r="E2730" t="e">
        <f>_xlfn.XLOOKUP(_xlfn.XLOOKUP(D2730,'Zip Code Lookup'!$F$29:$F$1276,'Zip Code Lookup'!$G$29:$G$1276),'Data Entry'!$AC$2:$AC$85,'Data Entry'!$AD$2:$AD$85,"Not Found")</f>
        <v>#N/A</v>
      </c>
      <c r="F2730" t="e">
        <f>IF(E2730="ORG 6 / ORG 1",_xlfn.XLOOKUP(D2730,'Zip Code Lookup'!$A$115:$A$148,'Zip Code Lookup'!$C$115:$C$148,"ORG 1"),"N/A")</f>
        <v>#N/A</v>
      </c>
    </row>
    <row r="2731" spans="5:6" x14ac:dyDescent="0.25">
      <c r="E2731" t="e">
        <f>_xlfn.XLOOKUP(_xlfn.XLOOKUP(D2731,'Zip Code Lookup'!$F$29:$F$1276,'Zip Code Lookup'!$G$29:$G$1276),'Data Entry'!$AC$2:$AC$85,'Data Entry'!$AD$2:$AD$85,"Not Found")</f>
        <v>#N/A</v>
      </c>
      <c r="F2731" t="e">
        <f>IF(E2731="ORG 6 / ORG 1",_xlfn.XLOOKUP(D2731,'Zip Code Lookup'!$A$115:$A$148,'Zip Code Lookup'!$C$115:$C$148,"ORG 1"),"N/A")</f>
        <v>#N/A</v>
      </c>
    </row>
    <row r="2732" spans="5:6" x14ac:dyDescent="0.25">
      <c r="E2732" t="e">
        <f>_xlfn.XLOOKUP(_xlfn.XLOOKUP(D2732,'Zip Code Lookup'!$F$29:$F$1276,'Zip Code Lookup'!$G$29:$G$1276),'Data Entry'!$AC$2:$AC$85,'Data Entry'!$AD$2:$AD$85,"Not Found")</f>
        <v>#N/A</v>
      </c>
      <c r="F2732" t="e">
        <f>IF(E2732="ORG 6 / ORG 1",_xlfn.XLOOKUP(D2732,'Zip Code Lookup'!$A$115:$A$148,'Zip Code Lookup'!$C$115:$C$148,"ORG 1"),"N/A")</f>
        <v>#N/A</v>
      </c>
    </row>
    <row r="2733" spans="5:6" x14ac:dyDescent="0.25">
      <c r="E2733" t="e">
        <f>_xlfn.XLOOKUP(_xlfn.XLOOKUP(D2733,'Zip Code Lookup'!$F$29:$F$1276,'Zip Code Lookup'!$G$29:$G$1276),'Data Entry'!$AC$2:$AC$85,'Data Entry'!$AD$2:$AD$85,"Not Found")</f>
        <v>#N/A</v>
      </c>
      <c r="F2733" t="e">
        <f>IF(E2733="ORG 6 / ORG 1",_xlfn.XLOOKUP(D2733,'Zip Code Lookup'!$A$115:$A$148,'Zip Code Lookup'!$C$115:$C$148,"ORG 1"),"N/A")</f>
        <v>#N/A</v>
      </c>
    </row>
    <row r="2734" spans="5:6" x14ac:dyDescent="0.25">
      <c r="E2734" t="e">
        <f>_xlfn.XLOOKUP(_xlfn.XLOOKUP(D2734,'Zip Code Lookup'!$F$29:$F$1276,'Zip Code Lookup'!$G$29:$G$1276),'Data Entry'!$AC$2:$AC$85,'Data Entry'!$AD$2:$AD$85,"Not Found")</f>
        <v>#N/A</v>
      </c>
      <c r="F2734" t="e">
        <f>IF(E2734="ORG 6 / ORG 1",_xlfn.XLOOKUP(D2734,'Zip Code Lookup'!$A$115:$A$148,'Zip Code Lookup'!$C$115:$C$148,"ORG 1"),"N/A")</f>
        <v>#N/A</v>
      </c>
    </row>
    <row r="2735" spans="5:6" x14ac:dyDescent="0.25">
      <c r="E2735" t="e">
        <f>_xlfn.XLOOKUP(_xlfn.XLOOKUP(D2735,'Zip Code Lookup'!$F$29:$F$1276,'Zip Code Lookup'!$G$29:$G$1276),'Data Entry'!$AC$2:$AC$85,'Data Entry'!$AD$2:$AD$85,"Not Found")</f>
        <v>#N/A</v>
      </c>
      <c r="F2735" t="e">
        <f>IF(E2735="ORG 6 / ORG 1",_xlfn.XLOOKUP(D2735,'Zip Code Lookup'!$A$115:$A$148,'Zip Code Lookup'!$C$115:$C$148,"ORG 1"),"N/A")</f>
        <v>#N/A</v>
      </c>
    </row>
    <row r="2736" spans="5:6" x14ac:dyDescent="0.25">
      <c r="E2736" t="e">
        <f>_xlfn.XLOOKUP(_xlfn.XLOOKUP(D2736,'Zip Code Lookup'!$F$29:$F$1276,'Zip Code Lookup'!$G$29:$G$1276),'Data Entry'!$AC$2:$AC$85,'Data Entry'!$AD$2:$AD$85,"Not Found")</f>
        <v>#N/A</v>
      </c>
      <c r="F2736" t="e">
        <f>IF(E2736="ORG 6 / ORG 1",_xlfn.XLOOKUP(D2736,'Zip Code Lookup'!$A$115:$A$148,'Zip Code Lookup'!$C$115:$C$148,"ORG 1"),"N/A")</f>
        <v>#N/A</v>
      </c>
    </row>
    <row r="2737" spans="5:6" x14ac:dyDescent="0.25">
      <c r="E2737" t="e">
        <f>_xlfn.XLOOKUP(_xlfn.XLOOKUP(D2737,'Zip Code Lookup'!$F$29:$F$1276,'Zip Code Lookup'!$G$29:$G$1276),'Data Entry'!$AC$2:$AC$85,'Data Entry'!$AD$2:$AD$85,"Not Found")</f>
        <v>#N/A</v>
      </c>
      <c r="F2737" t="e">
        <f>IF(E2737="ORG 6 / ORG 1",_xlfn.XLOOKUP(D2737,'Zip Code Lookup'!$A$115:$A$148,'Zip Code Lookup'!$C$115:$C$148,"ORG 1"),"N/A")</f>
        <v>#N/A</v>
      </c>
    </row>
    <row r="2738" spans="5:6" x14ac:dyDescent="0.25">
      <c r="E2738" t="e">
        <f>_xlfn.XLOOKUP(_xlfn.XLOOKUP(D2738,'Zip Code Lookup'!$F$29:$F$1276,'Zip Code Lookup'!$G$29:$G$1276),'Data Entry'!$AC$2:$AC$85,'Data Entry'!$AD$2:$AD$85,"Not Found")</f>
        <v>#N/A</v>
      </c>
      <c r="F2738" t="e">
        <f>IF(E2738="ORG 6 / ORG 1",_xlfn.XLOOKUP(D2738,'Zip Code Lookup'!$A$115:$A$148,'Zip Code Lookup'!$C$115:$C$148,"ORG 1"),"N/A")</f>
        <v>#N/A</v>
      </c>
    </row>
    <row r="2739" spans="5:6" x14ac:dyDescent="0.25">
      <c r="E2739" t="e">
        <f>_xlfn.XLOOKUP(_xlfn.XLOOKUP(D2739,'Zip Code Lookup'!$F$29:$F$1276,'Zip Code Lookup'!$G$29:$G$1276),'Data Entry'!$AC$2:$AC$85,'Data Entry'!$AD$2:$AD$85,"Not Found")</f>
        <v>#N/A</v>
      </c>
      <c r="F2739" t="e">
        <f>IF(E2739="ORG 6 / ORG 1",_xlfn.XLOOKUP(D2739,'Zip Code Lookup'!$A$115:$A$148,'Zip Code Lookup'!$C$115:$C$148,"ORG 1"),"N/A")</f>
        <v>#N/A</v>
      </c>
    </row>
    <row r="2740" spans="5:6" x14ac:dyDescent="0.25">
      <c r="E2740" t="e">
        <f>_xlfn.XLOOKUP(_xlfn.XLOOKUP(D2740,'Zip Code Lookup'!$F$29:$F$1276,'Zip Code Lookup'!$G$29:$G$1276),'Data Entry'!$AC$2:$AC$85,'Data Entry'!$AD$2:$AD$85,"Not Found")</f>
        <v>#N/A</v>
      </c>
      <c r="F2740" t="e">
        <f>IF(E2740="ORG 6 / ORG 1",_xlfn.XLOOKUP(D2740,'Zip Code Lookup'!$A$115:$A$148,'Zip Code Lookup'!$C$115:$C$148,"ORG 1"),"N/A")</f>
        <v>#N/A</v>
      </c>
    </row>
    <row r="2741" spans="5:6" x14ac:dyDescent="0.25">
      <c r="E2741" t="e">
        <f>_xlfn.XLOOKUP(_xlfn.XLOOKUP(D2741,'Zip Code Lookup'!$F$29:$F$1276,'Zip Code Lookup'!$G$29:$G$1276),'Data Entry'!$AC$2:$AC$85,'Data Entry'!$AD$2:$AD$85,"Not Found")</f>
        <v>#N/A</v>
      </c>
      <c r="F2741" t="e">
        <f>IF(E2741="ORG 6 / ORG 1",_xlfn.XLOOKUP(D2741,'Zip Code Lookup'!$A$115:$A$148,'Zip Code Lookup'!$C$115:$C$148,"ORG 1"),"N/A")</f>
        <v>#N/A</v>
      </c>
    </row>
    <row r="2742" spans="5:6" x14ac:dyDescent="0.25">
      <c r="E2742" t="e">
        <f>_xlfn.XLOOKUP(_xlfn.XLOOKUP(D2742,'Zip Code Lookup'!$F$29:$F$1276,'Zip Code Lookup'!$G$29:$G$1276),'Data Entry'!$AC$2:$AC$85,'Data Entry'!$AD$2:$AD$85,"Not Found")</f>
        <v>#N/A</v>
      </c>
      <c r="F2742" t="e">
        <f>IF(E2742="ORG 6 / ORG 1",_xlfn.XLOOKUP(D2742,'Zip Code Lookup'!$A$115:$A$148,'Zip Code Lookup'!$C$115:$C$148,"ORG 1"),"N/A")</f>
        <v>#N/A</v>
      </c>
    </row>
    <row r="2743" spans="5:6" x14ac:dyDescent="0.25">
      <c r="E2743" t="e">
        <f>_xlfn.XLOOKUP(_xlfn.XLOOKUP(D2743,'Zip Code Lookup'!$F$29:$F$1276,'Zip Code Lookup'!$G$29:$G$1276),'Data Entry'!$AC$2:$AC$85,'Data Entry'!$AD$2:$AD$85,"Not Found")</f>
        <v>#N/A</v>
      </c>
      <c r="F2743" t="e">
        <f>IF(E2743="ORG 6 / ORG 1",_xlfn.XLOOKUP(D2743,'Zip Code Lookup'!$A$115:$A$148,'Zip Code Lookup'!$C$115:$C$148,"ORG 1"),"N/A")</f>
        <v>#N/A</v>
      </c>
    </row>
    <row r="2744" spans="5:6" x14ac:dyDescent="0.25">
      <c r="E2744" t="e">
        <f>_xlfn.XLOOKUP(_xlfn.XLOOKUP(D2744,'Zip Code Lookup'!$F$29:$F$1276,'Zip Code Lookup'!$G$29:$G$1276),'Data Entry'!$AC$2:$AC$85,'Data Entry'!$AD$2:$AD$85,"Not Found")</f>
        <v>#N/A</v>
      </c>
      <c r="F2744" t="e">
        <f>IF(E2744="ORG 6 / ORG 1",_xlfn.XLOOKUP(D2744,'Zip Code Lookup'!$A$115:$A$148,'Zip Code Lookup'!$C$115:$C$148,"ORG 1"),"N/A")</f>
        <v>#N/A</v>
      </c>
    </row>
    <row r="2745" spans="5:6" x14ac:dyDescent="0.25">
      <c r="E2745" t="e">
        <f>_xlfn.XLOOKUP(_xlfn.XLOOKUP(D2745,'Zip Code Lookup'!$F$29:$F$1276,'Zip Code Lookup'!$G$29:$G$1276),'Data Entry'!$AC$2:$AC$85,'Data Entry'!$AD$2:$AD$85,"Not Found")</f>
        <v>#N/A</v>
      </c>
      <c r="F2745" t="e">
        <f>IF(E2745="ORG 6 / ORG 1",_xlfn.XLOOKUP(D2745,'Zip Code Lookup'!$A$115:$A$148,'Zip Code Lookup'!$C$115:$C$148,"ORG 1"),"N/A")</f>
        <v>#N/A</v>
      </c>
    </row>
    <row r="2746" spans="5:6" x14ac:dyDescent="0.25">
      <c r="E2746" t="e">
        <f>_xlfn.XLOOKUP(_xlfn.XLOOKUP(D2746,'Zip Code Lookup'!$F$29:$F$1276,'Zip Code Lookup'!$G$29:$G$1276),'Data Entry'!$AC$2:$AC$85,'Data Entry'!$AD$2:$AD$85,"Not Found")</f>
        <v>#N/A</v>
      </c>
      <c r="F2746" t="e">
        <f>IF(E2746="ORG 6 / ORG 1",_xlfn.XLOOKUP(D2746,'Zip Code Lookup'!$A$115:$A$148,'Zip Code Lookup'!$C$115:$C$148,"ORG 1"),"N/A")</f>
        <v>#N/A</v>
      </c>
    </row>
    <row r="2747" spans="5:6" x14ac:dyDescent="0.25">
      <c r="E2747" t="e">
        <f>_xlfn.XLOOKUP(_xlfn.XLOOKUP(D2747,'Zip Code Lookup'!$F$29:$F$1276,'Zip Code Lookup'!$G$29:$G$1276),'Data Entry'!$AC$2:$AC$85,'Data Entry'!$AD$2:$AD$85,"Not Found")</f>
        <v>#N/A</v>
      </c>
      <c r="F2747" t="e">
        <f>IF(E2747="ORG 6 / ORG 1",_xlfn.XLOOKUP(D2747,'Zip Code Lookup'!$A$115:$A$148,'Zip Code Lookup'!$C$115:$C$148,"ORG 1"),"N/A")</f>
        <v>#N/A</v>
      </c>
    </row>
    <row r="2748" spans="5:6" x14ac:dyDescent="0.25">
      <c r="E2748" t="e">
        <f>_xlfn.XLOOKUP(_xlfn.XLOOKUP(D2748,'Zip Code Lookup'!$F$29:$F$1276,'Zip Code Lookup'!$G$29:$G$1276),'Data Entry'!$AC$2:$AC$85,'Data Entry'!$AD$2:$AD$85,"Not Found")</f>
        <v>#N/A</v>
      </c>
      <c r="F2748" t="e">
        <f>IF(E2748="ORG 6 / ORG 1",_xlfn.XLOOKUP(D2748,'Zip Code Lookup'!$A$115:$A$148,'Zip Code Lookup'!$C$115:$C$148,"ORG 1"),"N/A")</f>
        <v>#N/A</v>
      </c>
    </row>
    <row r="2749" spans="5:6" x14ac:dyDescent="0.25">
      <c r="E2749" t="e">
        <f>_xlfn.XLOOKUP(_xlfn.XLOOKUP(D2749,'Zip Code Lookup'!$F$29:$F$1276,'Zip Code Lookup'!$G$29:$G$1276),'Data Entry'!$AC$2:$AC$85,'Data Entry'!$AD$2:$AD$85,"Not Found")</f>
        <v>#N/A</v>
      </c>
      <c r="F2749" t="e">
        <f>IF(E2749="ORG 6 / ORG 1",_xlfn.XLOOKUP(D2749,'Zip Code Lookup'!$A$115:$A$148,'Zip Code Lookup'!$C$115:$C$148,"ORG 1"),"N/A")</f>
        <v>#N/A</v>
      </c>
    </row>
    <row r="2750" spans="5:6" x14ac:dyDescent="0.25">
      <c r="E2750" t="e">
        <f>_xlfn.XLOOKUP(_xlfn.XLOOKUP(D2750,'Zip Code Lookup'!$F$29:$F$1276,'Zip Code Lookup'!$G$29:$G$1276),'Data Entry'!$AC$2:$AC$85,'Data Entry'!$AD$2:$AD$85,"Not Found")</f>
        <v>#N/A</v>
      </c>
      <c r="F2750" t="e">
        <f>IF(E2750="ORG 6 / ORG 1",_xlfn.XLOOKUP(D2750,'Zip Code Lookup'!$A$115:$A$148,'Zip Code Lookup'!$C$115:$C$148,"ORG 1"),"N/A")</f>
        <v>#N/A</v>
      </c>
    </row>
    <row r="2751" spans="5:6" x14ac:dyDescent="0.25">
      <c r="E2751" t="e">
        <f>_xlfn.XLOOKUP(_xlfn.XLOOKUP(D2751,'Zip Code Lookup'!$F$29:$F$1276,'Zip Code Lookup'!$G$29:$G$1276),'Data Entry'!$AC$2:$AC$85,'Data Entry'!$AD$2:$AD$85,"Not Found")</f>
        <v>#N/A</v>
      </c>
      <c r="F2751" t="e">
        <f>IF(E2751="ORG 6 / ORG 1",_xlfn.XLOOKUP(D2751,'Zip Code Lookup'!$A$115:$A$148,'Zip Code Lookup'!$C$115:$C$148,"ORG 1"),"N/A")</f>
        <v>#N/A</v>
      </c>
    </row>
    <row r="2752" spans="5:6" x14ac:dyDescent="0.25">
      <c r="E2752" t="e">
        <f>_xlfn.XLOOKUP(_xlfn.XLOOKUP(D2752,'Zip Code Lookup'!$F$29:$F$1276,'Zip Code Lookup'!$G$29:$G$1276),'Data Entry'!$AC$2:$AC$85,'Data Entry'!$AD$2:$AD$85,"Not Found")</f>
        <v>#N/A</v>
      </c>
      <c r="F2752" t="e">
        <f>IF(E2752="ORG 6 / ORG 1",_xlfn.XLOOKUP(D2752,'Zip Code Lookup'!$A$115:$A$148,'Zip Code Lookup'!$C$115:$C$148,"ORG 1"),"N/A")</f>
        <v>#N/A</v>
      </c>
    </row>
    <row r="2753" spans="5:6" x14ac:dyDescent="0.25">
      <c r="E2753" t="e">
        <f>_xlfn.XLOOKUP(_xlfn.XLOOKUP(D2753,'Zip Code Lookup'!$F$29:$F$1276,'Zip Code Lookup'!$G$29:$G$1276),'Data Entry'!$AC$2:$AC$85,'Data Entry'!$AD$2:$AD$85,"Not Found")</f>
        <v>#N/A</v>
      </c>
      <c r="F2753" t="e">
        <f>IF(E2753="ORG 6 / ORG 1",_xlfn.XLOOKUP(D2753,'Zip Code Lookup'!$A$115:$A$148,'Zip Code Lookup'!$C$115:$C$148,"ORG 1"),"N/A")</f>
        <v>#N/A</v>
      </c>
    </row>
    <row r="2754" spans="5:6" x14ac:dyDescent="0.25">
      <c r="E2754" t="e">
        <f>_xlfn.XLOOKUP(_xlfn.XLOOKUP(D2754,'Zip Code Lookup'!$F$29:$F$1276,'Zip Code Lookup'!$G$29:$G$1276),'Data Entry'!$AC$2:$AC$85,'Data Entry'!$AD$2:$AD$85,"Not Found")</f>
        <v>#N/A</v>
      </c>
      <c r="F2754" t="e">
        <f>IF(E2754="ORG 6 / ORG 1",_xlfn.XLOOKUP(D2754,'Zip Code Lookup'!$A$115:$A$148,'Zip Code Lookup'!$C$115:$C$148,"ORG 1"),"N/A")</f>
        <v>#N/A</v>
      </c>
    </row>
    <row r="2755" spans="5:6" x14ac:dyDescent="0.25">
      <c r="E2755" t="e">
        <f>_xlfn.XLOOKUP(_xlfn.XLOOKUP(D2755,'Zip Code Lookup'!$F$29:$F$1276,'Zip Code Lookup'!$G$29:$G$1276),'Data Entry'!$AC$2:$AC$85,'Data Entry'!$AD$2:$AD$85,"Not Found")</f>
        <v>#N/A</v>
      </c>
      <c r="F2755" t="e">
        <f>IF(E2755="ORG 6 / ORG 1",_xlfn.XLOOKUP(D2755,'Zip Code Lookup'!$A$115:$A$148,'Zip Code Lookup'!$C$115:$C$148,"ORG 1"),"N/A")</f>
        <v>#N/A</v>
      </c>
    </row>
    <row r="2756" spans="5:6" x14ac:dyDescent="0.25">
      <c r="E2756" t="e">
        <f>_xlfn.XLOOKUP(_xlfn.XLOOKUP(D2756,'Zip Code Lookup'!$F$29:$F$1276,'Zip Code Lookup'!$G$29:$G$1276),'Data Entry'!$AC$2:$AC$85,'Data Entry'!$AD$2:$AD$85,"Not Found")</f>
        <v>#N/A</v>
      </c>
      <c r="F2756" t="e">
        <f>IF(E2756="ORG 6 / ORG 1",_xlfn.XLOOKUP(D2756,'Zip Code Lookup'!$A$115:$A$148,'Zip Code Lookup'!$C$115:$C$148,"ORG 1"),"N/A")</f>
        <v>#N/A</v>
      </c>
    </row>
    <row r="2757" spans="5:6" x14ac:dyDescent="0.25">
      <c r="E2757" t="e">
        <f>_xlfn.XLOOKUP(_xlfn.XLOOKUP(D2757,'Zip Code Lookup'!$F$29:$F$1276,'Zip Code Lookup'!$G$29:$G$1276),'Data Entry'!$AC$2:$AC$85,'Data Entry'!$AD$2:$AD$85,"Not Found")</f>
        <v>#N/A</v>
      </c>
      <c r="F2757" t="e">
        <f>IF(E2757="ORG 6 / ORG 1",_xlfn.XLOOKUP(D2757,'Zip Code Lookup'!$A$115:$A$148,'Zip Code Lookup'!$C$115:$C$148,"ORG 1"),"N/A")</f>
        <v>#N/A</v>
      </c>
    </row>
    <row r="2758" spans="5:6" x14ac:dyDescent="0.25">
      <c r="E2758" t="e">
        <f>_xlfn.XLOOKUP(_xlfn.XLOOKUP(D2758,'Zip Code Lookup'!$F$29:$F$1276,'Zip Code Lookup'!$G$29:$G$1276),'Data Entry'!$AC$2:$AC$85,'Data Entry'!$AD$2:$AD$85,"Not Found")</f>
        <v>#N/A</v>
      </c>
      <c r="F2758" t="e">
        <f>IF(E2758="ORG 6 / ORG 1",_xlfn.XLOOKUP(D2758,'Zip Code Lookup'!$A$115:$A$148,'Zip Code Lookup'!$C$115:$C$148,"ORG 1"),"N/A")</f>
        <v>#N/A</v>
      </c>
    </row>
    <row r="2759" spans="5:6" x14ac:dyDescent="0.25">
      <c r="E2759" t="e">
        <f>_xlfn.XLOOKUP(_xlfn.XLOOKUP(D2759,'Zip Code Lookup'!$F$29:$F$1276,'Zip Code Lookup'!$G$29:$G$1276),'Data Entry'!$AC$2:$AC$85,'Data Entry'!$AD$2:$AD$85,"Not Found")</f>
        <v>#N/A</v>
      </c>
      <c r="F2759" t="e">
        <f>IF(E2759="ORG 6 / ORG 1",_xlfn.XLOOKUP(D2759,'Zip Code Lookup'!$A$115:$A$148,'Zip Code Lookup'!$C$115:$C$148,"ORG 1"),"N/A")</f>
        <v>#N/A</v>
      </c>
    </row>
    <row r="2760" spans="5:6" x14ac:dyDescent="0.25">
      <c r="E2760" t="e">
        <f>_xlfn.XLOOKUP(_xlfn.XLOOKUP(D2760,'Zip Code Lookup'!$F$29:$F$1276,'Zip Code Lookup'!$G$29:$G$1276),'Data Entry'!$AC$2:$AC$85,'Data Entry'!$AD$2:$AD$85,"Not Found")</f>
        <v>#N/A</v>
      </c>
      <c r="F2760" t="e">
        <f>IF(E2760="ORG 6 / ORG 1",_xlfn.XLOOKUP(D2760,'Zip Code Lookup'!$A$115:$A$148,'Zip Code Lookup'!$C$115:$C$148,"ORG 1"),"N/A")</f>
        <v>#N/A</v>
      </c>
    </row>
    <row r="2761" spans="5:6" x14ac:dyDescent="0.25">
      <c r="E2761" t="e">
        <f>_xlfn.XLOOKUP(_xlfn.XLOOKUP(D2761,'Zip Code Lookup'!$F$29:$F$1276,'Zip Code Lookup'!$G$29:$G$1276),'Data Entry'!$AC$2:$AC$85,'Data Entry'!$AD$2:$AD$85,"Not Found")</f>
        <v>#N/A</v>
      </c>
      <c r="F2761" t="e">
        <f>IF(E2761="ORG 6 / ORG 1",_xlfn.XLOOKUP(D2761,'Zip Code Lookup'!$A$115:$A$148,'Zip Code Lookup'!$C$115:$C$148,"ORG 1"),"N/A")</f>
        <v>#N/A</v>
      </c>
    </row>
    <row r="2762" spans="5:6" x14ac:dyDescent="0.25">
      <c r="E2762" t="e">
        <f>_xlfn.XLOOKUP(_xlfn.XLOOKUP(D2762,'Zip Code Lookup'!$F$29:$F$1276,'Zip Code Lookup'!$G$29:$G$1276),'Data Entry'!$AC$2:$AC$85,'Data Entry'!$AD$2:$AD$85,"Not Found")</f>
        <v>#N/A</v>
      </c>
      <c r="F2762" t="e">
        <f>IF(E2762="ORG 6 / ORG 1",_xlfn.XLOOKUP(D2762,'Zip Code Lookup'!$A$115:$A$148,'Zip Code Lookup'!$C$115:$C$148,"ORG 1"),"N/A")</f>
        <v>#N/A</v>
      </c>
    </row>
    <row r="2763" spans="5:6" x14ac:dyDescent="0.25">
      <c r="E2763" t="e">
        <f>_xlfn.XLOOKUP(_xlfn.XLOOKUP(D2763,'Zip Code Lookup'!$F$29:$F$1276,'Zip Code Lookup'!$G$29:$G$1276),'Data Entry'!$AC$2:$AC$85,'Data Entry'!$AD$2:$AD$85,"Not Found")</f>
        <v>#N/A</v>
      </c>
      <c r="F2763" t="e">
        <f>IF(E2763="ORG 6 / ORG 1",_xlfn.XLOOKUP(D2763,'Zip Code Lookup'!$A$115:$A$148,'Zip Code Lookup'!$C$115:$C$148,"ORG 1"),"N/A")</f>
        <v>#N/A</v>
      </c>
    </row>
    <row r="2764" spans="5:6" x14ac:dyDescent="0.25">
      <c r="E2764" t="e">
        <f>_xlfn.XLOOKUP(_xlfn.XLOOKUP(D2764,'Zip Code Lookup'!$F$29:$F$1276,'Zip Code Lookup'!$G$29:$G$1276),'Data Entry'!$AC$2:$AC$85,'Data Entry'!$AD$2:$AD$85,"Not Found")</f>
        <v>#N/A</v>
      </c>
      <c r="F2764" t="e">
        <f>IF(E2764="ORG 6 / ORG 1",_xlfn.XLOOKUP(D2764,'Zip Code Lookup'!$A$115:$A$148,'Zip Code Lookup'!$C$115:$C$148,"ORG 1"),"N/A")</f>
        <v>#N/A</v>
      </c>
    </row>
    <row r="2765" spans="5:6" x14ac:dyDescent="0.25">
      <c r="E2765" t="e">
        <f>_xlfn.XLOOKUP(_xlfn.XLOOKUP(D2765,'Zip Code Lookup'!$F$29:$F$1276,'Zip Code Lookup'!$G$29:$G$1276),'Data Entry'!$AC$2:$AC$85,'Data Entry'!$AD$2:$AD$85,"Not Found")</f>
        <v>#N/A</v>
      </c>
      <c r="F2765" t="e">
        <f>IF(E2765="ORG 6 / ORG 1",_xlfn.XLOOKUP(D2765,'Zip Code Lookup'!$A$115:$A$148,'Zip Code Lookup'!$C$115:$C$148,"ORG 1"),"N/A")</f>
        <v>#N/A</v>
      </c>
    </row>
    <row r="2766" spans="5:6" x14ac:dyDescent="0.25">
      <c r="E2766" t="e">
        <f>_xlfn.XLOOKUP(_xlfn.XLOOKUP(D2766,'Zip Code Lookup'!$F$29:$F$1276,'Zip Code Lookup'!$G$29:$G$1276),'Data Entry'!$AC$2:$AC$85,'Data Entry'!$AD$2:$AD$85,"Not Found")</f>
        <v>#N/A</v>
      </c>
      <c r="F2766" t="e">
        <f>IF(E2766="ORG 6 / ORG 1",_xlfn.XLOOKUP(D2766,'Zip Code Lookup'!$A$115:$A$148,'Zip Code Lookup'!$C$115:$C$148,"ORG 1"),"N/A")</f>
        <v>#N/A</v>
      </c>
    </row>
    <row r="2767" spans="5:6" x14ac:dyDescent="0.25">
      <c r="E2767" t="e">
        <f>_xlfn.XLOOKUP(_xlfn.XLOOKUP(D2767,'Zip Code Lookup'!$F$29:$F$1276,'Zip Code Lookup'!$G$29:$G$1276),'Data Entry'!$AC$2:$AC$85,'Data Entry'!$AD$2:$AD$85,"Not Found")</f>
        <v>#N/A</v>
      </c>
      <c r="F2767" t="e">
        <f>IF(E2767="ORG 6 / ORG 1",_xlfn.XLOOKUP(D2767,'Zip Code Lookup'!$A$115:$A$148,'Zip Code Lookup'!$C$115:$C$148,"ORG 1"),"N/A")</f>
        <v>#N/A</v>
      </c>
    </row>
    <row r="2768" spans="5:6" x14ac:dyDescent="0.25">
      <c r="E2768" t="e">
        <f>_xlfn.XLOOKUP(_xlfn.XLOOKUP(D2768,'Zip Code Lookup'!$F$29:$F$1276,'Zip Code Lookup'!$G$29:$G$1276),'Data Entry'!$AC$2:$AC$85,'Data Entry'!$AD$2:$AD$85,"Not Found")</f>
        <v>#N/A</v>
      </c>
      <c r="F2768" t="e">
        <f>IF(E2768="ORG 6 / ORG 1",_xlfn.XLOOKUP(D2768,'Zip Code Lookup'!$A$115:$A$148,'Zip Code Lookup'!$C$115:$C$148,"ORG 1"),"N/A")</f>
        <v>#N/A</v>
      </c>
    </row>
    <row r="2769" spans="5:6" x14ac:dyDescent="0.25">
      <c r="E2769" t="e">
        <f>_xlfn.XLOOKUP(_xlfn.XLOOKUP(D2769,'Zip Code Lookup'!$F$29:$F$1276,'Zip Code Lookup'!$G$29:$G$1276),'Data Entry'!$AC$2:$AC$85,'Data Entry'!$AD$2:$AD$85,"Not Found")</f>
        <v>#N/A</v>
      </c>
      <c r="F2769" t="e">
        <f>IF(E2769="ORG 6 / ORG 1",_xlfn.XLOOKUP(D2769,'Zip Code Lookup'!$A$115:$A$148,'Zip Code Lookup'!$C$115:$C$148,"ORG 1"),"N/A")</f>
        <v>#N/A</v>
      </c>
    </row>
    <row r="2770" spans="5:6" x14ac:dyDescent="0.25">
      <c r="E2770" t="e">
        <f>_xlfn.XLOOKUP(_xlfn.XLOOKUP(D2770,'Zip Code Lookup'!$F$29:$F$1276,'Zip Code Lookup'!$G$29:$G$1276),'Data Entry'!$AC$2:$AC$85,'Data Entry'!$AD$2:$AD$85,"Not Found")</f>
        <v>#N/A</v>
      </c>
      <c r="F2770" t="e">
        <f>IF(E2770="ORG 6 / ORG 1",_xlfn.XLOOKUP(D2770,'Zip Code Lookup'!$A$115:$A$148,'Zip Code Lookup'!$C$115:$C$148,"ORG 1"),"N/A")</f>
        <v>#N/A</v>
      </c>
    </row>
    <row r="2771" spans="5:6" x14ac:dyDescent="0.25">
      <c r="E2771" t="e">
        <f>_xlfn.XLOOKUP(_xlfn.XLOOKUP(D2771,'Zip Code Lookup'!$F$29:$F$1276,'Zip Code Lookup'!$G$29:$G$1276),'Data Entry'!$AC$2:$AC$85,'Data Entry'!$AD$2:$AD$85,"Not Found")</f>
        <v>#N/A</v>
      </c>
      <c r="F2771" t="e">
        <f>IF(E2771="ORG 6 / ORG 1",_xlfn.XLOOKUP(D2771,'Zip Code Lookup'!$A$115:$A$148,'Zip Code Lookup'!$C$115:$C$148,"ORG 1"),"N/A")</f>
        <v>#N/A</v>
      </c>
    </row>
    <row r="2772" spans="5:6" x14ac:dyDescent="0.25">
      <c r="E2772" t="e">
        <f>_xlfn.XLOOKUP(_xlfn.XLOOKUP(D2772,'Zip Code Lookup'!$F$29:$F$1276,'Zip Code Lookup'!$G$29:$G$1276),'Data Entry'!$AC$2:$AC$85,'Data Entry'!$AD$2:$AD$85,"Not Found")</f>
        <v>#N/A</v>
      </c>
      <c r="F2772" t="e">
        <f>IF(E2772="ORG 6 / ORG 1",_xlfn.XLOOKUP(D2772,'Zip Code Lookup'!$A$115:$A$148,'Zip Code Lookup'!$C$115:$C$148,"ORG 1"),"N/A")</f>
        <v>#N/A</v>
      </c>
    </row>
    <row r="2773" spans="5:6" x14ac:dyDescent="0.25">
      <c r="E2773" t="e">
        <f>_xlfn.XLOOKUP(_xlfn.XLOOKUP(D2773,'Zip Code Lookup'!$F$29:$F$1276,'Zip Code Lookup'!$G$29:$G$1276),'Data Entry'!$AC$2:$AC$85,'Data Entry'!$AD$2:$AD$85,"Not Found")</f>
        <v>#N/A</v>
      </c>
      <c r="F2773" t="e">
        <f>IF(E2773="ORG 6 / ORG 1",_xlfn.XLOOKUP(D2773,'Zip Code Lookup'!$A$115:$A$148,'Zip Code Lookup'!$C$115:$C$148,"ORG 1"),"N/A")</f>
        <v>#N/A</v>
      </c>
    </row>
    <row r="2774" spans="5:6" x14ac:dyDescent="0.25">
      <c r="E2774" t="e">
        <f>_xlfn.XLOOKUP(_xlfn.XLOOKUP(D2774,'Zip Code Lookup'!$F$29:$F$1276,'Zip Code Lookup'!$G$29:$G$1276),'Data Entry'!$AC$2:$AC$85,'Data Entry'!$AD$2:$AD$85,"Not Found")</f>
        <v>#N/A</v>
      </c>
      <c r="F2774" t="e">
        <f>IF(E2774="ORG 6 / ORG 1",_xlfn.XLOOKUP(D2774,'Zip Code Lookup'!$A$115:$A$148,'Zip Code Lookup'!$C$115:$C$148,"ORG 1"),"N/A")</f>
        <v>#N/A</v>
      </c>
    </row>
    <row r="2775" spans="5:6" x14ac:dyDescent="0.25">
      <c r="E2775" t="e">
        <f>_xlfn.XLOOKUP(_xlfn.XLOOKUP(D2775,'Zip Code Lookup'!$F$29:$F$1276,'Zip Code Lookup'!$G$29:$G$1276),'Data Entry'!$AC$2:$AC$85,'Data Entry'!$AD$2:$AD$85,"Not Found")</f>
        <v>#N/A</v>
      </c>
      <c r="F2775" t="e">
        <f>IF(E2775="ORG 6 / ORG 1",_xlfn.XLOOKUP(D2775,'Zip Code Lookup'!$A$115:$A$148,'Zip Code Lookup'!$C$115:$C$148,"ORG 1"),"N/A")</f>
        <v>#N/A</v>
      </c>
    </row>
    <row r="2776" spans="5:6" x14ac:dyDescent="0.25">
      <c r="E2776" t="e">
        <f>_xlfn.XLOOKUP(_xlfn.XLOOKUP(D2776,'Zip Code Lookup'!$F$29:$F$1276,'Zip Code Lookup'!$G$29:$G$1276),'Data Entry'!$AC$2:$AC$85,'Data Entry'!$AD$2:$AD$85,"Not Found")</f>
        <v>#N/A</v>
      </c>
      <c r="F2776" t="e">
        <f>IF(E2776="ORG 6 / ORG 1",_xlfn.XLOOKUP(D2776,'Zip Code Lookup'!$A$115:$A$148,'Zip Code Lookup'!$C$115:$C$148,"ORG 1"),"N/A")</f>
        <v>#N/A</v>
      </c>
    </row>
    <row r="2777" spans="5:6" x14ac:dyDescent="0.25">
      <c r="E2777" t="e">
        <f>_xlfn.XLOOKUP(_xlfn.XLOOKUP(D2777,'Zip Code Lookup'!$F$29:$F$1276,'Zip Code Lookup'!$G$29:$G$1276),'Data Entry'!$AC$2:$AC$85,'Data Entry'!$AD$2:$AD$85,"Not Found")</f>
        <v>#N/A</v>
      </c>
      <c r="F2777" t="e">
        <f>IF(E2777="ORG 6 / ORG 1",_xlfn.XLOOKUP(D2777,'Zip Code Lookup'!$A$115:$A$148,'Zip Code Lookup'!$C$115:$C$148,"ORG 1"),"N/A")</f>
        <v>#N/A</v>
      </c>
    </row>
    <row r="2778" spans="5:6" x14ac:dyDescent="0.25">
      <c r="E2778" t="e">
        <f>_xlfn.XLOOKUP(_xlfn.XLOOKUP(D2778,'Zip Code Lookup'!$F$29:$F$1276,'Zip Code Lookup'!$G$29:$G$1276),'Data Entry'!$AC$2:$AC$85,'Data Entry'!$AD$2:$AD$85,"Not Found")</f>
        <v>#N/A</v>
      </c>
      <c r="F2778" t="e">
        <f>IF(E2778="ORG 6 / ORG 1",_xlfn.XLOOKUP(D2778,'Zip Code Lookup'!$A$115:$A$148,'Zip Code Lookup'!$C$115:$C$148,"ORG 1"),"N/A")</f>
        <v>#N/A</v>
      </c>
    </row>
    <row r="2779" spans="5:6" x14ac:dyDescent="0.25">
      <c r="E2779" t="e">
        <f>_xlfn.XLOOKUP(_xlfn.XLOOKUP(D2779,'Zip Code Lookup'!$F$29:$F$1276,'Zip Code Lookup'!$G$29:$G$1276),'Data Entry'!$AC$2:$AC$85,'Data Entry'!$AD$2:$AD$85,"Not Found")</f>
        <v>#N/A</v>
      </c>
      <c r="F2779" t="e">
        <f>IF(E2779="ORG 6 / ORG 1",_xlfn.XLOOKUP(D2779,'Zip Code Lookup'!$A$115:$A$148,'Zip Code Lookup'!$C$115:$C$148,"ORG 1"),"N/A")</f>
        <v>#N/A</v>
      </c>
    </row>
    <row r="2780" spans="5:6" x14ac:dyDescent="0.25">
      <c r="E2780" t="e">
        <f>_xlfn.XLOOKUP(_xlfn.XLOOKUP(D2780,'Zip Code Lookup'!$F$29:$F$1276,'Zip Code Lookup'!$G$29:$G$1276),'Data Entry'!$AC$2:$AC$85,'Data Entry'!$AD$2:$AD$85,"Not Found")</f>
        <v>#N/A</v>
      </c>
      <c r="F2780" t="e">
        <f>IF(E2780="ORG 6 / ORG 1",_xlfn.XLOOKUP(D2780,'Zip Code Lookup'!$A$115:$A$148,'Zip Code Lookup'!$C$115:$C$148,"ORG 1"),"N/A")</f>
        <v>#N/A</v>
      </c>
    </row>
    <row r="2781" spans="5:6" x14ac:dyDescent="0.25">
      <c r="E2781" t="e">
        <f>_xlfn.XLOOKUP(_xlfn.XLOOKUP(D2781,'Zip Code Lookup'!$F$29:$F$1276,'Zip Code Lookup'!$G$29:$G$1276),'Data Entry'!$AC$2:$AC$85,'Data Entry'!$AD$2:$AD$85,"Not Found")</f>
        <v>#N/A</v>
      </c>
      <c r="F2781" t="e">
        <f>IF(E2781="ORG 6 / ORG 1",_xlfn.XLOOKUP(D2781,'Zip Code Lookup'!$A$115:$A$148,'Zip Code Lookup'!$C$115:$C$148,"ORG 1"),"N/A")</f>
        <v>#N/A</v>
      </c>
    </row>
    <row r="2782" spans="5:6" x14ac:dyDescent="0.25">
      <c r="E2782" t="e">
        <f>_xlfn.XLOOKUP(_xlfn.XLOOKUP(D2782,'Zip Code Lookup'!$F$29:$F$1276,'Zip Code Lookup'!$G$29:$G$1276),'Data Entry'!$AC$2:$AC$85,'Data Entry'!$AD$2:$AD$85,"Not Found")</f>
        <v>#N/A</v>
      </c>
      <c r="F2782" t="e">
        <f>IF(E2782="ORG 6 / ORG 1",_xlfn.XLOOKUP(D2782,'Zip Code Lookup'!$A$115:$A$148,'Zip Code Lookup'!$C$115:$C$148,"ORG 1"),"N/A")</f>
        <v>#N/A</v>
      </c>
    </row>
    <row r="2783" spans="5:6" x14ac:dyDescent="0.25">
      <c r="E2783" t="e">
        <f>_xlfn.XLOOKUP(_xlfn.XLOOKUP(D2783,'Zip Code Lookup'!$F$29:$F$1276,'Zip Code Lookup'!$G$29:$G$1276),'Data Entry'!$AC$2:$AC$85,'Data Entry'!$AD$2:$AD$85,"Not Found")</f>
        <v>#N/A</v>
      </c>
      <c r="F2783" t="e">
        <f>IF(E2783="ORG 6 / ORG 1",_xlfn.XLOOKUP(D2783,'Zip Code Lookup'!$A$115:$A$148,'Zip Code Lookup'!$C$115:$C$148,"ORG 1"),"N/A")</f>
        <v>#N/A</v>
      </c>
    </row>
    <row r="2784" spans="5:6" x14ac:dyDescent="0.25">
      <c r="E2784" t="e">
        <f>_xlfn.XLOOKUP(_xlfn.XLOOKUP(D2784,'Zip Code Lookup'!$F$29:$F$1276,'Zip Code Lookup'!$G$29:$G$1276),'Data Entry'!$AC$2:$AC$85,'Data Entry'!$AD$2:$AD$85,"Not Found")</f>
        <v>#N/A</v>
      </c>
      <c r="F2784" t="e">
        <f>IF(E2784="ORG 6 / ORG 1",_xlfn.XLOOKUP(D2784,'Zip Code Lookup'!$A$115:$A$148,'Zip Code Lookup'!$C$115:$C$148,"ORG 1"),"N/A")</f>
        <v>#N/A</v>
      </c>
    </row>
    <row r="2785" spans="5:6" x14ac:dyDescent="0.25">
      <c r="E2785" t="e">
        <f>_xlfn.XLOOKUP(_xlfn.XLOOKUP(D2785,'Zip Code Lookup'!$F$29:$F$1276,'Zip Code Lookup'!$G$29:$G$1276),'Data Entry'!$AC$2:$AC$85,'Data Entry'!$AD$2:$AD$85,"Not Found")</f>
        <v>#N/A</v>
      </c>
      <c r="F2785" t="e">
        <f>IF(E2785="ORG 6 / ORG 1",_xlfn.XLOOKUP(D2785,'Zip Code Lookup'!$A$115:$A$148,'Zip Code Lookup'!$C$115:$C$148,"ORG 1"),"N/A")</f>
        <v>#N/A</v>
      </c>
    </row>
    <row r="2786" spans="5:6" x14ac:dyDescent="0.25">
      <c r="E2786" t="e">
        <f>_xlfn.XLOOKUP(_xlfn.XLOOKUP(D2786,'Zip Code Lookup'!$F$29:$F$1276,'Zip Code Lookup'!$G$29:$G$1276),'Data Entry'!$AC$2:$AC$85,'Data Entry'!$AD$2:$AD$85,"Not Found")</f>
        <v>#N/A</v>
      </c>
      <c r="F2786" t="e">
        <f>IF(E2786="ORG 6 / ORG 1",_xlfn.XLOOKUP(D2786,'Zip Code Lookup'!$A$115:$A$148,'Zip Code Lookup'!$C$115:$C$148,"ORG 1"),"N/A")</f>
        <v>#N/A</v>
      </c>
    </row>
    <row r="2787" spans="5:6" x14ac:dyDescent="0.25">
      <c r="E2787" t="e">
        <f>_xlfn.XLOOKUP(_xlfn.XLOOKUP(D2787,'Zip Code Lookup'!$F$29:$F$1276,'Zip Code Lookup'!$G$29:$G$1276),'Data Entry'!$AC$2:$AC$85,'Data Entry'!$AD$2:$AD$85,"Not Found")</f>
        <v>#N/A</v>
      </c>
      <c r="F2787" t="e">
        <f>IF(E2787="ORG 6 / ORG 1",_xlfn.XLOOKUP(D2787,'Zip Code Lookup'!$A$115:$A$148,'Zip Code Lookup'!$C$115:$C$148,"ORG 1"),"N/A")</f>
        <v>#N/A</v>
      </c>
    </row>
    <row r="2788" spans="5:6" x14ac:dyDescent="0.25">
      <c r="E2788" t="e">
        <f>_xlfn.XLOOKUP(_xlfn.XLOOKUP(D2788,'Zip Code Lookup'!$F$29:$F$1276,'Zip Code Lookup'!$G$29:$G$1276),'Data Entry'!$AC$2:$AC$85,'Data Entry'!$AD$2:$AD$85,"Not Found")</f>
        <v>#N/A</v>
      </c>
      <c r="F2788" t="e">
        <f>IF(E2788="ORG 6 / ORG 1",_xlfn.XLOOKUP(D2788,'Zip Code Lookup'!$A$115:$A$148,'Zip Code Lookup'!$C$115:$C$148,"ORG 1"),"N/A")</f>
        <v>#N/A</v>
      </c>
    </row>
    <row r="2789" spans="5:6" x14ac:dyDescent="0.25">
      <c r="E2789" t="e">
        <f>_xlfn.XLOOKUP(_xlfn.XLOOKUP(D2789,'Zip Code Lookup'!$F$29:$F$1276,'Zip Code Lookup'!$G$29:$G$1276),'Data Entry'!$AC$2:$AC$85,'Data Entry'!$AD$2:$AD$85,"Not Found")</f>
        <v>#N/A</v>
      </c>
      <c r="F2789" t="e">
        <f>IF(E2789="ORG 6 / ORG 1",_xlfn.XLOOKUP(D2789,'Zip Code Lookup'!$A$115:$A$148,'Zip Code Lookup'!$C$115:$C$148,"ORG 1"),"N/A")</f>
        <v>#N/A</v>
      </c>
    </row>
    <row r="2790" spans="5:6" x14ac:dyDescent="0.25">
      <c r="E2790" t="e">
        <f>_xlfn.XLOOKUP(_xlfn.XLOOKUP(D2790,'Zip Code Lookup'!$F$29:$F$1276,'Zip Code Lookup'!$G$29:$G$1276),'Data Entry'!$AC$2:$AC$85,'Data Entry'!$AD$2:$AD$85,"Not Found")</f>
        <v>#N/A</v>
      </c>
      <c r="F2790" t="e">
        <f>IF(E2790="ORG 6 / ORG 1",_xlfn.XLOOKUP(D2790,'Zip Code Lookup'!$A$115:$A$148,'Zip Code Lookup'!$C$115:$C$148,"ORG 1"),"N/A")</f>
        <v>#N/A</v>
      </c>
    </row>
    <row r="2791" spans="5:6" x14ac:dyDescent="0.25">
      <c r="E2791" t="e">
        <f>_xlfn.XLOOKUP(_xlfn.XLOOKUP(D2791,'Zip Code Lookup'!$F$29:$F$1276,'Zip Code Lookup'!$G$29:$G$1276),'Data Entry'!$AC$2:$AC$85,'Data Entry'!$AD$2:$AD$85,"Not Found")</f>
        <v>#N/A</v>
      </c>
      <c r="F2791" t="e">
        <f>IF(E2791="ORG 6 / ORG 1",_xlfn.XLOOKUP(D2791,'Zip Code Lookup'!$A$115:$A$148,'Zip Code Lookup'!$C$115:$C$148,"ORG 1"),"N/A")</f>
        <v>#N/A</v>
      </c>
    </row>
    <row r="2792" spans="5:6" x14ac:dyDescent="0.25">
      <c r="E2792" t="e">
        <f>_xlfn.XLOOKUP(_xlfn.XLOOKUP(D2792,'Zip Code Lookup'!$F$29:$F$1276,'Zip Code Lookup'!$G$29:$G$1276),'Data Entry'!$AC$2:$AC$85,'Data Entry'!$AD$2:$AD$85,"Not Found")</f>
        <v>#N/A</v>
      </c>
      <c r="F2792" t="e">
        <f>IF(E2792="ORG 6 / ORG 1",_xlfn.XLOOKUP(D2792,'Zip Code Lookup'!$A$115:$A$148,'Zip Code Lookup'!$C$115:$C$148,"ORG 1"),"N/A")</f>
        <v>#N/A</v>
      </c>
    </row>
    <row r="2793" spans="5:6" x14ac:dyDescent="0.25">
      <c r="E2793" t="e">
        <f>_xlfn.XLOOKUP(_xlfn.XLOOKUP(D2793,'Zip Code Lookup'!$F$29:$F$1276,'Zip Code Lookup'!$G$29:$G$1276),'Data Entry'!$AC$2:$AC$85,'Data Entry'!$AD$2:$AD$85,"Not Found")</f>
        <v>#N/A</v>
      </c>
      <c r="F2793" t="e">
        <f>IF(E2793="ORG 6 / ORG 1",_xlfn.XLOOKUP(D2793,'Zip Code Lookup'!$A$115:$A$148,'Zip Code Lookup'!$C$115:$C$148,"ORG 1"),"N/A")</f>
        <v>#N/A</v>
      </c>
    </row>
    <row r="2794" spans="5:6" x14ac:dyDescent="0.25">
      <c r="E2794" t="e">
        <f>_xlfn.XLOOKUP(_xlfn.XLOOKUP(D2794,'Zip Code Lookup'!$F$29:$F$1276,'Zip Code Lookup'!$G$29:$G$1276),'Data Entry'!$AC$2:$AC$85,'Data Entry'!$AD$2:$AD$85,"Not Found")</f>
        <v>#N/A</v>
      </c>
      <c r="F2794" t="e">
        <f>IF(E2794="ORG 6 / ORG 1",_xlfn.XLOOKUP(D2794,'Zip Code Lookup'!$A$115:$A$148,'Zip Code Lookup'!$C$115:$C$148,"ORG 1"),"N/A")</f>
        <v>#N/A</v>
      </c>
    </row>
    <row r="2795" spans="5:6" x14ac:dyDescent="0.25">
      <c r="E2795" t="e">
        <f>_xlfn.XLOOKUP(_xlfn.XLOOKUP(D2795,'Zip Code Lookup'!$F$29:$F$1276,'Zip Code Lookup'!$G$29:$G$1276),'Data Entry'!$AC$2:$AC$85,'Data Entry'!$AD$2:$AD$85,"Not Found")</f>
        <v>#N/A</v>
      </c>
      <c r="F2795" t="e">
        <f>IF(E2795="ORG 6 / ORG 1",_xlfn.XLOOKUP(D2795,'Zip Code Lookup'!$A$115:$A$148,'Zip Code Lookup'!$C$115:$C$148,"ORG 1"),"N/A")</f>
        <v>#N/A</v>
      </c>
    </row>
    <row r="2796" spans="5:6" x14ac:dyDescent="0.25">
      <c r="E2796" t="e">
        <f>_xlfn.XLOOKUP(_xlfn.XLOOKUP(D2796,'Zip Code Lookup'!$F$29:$F$1276,'Zip Code Lookup'!$G$29:$G$1276),'Data Entry'!$AC$2:$AC$85,'Data Entry'!$AD$2:$AD$85,"Not Found")</f>
        <v>#N/A</v>
      </c>
      <c r="F2796" t="e">
        <f>IF(E2796="ORG 6 / ORG 1",_xlfn.XLOOKUP(D2796,'Zip Code Lookup'!$A$115:$A$148,'Zip Code Lookup'!$C$115:$C$148,"ORG 1"),"N/A")</f>
        <v>#N/A</v>
      </c>
    </row>
    <row r="2797" spans="5:6" x14ac:dyDescent="0.25">
      <c r="E2797" t="e">
        <f>_xlfn.XLOOKUP(_xlfn.XLOOKUP(D2797,'Zip Code Lookup'!$F$29:$F$1276,'Zip Code Lookup'!$G$29:$G$1276),'Data Entry'!$AC$2:$AC$85,'Data Entry'!$AD$2:$AD$85,"Not Found")</f>
        <v>#N/A</v>
      </c>
      <c r="F2797" t="e">
        <f>IF(E2797="ORG 6 / ORG 1",_xlfn.XLOOKUP(D2797,'Zip Code Lookup'!$A$115:$A$148,'Zip Code Lookup'!$C$115:$C$148,"ORG 1"),"N/A")</f>
        <v>#N/A</v>
      </c>
    </row>
    <row r="2798" spans="5:6" x14ac:dyDescent="0.25">
      <c r="E2798" t="e">
        <f>_xlfn.XLOOKUP(_xlfn.XLOOKUP(D2798,'Zip Code Lookup'!$F$29:$F$1276,'Zip Code Lookup'!$G$29:$G$1276),'Data Entry'!$AC$2:$AC$85,'Data Entry'!$AD$2:$AD$85,"Not Found")</f>
        <v>#N/A</v>
      </c>
      <c r="F2798" t="e">
        <f>IF(E2798="ORG 6 / ORG 1",_xlfn.XLOOKUP(D2798,'Zip Code Lookup'!$A$115:$A$148,'Zip Code Lookup'!$C$115:$C$148,"ORG 1"),"N/A")</f>
        <v>#N/A</v>
      </c>
    </row>
    <row r="2799" spans="5:6" x14ac:dyDescent="0.25">
      <c r="E2799" t="e">
        <f>_xlfn.XLOOKUP(_xlfn.XLOOKUP(D2799,'Zip Code Lookup'!$F$29:$F$1276,'Zip Code Lookup'!$G$29:$G$1276),'Data Entry'!$AC$2:$AC$85,'Data Entry'!$AD$2:$AD$85,"Not Found")</f>
        <v>#N/A</v>
      </c>
      <c r="F2799" t="e">
        <f>IF(E2799="ORG 6 / ORG 1",_xlfn.XLOOKUP(D2799,'Zip Code Lookup'!$A$115:$A$148,'Zip Code Lookup'!$C$115:$C$148,"ORG 1"),"N/A")</f>
        <v>#N/A</v>
      </c>
    </row>
    <row r="2800" spans="5:6" x14ac:dyDescent="0.25">
      <c r="E2800" t="e">
        <f>_xlfn.XLOOKUP(_xlfn.XLOOKUP(D2800,'Zip Code Lookup'!$F$29:$F$1276,'Zip Code Lookup'!$G$29:$G$1276),'Data Entry'!$AC$2:$AC$85,'Data Entry'!$AD$2:$AD$85,"Not Found")</f>
        <v>#N/A</v>
      </c>
      <c r="F2800" t="e">
        <f>IF(E2800="ORG 6 / ORG 1",_xlfn.XLOOKUP(D2800,'Zip Code Lookup'!$A$115:$A$148,'Zip Code Lookup'!$C$115:$C$148,"ORG 1"),"N/A")</f>
        <v>#N/A</v>
      </c>
    </row>
    <row r="2801" spans="5:6" x14ac:dyDescent="0.25">
      <c r="E2801" t="e">
        <f>_xlfn.XLOOKUP(_xlfn.XLOOKUP(D2801,'Zip Code Lookup'!$F$29:$F$1276,'Zip Code Lookup'!$G$29:$G$1276),'Data Entry'!$AC$2:$AC$85,'Data Entry'!$AD$2:$AD$85,"Not Found")</f>
        <v>#N/A</v>
      </c>
      <c r="F2801" t="e">
        <f>IF(E2801="ORG 6 / ORG 1",_xlfn.XLOOKUP(D2801,'Zip Code Lookup'!$A$115:$A$148,'Zip Code Lookup'!$C$115:$C$148,"ORG 1"),"N/A")</f>
        <v>#N/A</v>
      </c>
    </row>
    <row r="2802" spans="5:6" x14ac:dyDescent="0.25">
      <c r="E2802" t="e">
        <f>_xlfn.XLOOKUP(_xlfn.XLOOKUP(D2802,'Zip Code Lookup'!$F$29:$F$1276,'Zip Code Lookup'!$G$29:$G$1276),'Data Entry'!$AC$2:$AC$85,'Data Entry'!$AD$2:$AD$85,"Not Found")</f>
        <v>#N/A</v>
      </c>
      <c r="F2802" t="e">
        <f>IF(E2802="ORG 6 / ORG 1",_xlfn.XLOOKUP(D2802,'Zip Code Lookup'!$A$115:$A$148,'Zip Code Lookup'!$C$115:$C$148,"ORG 1"),"N/A")</f>
        <v>#N/A</v>
      </c>
    </row>
    <row r="2803" spans="5:6" x14ac:dyDescent="0.25">
      <c r="E2803" t="e">
        <f>_xlfn.XLOOKUP(_xlfn.XLOOKUP(D2803,'Zip Code Lookup'!$F$29:$F$1276,'Zip Code Lookup'!$G$29:$G$1276),'Data Entry'!$AC$2:$AC$85,'Data Entry'!$AD$2:$AD$85,"Not Found")</f>
        <v>#N/A</v>
      </c>
      <c r="F2803" t="e">
        <f>IF(E2803="ORG 6 / ORG 1",_xlfn.XLOOKUP(D2803,'Zip Code Lookup'!$A$115:$A$148,'Zip Code Lookup'!$C$115:$C$148,"ORG 1"),"N/A")</f>
        <v>#N/A</v>
      </c>
    </row>
    <row r="2804" spans="5:6" x14ac:dyDescent="0.25">
      <c r="E2804" t="e">
        <f>_xlfn.XLOOKUP(_xlfn.XLOOKUP(D2804,'Zip Code Lookup'!$F$29:$F$1276,'Zip Code Lookup'!$G$29:$G$1276),'Data Entry'!$AC$2:$AC$85,'Data Entry'!$AD$2:$AD$85,"Not Found")</f>
        <v>#N/A</v>
      </c>
      <c r="F2804" t="e">
        <f>IF(E2804="ORG 6 / ORG 1",_xlfn.XLOOKUP(D2804,'Zip Code Lookup'!$A$115:$A$148,'Zip Code Lookup'!$C$115:$C$148,"ORG 1"),"N/A")</f>
        <v>#N/A</v>
      </c>
    </row>
    <row r="2805" spans="5:6" x14ac:dyDescent="0.25">
      <c r="E2805" t="e">
        <f>_xlfn.XLOOKUP(_xlfn.XLOOKUP(D2805,'Zip Code Lookup'!$F$29:$F$1276,'Zip Code Lookup'!$G$29:$G$1276),'Data Entry'!$AC$2:$AC$85,'Data Entry'!$AD$2:$AD$85,"Not Found")</f>
        <v>#N/A</v>
      </c>
      <c r="F2805" t="e">
        <f>IF(E2805="ORG 6 / ORG 1",_xlfn.XLOOKUP(D2805,'Zip Code Lookup'!$A$115:$A$148,'Zip Code Lookup'!$C$115:$C$148,"ORG 1"),"N/A")</f>
        <v>#N/A</v>
      </c>
    </row>
    <row r="2806" spans="5:6" x14ac:dyDescent="0.25">
      <c r="E2806" t="e">
        <f>_xlfn.XLOOKUP(_xlfn.XLOOKUP(D2806,'Zip Code Lookup'!$F$29:$F$1276,'Zip Code Lookup'!$G$29:$G$1276),'Data Entry'!$AC$2:$AC$85,'Data Entry'!$AD$2:$AD$85,"Not Found")</f>
        <v>#N/A</v>
      </c>
      <c r="F2806" t="e">
        <f>IF(E2806="ORG 6 / ORG 1",_xlfn.XLOOKUP(D2806,'Zip Code Lookup'!$A$115:$A$148,'Zip Code Lookup'!$C$115:$C$148,"ORG 1"),"N/A")</f>
        <v>#N/A</v>
      </c>
    </row>
    <row r="2807" spans="5:6" x14ac:dyDescent="0.25">
      <c r="E2807" t="e">
        <f>_xlfn.XLOOKUP(_xlfn.XLOOKUP(D2807,'Zip Code Lookup'!$F$29:$F$1276,'Zip Code Lookup'!$G$29:$G$1276),'Data Entry'!$AC$2:$AC$85,'Data Entry'!$AD$2:$AD$85,"Not Found")</f>
        <v>#N/A</v>
      </c>
      <c r="F2807" t="e">
        <f>IF(E2807="ORG 6 / ORG 1",_xlfn.XLOOKUP(D2807,'Zip Code Lookup'!$A$115:$A$148,'Zip Code Lookup'!$C$115:$C$148,"ORG 1"),"N/A")</f>
        <v>#N/A</v>
      </c>
    </row>
    <row r="2808" spans="5:6" x14ac:dyDescent="0.25">
      <c r="E2808" t="e">
        <f>_xlfn.XLOOKUP(_xlfn.XLOOKUP(D2808,'Zip Code Lookup'!$F$29:$F$1276,'Zip Code Lookup'!$G$29:$G$1276),'Data Entry'!$AC$2:$AC$85,'Data Entry'!$AD$2:$AD$85,"Not Found")</f>
        <v>#N/A</v>
      </c>
      <c r="F2808" t="e">
        <f>IF(E2808="ORG 6 / ORG 1",_xlfn.XLOOKUP(D2808,'Zip Code Lookup'!$A$115:$A$148,'Zip Code Lookup'!$C$115:$C$148,"ORG 1"),"N/A")</f>
        <v>#N/A</v>
      </c>
    </row>
    <row r="2809" spans="5:6" x14ac:dyDescent="0.25">
      <c r="E2809" t="e">
        <f>_xlfn.XLOOKUP(_xlfn.XLOOKUP(D2809,'Zip Code Lookup'!$F$29:$F$1276,'Zip Code Lookup'!$G$29:$G$1276),'Data Entry'!$AC$2:$AC$85,'Data Entry'!$AD$2:$AD$85,"Not Found")</f>
        <v>#N/A</v>
      </c>
      <c r="F2809" t="e">
        <f>IF(E2809="ORG 6 / ORG 1",_xlfn.XLOOKUP(D2809,'Zip Code Lookup'!$A$115:$A$148,'Zip Code Lookup'!$C$115:$C$148,"ORG 1"),"N/A")</f>
        <v>#N/A</v>
      </c>
    </row>
    <row r="2810" spans="5:6" x14ac:dyDescent="0.25">
      <c r="E2810" t="e">
        <f>_xlfn.XLOOKUP(_xlfn.XLOOKUP(D2810,'Zip Code Lookup'!$F$29:$F$1276,'Zip Code Lookup'!$G$29:$G$1276),'Data Entry'!$AC$2:$AC$85,'Data Entry'!$AD$2:$AD$85,"Not Found")</f>
        <v>#N/A</v>
      </c>
      <c r="F2810" t="e">
        <f>IF(E2810="ORG 6 / ORG 1",_xlfn.XLOOKUP(D2810,'Zip Code Lookup'!$A$115:$A$148,'Zip Code Lookup'!$C$115:$C$148,"ORG 1"),"N/A")</f>
        <v>#N/A</v>
      </c>
    </row>
    <row r="2811" spans="5:6" x14ac:dyDescent="0.25">
      <c r="E2811" t="e">
        <f>_xlfn.XLOOKUP(_xlfn.XLOOKUP(D2811,'Zip Code Lookup'!$F$29:$F$1276,'Zip Code Lookup'!$G$29:$G$1276),'Data Entry'!$AC$2:$AC$85,'Data Entry'!$AD$2:$AD$85,"Not Found")</f>
        <v>#N/A</v>
      </c>
      <c r="F2811" t="e">
        <f>IF(E2811="ORG 6 / ORG 1",_xlfn.XLOOKUP(D2811,'Zip Code Lookup'!$A$115:$A$148,'Zip Code Lookup'!$C$115:$C$148,"ORG 1"),"N/A")</f>
        <v>#N/A</v>
      </c>
    </row>
    <row r="2812" spans="5:6" x14ac:dyDescent="0.25">
      <c r="E2812" t="e">
        <f>_xlfn.XLOOKUP(_xlfn.XLOOKUP(D2812,'Zip Code Lookup'!$F$29:$F$1276,'Zip Code Lookup'!$G$29:$G$1276),'Data Entry'!$AC$2:$AC$85,'Data Entry'!$AD$2:$AD$85,"Not Found")</f>
        <v>#N/A</v>
      </c>
      <c r="F2812" t="e">
        <f>IF(E2812="ORG 6 / ORG 1",_xlfn.XLOOKUP(D2812,'Zip Code Lookup'!$A$115:$A$148,'Zip Code Lookup'!$C$115:$C$148,"ORG 1"),"N/A")</f>
        <v>#N/A</v>
      </c>
    </row>
    <row r="2813" spans="5:6" x14ac:dyDescent="0.25">
      <c r="E2813" t="e">
        <f>_xlfn.XLOOKUP(_xlfn.XLOOKUP(D2813,'Zip Code Lookup'!$F$29:$F$1276,'Zip Code Lookup'!$G$29:$G$1276),'Data Entry'!$AC$2:$AC$85,'Data Entry'!$AD$2:$AD$85,"Not Found")</f>
        <v>#N/A</v>
      </c>
      <c r="F2813" t="e">
        <f>IF(E2813="ORG 6 / ORG 1",_xlfn.XLOOKUP(D2813,'Zip Code Lookup'!$A$115:$A$148,'Zip Code Lookup'!$C$115:$C$148,"ORG 1"),"N/A")</f>
        <v>#N/A</v>
      </c>
    </row>
    <row r="2814" spans="5:6" x14ac:dyDescent="0.25">
      <c r="E2814" t="e">
        <f>_xlfn.XLOOKUP(_xlfn.XLOOKUP(D2814,'Zip Code Lookup'!$F$29:$F$1276,'Zip Code Lookup'!$G$29:$G$1276),'Data Entry'!$AC$2:$AC$85,'Data Entry'!$AD$2:$AD$85,"Not Found")</f>
        <v>#N/A</v>
      </c>
      <c r="F2814" t="e">
        <f>IF(E2814="ORG 6 / ORG 1",_xlfn.XLOOKUP(D2814,'Zip Code Lookup'!$A$115:$A$148,'Zip Code Lookup'!$C$115:$C$148,"ORG 1"),"N/A")</f>
        <v>#N/A</v>
      </c>
    </row>
    <row r="2815" spans="5:6" x14ac:dyDescent="0.25">
      <c r="E2815" t="e">
        <f>_xlfn.XLOOKUP(_xlfn.XLOOKUP(D2815,'Zip Code Lookup'!$F$29:$F$1276,'Zip Code Lookup'!$G$29:$G$1276),'Data Entry'!$AC$2:$AC$85,'Data Entry'!$AD$2:$AD$85,"Not Found")</f>
        <v>#N/A</v>
      </c>
      <c r="F2815" t="e">
        <f>IF(E2815="ORG 6 / ORG 1",_xlfn.XLOOKUP(D2815,'Zip Code Lookup'!$A$115:$A$148,'Zip Code Lookup'!$C$115:$C$148,"ORG 1"),"N/A")</f>
        <v>#N/A</v>
      </c>
    </row>
    <row r="2816" spans="5:6" x14ac:dyDescent="0.25">
      <c r="E2816" t="e">
        <f>_xlfn.XLOOKUP(_xlfn.XLOOKUP(D2816,'Zip Code Lookup'!$F$29:$F$1276,'Zip Code Lookup'!$G$29:$G$1276),'Data Entry'!$AC$2:$AC$85,'Data Entry'!$AD$2:$AD$85,"Not Found")</f>
        <v>#N/A</v>
      </c>
      <c r="F2816" t="e">
        <f>IF(E2816="ORG 6 / ORG 1",_xlfn.XLOOKUP(D2816,'Zip Code Lookup'!$A$115:$A$148,'Zip Code Lookup'!$C$115:$C$148,"ORG 1"),"N/A")</f>
        <v>#N/A</v>
      </c>
    </row>
    <row r="2817" spans="5:6" x14ac:dyDescent="0.25">
      <c r="E2817" t="e">
        <f>_xlfn.XLOOKUP(_xlfn.XLOOKUP(D2817,'Zip Code Lookup'!$F$29:$F$1276,'Zip Code Lookup'!$G$29:$G$1276),'Data Entry'!$AC$2:$AC$85,'Data Entry'!$AD$2:$AD$85,"Not Found")</f>
        <v>#N/A</v>
      </c>
      <c r="F2817" t="e">
        <f>IF(E2817="ORG 6 / ORG 1",_xlfn.XLOOKUP(D2817,'Zip Code Lookup'!$A$115:$A$148,'Zip Code Lookup'!$C$115:$C$148,"ORG 1"),"N/A")</f>
        <v>#N/A</v>
      </c>
    </row>
    <row r="2818" spans="5:6" x14ac:dyDescent="0.25">
      <c r="E2818" t="e">
        <f>_xlfn.XLOOKUP(_xlfn.XLOOKUP(D2818,'Zip Code Lookup'!$F$29:$F$1276,'Zip Code Lookup'!$G$29:$G$1276),'Data Entry'!$AC$2:$AC$85,'Data Entry'!$AD$2:$AD$85,"Not Found")</f>
        <v>#N/A</v>
      </c>
      <c r="F2818" t="e">
        <f>IF(E2818="ORG 6 / ORG 1",_xlfn.XLOOKUP(D2818,'Zip Code Lookup'!$A$115:$A$148,'Zip Code Lookup'!$C$115:$C$148,"ORG 1"),"N/A")</f>
        <v>#N/A</v>
      </c>
    </row>
    <row r="2819" spans="5:6" x14ac:dyDescent="0.25">
      <c r="E2819" t="e">
        <f>_xlfn.XLOOKUP(_xlfn.XLOOKUP(D2819,'Zip Code Lookup'!$F$29:$F$1276,'Zip Code Lookup'!$G$29:$G$1276),'Data Entry'!$AC$2:$AC$85,'Data Entry'!$AD$2:$AD$85,"Not Found")</f>
        <v>#N/A</v>
      </c>
      <c r="F2819" t="e">
        <f>IF(E2819="ORG 6 / ORG 1",_xlfn.XLOOKUP(D2819,'Zip Code Lookup'!$A$115:$A$148,'Zip Code Lookup'!$C$115:$C$148,"ORG 1"),"N/A")</f>
        <v>#N/A</v>
      </c>
    </row>
    <row r="2820" spans="5:6" x14ac:dyDescent="0.25">
      <c r="E2820" t="e">
        <f>_xlfn.XLOOKUP(_xlfn.XLOOKUP(D2820,'Zip Code Lookup'!$F$29:$F$1276,'Zip Code Lookup'!$G$29:$G$1276),'Data Entry'!$AC$2:$AC$85,'Data Entry'!$AD$2:$AD$85,"Not Found")</f>
        <v>#N/A</v>
      </c>
      <c r="F2820" t="e">
        <f>IF(E2820="ORG 6 / ORG 1",_xlfn.XLOOKUP(D2820,'Zip Code Lookup'!$A$115:$A$148,'Zip Code Lookup'!$C$115:$C$148,"ORG 1"),"N/A")</f>
        <v>#N/A</v>
      </c>
    </row>
    <row r="2821" spans="5:6" x14ac:dyDescent="0.25">
      <c r="E2821" t="e">
        <f>_xlfn.XLOOKUP(_xlfn.XLOOKUP(D2821,'Zip Code Lookup'!$F$29:$F$1276,'Zip Code Lookup'!$G$29:$G$1276),'Data Entry'!$AC$2:$AC$85,'Data Entry'!$AD$2:$AD$85,"Not Found")</f>
        <v>#N/A</v>
      </c>
      <c r="F2821" t="e">
        <f>IF(E2821="ORG 6 / ORG 1",_xlfn.XLOOKUP(D2821,'Zip Code Lookup'!$A$115:$A$148,'Zip Code Lookup'!$C$115:$C$148,"ORG 1"),"N/A")</f>
        <v>#N/A</v>
      </c>
    </row>
    <row r="2822" spans="5:6" x14ac:dyDescent="0.25">
      <c r="E2822" t="e">
        <f>_xlfn.XLOOKUP(_xlfn.XLOOKUP(D2822,'Zip Code Lookup'!$F$29:$F$1276,'Zip Code Lookup'!$G$29:$G$1276),'Data Entry'!$AC$2:$AC$85,'Data Entry'!$AD$2:$AD$85,"Not Found")</f>
        <v>#N/A</v>
      </c>
      <c r="F2822" t="e">
        <f>IF(E2822="ORG 6 / ORG 1",_xlfn.XLOOKUP(D2822,'Zip Code Lookup'!$A$115:$A$148,'Zip Code Lookup'!$C$115:$C$148,"ORG 1"),"N/A")</f>
        <v>#N/A</v>
      </c>
    </row>
    <row r="2823" spans="5:6" x14ac:dyDescent="0.25">
      <c r="E2823" t="e">
        <f>_xlfn.XLOOKUP(_xlfn.XLOOKUP(D2823,'Zip Code Lookup'!$F$29:$F$1276,'Zip Code Lookup'!$G$29:$G$1276),'Data Entry'!$AC$2:$AC$85,'Data Entry'!$AD$2:$AD$85,"Not Found")</f>
        <v>#N/A</v>
      </c>
      <c r="F2823" t="e">
        <f>IF(E2823="ORG 6 / ORG 1",_xlfn.XLOOKUP(D2823,'Zip Code Lookup'!$A$115:$A$148,'Zip Code Lookup'!$C$115:$C$148,"ORG 1"),"N/A")</f>
        <v>#N/A</v>
      </c>
    </row>
    <row r="2824" spans="5:6" x14ac:dyDescent="0.25">
      <c r="E2824" t="e">
        <f>_xlfn.XLOOKUP(_xlfn.XLOOKUP(D2824,'Zip Code Lookup'!$F$29:$F$1276,'Zip Code Lookup'!$G$29:$G$1276),'Data Entry'!$AC$2:$AC$85,'Data Entry'!$AD$2:$AD$85,"Not Found")</f>
        <v>#N/A</v>
      </c>
      <c r="F2824" t="e">
        <f>IF(E2824="ORG 6 / ORG 1",_xlfn.XLOOKUP(D2824,'Zip Code Lookup'!$A$115:$A$148,'Zip Code Lookup'!$C$115:$C$148,"ORG 1"),"N/A")</f>
        <v>#N/A</v>
      </c>
    </row>
    <row r="2825" spans="5:6" x14ac:dyDescent="0.25">
      <c r="E2825" t="e">
        <f>_xlfn.XLOOKUP(_xlfn.XLOOKUP(D2825,'Zip Code Lookup'!$F$29:$F$1276,'Zip Code Lookup'!$G$29:$G$1276),'Data Entry'!$AC$2:$AC$85,'Data Entry'!$AD$2:$AD$85,"Not Found")</f>
        <v>#N/A</v>
      </c>
      <c r="F2825" t="e">
        <f>IF(E2825="ORG 6 / ORG 1",_xlfn.XLOOKUP(D2825,'Zip Code Lookup'!$A$115:$A$148,'Zip Code Lookup'!$C$115:$C$148,"ORG 1"),"N/A")</f>
        <v>#N/A</v>
      </c>
    </row>
    <row r="2826" spans="5:6" x14ac:dyDescent="0.25">
      <c r="E2826" t="e">
        <f>_xlfn.XLOOKUP(_xlfn.XLOOKUP(D2826,'Zip Code Lookup'!$F$29:$F$1276,'Zip Code Lookup'!$G$29:$G$1276),'Data Entry'!$AC$2:$AC$85,'Data Entry'!$AD$2:$AD$85,"Not Found")</f>
        <v>#N/A</v>
      </c>
      <c r="F2826" t="e">
        <f>IF(E2826="ORG 6 / ORG 1",_xlfn.XLOOKUP(D2826,'Zip Code Lookup'!$A$115:$A$148,'Zip Code Lookup'!$C$115:$C$148,"ORG 1"),"N/A")</f>
        <v>#N/A</v>
      </c>
    </row>
    <row r="2827" spans="5:6" x14ac:dyDescent="0.25">
      <c r="E2827" t="e">
        <f>_xlfn.XLOOKUP(_xlfn.XLOOKUP(D2827,'Zip Code Lookup'!$F$29:$F$1276,'Zip Code Lookup'!$G$29:$G$1276),'Data Entry'!$AC$2:$AC$85,'Data Entry'!$AD$2:$AD$85,"Not Found")</f>
        <v>#N/A</v>
      </c>
      <c r="F2827" t="e">
        <f>IF(E2827="ORG 6 / ORG 1",_xlfn.XLOOKUP(D2827,'Zip Code Lookup'!$A$115:$A$148,'Zip Code Lookup'!$C$115:$C$148,"ORG 1"),"N/A")</f>
        <v>#N/A</v>
      </c>
    </row>
    <row r="2828" spans="5:6" x14ac:dyDescent="0.25">
      <c r="E2828" t="e">
        <f>_xlfn.XLOOKUP(_xlfn.XLOOKUP(D2828,'Zip Code Lookup'!$F$29:$F$1276,'Zip Code Lookup'!$G$29:$G$1276),'Data Entry'!$AC$2:$AC$85,'Data Entry'!$AD$2:$AD$85,"Not Found")</f>
        <v>#N/A</v>
      </c>
      <c r="F2828" t="e">
        <f>IF(E2828="ORG 6 / ORG 1",_xlfn.XLOOKUP(D2828,'Zip Code Lookup'!$A$115:$A$148,'Zip Code Lookup'!$C$115:$C$148,"ORG 1"),"N/A")</f>
        <v>#N/A</v>
      </c>
    </row>
    <row r="2829" spans="5:6" x14ac:dyDescent="0.25">
      <c r="E2829" t="e">
        <f>_xlfn.XLOOKUP(_xlfn.XLOOKUP(D2829,'Zip Code Lookup'!$F$29:$F$1276,'Zip Code Lookup'!$G$29:$G$1276),'Data Entry'!$AC$2:$AC$85,'Data Entry'!$AD$2:$AD$85,"Not Found")</f>
        <v>#N/A</v>
      </c>
      <c r="F2829" t="e">
        <f>IF(E2829="ORG 6 / ORG 1",_xlfn.XLOOKUP(D2829,'Zip Code Lookup'!$A$115:$A$148,'Zip Code Lookup'!$C$115:$C$148,"ORG 1"),"N/A")</f>
        <v>#N/A</v>
      </c>
    </row>
    <row r="2830" spans="5:6" x14ac:dyDescent="0.25">
      <c r="E2830" t="e">
        <f>_xlfn.XLOOKUP(_xlfn.XLOOKUP(D2830,'Zip Code Lookup'!$F$29:$F$1276,'Zip Code Lookup'!$G$29:$G$1276),'Data Entry'!$AC$2:$AC$85,'Data Entry'!$AD$2:$AD$85,"Not Found")</f>
        <v>#N/A</v>
      </c>
      <c r="F2830" t="e">
        <f>IF(E2830="ORG 6 / ORG 1",_xlfn.XLOOKUP(D2830,'Zip Code Lookup'!$A$115:$A$148,'Zip Code Lookup'!$C$115:$C$148,"ORG 1"),"N/A")</f>
        <v>#N/A</v>
      </c>
    </row>
    <row r="2831" spans="5:6" x14ac:dyDescent="0.25">
      <c r="E2831" t="e">
        <f>_xlfn.XLOOKUP(_xlfn.XLOOKUP(D2831,'Zip Code Lookup'!$F$29:$F$1276,'Zip Code Lookup'!$G$29:$G$1276),'Data Entry'!$AC$2:$AC$85,'Data Entry'!$AD$2:$AD$85,"Not Found")</f>
        <v>#N/A</v>
      </c>
      <c r="F2831" t="e">
        <f>IF(E2831="ORG 6 / ORG 1",_xlfn.XLOOKUP(D2831,'Zip Code Lookup'!$A$115:$A$148,'Zip Code Lookup'!$C$115:$C$148,"ORG 1"),"N/A")</f>
        <v>#N/A</v>
      </c>
    </row>
    <row r="2832" spans="5:6" x14ac:dyDescent="0.25">
      <c r="E2832" t="e">
        <f>_xlfn.XLOOKUP(_xlfn.XLOOKUP(D2832,'Zip Code Lookup'!$F$29:$F$1276,'Zip Code Lookup'!$G$29:$G$1276),'Data Entry'!$AC$2:$AC$85,'Data Entry'!$AD$2:$AD$85,"Not Found")</f>
        <v>#N/A</v>
      </c>
      <c r="F2832" t="e">
        <f>IF(E2832="ORG 6 / ORG 1",_xlfn.XLOOKUP(D2832,'Zip Code Lookup'!$A$115:$A$148,'Zip Code Lookup'!$C$115:$C$148,"ORG 1"),"N/A")</f>
        <v>#N/A</v>
      </c>
    </row>
    <row r="2833" spans="5:6" x14ac:dyDescent="0.25">
      <c r="E2833" t="e">
        <f>_xlfn.XLOOKUP(_xlfn.XLOOKUP(D2833,'Zip Code Lookup'!$F$29:$F$1276,'Zip Code Lookup'!$G$29:$G$1276),'Data Entry'!$AC$2:$AC$85,'Data Entry'!$AD$2:$AD$85,"Not Found")</f>
        <v>#N/A</v>
      </c>
      <c r="F2833" t="e">
        <f>IF(E2833="ORG 6 / ORG 1",_xlfn.XLOOKUP(D2833,'Zip Code Lookup'!$A$115:$A$148,'Zip Code Lookup'!$C$115:$C$148,"ORG 1"),"N/A")</f>
        <v>#N/A</v>
      </c>
    </row>
    <row r="2834" spans="5:6" x14ac:dyDescent="0.25">
      <c r="E2834" t="e">
        <f>_xlfn.XLOOKUP(_xlfn.XLOOKUP(D2834,'Zip Code Lookup'!$F$29:$F$1276,'Zip Code Lookup'!$G$29:$G$1276),'Data Entry'!$AC$2:$AC$85,'Data Entry'!$AD$2:$AD$85,"Not Found")</f>
        <v>#N/A</v>
      </c>
      <c r="F2834" t="e">
        <f>IF(E2834="ORG 6 / ORG 1",_xlfn.XLOOKUP(D2834,'Zip Code Lookup'!$A$115:$A$148,'Zip Code Lookup'!$C$115:$C$148,"ORG 1"),"N/A")</f>
        <v>#N/A</v>
      </c>
    </row>
    <row r="2835" spans="5:6" x14ac:dyDescent="0.25">
      <c r="E2835" t="e">
        <f>_xlfn.XLOOKUP(_xlfn.XLOOKUP(D2835,'Zip Code Lookup'!$F$29:$F$1276,'Zip Code Lookup'!$G$29:$G$1276),'Data Entry'!$AC$2:$AC$85,'Data Entry'!$AD$2:$AD$85,"Not Found")</f>
        <v>#N/A</v>
      </c>
      <c r="F2835" t="e">
        <f>IF(E2835="ORG 6 / ORG 1",_xlfn.XLOOKUP(D2835,'Zip Code Lookup'!$A$115:$A$148,'Zip Code Lookup'!$C$115:$C$148,"ORG 1"),"N/A")</f>
        <v>#N/A</v>
      </c>
    </row>
    <row r="2836" spans="5:6" x14ac:dyDescent="0.25">
      <c r="E2836" t="e">
        <f>_xlfn.XLOOKUP(_xlfn.XLOOKUP(D2836,'Zip Code Lookup'!$F$29:$F$1276,'Zip Code Lookup'!$G$29:$G$1276),'Data Entry'!$AC$2:$AC$85,'Data Entry'!$AD$2:$AD$85,"Not Found")</f>
        <v>#N/A</v>
      </c>
      <c r="F2836" t="e">
        <f>IF(E2836="ORG 6 / ORG 1",_xlfn.XLOOKUP(D2836,'Zip Code Lookup'!$A$115:$A$148,'Zip Code Lookup'!$C$115:$C$148,"ORG 1"),"N/A")</f>
        <v>#N/A</v>
      </c>
    </row>
    <row r="2837" spans="5:6" x14ac:dyDescent="0.25">
      <c r="E2837" t="e">
        <f>_xlfn.XLOOKUP(_xlfn.XLOOKUP(D2837,'Zip Code Lookup'!$F$29:$F$1276,'Zip Code Lookup'!$G$29:$G$1276),'Data Entry'!$AC$2:$AC$85,'Data Entry'!$AD$2:$AD$85,"Not Found")</f>
        <v>#N/A</v>
      </c>
      <c r="F2837" t="e">
        <f>IF(E2837="ORG 6 / ORG 1",_xlfn.XLOOKUP(D2837,'Zip Code Lookup'!$A$115:$A$148,'Zip Code Lookup'!$C$115:$C$148,"ORG 1"),"N/A")</f>
        <v>#N/A</v>
      </c>
    </row>
    <row r="2838" spans="5:6" x14ac:dyDescent="0.25">
      <c r="E2838" t="e">
        <f>_xlfn.XLOOKUP(_xlfn.XLOOKUP(D2838,'Zip Code Lookup'!$F$29:$F$1276,'Zip Code Lookup'!$G$29:$G$1276),'Data Entry'!$AC$2:$AC$85,'Data Entry'!$AD$2:$AD$85,"Not Found")</f>
        <v>#N/A</v>
      </c>
      <c r="F2838" t="e">
        <f>IF(E2838="ORG 6 / ORG 1",_xlfn.XLOOKUP(D2838,'Zip Code Lookup'!$A$115:$A$148,'Zip Code Lookup'!$C$115:$C$148,"ORG 1"),"N/A")</f>
        <v>#N/A</v>
      </c>
    </row>
    <row r="2839" spans="5:6" x14ac:dyDescent="0.25">
      <c r="E2839" t="e">
        <f>_xlfn.XLOOKUP(_xlfn.XLOOKUP(D2839,'Zip Code Lookup'!$F$29:$F$1276,'Zip Code Lookup'!$G$29:$G$1276),'Data Entry'!$AC$2:$AC$85,'Data Entry'!$AD$2:$AD$85,"Not Found")</f>
        <v>#N/A</v>
      </c>
      <c r="F2839" t="e">
        <f>IF(E2839="ORG 6 / ORG 1",_xlfn.XLOOKUP(D2839,'Zip Code Lookup'!$A$115:$A$148,'Zip Code Lookup'!$C$115:$C$148,"ORG 1"),"N/A")</f>
        <v>#N/A</v>
      </c>
    </row>
    <row r="2840" spans="5:6" x14ac:dyDescent="0.25">
      <c r="E2840" t="e">
        <f>_xlfn.XLOOKUP(_xlfn.XLOOKUP(D2840,'Zip Code Lookup'!$F$29:$F$1276,'Zip Code Lookup'!$G$29:$G$1276),'Data Entry'!$AC$2:$AC$85,'Data Entry'!$AD$2:$AD$85,"Not Found")</f>
        <v>#N/A</v>
      </c>
      <c r="F2840" t="e">
        <f>IF(E2840="ORG 6 / ORG 1",_xlfn.XLOOKUP(D2840,'Zip Code Lookup'!$A$115:$A$148,'Zip Code Lookup'!$C$115:$C$148,"ORG 1"),"N/A")</f>
        <v>#N/A</v>
      </c>
    </row>
    <row r="2841" spans="5:6" x14ac:dyDescent="0.25">
      <c r="E2841" t="e">
        <f>_xlfn.XLOOKUP(_xlfn.XLOOKUP(D2841,'Zip Code Lookup'!$F$29:$F$1276,'Zip Code Lookup'!$G$29:$G$1276),'Data Entry'!$AC$2:$AC$85,'Data Entry'!$AD$2:$AD$85,"Not Found")</f>
        <v>#N/A</v>
      </c>
      <c r="F2841" t="e">
        <f>IF(E2841="ORG 6 / ORG 1",_xlfn.XLOOKUP(D2841,'Zip Code Lookup'!$A$115:$A$148,'Zip Code Lookup'!$C$115:$C$148,"ORG 1"),"N/A")</f>
        <v>#N/A</v>
      </c>
    </row>
    <row r="2842" spans="5:6" x14ac:dyDescent="0.25">
      <c r="E2842" t="e">
        <f>_xlfn.XLOOKUP(_xlfn.XLOOKUP(D2842,'Zip Code Lookup'!$F$29:$F$1276,'Zip Code Lookup'!$G$29:$G$1276),'Data Entry'!$AC$2:$AC$85,'Data Entry'!$AD$2:$AD$85,"Not Found")</f>
        <v>#N/A</v>
      </c>
      <c r="F2842" t="e">
        <f>IF(E2842="ORG 6 / ORG 1",_xlfn.XLOOKUP(D2842,'Zip Code Lookup'!$A$115:$A$148,'Zip Code Lookup'!$C$115:$C$148,"ORG 1"),"N/A")</f>
        <v>#N/A</v>
      </c>
    </row>
    <row r="2843" spans="5:6" x14ac:dyDescent="0.25">
      <c r="E2843" t="e">
        <f>_xlfn.XLOOKUP(_xlfn.XLOOKUP(D2843,'Zip Code Lookup'!$F$29:$F$1276,'Zip Code Lookup'!$G$29:$G$1276),'Data Entry'!$AC$2:$AC$85,'Data Entry'!$AD$2:$AD$85,"Not Found")</f>
        <v>#N/A</v>
      </c>
      <c r="F2843" t="e">
        <f>IF(E2843="ORG 6 / ORG 1",_xlfn.XLOOKUP(D2843,'Zip Code Lookup'!$A$115:$A$148,'Zip Code Lookup'!$C$115:$C$148,"ORG 1"),"N/A")</f>
        <v>#N/A</v>
      </c>
    </row>
    <row r="2844" spans="5:6" x14ac:dyDescent="0.25">
      <c r="E2844" t="e">
        <f>_xlfn.XLOOKUP(_xlfn.XLOOKUP(D2844,'Zip Code Lookup'!$F$29:$F$1276,'Zip Code Lookup'!$G$29:$G$1276),'Data Entry'!$AC$2:$AC$85,'Data Entry'!$AD$2:$AD$85,"Not Found")</f>
        <v>#N/A</v>
      </c>
      <c r="F2844" t="e">
        <f>IF(E2844="ORG 6 / ORG 1",_xlfn.XLOOKUP(D2844,'Zip Code Lookup'!$A$115:$A$148,'Zip Code Lookup'!$C$115:$C$148,"ORG 1"),"N/A")</f>
        <v>#N/A</v>
      </c>
    </row>
    <row r="2845" spans="5:6" x14ac:dyDescent="0.25">
      <c r="E2845" t="e">
        <f>_xlfn.XLOOKUP(_xlfn.XLOOKUP(D2845,'Zip Code Lookup'!$F$29:$F$1276,'Zip Code Lookup'!$G$29:$G$1276),'Data Entry'!$AC$2:$AC$85,'Data Entry'!$AD$2:$AD$85,"Not Found")</f>
        <v>#N/A</v>
      </c>
      <c r="F2845" t="e">
        <f>IF(E2845="ORG 6 / ORG 1",_xlfn.XLOOKUP(D2845,'Zip Code Lookup'!$A$115:$A$148,'Zip Code Lookup'!$C$115:$C$148,"ORG 1"),"N/A")</f>
        <v>#N/A</v>
      </c>
    </row>
    <row r="2846" spans="5:6" x14ac:dyDescent="0.25">
      <c r="E2846" t="e">
        <f>_xlfn.XLOOKUP(_xlfn.XLOOKUP(D2846,'Zip Code Lookup'!$F$29:$F$1276,'Zip Code Lookup'!$G$29:$G$1276),'Data Entry'!$AC$2:$AC$85,'Data Entry'!$AD$2:$AD$85,"Not Found")</f>
        <v>#N/A</v>
      </c>
      <c r="F2846" t="e">
        <f>IF(E2846="ORG 6 / ORG 1",_xlfn.XLOOKUP(D2846,'Zip Code Lookup'!$A$115:$A$148,'Zip Code Lookup'!$C$115:$C$148,"ORG 1"),"N/A")</f>
        <v>#N/A</v>
      </c>
    </row>
    <row r="2847" spans="5:6" x14ac:dyDescent="0.25">
      <c r="E2847" t="e">
        <f>_xlfn.XLOOKUP(_xlfn.XLOOKUP(D2847,'Zip Code Lookup'!$F$29:$F$1276,'Zip Code Lookup'!$G$29:$G$1276),'Data Entry'!$AC$2:$AC$85,'Data Entry'!$AD$2:$AD$85,"Not Found")</f>
        <v>#N/A</v>
      </c>
      <c r="F2847" t="e">
        <f>IF(E2847="ORG 6 / ORG 1",_xlfn.XLOOKUP(D2847,'Zip Code Lookup'!$A$115:$A$148,'Zip Code Lookup'!$C$115:$C$148,"ORG 1"),"N/A")</f>
        <v>#N/A</v>
      </c>
    </row>
    <row r="2848" spans="5:6" x14ac:dyDescent="0.25">
      <c r="E2848" t="e">
        <f>_xlfn.XLOOKUP(_xlfn.XLOOKUP(D2848,'Zip Code Lookup'!$F$29:$F$1276,'Zip Code Lookup'!$G$29:$G$1276),'Data Entry'!$AC$2:$AC$85,'Data Entry'!$AD$2:$AD$85,"Not Found")</f>
        <v>#N/A</v>
      </c>
      <c r="F2848" t="e">
        <f>IF(E2848="ORG 6 / ORG 1",_xlfn.XLOOKUP(D2848,'Zip Code Lookup'!$A$115:$A$148,'Zip Code Lookup'!$C$115:$C$148,"ORG 1"),"N/A")</f>
        <v>#N/A</v>
      </c>
    </row>
    <row r="2849" spans="5:6" x14ac:dyDescent="0.25">
      <c r="E2849" t="e">
        <f>_xlfn.XLOOKUP(_xlfn.XLOOKUP(D2849,'Zip Code Lookup'!$F$29:$F$1276,'Zip Code Lookup'!$G$29:$G$1276),'Data Entry'!$AC$2:$AC$85,'Data Entry'!$AD$2:$AD$85,"Not Found")</f>
        <v>#N/A</v>
      </c>
      <c r="F2849" t="e">
        <f>IF(E2849="ORG 6 / ORG 1",_xlfn.XLOOKUP(D2849,'Zip Code Lookup'!$A$115:$A$148,'Zip Code Lookup'!$C$115:$C$148,"ORG 1"),"N/A")</f>
        <v>#N/A</v>
      </c>
    </row>
    <row r="2850" spans="5:6" x14ac:dyDescent="0.25">
      <c r="E2850" t="e">
        <f>_xlfn.XLOOKUP(_xlfn.XLOOKUP(D2850,'Zip Code Lookup'!$F$29:$F$1276,'Zip Code Lookup'!$G$29:$G$1276),'Data Entry'!$AC$2:$AC$85,'Data Entry'!$AD$2:$AD$85,"Not Found")</f>
        <v>#N/A</v>
      </c>
      <c r="F2850" t="e">
        <f>IF(E2850="ORG 6 / ORG 1",_xlfn.XLOOKUP(D2850,'Zip Code Lookup'!$A$115:$A$148,'Zip Code Lookup'!$C$115:$C$148,"ORG 1"),"N/A")</f>
        <v>#N/A</v>
      </c>
    </row>
    <row r="2851" spans="5:6" x14ac:dyDescent="0.25">
      <c r="E2851" t="e">
        <f>_xlfn.XLOOKUP(_xlfn.XLOOKUP(D2851,'Zip Code Lookup'!$F$29:$F$1276,'Zip Code Lookup'!$G$29:$G$1276),'Data Entry'!$AC$2:$AC$85,'Data Entry'!$AD$2:$AD$85,"Not Found")</f>
        <v>#N/A</v>
      </c>
      <c r="F2851" t="e">
        <f>IF(E2851="ORG 6 / ORG 1",_xlfn.XLOOKUP(D2851,'Zip Code Lookup'!$A$115:$A$148,'Zip Code Lookup'!$C$115:$C$148,"ORG 1"),"N/A")</f>
        <v>#N/A</v>
      </c>
    </row>
    <row r="2852" spans="5:6" x14ac:dyDescent="0.25">
      <c r="E2852" t="e">
        <f>_xlfn.XLOOKUP(_xlfn.XLOOKUP(D2852,'Zip Code Lookup'!$F$29:$F$1276,'Zip Code Lookup'!$G$29:$G$1276),'Data Entry'!$AC$2:$AC$85,'Data Entry'!$AD$2:$AD$85,"Not Found")</f>
        <v>#N/A</v>
      </c>
      <c r="F2852" t="e">
        <f>IF(E2852="ORG 6 / ORG 1",_xlfn.XLOOKUP(D2852,'Zip Code Lookup'!$A$115:$A$148,'Zip Code Lookup'!$C$115:$C$148,"ORG 1"),"N/A")</f>
        <v>#N/A</v>
      </c>
    </row>
    <row r="2853" spans="5:6" x14ac:dyDescent="0.25">
      <c r="E2853" t="e">
        <f>_xlfn.XLOOKUP(_xlfn.XLOOKUP(D2853,'Zip Code Lookup'!$F$29:$F$1276,'Zip Code Lookup'!$G$29:$G$1276),'Data Entry'!$AC$2:$AC$85,'Data Entry'!$AD$2:$AD$85,"Not Found")</f>
        <v>#N/A</v>
      </c>
      <c r="F2853" t="e">
        <f>IF(E2853="ORG 6 / ORG 1",_xlfn.XLOOKUP(D2853,'Zip Code Lookup'!$A$115:$A$148,'Zip Code Lookup'!$C$115:$C$148,"ORG 1"),"N/A")</f>
        <v>#N/A</v>
      </c>
    </row>
    <row r="2854" spans="5:6" x14ac:dyDescent="0.25">
      <c r="E2854" t="e">
        <f>_xlfn.XLOOKUP(_xlfn.XLOOKUP(D2854,'Zip Code Lookup'!$F$29:$F$1276,'Zip Code Lookup'!$G$29:$G$1276),'Data Entry'!$AC$2:$AC$85,'Data Entry'!$AD$2:$AD$85,"Not Found")</f>
        <v>#N/A</v>
      </c>
      <c r="F2854" t="e">
        <f>IF(E2854="ORG 6 / ORG 1",_xlfn.XLOOKUP(D2854,'Zip Code Lookup'!$A$115:$A$148,'Zip Code Lookup'!$C$115:$C$148,"ORG 1"),"N/A")</f>
        <v>#N/A</v>
      </c>
    </row>
    <row r="2855" spans="5:6" x14ac:dyDescent="0.25">
      <c r="E2855" t="e">
        <f>_xlfn.XLOOKUP(_xlfn.XLOOKUP(D2855,'Zip Code Lookup'!$F$29:$F$1276,'Zip Code Lookup'!$G$29:$G$1276),'Data Entry'!$AC$2:$AC$85,'Data Entry'!$AD$2:$AD$85,"Not Found")</f>
        <v>#N/A</v>
      </c>
      <c r="F2855" t="e">
        <f>IF(E2855="ORG 6 / ORG 1",_xlfn.XLOOKUP(D2855,'Zip Code Lookup'!$A$115:$A$148,'Zip Code Lookup'!$C$115:$C$148,"ORG 1"),"N/A")</f>
        <v>#N/A</v>
      </c>
    </row>
    <row r="2856" spans="5:6" x14ac:dyDescent="0.25">
      <c r="E2856" t="e">
        <f>_xlfn.XLOOKUP(_xlfn.XLOOKUP(D2856,'Zip Code Lookup'!$F$29:$F$1276,'Zip Code Lookup'!$G$29:$G$1276),'Data Entry'!$AC$2:$AC$85,'Data Entry'!$AD$2:$AD$85,"Not Found")</f>
        <v>#N/A</v>
      </c>
      <c r="F2856" t="e">
        <f>IF(E2856="ORG 6 / ORG 1",_xlfn.XLOOKUP(D2856,'Zip Code Lookup'!$A$115:$A$148,'Zip Code Lookup'!$C$115:$C$148,"ORG 1"),"N/A")</f>
        <v>#N/A</v>
      </c>
    </row>
    <row r="2857" spans="5:6" x14ac:dyDescent="0.25">
      <c r="E2857" t="e">
        <f>_xlfn.XLOOKUP(_xlfn.XLOOKUP(D2857,'Zip Code Lookup'!$F$29:$F$1276,'Zip Code Lookup'!$G$29:$G$1276),'Data Entry'!$AC$2:$AC$85,'Data Entry'!$AD$2:$AD$85,"Not Found")</f>
        <v>#N/A</v>
      </c>
      <c r="F2857" t="e">
        <f>IF(E2857="ORG 6 / ORG 1",_xlfn.XLOOKUP(D2857,'Zip Code Lookup'!$A$115:$A$148,'Zip Code Lookup'!$C$115:$C$148,"ORG 1"),"N/A")</f>
        <v>#N/A</v>
      </c>
    </row>
    <row r="2858" spans="5:6" x14ac:dyDescent="0.25">
      <c r="E2858" t="e">
        <f>_xlfn.XLOOKUP(_xlfn.XLOOKUP(D2858,'Zip Code Lookup'!$F$29:$F$1276,'Zip Code Lookup'!$G$29:$G$1276),'Data Entry'!$AC$2:$AC$85,'Data Entry'!$AD$2:$AD$85,"Not Found")</f>
        <v>#N/A</v>
      </c>
      <c r="F2858" t="e">
        <f>IF(E2858="ORG 6 / ORG 1",_xlfn.XLOOKUP(D2858,'Zip Code Lookup'!$A$115:$A$148,'Zip Code Lookup'!$C$115:$C$148,"ORG 1"),"N/A")</f>
        <v>#N/A</v>
      </c>
    </row>
    <row r="2859" spans="5:6" x14ac:dyDescent="0.25">
      <c r="E2859" t="e">
        <f>_xlfn.XLOOKUP(_xlfn.XLOOKUP(D2859,'Zip Code Lookup'!$F$29:$F$1276,'Zip Code Lookup'!$G$29:$G$1276),'Data Entry'!$AC$2:$AC$85,'Data Entry'!$AD$2:$AD$85,"Not Found")</f>
        <v>#N/A</v>
      </c>
      <c r="F2859" t="e">
        <f>IF(E2859="ORG 6 / ORG 1",_xlfn.XLOOKUP(D2859,'Zip Code Lookup'!$A$115:$A$148,'Zip Code Lookup'!$C$115:$C$148,"ORG 1"),"N/A")</f>
        <v>#N/A</v>
      </c>
    </row>
    <row r="2860" spans="5:6" x14ac:dyDescent="0.25">
      <c r="E2860" t="e">
        <f>_xlfn.XLOOKUP(_xlfn.XLOOKUP(D2860,'Zip Code Lookup'!$F$29:$F$1276,'Zip Code Lookup'!$G$29:$G$1276),'Data Entry'!$AC$2:$AC$85,'Data Entry'!$AD$2:$AD$85,"Not Found")</f>
        <v>#N/A</v>
      </c>
      <c r="F2860" t="e">
        <f>IF(E2860="ORG 6 / ORG 1",_xlfn.XLOOKUP(D2860,'Zip Code Lookup'!$A$115:$A$148,'Zip Code Lookup'!$C$115:$C$148,"ORG 1"),"N/A")</f>
        <v>#N/A</v>
      </c>
    </row>
    <row r="2861" spans="5:6" x14ac:dyDescent="0.25">
      <c r="E2861" t="e">
        <f>_xlfn.XLOOKUP(_xlfn.XLOOKUP(D2861,'Zip Code Lookup'!$F$29:$F$1276,'Zip Code Lookup'!$G$29:$G$1276),'Data Entry'!$AC$2:$AC$85,'Data Entry'!$AD$2:$AD$85,"Not Found")</f>
        <v>#N/A</v>
      </c>
      <c r="F2861" t="e">
        <f>IF(E2861="ORG 6 / ORG 1",_xlfn.XLOOKUP(D2861,'Zip Code Lookup'!$A$115:$A$148,'Zip Code Lookup'!$C$115:$C$148,"ORG 1"),"N/A")</f>
        <v>#N/A</v>
      </c>
    </row>
    <row r="2862" spans="5:6" x14ac:dyDescent="0.25">
      <c r="E2862" t="e">
        <f>_xlfn.XLOOKUP(_xlfn.XLOOKUP(D2862,'Zip Code Lookup'!$F$29:$F$1276,'Zip Code Lookup'!$G$29:$G$1276),'Data Entry'!$AC$2:$AC$85,'Data Entry'!$AD$2:$AD$85,"Not Found")</f>
        <v>#N/A</v>
      </c>
      <c r="F2862" t="e">
        <f>IF(E2862="ORG 6 / ORG 1",_xlfn.XLOOKUP(D2862,'Zip Code Lookup'!$A$115:$A$148,'Zip Code Lookup'!$C$115:$C$148,"ORG 1"),"N/A")</f>
        <v>#N/A</v>
      </c>
    </row>
    <row r="2863" spans="5:6" x14ac:dyDescent="0.25">
      <c r="E2863" t="e">
        <f>_xlfn.XLOOKUP(_xlfn.XLOOKUP(D2863,'Zip Code Lookup'!$F$29:$F$1276,'Zip Code Lookup'!$G$29:$G$1276),'Data Entry'!$AC$2:$AC$85,'Data Entry'!$AD$2:$AD$85,"Not Found")</f>
        <v>#N/A</v>
      </c>
      <c r="F2863" t="e">
        <f>IF(E2863="ORG 6 / ORG 1",_xlfn.XLOOKUP(D2863,'Zip Code Lookup'!$A$115:$A$148,'Zip Code Lookup'!$C$115:$C$148,"ORG 1"),"N/A")</f>
        <v>#N/A</v>
      </c>
    </row>
    <row r="2864" spans="5:6" x14ac:dyDescent="0.25">
      <c r="E2864" t="e">
        <f>_xlfn.XLOOKUP(_xlfn.XLOOKUP(D2864,'Zip Code Lookup'!$F$29:$F$1276,'Zip Code Lookup'!$G$29:$G$1276),'Data Entry'!$AC$2:$AC$85,'Data Entry'!$AD$2:$AD$85,"Not Found")</f>
        <v>#N/A</v>
      </c>
      <c r="F2864" t="e">
        <f>IF(E2864="ORG 6 / ORG 1",_xlfn.XLOOKUP(D2864,'Zip Code Lookup'!$A$115:$A$148,'Zip Code Lookup'!$C$115:$C$148,"ORG 1"),"N/A")</f>
        <v>#N/A</v>
      </c>
    </row>
    <row r="2865" spans="5:6" x14ac:dyDescent="0.25">
      <c r="E2865" t="e">
        <f>_xlfn.XLOOKUP(_xlfn.XLOOKUP(D2865,'Zip Code Lookup'!$F$29:$F$1276,'Zip Code Lookup'!$G$29:$G$1276),'Data Entry'!$AC$2:$AC$85,'Data Entry'!$AD$2:$AD$85,"Not Found")</f>
        <v>#N/A</v>
      </c>
      <c r="F2865" t="e">
        <f>IF(E2865="ORG 6 / ORG 1",_xlfn.XLOOKUP(D2865,'Zip Code Lookup'!$A$115:$A$148,'Zip Code Lookup'!$C$115:$C$148,"ORG 1"),"N/A")</f>
        <v>#N/A</v>
      </c>
    </row>
    <row r="2866" spans="5:6" x14ac:dyDescent="0.25">
      <c r="E2866" t="e">
        <f>_xlfn.XLOOKUP(_xlfn.XLOOKUP(D2866,'Zip Code Lookup'!$F$29:$F$1276,'Zip Code Lookup'!$G$29:$G$1276),'Data Entry'!$AC$2:$AC$85,'Data Entry'!$AD$2:$AD$85,"Not Found")</f>
        <v>#N/A</v>
      </c>
      <c r="F2866" t="e">
        <f>IF(E2866="ORG 6 / ORG 1",_xlfn.XLOOKUP(D2866,'Zip Code Lookup'!$A$115:$A$148,'Zip Code Lookup'!$C$115:$C$148,"ORG 1"),"N/A")</f>
        <v>#N/A</v>
      </c>
    </row>
    <row r="2867" spans="5:6" x14ac:dyDescent="0.25">
      <c r="E2867" t="e">
        <f>_xlfn.XLOOKUP(_xlfn.XLOOKUP(D2867,'Zip Code Lookup'!$F$29:$F$1276,'Zip Code Lookup'!$G$29:$G$1276),'Data Entry'!$AC$2:$AC$85,'Data Entry'!$AD$2:$AD$85,"Not Found")</f>
        <v>#N/A</v>
      </c>
      <c r="F2867" t="e">
        <f>IF(E2867="ORG 6 / ORG 1",_xlfn.XLOOKUP(D2867,'Zip Code Lookup'!$A$115:$A$148,'Zip Code Lookup'!$C$115:$C$148,"ORG 1"),"N/A")</f>
        <v>#N/A</v>
      </c>
    </row>
    <row r="2868" spans="5:6" x14ac:dyDescent="0.25">
      <c r="E2868" t="e">
        <f>_xlfn.XLOOKUP(_xlfn.XLOOKUP(D2868,'Zip Code Lookup'!$F$29:$F$1276,'Zip Code Lookup'!$G$29:$G$1276),'Data Entry'!$AC$2:$AC$85,'Data Entry'!$AD$2:$AD$85,"Not Found")</f>
        <v>#N/A</v>
      </c>
      <c r="F2868" t="e">
        <f>IF(E2868="ORG 6 / ORG 1",_xlfn.XLOOKUP(D2868,'Zip Code Lookup'!$A$115:$A$148,'Zip Code Lookup'!$C$115:$C$148,"ORG 1"),"N/A")</f>
        <v>#N/A</v>
      </c>
    </row>
    <row r="2869" spans="5:6" x14ac:dyDescent="0.25">
      <c r="E2869" t="e">
        <f>_xlfn.XLOOKUP(_xlfn.XLOOKUP(D2869,'Zip Code Lookup'!$F$29:$F$1276,'Zip Code Lookup'!$G$29:$G$1276),'Data Entry'!$AC$2:$AC$85,'Data Entry'!$AD$2:$AD$85,"Not Found")</f>
        <v>#N/A</v>
      </c>
      <c r="F2869" t="e">
        <f>IF(E2869="ORG 6 / ORG 1",_xlfn.XLOOKUP(D2869,'Zip Code Lookup'!$A$115:$A$148,'Zip Code Lookup'!$C$115:$C$148,"ORG 1"),"N/A")</f>
        <v>#N/A</v>
      </c>
    </row>
    <row r="2870" spans="5:6" x14ac:dyDescent="0.25">
      <c r="E2870" t="e">
        <f>_xlfn.XLOOKUP(_xlfn.XLOOKUP(D2870,'Zip Code Lookup'!$F$29:$F$1276,'Zip Code Lookup'!$G$29:$G$1276),'Data Entry'!$AC$2:$AC$85,'Data Entry'!$AD$2:$AD$85,"Not Found")</f>
        <v>#N/A</v>
      </c>
      <c r="F2870" t="e">
        <f>IF(E2870="ORG 6 / ORG 1",_xlfn.XLOOKUP(D2870,'Zip Code Lookup'!$A$115:$A$148,'Zip Code Lookup'!$C$115:$C$148,"ORG 1"),"N/A")</f>
        <v>#N/A</v>
      </c>
    </row>
    <row r="2871" spans="5:6" x14ac:dyDescent="0.25">
      <c r="E2871" t="e">
        <f>_xlfn.XLOOKUP(_xlfn.XLOOKUP(D2871,'Zip Code Lookup'!$F$29:$F$1276,'Zip Code Lookup'!$G$29:$G$1276),'Data Entry'!$AC$2:$AC$85,'Data Entry'!$AD$2:$AD$85,"Not Found")</f>
        <v>#N/A</v>
      </c>
      <c r="F2871" t="e">
        <f>IF(E2871="ORG 6 / ORG 1",_xlfn.XLOOKUP(D2871,'Zip Code Lookup'!$A$115:$A$148,'Zip Code Lookup'!$C$115:$C$148,"ORG 1"),"N/A")</f>
        <v>#N/A</v>
      </c>
    </row>
    <row r="2872" spans="5:6" x14ac:dyDescent="0.25">
      <c r="E2872" t="e">
        <f>_xlfn.XLOOKUP(_xlfn.XLOOKUP(D2872,'Zip Code Lookup'!$F$29:$F$1276,'Zip Code Lookup'!$G$29:$G$1276),'Data Entry'!$AC$2:$AC$85,'Data Entry'!$AD$2:$AD$85,"Not Found")</f>
        <v>#N/A</v>
      </c>
      <c r="F2872" t="e">
        <f>IF(E2872="ORG 6 / ORG 1",_xlfn.XLOOKUP(D2872,'Zip Code Lookup'!$A$115:$A$148,'Zip Code Lookup'!$C$115:$C$148,"ORG 1"),"N/A")</f>
        <v>#N/A</v>
      </c>
    </row>
    <row r="2873" spans="5:6" x14ac:dyDescent="0.25">
      <c r="E2873" t="e">
        <f>_xlfn.XLOOKUP(_xlfn.XLOOKUP(D2873,'Zip Code Lookup'!$F$29:$F$1276,'Zip Code Lookup'!$G$29:$G$1276),'Data Entry'!$AC$2:$AC$85,'Data Entry'!$AD$2:$AD$85,"Not Found")</f>
        <v>#N/A</v>
      </c>
      <c r="F2873" t="e">
        <f>IF(E2873="ORG 6 / ORG 1",_xlfn.XLOOKUP(D2873,'Zip Code Lookup'!$A$115:$A$148,'Zip Code Lookup'!$C$115:$C$148,"ORG 1"),"N/A")</f>
        <v>#N/A</v>
      </c>
    </row>
    <row r="2874" spans="5:6" x14ac:dyDescent="0.25">
      <c r="E2874" t="e">
        <f>_xlfn.XLOOKUP(_xlfn.XLOOKUP(D2874,'Zip Code Lookup'!$F$29:$F$1276,'Zip Code Lookup'!$G$29:$G$1276),'Data Entry'!$AC$2:$AC$85,'Data Entry'!$AD$2:$AD$85,"Not Found")</f>
        <v>#N/A</v>
      </c>
      <c r="F2874" t="e">
        <f>IF(E2874="ORG 6 / ORG 1",_xlfn.XLOOKUP(D2874,'Zip Code Lookup'!$A$115:$A$148,'Zip Code Lookup'!$C$115:$C$148,"ORG 1"),"N/A")</f>
        <v>#N/A</v>
      </c>
    </row>
    <row r="2875" spans="5:6" x14ac:dyDescent="0.25">
      <c r="E2875" t="e">
        <f>_xlfn.XLOOKUP(_xlfn.XLOOKUP(D2875,'Zip Code Lookup'!$F$29:$F$1276,'Zip Code Lookup'!$G$29:$G$1276),'Data Entry'!$AC$2:$AC$85,'Data Entry'!$AD$2:$AD$85,"Not Found")</f>
        <v>#N/A</v>
      </c>
      <c r="F2875" t="e">
        <f>IF(E2875="ORG 6 / ORG 1",_xlfn.XLOOKUP(D2875,'Zip Code Lookup'!$A$115:$A$148,'Zip Code Lookup'!$C$115:$C$148,"ORG 1"),"N/A")</f>
        <v>#N/A</v>
      </c>
    </row>
    <row r="2876" spans="5:6" x14ac:dyDescent="0.25">
      <c r="E2876" t="e">
        <f>_xlfn.XLOOKUP(_xlfn.XLOOKUP(D2876,'Zip Code Lookup'!$F$29:$F$1276,'Zip Code Lookup'!$G$29:$G$1276),'Data Entry'!$AC$2:$AC$85,'Data Entry'!$AD$2:$AD$85,"Not Found")</f>
        <v>#N/A</v>
      </c>
      <c r="F2876" t="e">
        <f>IF(E2876="ORG 6 / ORG 1",_xlfn.XLOOKUP(D2876,'Zip Code Lookup'!$A$115:$A$148,'Zip Code Lookup'!$C$115:$C$148,"ORG 1"),"N/A")</f>
        <v>#N/A</v>
      </c>
    </row>
    <row r="2877" spans="5:6" x14ac:dyDescent="0.25">
      <c r="E2877" t="e">
        <f>_xlfn.XLOOKUP(_xlfn.XLOOKUP(D2877,'Zip Code Lookup'!$F$29:$F$1276,'Zip Code Lookup'!$G$29:$G$1276),'Data Entry'!$AC$2:$AC$85,'Data Entry'!$AD$2:$AD$85,"Not Found")</f>
        <v>#N/A</v>
      </c>
      <c r="F2877" t="e">
        <f>IF(E2877="ORG 6 / ORG 1",_xlfn.XLOOKUP(D2877,'Zip Code Lookup'!$A$115:$A$148,'Zip Code Lookup'!$C$115:$C$148,"ORG 1"),"N/A")</f>
        <v>#N/A</v>
      </c>
    </row>
    <row r="2878" spans="5:6" x14ac:dyDescent="0.25">
      <c r="E2878" t="e">
        <f>_xlfn.XLOOKUP(_xlfn.XLOOKUP(D2878,'Zip Code Lookup'!$F$29:$F$1276,'Zip Code Lookup'!$G$29:$G$1276),'Data Entry'!$AC$2:$AC$85,'Data Entry'!$AD$2:$AD$85,"Not Found")</f>
        <v>#N/A</v>
      </c>
      <c r="F2878" t="e">
        <f>IF(E2878="ORG 6 / ORG 1",_xlfn.XLOOKUP(D2878,'Zip Code Lookup'!$A$115:$A$148,'Zip Code Lookup'!$C$115:$C$148,"ORG 1"),"N/A")</f>
        <v>#N/A</v>
      </c>
    </row>
    <row r="2879" spans="5:6" x14ac:dyDescent="0.25">
      <c r="E2879" t="e">
        <f>_xlfn.XLOOKUP(_xlfn.XLOOKUP(D2879,'Zip Code Lookup'!$F$29:$F$1276,'Zip Code Lookup'!$G$29:$G$1276),'Data Entry'!$AC$2:$AC$85,'Data Entry'!$AD$2:$AD$85,"Not Found")</f>
        <v>#N/A</v>
      </c>
      <c r="F2879" t="e">
        <f>IF(E2879="ORG 6 / ORG 1",_xlfn.XLOOKUP(D2879,'Zip Code Lookup'!$A$115:$A$148,'Zip Code Lookup'!$C$115:$C$148,"ORG 1"),"N/A")</f>
        <v>#N/A</v>
      </c>
    </row>
    <row r="2880" spans="5:6" x14ac:dyDescent="0.25">
      <c r="E2880" t="e">
        <f>_xlfn.XLOOKUP(_xlfn.XLOOKUP(D2880,'Zip Code Lookup'!$F$29:$F$1276,'Zip Code Lookup'!$G$29:$G$1276),'Data Entry'!$AC$2:$AC$85,'Data Entry'!$AD$2:$AD$85,"Not Found")</f>
        <v>#N/A</v>
      </c>
      <c r="F2880" t="e">
        <f>IF(E2880="ORG 6 / ORG 1",_xlfn.XLOOKUP(D2880,'Zip Code Lookup'!$A$115:$A$148,'Zip Code Lookup'!$C$115:$C$148,"ORG 1"),"N/A")</f>
        <v>#N/A</v>
      </c>
    </row>
    <row r="2881" spans="5:6" x14ac:dyDescent="0.25">
      <c r="E2881" t="e">
        <f>_xlfn.XLOOKUP(_xlfn.XLOOKUP(D2881,'Zip Code Lookup'!$F$29:$F$1276,'Zip Code Lookup'!$G$29:$G$1276),'Data Entry'!$AC$2:$AC$85,'Data Entry'!$AD$2:$AD$85,"Not Found")</f>
        <v>#N/A</v>
      </c>
      <c r="F2881" t="e">
        <f>IF(E2881="ORG 6 / ORG 1",_xlfn.XLOOKUP(D2881,'Zip Code Lookup'!$A$115:$A$148,'Zip Code Lookup'!$C$115:$C$148,"ORG 1"),"N/A")</f>
        <v>#N/A</v>
      </c>
    </row>
    <row r="2882" spans="5:6" x14ac:dyDescent="0.25">
      <c r="E2882" t="e">
        <f>_xlfn.XLOOKUP(_xlfn.XLOOKUP(D2882,'Zip Code Lookup'!$F$29:$F$1276,'Zip Code Lookup'!$G$29:$G$1276),'Data Entry'!$AC$2:$AC$85,'Data Entry'!$AD$2:$AD$85,"Not Found")</f>
        <v>#N/A</v>
      </c>
      <c r="F2882" t="e">
        <f>IF(E2882="ORG 6 / ORG 1",_xlfn.XLOOKUP(D2882,'Zip Code Lookup'!$A$115:$A$148,'Zip Code Lookup'!$C$115:$C$148,"ORG 1"),"N/A")</f>
        <v>#N/A</v>
      </c>
    </row>
    <row r="2883" spans="5:6" x14ac:dyDescent="0.25">
      <c r="E2883" t="e">
        <f>_xlfn.XLOOKUP(_xlfn.XLOOKUP(D2883,'Zip Code Lookup'!$F$29:$F$1276,'Zip Code Lookup'!$G$29:$G$1276),'Data Entry'!$AC$2:$AC$85,'Data Entry'!$AD$2:$AD$85,"Not Found")</f>
        <v>#N/A</v>
      </c>
      <c r="F2883" t="e">
        <f>IF(E2883="ORG 6 / ORG 1",_xlfn.XLOOKUP(D2883,'Zip Code Lookup'!$A$115:$A$148,'Zip Code Lookup'!$C$115:$C$148,"ORG 1"),"N/A")</f>
        <v>#N/A</v>
      </c>
    </row>
    <row r="2884" spans="5:6" x14ac:dyDescent="0.25">
      <c r="E2884" t="e">
        <f>_xlfn.XLOOKUP(_xlfn.XLOOKUP(D2884,'Zip Code Lookup'!$F$29:$F$1276,'Zip Code Lookup'!$G$29:$G$1276),'Data Entry'!$AC$2:$AC$85,'Data Entry'!$AD$2:$AD$85,"Not Found")</f>
        <v>#N/A</v>
      </c>
      <c r="F2884" t="e">
        <f>IF(E2884="ORG 6 / ORG 1",_xlfn.XLOOKUP(D2884,'Zip Code Lookup'!$A$115:$A$148,'Zip Code Lookup'!$C$115:$C$148,"ORG 1"),"N/A")</f>
        <v>#N/A</v>
      </c>
    </row>
    <row r="2885" spans="5:6" x14ac:dyDescent="0.25">
      <c r="E2885" t="e">
        <f>_xlfn.XLOOKUP(_xlfn.XLOOKUP(D2885,'Zip Code Lookup'!$F$29:$F$1276,'Zip Code Lookup'!$G$29:$G$1276),'Data Entry'!$AC$2:$AC$85,'Data Entry'!$AD$2:$AD$85,"Not Found")</f>
        <v>#N/A</v>
      </c>
      <c r="F2885" t="e">
        <f>IF(E2885="ORG 6 / ORG 1",_xlfn.XLOOKUP(D2885,'Zip Code Lookup'!$A$115:$A$148,'Zip Code Lookup'!$C$115:$C$148,"ORG 1"),"N/A")</f>
        <v>#N/A</v>
      </c>
    </row>
    <row r="2886" spans="5:6" x14ac:dyDescent="0.25">
      <c r="E2886" t="e">
        <f>_xlfn.XLOOKUP(_xlfn.XLOOKUP(D2886,'Zip Code Lookup'!$F$29:$F$1276,'Zip Code Lookup'!$G$29:$G$1276),'Data Entry'!$AC$2:$AC$85,'Data Entry'!$AD$2:$AD$85,"Not Found")</f>
        <v>#N/A</v>
      </c>
      <c r="F2886" t="e">
        <f>IF(E2886="ORG 6 / ORG 1",_xlfn.XLOOKUP(D2886,'Zip Code Lookup'!$A$115:$A$148,'Zip Code Lookup'!$C$115:$C$148,"ORG 1"),"N/A")</f>
        <v>#N/A</v>
      </c>
    </row>
    <row r="2887" spans="5:6" x14ac:dyDescent="0.25">
      <c r="E2887" t="e">
        <f>_xlfn.XLOOKUP(_xlfn.XLOOKUP(D2887,'Zip Code Lookup'!$F$29:$F$1276,'Zip Code Lookup'!$G$29:$G$1276),'Data Entry'!$AC$2:$AC$85,'Data Entry'!$AD$2:$AD$85,"Not Found")</f>
        <v>#N/A</v>
      </c>
      <c r="F2887" t="e">
        <f>IF(E2887="ORG 6 / ORG 1",_xlfn.XLOOKUP(D2887,'Zip Code Lookup'!$A$115:$A$148,'Zip Code Lookup'!$C$115:$C$148,"ORG 1"),"N/A")</f>
        <v>#N/A</v>
      </c>
    </row>
    <row r="2888" spans="5:6" x14ac:dyDescent="0.25">
      <c r="E2888" t="e">
        <f>_xlfn.XLOOKUP(_xlfn.XLOOKUP(D2888,'Zip Code Lookup'!$F$29:$F$1276,'Zip Code Lookup'!$G$29:$G$1276),'Data Entry'!$AC$2:$AC$85,'Data Entry'!$AD$2:$AD$85,"Not Found")</f>
        <v>#N/A</v>
      </c>
      <c r="F2888" t="e">
        <f>IF(E2888="ORG 6 / ORG 1",_xlfn.XLOOKUP(D2888,'Zip Code Lookup'!$A$115:$A$148,'Zip Code Lookup'!$C$115:$C$148,"ORG 1"),"N/A")</f>
        <v>#N/A</v>
      </c>
    </row>
    <row r="2889" spans="5:6" x14ac:dyDescent="0.25">
      <c r="E2889" t="e">
        <f>_xlfn.XLOOKUP(_xlfn.XLOOKUP(D2889,'Zip Code Lookup'!$F$29:$F$1276,'Zip Code Lookup'!$G$29:$G$1276),'Data Entry'!$AC$2:$AC$85,'Data Entry'!$AD$2:$AD$85,"Not Found")</f>
        <v>#N/A</v>
      </c>
      <c r="F2889" t="e">
        <f>IF(E2889="ORG 6 / ORG 1",_xlfn.XLOOKUP(D2889,'Zip Code Lookup'!$A$115:$A$148,'Zip Code Lookup'!$C$115:$C$148,"ORG 1"),"N/A")</f>
        <v>#N/A</v>
      </c>
    </row>
    <row r="2890" spans="5:6" x14ac:dyDescent="0.25">
      <c r="E2890" t="e">
        <f>_xlfn.XLOOKUP(_xlfn.XLOOKUP(D2890,'Zip Code Lookup'!$F$29:$F$1276,'Zip Code Lookup'!$G$29:$G$1276),'Data Entry'!$AC$2:$AC$85,'Data Entry'!$AD$2:$AD$85,"Not Found")</f>
        <v>#N/A</v>
      </c>
      <c r="F2890" t="e">
        <f>IF(E2890="ORG 6 / ORG 1",_xlfn.XLOOKUP(D2890,'Zip Code Lookup'!$A$115:$A$148,'Zip Code Lookup'!$C$115:$C$148,"ORG 1"),"N/A")</f>
        <v>#N/A</v>
      </c>
    </row>
    <row r="2891" spans="5:6" x14ac:dyDescent="0.25">
      <c r="E2891" t="e">
        <f>_xlfn.XLOOKUP(_xlfn.XLOOKUP(D2891,'Zip Code Lookup'!$F$29:$F$1276,'Zip Code Lookup'!$G$29:$G$1276),'Data Entry'!$AC$2:$AC$85,'Data Entry'!$AD$2:$AD$85,"Not Found")</f>
        <v>#N/A</v>
      </c>
      <c r="F2891" t="e">
        <f>IF(E2891="ORG 6 / ORG 1",_xlfn.XLOOKUP(D2891,'Zip Code Lookup'!$A$115:$A$148,'Zip Code Lookup'!$C$115:$C$148,"ORG 1"),"N/A")</f>
        <v>#N/A</v>
      </c>
    </row>
    <row r="2892" spans="5:6" x14ac:dyDescent="0.25">
      <c r="E2892" t="e">
        <f>_xlfn.XLOOKUP(_xlfn.XLOOKUP(D2892,'Zip Code Lookup'!$F$29:$F$1276,'Zip Code Lookup'!$G$29:$G$1276),'Data Entry'!$AC$2:$AC$85,'Data Entry'!$AD$2:$AD$85,"Not Found")</f>
        <v>#N/A</v>
      </c>
      <c r="F2892" t="e">
        <f>IF(E2892="ORG 6 / ORG 1",_xlfn.XLOOKUP(D2892,'Zip Code Lookup'!$A$115:$A$148,'Zip Code Lookup'!$C$115:$C$148,"ORG 1"),"N/A")</f>
        <v>#N/A</v>
      </c>
    </row>
    <row r="2893" spans="5:6" x14ac:dyDescent="0.25">
      <c r="E2893" t="e">
        <f>_xlfn.XLOOKUP(_xlfn.XLOOKUP(D2893,'Zip Code Lookup'!$F$29:$F$1276,'Zip Code Lookup'!$G$29:$G$1276),'Data Entry'!$AC$2:$AC$85,'Data Entry'!$AD$2:$AD$85,"Not Found")</f>
        <v>#N/A</v>
      </c>
      <c r="F2893" t="e">
        <f>IF(E2893="ORG 6 / ORG 1",_xlfn.XLOOKUP(D2893,'Zip Code Lookup'!$A$115:$A$148,'Zip Code Lookup'!$C$115:$C$148,"ORG 1"),"N/A")</f>
        <v>#N/A</v>
      </c>
    </row>
    <row r="2894" spans="5:6" x14ac:dyDescent="0.25">
      <c r="E2894" t="e">
        <f>_xlfn.XLOOKUP(_xlfn.XLOOKUP(D2894,'Zip Code Lookup'!$F$29:$F$1276,'Zip Code Lookup'!$G$29:$G$1276),'Data Entry'!$AC$2:$AC$85,'Data Entry'!$AD$2:$AD$85,"Not Found")</f>
        <v>#N/A</v>
      </c>
      <c r="F2894" t="e">
        <f>IF(E2894="ORG 6 / ORG 1",_xlfn.XLOOKUP(D2894,'Zip Code Lookup'!$A$115:$A$148,'Zip Code Lookup'!$C$115:$C$148,"ORG 1"),"N/A")</f>
        <v>#N/A</v>
      </c>
    </row>
    <row r="2895" spans="5:6" x14ac:dyDescent="0.25">
      <c r="E2895" t="e">
        <f>_xlfn.XLOOKUP(_xlfn.XLOOKUP(D2895,'Zip Code Lookup'!$F$29:$F$1276,'Zip Code Lookup'!$G$29:$G$1276),'Data Entry'!$AC$2:$AC$85,'Data Entry'!$AD$2:$AD$85,"Not Found")</f>
        <v>#N/A</v>
      </c>
      <c r="F2895" t="e">
        <f>IF(E2895="ORG 6 / ORG 1",_xlfn.XLOOKUP(D2895,'Zip Code Lookup'!$A$115:$A$148,'Zip Code Lookup'!$C$115:$C$148,"ORG 1"),"N/A")</f>
        <v>#N/A</v>
      </c>
    </row>
    <row r="2896" spans="5:6" x14ac:dyDescent="0.25">
      <c r="E2896" t="e">
        <f>_xlfn.XLOOKUP(_xlfn.XLOOKUP(D2896,'Zip Code Lookup'!$F$29:$F$1276,'Zip Code Lookup'!$G$29:$G$1276),'Data Entry'!$AC$2:$AC$85,'Data Entry'!$AD$2:$AD$85,"Not Found")</f>
        <v>#N/A</v>
      </c>
      <c r="F2896" t="e">
        <f>IF(E2896="ORG 6 / ORG 1",_xlfn.XLOOKUP(D2896,'Zip Code Lookup'!$A$115:$A$148,'Zip Code Lookup'!$C$115:$C$148,"ORG 1"),"N/A")</f>
        <v>#N/A</v>
      </c>
    </row>
    <row r="2897" spans="5:6" x14ac:dyDescent="0.25">
      <c r="E2897" t="e">
        <f>_xlfn.XLOOKUP(_xlfn.XLOOKUP(D2897,'Zip Code Lookup'!$F$29:$F$1276,'Zip Code Lookup'!$G$29:$G$1276),'Data Entry'!$AC$2:$AC$85,'Data Entry'!$AD$2:$AD$85,"Not Found")</f>
        <v>#N/A</v>
      </c>
      <c r="F2897" t="e">
        <f>IF(E2897="ORG 6 / ORG 1",_xlfn.XLOOKUP(D2897,'Zip Code Lookup'!$A$115:$A$148,'Zip Code Lookup'!$C$115:$C$148,"ORG 1"),"N/A")</f>
        <v>#N/A</v>
      </c>
    </row>
    <row r="2898" spans="5:6" x14ac:dyDescent="0.25">
      <c r="E2898" t="e">
        <f>_xlfn.XLOOKUP(_xlfn.XLOOKUP(D2898,'Zip Code Lookup'!$F$29:$F$1276,'Zip Code Lookup'!$G$29:$G$1276),'Data Entry'!$AC$2:$AC$85,'Data Entry'!$AD$2:$AD$85,"Not Found")</f>
        <v>#N/A</v>
      </c>
      <c r="F2898" t="e">
        <f>IF(E2898="ORG 6 / ORG 1",_xlfn.XLOOKUP(D2898,'Zip Code Lookup'!$A$115:$A$148,'Zip Code Lookup'!$C$115:$C$148,"ORG 1"),"N/A")</f>
        <v>#N/A</v>
      </c>
    </row>
    <row r="2899" spans="5:6" x14ac:dyDescent="0.25">
      <c r="E2899" t="e">
        <f>_xlfn.XLOOKUP(_xlfn.XLOOKUP(D2899,'Zip Code Lookup'!$F$29:$F$1276,'Zip Code Lookup'!$G$29:$G$1276),'Data Entry'!$AC$2:$AC$85,'Data Entry'!$AD$2:$AD$85,"Not Found")</f>
        <v>#N/A</v>
      </c>
      <c r="F2899" t="e">
        <f>IF(E2899="ORG 6 / ORG 1",_xlfn.XLOOKUP(D2899,'Zip Code Lookup'!$A$115:$A$148,'Zip Code Lookup'!$C$115:$C$148,"ORG 1"),"N/A")</f>
        <v>#N/A</v>
      </c>
    </row>
    <row r="2900" spans="5:6" x14ac:dyDescent="0.25">
      <c r="E2900" t="e">
        <f>_xlfn.XLOOKUP(_xlfn.XLOOKUP(D2900,'Zip Code Lookup'!$F$29:$F$1276,'Zip Code Lookup'!$G$29:$G$1276),'Data Entry'!$AC$2:$AC$85,'Data Entry'!$AD$2:$AD$85,"Not Found")</f>
        <v>#N/A</v>
      </c>
      <c r="F2900" t="e">
        <f>IF(E2900="ORG 6 / ORG 1",_xlfn.XLOOKUP(D2900,'Zip Code Lookup'!$A$115:$A$148,'Zip Code Lookup'!$C$115:$C$148,"ORG 1"),"N/A")</f>
        <v>#N/A</v>
      </c>
    </row>
    <row r="2901" spans="5:6" x14ac:dyDescent="0.25">
      <c r="E2901" t="e">
        <f>_xlfn.XLOOKUP(_xlfn.XLOOKUP(D2901,'Zip Code Lookup'!$F$29:$F$1276,'Zip Code Lookup'!$G$29:$G$1276),'Data Entry'!$AC$2:$AC$85,'Data Entry'!$AD$2:$AD$85,"Not Found")</f>
        <v>#N/A</v>
      </c>
      <c r="F2901" t="e">
        <f>IF(E2901="ORG 6 / ORG 1",_xlfn.XLOOKUP(D2901,'Zip Code Lookup'!$A$115:$A$148,'Zip Code Lookup'!$C$115:$C$148,"ORG 1"),"N/A")</f>
        <v>#N/A</v>
      </c>
    </row>
    <row r="2902" spans="5:6" x14ac:dyDescent="0.25">
      <c r="E2902" t="e">
        <f>_xlfn.XLOOKUP(_xlfn.XLOOKUP(D2902,'Zip Code Lookup'!$F$29:$F$1276,'Zip Code Lookup'!$G$29:$G$1276),'Data Entry'!$AC$2:$AC$85,'Data Entry'!$AD$2:$AD$85,"Not Found")</f>
        <v>#N/A</v>
      </c>
      <c r="F2902" t="e">
        <f>IF(E2902="ORG 6 / ORG 1",_xlfn.XLOOKUP(D2902,'Zip Code Lookup'!$A$115:$A$148,'Zip Code Lookup'!$C$115:$C$148,"ORG 1"),"N/A")</f>
        <v>#N/A</v>
      </c>
    </row>
    <row r="2903" spans="5:6" x14ac:dyDescent="0.25">
      <c r="E2903" t="e">
        <f>_xlfn.XLOOKUP(_xlfn.XLOOKUP(D2903,'Zip Code Lookup'!$F$29:$F$1276,'Zip Code Lookup'!$G$29:$G$1276),'Data Entry'!$AC$2:$AC$85,'Data Entry'!$AD$2:$AD$85,"Not Found")</f>
        <v>#N/A</v>
      </c>
      <c r="F2903" t="e">
        <f>IF(E2903="ORG 6 / ORG 1",_xlfn.XLOOKUP(D2903,'Zip Code Lookup'!$A$115:$A$148,'Zip Code Lookup'!$C$115:$C$148,"ORG 1"),"N/A")</f>
        <v>#N/A</v>
      </c>
    </row>
    <row r="2904" spans="5:6" x14ac:dyDescent="0.25">
      <c r="E2904" t="e">
        <f>_xlfn.XLOOKUP(_xlfn.XLOOKUP(D2904,'Zip Code Lookup'!$F$29:$F$1276,'Zip Code Lookup'!$G$29:$G$1276),'Data Entry'!$AC$2:$AC$85,'Data Entry'!$AD$2:$AD$85,"Not Found")</f>
        <v>#N/A</v>
      </c>
      <c r="F2904" t="e">
        <f>IF(E2904="ORG 6 / ORG 1",_xlfn.XLOOKUP(D2904,'Zip Code Lookup'!$A$115:$A$148,'Zip Code Lookup'!$C$115:$C$148,"ORG 1"),"N/A")</f>
        <v>#N/A</v>
      </c>
    </row>
    <row r="2905" spans="5:6" x14ac:dyDescent="0.25">
      <c r="E2905" t="e">
        <f>_xlfn.XLOOKUP(_xlfn.XLOOKUP(D2905,'Zip Code Lookup'!$F$29:$F$1276,'Zip Code Lookup'!$G$29:$G$1276),'Data Entry'!$AC$2:$AC$85,'Data Entry'!$AD$2:$AD$85,"Not Found")</f>
        <v>#N/A</v>
      </c>
      <c r="F2905" t="e">
        <f>IF(E2905="ORG 6 / ORG 1",_xlfn.XLOOKUP(D2905,'Zip Code Lookup'!$A$115:$A$148,'Zip Code Lookup'!$C$115:$C$148,"ORG 1"),"N/A")</f>
        <v>#N/A</v>
      </c>
    </row>
    <row r="2906" spans="5:6" x14ac:dyDescent="0.25">
      <c r="E2906" t="e">
        <f>_xlfn.XLOOKUP(_xlfn.XLOOKUP(D2906,'Zip Code Lookup'!$F$29:$F$1276,'Zip Code Lookup'!$G$29:$G$1276),'Data Entry'!$AC$2:$AC$85,'Data Entry'!$AD$2:$AD$85,"Not Found")</f>
        <v>#N/A</v>
      </c>
      <c r="F2906" t="e">
        <f>IF(E2906="ORG 6 / ORG 1",_xlfn.XLOOKUP(D2906,'Zip Code Lookup'!$A$115:$A$148,'Zip Code Lookup'!$C$115:$C$148,"ORG 1"),"N/A")</f>
        <v>#N/A</v>
      </c>
    </row>
    <row r="2907" spans="5:6" x14ac:dyDescent="0.25">
      <c r="E2907" t="e">
        <f>_xlfn.XLOOKUP(_xlfn.XLOOKUP(D2907,'Zip Code Lookup'!$F$29:$F$1276,'Zip Code Lookup'!$G$29:$G$1276),'Data Entry'!$AC$2:$AC$85,'Data Entry'!$AD$2:$AD$85,"Not Found")</f>
        <v>#N/A</v>
      </c>
      <c r="F2907" t="e">
        <f>IF(E2907="ORG 6 / ORG 1",_xlfn.XLOOKUP(D2907,'Zip Code Lookup'!$A$115:$A$148,'Zip Code Lookup'!$C$115:$C$148,"ORG 1"),"N/A")</f>
        <v>#N/A</v>
      </c>
    </row>
    <row r="2908" spans="5:6" x14ac:dyDescent="0.25">
      <c r="E2908" t="e">
        <f>_xlfn.XLOOKUP(_xlfn.XLOOKUP(D2908,'Zip Code Lookup'!$F$29:$F$1276,'Zip Code Lookup'!$G$29:$G$1276),'Data Entry'!$AC$2:$AC$85,'Data Entry'!$AD$2:$AD$85,"Not Found")</f>
        <v>#N/A</v>
      </c>
      <c r="F2908" t="e">
        <f>IF(E2908="ORG 6 / ORG 1",_xlfn.XLOOKUP(D2908,'Zip Code Lookup'!$A$115:$A$148,'Zip Code Lookup'!$C$115:$C$148,"ORG 1"),"N/A")</f>
        <v>#N/A</v>
      </c>
    </row>
    <row r="2909" spans="5:6" x14ac:dyDescent="0.25">
      <c r="E2909" t="e">
        <f>_xlfn.XLOOKUP(_xlfn.XLOOKUP(D2909,'Zip Code Lookup'!$F$29:$F$1276,'Zip Code Lookup'!$G$29:$G$1276),'Data Entry'!$AC$2:$AC$85,'Data Entry'!$AD$2:$AD$85,"Not Found")</f>
        <v>#N/A</v>
      </c>
      <c r="F2909" t="e">
        <f>IF(E2909="ORG 6 / ORG 1",_xlfn.XLOOKUP(D2909,'Zip Code Lookup'!$A$115:$A$148,'Zip Code Lookup'!$C$115:$C$148,"ORG 1"),"N/A")</f>
        <v>#N/A</v>
      </c>
    </row>
    <row r="2910" spans="5:6" x14ac:dyDescent="0.25">
      <c r="E2910" t="e">
        <f>_xlfn.XLOOKUP(_xlfn.XLOOKUP(D2910,'Zip Code Lookup'!$F$29:$F$1276,'Zip Code Lookup'!$G$29:$G$1276),'Data Entry'!$AC$2:$AC$85,'Data Entry'!$AD$2:$AD$85,"Not Found")</f>
        <v>#N/A</v>
      </c>
      <c r="F2910" t="e">
        <f>IF(E2910="ORG 6 / ORG 1",_xlfn.XLOOKUP(D2910,'Zip Code Lookup'!$A$115:$A$148,'Zip Code Lookup'!$C$115:$C$148,"ORG 1"),"N/A")</f>
        <v>#N/A</v>
      </c>
    </row>
    <row r="2911" spans="5:6" x14ac:dyDescent="0.25">
      <c r="E2911" t="e">
        <f>_xlfn.XLOOKUP(_xlfn.XLOOKUP(D2911,'Zip Code Lookup'!$F$29:$F$1276,'Zip Code Lookup'!$G$29:$G$1276),'Data Entry'!$AC$2:$AC$85,'Data Entry'!$AD$2:$AD$85,"Not Found")</f>
        <v>#N/A</v>
      </c>
      <c r="F2911" t="e">
        <f>IF(E2911="ORG 6 / ORG 1",_xlfn.XLOOKUP(D2911,'Zip Code Lookup'!$A$115:$A$148,'Zip Code Lookup'!$C$115:$C$148,"ORG 1"),"N/A")</f>
        <v>#N/A</v>
      </c>
    </row>
    <row r="2912" spans="5:6" x14ac:dyDescent="0.25">
      <c r="E2912" t="e">
        <f>_xlfn.XLOOKUP(_xlfn.XLOOKUP(D2912,'Zip Code Lookup'!$F$29:$F$1276,'Zip Code Lookup'!$G$29:$G$1276),'Data Entry'!$AC$2:$AC$85,'Data Entry'!$AD$2:$AD$85,"Not Found")</f>
        <v>#N/A</v>
      </c>
      <c r="F2912" t="e">
        <f>IF(E2912="ORG 6 / ORG 1",_xlfn.XLOOKUP(D2912,'Zip Code Lookup'!$A$115:$A$148,'Zip Code Lookup'!$C$115:$C$148,"ORG 1"),"N/A")</f>
        <v>#N/A</v>
      </c>
    </row>
    <row r="2913" spans="5:6" x14ac:dyDescent="0.25">
      <c r="E2913" t="e">
        <f>_xlfn.XLOOKUP(_xlfn.XLOOKUP(D2913,'Zip Code Lookup'!$F$29:$F$1276,'Zip Code Lookup'!$G$29:$G$1276),'Data Entry'!$AC$2:$AC$85,'Data Entry'!$AD$2:$AD$85,"Not Found")</f>
        <v>#N/A</v>
      </c>
      <c r="F2913" t="e">
        <f>IF(E2913="ORG 6 / ORG 1",_xlfn.XLOOKUP(D2913,'Zip Code Lookup'!$A$115:$A$148,'Zip Code Lookup'!$C$115:$C$148,"ORG 1"),"N/A")</f>
        <v>#N/A</v>
      </c>
    </row>
    <row r="2914" spans="5:6" x14ac:dyDescent="0.25">
      <c r="E2914" t="e">
        <f>_xlfn.XLOOKUP(_xlfn.XLOOKUP(D2914,'Zip Code Lookup'!$F$29:$F$1276,'Zip Code Lookup'!$G$29:$G$1276),'Data Entry'!$AC$2:$AC$85,'Data Entry'!$AD$2:$AD$85,"Not Found")</f>
        <v>#N/A</v>
      </c>
      <c r="F2914" t="e">
        <f>IF(E2914="ORG 6 / ORG 1",_xlfn.XLOOKUP(D2914,'Zip Code Lookup'!$A$115:$A$148,'Zip Code Lookup'!$C$115:$C$148,"ORG 1"),"N/A")</f>
        <v>#N/A</v>
      </c>
    </row>
    <row r="2915" spans="5:6" x14ac:dyDescent="0.25">
      <c r="E2915" t="e">
        <f>_xlfn.XLOOKUP(_xlfn.XLOOKUP(D2915,'Zip Code Lookup'!$F$29:$F$1276,'Zip Code Lookup'!$G$29:$G$1276),'Data Entry'!$AC$2:$AC$85,'Data Entry'!$AD$2:$AD$85,"Not Found")</f>
        <v>#N/A</v>
      </c>
      <c r="F2915" t="e">
        <f>IF(E2915="ORG 6 / ORG 1",_xlfn.XLOOKUP(D2915,'Zip Code Lookup'!$A$115:$A$148,'Zip Code Lookup'!$C$115:$C$148,"ORG 1"),"N/A")</f>
        <v>#N/A</v>
      </c>
    </row>
    <row r="2916" spans="5:6" x14ac:dyDescent="0.25">
      <c r="E2916" t="e">
        <f>_xlfn.XLOOKUP(_xlfn.XLOOKUP(D2916,'Zip Code Lookup'!$F$29:$F$1276,'Zip Code Lookup'!$G$29:$G$1276),'Data Entry'!$AC$2:$AC$85,'Data Entry'!$AD$2:$AD$85,"Not Found")</f>
        <v>#N/A</v>
      </c>
      <c r="F2916" t="e">
        <f>IF(E2916="ORG 6 / ORG 1",_xlfn.XLOOKUP(D2916,'Zip Code Lookup'!$A$115:$A$148,'Zip Code Lookup'!$C$115:$C$148,"ORG 1"),"N/A")</f>
        <v>#N/A</v>
      </c>
    </row>
    <row r="2917" spans="5:6" x14ac:dyDescent="0.25">
      <c r="E2917" t="e">
        <f>_xlfn.XLOOKUP(_xlfn.XLOOKUP(D2917,'Zip Code Lookup'!$F$29:$F$1276,'Zip Code Lookup'!$G$29:$G$1276),'Data Entry'!$AC$2:$AC$85,'Data Entry'!$AD$2:$AD$85,"Not Found")</f>
        <v>#N/A</v>
      </c>
      <c r="F2917" t="e">
        <f>IF(E2917="ORG 6 / ORG 1",_xlfn.XLOOKUP(D2917,'Zip Code Lookup'!$A$115:$A$148,'Zip Code Lookup'!$C$115:$C$148,"ORG 1"),"N/A")</f>
        <v>#N/A</v>
      </c>
    </row>
    <row r="2918" spans="5:6" x14ac:dyDescent="0.25">
      <c r="E2918" t="e">
        <f>_xlfn.XLOOKUP(_xlfn.XLOOKUP(D2918,'Zip Code Lookup'!$F$29:$F$1276,'Zip Code Lookup'!$G$29:$G$1276),'Data Entry'!$AC$2:$AC$85,'Data Entry'!$AD$2:$AD$85,"Not Found")</f>
        <v>#N/A</v>
      </c>
      <c r="F2918" t="e">
        <f>IF(E2918="ORG 6 / ORG 1",_xlfn.XLOOKUP(D2918,'Zip Code Lookup'!$A$115:$A$148,'Zip Code Lookup'!$C$115:$C$148,"ORG 1"),"N/A")</f>
        <v>#N/A</v>
      </c>
    </row>
    <row r="2919" spans="5:6" x14ac:dyDescent="0.25">
      <c r="E2919" t="e">
        <f>_xlfn.XLOOKUP(_xlfn.XLOOKUP(D2919,'Zip Code Lookup'!$F$29:$F$1276,'Zip Code Lookup'!$G$29:$G$1276),'Data Entry'!$AC$2:$AC$85,'Data Entry'!$AD$2:$AD$85,"Not Found")</f>
        <v>#N/A</v>
      </c>
      <c r="F2919" t="e">
        <f>IF(E2919="ORG 6 / ORG 1",_xlfn.XLOOKUP(D2919,'Zip Code Lookup'!$A$115:$A$148,'Zip Code Lookup'!$C$115:$C$148,"ORG 1"),"N/A")</f>
        <v>#N/A</v>
      </c>
    </row>
    <row r="2920" spans="5:6" x14ac:dyDescent="0.25">
      <c r="E2920" t="e">
        <f>_xlfn.XLOOKUP(_xlfn.XLOOKUP(D2920,'Zip Code Lookup'!$F$29:$F$1276,'Zip Code Lookup'!$G$29:$G$1276),'Data Entry'!$AC$2:$AC$85,'Data Entry'!$AD$2:$AD$85,"Not Found")</f>
        <v>#N/A</v>
      </c>
      <c r="F2920" t="e">
        <f>IF(E2920="ORG 6 / ORG 1",_xlfn.XLOOKUP(D2920,'Zip Code Lookup'!$A$115:$A$148,'Zip Code Lookup'!$C$115:$C$148,"ORG 1"),"N/A")</f>
        <v>#N/A</v>
      </c>
    </row>
    <row r="2921" spans="5:6" x14ac:dyDescent="0.25">
      <c r="E2921" t="e">
        <f>_xlfn.XLOOKUP(_xlfn.XLOOKUP(D2921,'Zip Code Lookup'!$F$29:$F$1276,'Zip Code Lookup'!$G$29:$G$1276),'Data Entry'!$AC$2:$AC$85,'Data Entry'!$AD$2:$AD$85,"Not Found")</f>
        <v>#N/A</v>
      </c>
      <c r="F2921" t="e">
        <f>IF(E2921="ORG 6 / ORG 1",_xlfn.XLOOKUP(D2921,'Zip Code Lookup'!$A$115:$A$148,'Zip Code Lookup'!$C$115:$C$148,"ORG 1"),"N/A")</f>
        <v>#N/A</v>
      </c>
    </row>
    <row r="2922" spans="5:6" x14ac:dyDescent="0.25">
      <c r="E2922" t="e">
        <f>_xlfn.XLOOKUP(_xlfn.XLOOKUP(D2922,'Zip Code Lookup'!$F$29:$F$1276,'Zip Code Lookup'!$G$29:$G$1276),'Data Entry'!$AC$2:$AC$85,'Data Entry'!$AD$2:$AD$85,"Not Found")</f>
        <v>#N/A</v>
      </c>
      <c r="F2922" t="e">
        <f>IF(E2922="ORG 6 / ORG 1",_xlfn.XLOOKUP(D2922,'Zip Code Lookup'!$A$115:$A$148,'Zip Code Lookup'!$C$115:$C$148,"ORG 1"),"N/A")</f>
        <v>#N/A</v>
      </c>
    </row>
    <row r="2923" spans="5:6" x14ac:dyDescent="0.25">
      <c r="E2923" t="e">
        <f>_xlfn.XLOOKUP(_xlfn.XLOOKUP(D2923,'Zip Code Lookup'!$F$29:$F$1276,'Zip Code Lookup'!$G$29:$G$1276),'Data Entry'!$AC$2:$AC$85,'Data Entry'!$AD$2:$AD$85,"Not Found")</f>
        <v>#N/A</v>
      </c>
      <c r="F2923" t="e">
        <f>IF(E2923="ORG 6 / ORG 1",_xlfn.XLOOKUP(D2923,'Zip Code Lookup'!$A$115:$A$148,'Zip Code Lookup'!$C$115:$C$148,"ORG 1"),"N/A")</f>
        <v>#N/A</v>
      </c>
    </row>
    <row r="2924" spans="5:6" x14ac:dyDescent="0.25">
      <c r="E2924" t="e">
        <f>_xlfn.XLOOKUP(_xlfn.XLOOKUP(D2924,'Zip Code Lookup'!$F$29:$F$1276,'Zip Code Lookup'!$G$29:$G$1276),'Data Entry'!$AC$2:$AC$85,'Data Entry'!$AD$2:$AD$85,"Not Found")</f>
        <v>#N/A</v>
      </c>
      <c r="F2924" t="e">
        <f>IF(E2924="ORG 6 / ORG 1",_xlfn.XLOOKUP(D2924,'Zip Code Lookup'!$A$115:$A$148,'Zip Code Lookup'!$C$115:$C$148,"ORG 1"),"N/A")</f>
        <v>#N/A</v>
      </c>
    </row>
    <row r="2925" spans="5:6" x14ac:dyDescent="0.25">
      <c r="E2925" t="e">
        <f>_xlfn.XLOOKUP(_xlfn.XLOOKUP(D2925,'Zip Code Lookup'!$F$29:$F$1276,'Zip Code Lookup'!$G$29:$G$1276),'Data Entry'!$AC$2:$AC$85,'Data Entry'!$AD$2:$AD$85,"Not Found")</f>
        <v>#N/A</v>
      </c>
      <c r="F2925" t="e">
        <f>IF(E2925="ORG 6 / ORG 1",_xlfn.XLOOKUP(D2925,'Zip Code Lookup'!$A$115:$A$148,'Zip Code Lookup'!$C$115:$C$148,"ORG 1"),"N/A")</f>
        <v>#N/A</v>
      </c>
    </row>
    <row r="2926" spans="5:6" x14ac:dyDescent="0.25">
      <c r="E2926" t="e">
        <f>_xlfn.XLOOKUP(_xlfn.XLOOKUP(D2926,'Zip Code Lookup'!$F$29:$F$1276,'Zip Code Lookup'!$G$29:$G$1276),'Data Entry'!$AC$2:$AC$85,'Data Entry'!$AD$2:$AD$85,"Not Found")</f>
        <v>#N/A</v>
      </c>
      <c r="F2926" t="e">
        <f>IF(E2926="ORG 6 / ORG 1",_xlfn.XLOOKUP(D2926,'Zip Code Lookup'!$A$115:$A$148,'Zip Code Lookup'!$C$115:$C$148,"ORG 1"),"N/A")</f>
        <v>#N/A</v>
      </c>
    </row>
    <row r="2927" spans="5:6" x14ac:dyDescent="0.25">
      <c r="E2927" t="e">
        <f>_xlfn.XLOOKUP(_xlfn.XLOOKUP(D2927,'Zip Code Lookup'!$F$29:$F$1276,'Zip Code Lookup'!$G$29:$G$1276),'Data Entry'!$AC$2:$AC$85,'Data Entry'!$AD$2:$AD$85,"Not Found")</f>
        <v>#N/A</v>
      </c>
      <c r="F2927" t="e">
        <f>IF(E2927="ORG 6 / ORG 1",_xlfn.XLOOKUP(D2927,'Zip Code Lookup'!$A$115:$A$148,'Zip Code Lookup'!$C$115:$C$148,"ORG 1"),"N/A")</f>
        <v>#N/A</v>
      </c>
    </row>
    <row r="2928" spans="5:6" x14ac:dyDescent="0.25">
      <c r="E2928" t="e">
        <f>_xlfn.XLOOKUP(_xlfn.XLOOKUP(D2928,'Zip Code Lookup'!$F$29:$F$1276,'Zip Code Lookup'!$G$29:$G$1276),'Data Entry'!$AC$2:$AC$85,'Data Entry'!$AD$2:$AD$85,"Not Found")</f>
        <v>#N/A</v>
      </c>
      <c r="F2928" t="e">
        <f>IF(E2928="ORG 6 / ORG 1",_xlfn.XLOOKUP(D2928,'Zip Code Lookup'!$A$115:$A$148,'Zip Code Lookup'!$C$115:$C$148,"ORG 1"),"N/A")</f>
        <v>#N/A</v>
      </c>
    </row>
    <row r="2929" spans="5:6" x14ac:dyDescent="0.25">
      <c r="E2929" t="e">
        <f>_xlfn.XLOOKUP(_xlfn.XLOOKUP(D2929,'Zip Code Lookup'!$F$29:$F$1276,'Zip Code Lookup'!$G$29:$G$1276),'Data Entry'!$AC$2:$AC$85,'Data Entry'!$AD$2:$AD$85,"Not Found")</f>
        <v>#N/A</v>
      </c>
      <c r="F2929" t="e">
        <f>IF(E2929="ORG 6 / ORG 1",_xlfn.XLOOKUP(D2929,'Zip Code Lookup'!$A$115:$A$148,'Zip Code Lookup'!$C$115:$C$148,"ORG 1"),"N/A")</f>
        <v>#N/A</v>
      </c>
    </row>
    <row r="2930" spans="5:6" x14ac:dyDescent="0.25">
      <c r="E2930" t="e">
        <f>_xlfn.XLOOKUP(_xlfn.XLOOKUP(D2930,'Zip Code Lookup'!$F$29:$F$1276,'Zip Code Lookup'!$G$29:$G$1276),'Data Entry'!$AC$2:$AC$85,'Data Entry'!$AD$2:$AD$85,"Not Found")</f>
        <v>#N/A</v>
      </c>
      <c r="F2930" t="e">
        <f>IF(E2930="ORG 6 / ORG 1",_xlfn.XLOOKUP(D2930,'Zip Code Lookup'!$A$115:$A$148,'Zip Code Lookup'!$C$115:$C$148,"ORG 1"),"N/A")</f>
        <v>#N/A</v>
      </c>
    </row>
    <row r="2931" spans="5:6" x14ac:dyDescent="0.25">
      <c r="E2931" t="e">
        <f>_xlfn.XLOOKUP(_xlfn.XLOOKUP(D2931,'Zip Code Lookup'!$F$29:$F$1276,'Zip Code Lookup'!$G$29:$G$1276),'Data Entry'!$AC$2:$AC$85,'Data Entry'!$AD$2:$AD$85,"Not Found")</f>
        <v>#N/A</v>
      </c>
      <c r="F2931" t="e">
        <f>IF(E2931="ORG 6 / ORG 1",_xlfn.XLOOKUP(D2931,'Zip Code Lookup'!$A$115:$A$148,'Zip Code Lookup'!$C$115:$C$148,"ORG 1"),"N/A")</f>
        <v>#N/A</v>
      </c>
    </row>
    <row r="2932" spans="5:6" x14ac:dyDescent="0.25">
      <c r="E2932" t="e">
        <f>_xlfn.XLOOKUP(_xlfn.XLOOKUP(D2932,'Zip Code Lookup'!$F$29:$F$1276,'Zip Code Lookup'!$G$29:$G$1276),'Data Entry'!$AC$2:$AC$85,'Data Entry'!$AD$2:$AD$85,"Not Found")</f>
        <v>#N/A</v>
      </c>
      <c r="F2932" t="e">
        <f>IF(E2932="ORG 6 / ORG 1",_xlfn.XLOOKUP(D2932,'Zip Code Lookup'!$A$115:$A$148,'Zip Code Lookup'!$C$115:$C$148,"ORG 1"),"N/A")</f>
        <v>#N/A</v>
      </c>
    </row>
    <row r="2933" spans="5:6" x14ac:dyDescent="0.25">
      <c r="E2933" t="e">
        <f>_xlfn.XLOOKUP(_xlfn.XLOOKUP(D2933,'Zip Code Lookup'!$F$29:$F$1276,'Zip Code Lookup'!$G$29:$G$1276),'Data Entry'!$AC$2:$AC$85,'Data Entry'!$AD$2:$AD$85,"Not Found")</f>
        <v>#N/A</v>
      </c>
      <c r="F2933" t="e">
        <f>IF(E2933="ORG 6 / ORG 1",_xlfn.XLOOKUP(D2933,'Zip Code Lookup'!$A$115:$A$148,'Zip Code Lookup'!$C$115:$C$148,"ORG 1"),"N/A")</f>
        <v>#N/A</v>
      </c>
    </row>
    <row r="2934" spans="5:6" x14ac:dyDescent="0.25">
      <c r="E2934" t="e">
        <f>_xlfn.XLOOKUP(_xlfn.XLOOKUP(D2934,'Zip Code Lookup'!$F$29:$F$1276,'Zip Code Lookup'!$G$29:$G$1276),'Data Entry'!$AC$2:$AC$85,'Data Entry'!$AD$2:$AD$85,"Not Found")</f>
        <v>#N/A</v>
      </c>
      <c r="F2934" t="e">
        <f>IF(E2934="ORG 6 / ORG 1",_xlfn.XLOOKUP(D2934,'Zip Code Lookup'!$A$115:$A$148,'Zip Code Lookup'!$C$115:$C$148,"ORG 1"),"N/A")</f>
        <v>#N/A</v>
      </c>
    </row>
    <row r="2935" spans="5:6" x14ac:dyDescent="0.25">
      <c r="E2935" t="e">
        <f>_xlfn.XLOOKUP(_xlfn.XLOOKUP(D2935,'Zip Code Lookup'!$F$29:$F$1276,'Zip Code Lookup'!$G$29:$G$1276),'Data Entry'!$AC$2:$AC$85,'Data Entry'!$AD$2:$AD$85,"Not Found")</f>
        <v>#N/A</v>
      </c>
      <c r="F2935" t="e">
        <f>IF(E2935="ORG 6 / ORG 1",_xlfn.XLOOKUP(D2935,'Zip Code Lookup'!$A$115:$A$148,'Zip Code Lookup'!$C$115:$C$148,"ORG 1"),"N/A")</f>
        <v>#N/A</v>
      </c>
    </row>
    <row r="2936" spans="5:6" x14ac:dyDescent="0.25">
      <c r="E2936" t="e">
        <f>_xlfn.XLOOKUP(_xlfn.XLOOKUP(D2936,'Zip Code Lookup'!$F$29:$F$1276,'Zip Code Lookup'!$G$29:$G$1276),'Data Entry'!$AC$2:$AC$85,'Data Entry'!$AD$2:$AD$85,"Not Found")</f>
        <v>#N/A</v>
      </c>
      <c r="F2936" t="e">
        <f>IF(E2936="ORG 6 / ORG 1",_xlfn.XLOOKUP(D2936,'Zip Code Lookup'!$A$115:$A$148,'Zip Code Lookup'!$C$115:$C$148,"ORG 1"),"N/A")</f>
        <v>#N/A</v>
      </c>
    </row>
    <row r="2937" spans="5:6" x14ac:dyDescent="0.25">
      <c r="E2937" t="e">
        <f>_xlfn.XLOOKUP(_xlfn.XLOOKUP(D2937,'Zip Code Lookup'!$F$29:$F$1276,'Zip Code Lookup'!$G$29:$G$1276),'Data Entry'!$AC$2:$AC$85,'Data Entry'!$AD$2:$AD$85,"Not Found")</f>
        <v>#N/A</v>
      </c>
      <c r="F2937" t="e">
        <f>IF(E2937="ORG 6 / ORG 1",_xlfn.XLOOKUP(D2937,'Zip Code Lookup'!$A$115:$A$148,'Zip Code Lookup'!$C$115:$C$148,"ORG 1"),"N/A")</f>
        <v>#N/A</v>
      </c>
    </row>
    <row r="2938" spans="5:6" x14ac:dyDescent="0.25">
      <c r="E2938" t="e">
        <f>_xlfn.XLOOKUP(_xlfn.XLOOKUP(D2938,'Zip Code Lookup'!$F$29:$F$1276,'Zip Code Lookup'!$G$29:$G$1276),'Data Entry'!$AC$2:$AC$85,'Data Entry'!$AD$2:$AD$85,"Not Found")</f>
        <v>#N/A</v>
      </c>
      <c r="F2938" t="e">
        <f>IF(E2938="ORG 6 / ORG 1",_xlfn.XLOOKUP(D2938,'Zip Code Lookup'!$A$115:$A$148,'Zip Code Lookup'!$C$115:$C$148,"ORG 1"),"N/A")</f>
        <v>#N/A</v>
      </c>
    </row>
    <row r="2939" spans="5:6" x14ac:dyDescent="0.25">
      <c r="E2939" t="e">
        <f>_xlfn.XLOOKUP(_xlfn.XLOOKUP(D2939,'Zip Code Lookup'!$F$29:$F$1276,'Zip Code Lookup'!$G$29:$G$1276),'Data Entry'!$AC$2:$AC$85,'Data Entry'!$AD$2:$AD$85,"Not Found")</f>
        <v>#N/A</v>
      </c>
      <c r="F2939" t="e">
        <f>IF(E2939="ORG 6 / ORG 1",_xlfn.XLOOKUP(D2939,'Zip Code Lookup'!$A$115:$A$148,'Zip Code Lookup'!$C$115:$C$148,"ORG 1"),"N/A")</f>
        <v>#N/A</v>
      </c>
    </row>
    <row r="2940" spans="5:6" x14ac:dyDescent="0.25">
      <c r="E2940" t="e">
        <f>_xlfn.XLOOKUP(_xlfn.XLOOKUP(D2940,'Zip Code Lookup'!$F$29:$F$1276,'Zip Code Lookup'!$G$29:$G$1276),'Data Entry'!$AC$2:$AC$85,'Data Entry'!$AD$2:$AD$85,"Not Found")</f>
        <v>#N/A</v>
      </c>
      <c r="F2940" t="e">
        <f>IF(E2940="ORG 6 / ORG 1",_xlfn.XLOOKUP(D2940,'Zip Code Lookup'!$A$115:$A$148,'Zip Code Lookup'!$C$115:$C$148,"ORG 1"),"N/A")</f>
        <v>#N/A</v>
      </c>
    </row>
    <row r="2941" spans="5:6" x14ac:dyDescent="0.25">
      <c r="E2941" t="e">
        <f>_xlfn.XLOOKUP(_xlfn.XLOOKUP(D2941,'Zip Code Lookup'!$F$29:$F$1276,'Zip Code Lookup'!$G$29:$G$1276),'Data Entry'!$AC$2:$AC$85,'Data Entry'!$AD$2:$AD$85,"Not Found")</f>
        <v>#N/A</v>
      </c>
      <c r="F2941" t="e">
        <f>IF(E2941="ORG 6 / ORG 1",_xlfn.XLOOKUP(D2941,'Zip Code Lookup'!$A$115:$A$148,'Zip Code Lookup'!$C$115:$C$148,"ORG 1"),"N/A")</f>
        <v>#N/A</v>
      </c>
    </row>
    <row r="2942" spans="5:6" x14ac:dyDescent="0.25">
      <c r="E2942" t="e">
        <f>_xlfn.XLOOKUP(_xlfn.XLOOKUP(D2942,'Zip Code Lookup'!$F$29:$F$1276,'Zip Code Lookup'!$G$29:$G$1276),'Data Entry'!$AC$2:$AC$85,'Data Entry'!$AD$2:$AD$85,"Not Found")</f>
        <v>#N/A</v>
      </c>
      <c r="F2942" t="e">
        <f>IF(E2942="ORG 6 / ORG 1",_xlfn.XLOOKUP(D2942,'Zip Code Lookup'!$A$115:$A$148,'Zip Code Lookup'!$C$115:$C$148,"ORG 1"),"N/A")</f>
        <v>#N/A</v>
      </c>
    </row>
    <row r="2943" spans="5:6" x14ac:dyDescent="0.25">
      <c r="E2943" t="e">
        <f>_xlfn.XLOOKUP(_xlfn.XLOOKUP(D2943,'Zip Code Lookup'!$F$29:$F$1276,'Zip Code Lookup'!$G$29:$G$1276),'Data Entry'!$AC$2:$AC$85,'Data Entry'!$AD$2:$AD$85,"Not Found")</f>
        <v>#N/A</v>
      </c>
      <c r="F2943" t="e">
        <f>IF(E2943="ORG 6 / ORG 1",_xlfn.XLOOKUP(D2943,'Zip Code Lookup'!$A$115:$A$148,'Zip Code Lookup'!$C$115:$C$148,"ORG 1"),"N/A")</f>
        <v>#N/A</v>
      </c>
    </row>
    <row r="2944" spans="5:6" x14ac:dyDescent="0.25">
      <c r="E2944" t="e">
        <f>_xlfn.XLOOKUP(_xlfn.XLOOKUP(D2944,'Zip Code Lookup'!$F$29:$F$1276,'Zip Code Lookup'!$G$29:$G$1276),'Data Entry'!$AC$2:$AC$85,'Data Entry'!$AD$2:$AD$85,"Not Found")</f>
        <v>#N/A</v>
      </c>
      <c r="F2944" t="e">
        <f>IF(E2944="ORG 6 / ORG 1",_xlfn.XLOOKUP(D2944,'Zip Code Lookup'!$A$115:$A$148,'Zip Code Lookup'!$C$115:$C$148,"ORG 1"),"N/A")</f>
        <v>#N/A</v>
      </c>
    </row>
    <row r="2945" spans="5:6" x14ac:dyDescent="0.25">
      <c r="E2945" t="e">
        <f>_xlfn.XLOOKUP(_xlfn.XLOOKUP(D2945,'Zip Code Lookup'!$F$29:$F$1276,'Zip Code Lookup'!$G$29:$G$1276),'Data Entry'!$AC$2:$AC$85,'Data Entry'!$AD$2:$AD$85,"Not Found")</f>
        <v>#N/A</v>
      </c>
      <c r="F2945" t="e">
        <f>IF(E2945="ORG 6 / ORG 1",_xlfn.XLOOKUP(D2945,'Zip Code Lookup'!$A$115:$A$148,'Zip Code Lookup'!$C$115:$C$148,"ORG 1"),"N/A")</f>
        <v>#N/A</v>
      </c>
    </row>
    <row r="2946" spans="5:6" x14ac:dyDescent="0.25">
      <c r="E2946" t="e">
        <f>_xlfn.XLOOKUP(_xlfn.XLOOKUP(D2946,'Zip Code Lookup'!$F$29:$F$1276,'Zip Code Lookup'!$G$29:$G$1276),'Data Entry'!$AC$2:$AC$85,'Data Entry'!$AD$2:$AD$85,"Not Found")</f>
        <v>#N/A</v>
      </c>
      <c r="F2946" t="e">
        <f>IF(E2946="ORG 6 / ORG 1",_xlfn.XLOOKUP(D2946,'Zip Code Lookup'!$A$115:$A$148,'Zip Code Lookup'!$C$115:$C$148,"ORG 1"),"N/A")</f>
        <v>#N/A</v>
      </c>
    </row>
    <row r="2947" spans="5:6" x14ac:dyDescent="0.25">
      <c r="E2947" t="e">
        <f>_xlfn.XLOOKUP(_xlfn.XLOOKUP(D2947,'Zip Code Lookup'!$F$29:$F$1276,'Zip Code Lookup'!$G$29:$G$1276),'Data Entry'!$AC$2:$AC$85,'Data Entry'!$AD$2:$AD$85,"Not Found")</f>
        <v>#N/A</v>
      </c>
      <c r="F2947" t="e">
        <f>IF(E2947="ORG 6 / ORG 1",_xlfn.XLOOKUP(D2947,'Zip Code Lookup'!$A$115:$A$148,'Zip Code Lookup'!$C$115:$C$148,"ORG 1"),"N/A")</f>
        <v>#N/A</v>
      </c>
    </row>
    <row r="2948" spans="5:6" x14ac:dyDescent="0.25">
      <c r="E2948" t="e">
        <f>_xlfn.XLOOKUP(_xlfn.XLOOKUP(D2948,'Zip Code Lookup'!$F$29:$F$1276,'Zip Code Lookup'!$G$29:$G$1276),'Data Entry'!$AC$2:$AC$85,'Data Entry'!$AD$2:$AD$85,"Not Found")</f>
        <v>#N/A</v>
      </c>
      <c r="F2948" t="e">
        <f>IF(E2948="ORG 6 / ORG 1",_xlfn.XLOOKUP(D2948,'Zip Code Lookup'!$A$115:$A$148,'Zip Code Lookup'!$C$115:$C$148,"ORG 1"),"N/A")</f>
        <v>#N/A</v>
      </c>
    </row>
    <row r="2949" spans="5:6" x14ac:dyDescent="0.25">
      <c r="E2949" t="e">
        <f>_xlfn.XLOOKUP(_xlfn.XLOOKUP(D2949,'Zip Code Lookup'!$F$29:$F$1276,'Zip Code Lookup'!$G$29:$G$1276),'Data Entry'!$AC$2:$AC$85,'Data Entry'!$AD$2:$AD$85,"Not Found")</f>
        <v>#N/A</v>
      </c>
      <c r="F2949" t="e">
        <f>IF(E2949="ORG 6 / ORG 1",_xlfn.XLOOKUP(D2949,'Zip Code Lookup'!$A$115:$A$148,'Zip Code Lookup'!$C$115:$C$148,"ORG 1"),"N/A")</f>
        <v>#N/A</v>
      </c>
    </row>
    <row r="2950" spans="5:6" x14ac:dyDescent="0.25">
      <c r="E2950" t="e">
        <f>_xlfn.XLOOKUP(_xlfn.XLOOKUP(D2950,'Zip Code Lookup'!$F$29:$F$1276,'Zip Code Lookup'!$G$29:$G$1276),'Data Entry'!$AC$2:$AC$85,'Data Entry'!$AD$2:$AD$85,"Not Found")</f>
        <v>#N/A</v>
      </c>
      <c r="F2950" t="e">
        <f>IF(E2950="ORG 6 / ORG 1",_xlfn.XLOOKUP(D2950,'Zip Code Lookup'!$A$115:$A$148,'Zip Code Lookup'!$C$115:$C$148,"ORG 1"),"N/A")</f>
        <v>#N/A</v>
      </c>
    </row>
    <row r="2951" spans="5:6" x14ac:dyDescent="0.25">
      <c r="E2951" t="e">
        <f>_xlfn.XLOOKUP(_xlfn.XLOOKUP(D2951,'Zip Code Lookup'!$F$29:$F$1276,'Zip Code Lookup'!$G$29:$G$1276),'Data Entry'!$AC$2:$AC$85,'Data Entry'!$AD$2:$AD$85,"Not Found")</f>
        <v>#N/A</v>
      </c>
      <c r="F2951" t="e">
        <f>IF(E2951="ORG 6 / ORG 1",_xlfn.XLOOKUP(D2951,'Zip Code Lookup'!$A$115:$A$148,'Zip Code Lookup'!$C$115:$C$148,"ORG 1"),"N/A")</f>
        <v>#N/A</v>
      </c>
    </row>
    <row r="2952" spans="5:6" x14ac:dyDescent="0.25">
      <c r="E2952" t="e">
        <f>_xlfn.XLOOKUP(_xlfn.XLOOKUP(D2952,'Zip Code Lookup'!$F$29:$F$1276,'Zip Code Lookup'!$G$29:$G$1276),'Data Entry'!$AC$2:$AC$85,'Data Entry'!$AD$2:$AD$85,"Not Found")</f>
        <v>#N/A</v>
      </c>
      <c r="F2952" t="e">
        <f>IF(E2952="ORG 6 / ORG 1",_xlfn.XLOOKUP(D2952,'Zip Code Lookup'!$A$115:$A$148,'Zip Code Lookup'!$C$115:$C$148,"ORG 1"),"N/A")</f>
        <v>#N/A</v>
      </c>
    </row>
    <row r="2953" spans="5:6" x14ac:dyDescent="0.25">
      <c r="E2953" t="e">
        <f>_xlfn.XLOOKUP(_xlfn.XLOOKUP(D2953,'Zip Code Lookup'!$F$29:$F$1276,'Zip Code Lookup'!$G$29:$G$1276),'Data Entry'!$AC$2:$AC$85,'Data Entry'!$AD$2:$AD$85,"Not Found")</f>
        <v>#N/A</v>
      </c>
      <c r="F2953" t="e">
        <f>IF(E2953="ORG 6 / ORG 1",_xlfn.XLOOKUP(D2953,'Zip Code Lookup'!$A$115:$A$148,'Zip Code Lookup'!$C$115:$C$148,"ORG 1"),"N/A")</f>
        <v>#N/A</v>
      </c>
    </row>
    <row r="2954" spans="5:6" x14ac:dyDescent="0.25">
      <c r="E2954" t="e">
        <f>_xlfn.XLOOKUP(_xlfn.XLOOKUP(D2954,'Zip Code Lookup'!$F$29:$F$1276,'Zip Code Lookup'!$G$29:$G$1276),'Data Entry'!$AC$2:$AC$85,'Data Entry'!$AD$2:$AD$85,"Not Found")</f>
        <v>#N/A</v>
      </c>
      <c r="F2954" t="e">
        <f>IF(E2954="ORG 6 / ORG 1",_xlfn.XLOOKUP(D2954,'Zip Code Lookup'!$A$115:$A$148,'Zip Code Lookup'!$C$115:$C$148,"ORG 1"),"N/A")</f>
        <v>#N/A</v>
      </c>
    </row>
    <row r="2955" spans="5:6" x14ac:dyDescent="0.25">
      <c r="E2955" t="e">
        <f>_xlfn.XLOOKUP(_xlfn.XLOOKUP(D2955,'Zip Code Lookup'!$F$29:$F$1276,'Zip Code Lookup'!$G$29:$G$1276),'Data Entry'!$AC$2:$AC$85,'Data Entry'!$AD$2:$AD$85,"Not Found")</f>
        <v>#N/A</v>
      </c>
      <c r="F2955" t="e">
        <f>IF(E2955="ORG 6 / ORG 1",_xlfn.XLOOKUP(D2955,'Zip Code Lookup'!$A$115:$A$148,'Zip Code Lookup'!$C$115:$C$148,"ORG 1"),"N/A")</f>
        <v>#N/A</v>
      </c>
    </row>
    <row r="2956" spans="5:6" x14ac:dyDescent="0.25">
      <c r="E2956" t="e">
        <f>_xlfn.XLOOKUP(_xlfn.XLOOKUP(D2956,'Zip Code Lookup'!$F$29:$F$1276,'Zip Code Lookup'!$G$29:$G$1276),'Data Entry'!$AC$2:$AC$85,'Data Entry'!$AD$2:$AD$85,"Not Found")</f>
        <v>#N/A</v>
      </c>
      <c r="F2956" t="e">
        <f>IF(E2956="ORG 6 / ORG 1",_xlfn.XLOOKUP(D2956,'Zip Code Lookup'!$A$115:$A$148,'Zip Code Lookup'!$C$115:$C$148,"ORG 1"),"N/A")</f>
        <v>#N/A</v>
      </c>
    </row>
    <row r="2957" spans="5:6" x14ac:dyDescent="0.25">
      <c r="E2957" t="e">
        <f>_xlfn.XLOOKUP(_xlfn.XLOOKUP(D2957,'Zip Code Lookup'!$F$29:$F$1276,'Zip Code Lookup'!$G$29:$G$1276),'Data Entry'!$AC$2:$AC$85,'Data Entry'!$AD$2:$AD$85,"Not Found")</f>
        <v>#N/A</v>
      </c>
      <c r="F2957" t="e">
        <f>IF(E2957="ORG 6 / ORG 1",_xlfn.XLOOKUP(D2957,'Zip Code Lookup'!$A$115:$A$148,'Zip Code Lookup'!$C$115:$C$148,"ORG 1"),"N/A")</f>
        <v>#N/A</v>
      </c>
    </row>
    <row r="2958" spans="5:6" x14ac:dyDescent="0.25">
      <c r="E2958" t="e">
        <f>_xlfn.XLOOKUP(_xlfn.XLOOKUP(D2958,'Zip Code Lookup'!$F$29:$F$1276,'Zip Code Lookup'!$G$29:$G$1276),'Data Entry'!$AC$2:$AC$85,'Data Entry'!$AD$2:$AD$85,"Not Found")</f>
        <v>#N/A</v>
      </c>
      <c r="F2958" t="e">
        <f>IF(E2958="ORG 6 / ORG 1",_xlfn.XLOOKUP(D2958,'Zip Code Lookup'!$A$115:$A$148,'Zip Code Lookup'!$C$115:$C$148,"ORG 1"),"N/A")</f>
        <v>#N/A</v>
      </c>
    </row>
    <row r="2959" spans="5:6" x14ac:dyDescent="0.25">
      <c r="E2959" t="e">
        <f>_xlfn.XLOOKUP(_xlfn.XLOOKUP(D2959,'Zip Code Lookup'!$F$29:$F$1276,'Zip Code Lookup'!$G$29:$G$1276),'Data Entry'!$AC$2:$AC$85,'Data Entry'!$AD$2:$AD$85,"Not Found")</f>
        <v>#N/A</v>
      </c>
      <c r="F2959" t="e">
        <f>IF(E2959="ORG 6 / ORG 1",_xlfn.XLOOKUP(D2959,'Zip Code Lookup'!$A$115:$A$148,'Zip Code Lookup'!$C$115:$C$148,"ORG 1"),"N/A")</f>
        <v>#N/A</v>
      </c>
    </row>
    <row r="2960" spans="5:6" x14ac:dyDescent="0.25">
      <c r="E2960" t="e">
        <f>_xlfn.XLOOKUP(_xlfn.XLOOKUP(D2960,'Zip Code Lookup'!$F$29:$F$1276,'Zip Code Lookup'!$G$29:$G$1276),'Data Entry'!$AC$2:$AC$85,'Data Entry'!$AD$2:$AD$85,"Not Found")</f>
        <v>#N/A</v>
      </c>
      <c r="F2960" t="e">
        <f>IF(E2960="ORG 6 / ORG 1",_xlfn.XLOOKUP(D2960,'Zip Code Lookup'!$A$115:$A$148,'Zip Code Lookup'!$C$115:$C$148,"ORG 1"),"N/A")</f>
        <v>#N/A</v>
      </c>
    </row>
    <row r="2961" spans="5:6" x14ac:dyDescent="0.25">
      <c r="E2961" t="e">
        <f>_xlfn.XLOOKUP(_xlfn.XLOOKUP(D2961,'Zip Code Lookup'!$F$29:$F$1276,'Zip Code Lookup'!$G$29:$G$1276),'Data Entry'!$AC$2:$AC$85,'Data Entry'!$AD$2:$AD$85,"Not Found")</f>
        <v>#N/A</v>
      </c>
      <c r="F2961" t="e">
        <f>IF(E2961="ORG 6 / ORG 1",_xlfn.XLOOKUP(D2961,'Zip Code Lookup'!$A$115:$A$148,'Zip Code Lookup'!$C$115:$C$148,"ORG 1"),"N/A")</f>
        <v>#N/A</v>
      </c>
    </row>
    <row r="2962" spans="5:6" x14ac:dyDescent="0.25">
      <c r="E2962" t="e">
        <f>_xlfn.XLOOKUP(_xlfn.XLOOKUP(D2962,'Zip Code Lookup'!$F$29:$F$1276,'Zip Code Lookup'!$G$29:$G$1276),'Data Entry'!$AC$2:$AC$85,'Data Entry'!$AD$2:$AD$85,"Not Found")</f>
        <v>#N/A</v>
      </c>
      <c r="F2962" t="e">
        <f>IF(E2962="ORG 6 / ORG 1",_xlfn.XLOOKUP(D2962,'Zip Code Lookup'!$A$115:$A$148,'Zip Code Lookup'!$C$115:$C$148,"ORG 1"),"N/A")</f>
        <v>#N/A</v>
      </c>
    </row>
    <row r="2963" spans="5:6" x14ac:dyDescent="0.25">
      <c r="E2963" t="e">
        <f>_xlfn.XLOOKUP(_xlfn.XLOOKUP(D2963,'Zip Code Lookup'!$F$29:$F$1276,'Zip Code Lookup'!$G$29:$G$1276),'Data Entry'!$AC$2:$AC$85,'Data Entry'!$AD$2:$AD$85,"Not Found")</f>
        <v>#N/A</v>
      </c>
      <c r="F2963" t="e">
        <f>IF(E2963="ORG 6 / ORG 1",_xlfn.XLOOKUP(D2963,'Zip Code Lookup'!$A$115:$A$148,'Zip Code Lookup'!$C$115:$C$148,"ORG 1"),"N/A")</f>
        <v>#N/A</v>
      </c>
    </row>
    <row r="2964" spans="5:6" x14ac:dyDescent="0.25">
      <c r="E2964" t="e">
        <f>_xlfn.XLOOKUP(_xlfn.XLOOKUP(D2964,'Zip Code Lookup'!$F$29:$F$1276,'Zip Code Lookup'!$G$29:$G$1276),'Data Entry'!$AC$2:$AC$85,'Data Entry'!$AD$2:$AD$85,"Not Found")</f>
        <v>#N/A</v>
      </c>
      <c r="F2964" t="e">
        <f>IF(E2964="ORG 6 / ORG 1",_xlfn.XLOOKUP(D2964,'Zip Code Lookup'!$A$115:$A$148,'Zip Code Lookup'!$C$115:$C$148,"ORG 1"),"N/A")</f>
        <v>#N/A</v>
      </c>
    </row>
    <row r="2965" spans="5:6" x14ac:dyDescent="0.25">
      <c r="E2965" t="e">
        <f>_xlfn.XLOOKUP(_xlfn.XLOOKUP(D2965,'Zip Code Lookup'!$F$29:$F$1276,'Zip Code Lookup'!$G$29:$G$1276),'Data Entry'!$AC$2:$AC$85,'Data Entry'!$AD$2:$AD$85,"Not Found")</f>
        <v>#N/A</v>
      </c>
      <c r="F2965" t="e">
        <f>IF(E2965="ORG 6 / ORG 1",_xlfn.XLOOKUP(D2965,'Zip Code Lookup'!$A$115:$A$148,'Zip Code Lookup'!$C$115:$C$148,"ORG 1"),"N/A")</f>
        <v>#N/A</v>
      </c>
    </row>
    <row r="2966" spans="5:6" x14ac:dyDescent="0.25">
      <c r="E2966" t="e">
        <f>_xlfn.XLOOKUP(_xlfn.XLOOKUP(D2966,'Zip Code Lookup'!$F$29:$F$1276,'Zip Code Lookup'!$G$29:$G$1276),'Data Entry'!$AC$2:$AC$85,'Data Entry'!$AD$2:$AD$85,"Not Found")</f>
        <v>#N/A</v>
      </c>
      <c r="F2966" t="e">
        <f>IF(E2966="ORG 6 / ORG 1",_xlfn.XLOOKUP(D2966,'Zip Code Lookup'!$A$115:$A$148,'Zip Code Lookup'!$C$115:$C$148,"ORG 1"),"N/A")</f>
        <v>#N/A</v>
      </c>
    </row>
    <row r="2967" spans="5:6" x14ac:dyDescent="0.25">
      <c r="E2967" t="e">
        <f>_xlfn.XLOOKUP(_xlfn.XLOOKUP(D2967,'Zip Code Lookup'!$F$29:$F$1276,'Zip Code Lookup'!$G$29:$G$1276),'Data Entry'!$AC$2:$AC$85,'Data Entry'!$AD$2:$AD$85,"Not Found")</f>
        <v>#N/A</v>
      </c>
      <c r="F2967" t="e">
        <f>IF(E2967="ORG 6 / ORG 1",_xlfn.XLOOKUP(D2967,'Zip Code Lookup'!$A$115:$A$148,'Zip Code Lookup'!$C$115:$C$148,"ORG 1"),"N/A")</f>
        <v>#N/A</v>
      </c>
    </row>
    <row r="2968" spans="5:6" x14ac:dyDescent="0.25">
      <c r="E2968" t="e">
        <f>_xlfn.XLOOKUP(_xlfn.XLOOKUP(D2968,'Zip Code Lookup'!$F$29:$F$1276,'Zip Code Lookup'!$G$29:$G$1276),'Data Entry'!$AC$2:$AC$85,'Data Entry'!$AD$2:$AD$85,"Not Found")</f>
        <v>#N/A</v>
      </c>
      <c r="F2968" t="e">
        <f>IF(E2968="ORG 6 / ORG 1",_xlfn.XLOOKUP(D2968,'Zip Code Lookup'!$A$115:$A$148,'Zip Code Lookup'!$C$115:$C$148,"ORG 1"),"N/A")</f>
        <v>#N/A</v>
      </c>
    </row>
    <row r="2969" spans="5:6" x14ac:dyDescent="0.25">
      <c r="E2969" t="e">
        <f>_xlfn.XLOOKUP(_xlfn.XLOOKUP(D2969,'Zip Code Lookup'!$F$29:$F$1276,'Zip Code Lookup'!$G$29:$G$1276),'Data Entry'!$AC$2:$AC$85,'Data Entry'!$AD$2:$AD$85,"Not Found")</f>
        <v>#N/A</v>
      </c>
      <c r="F2969" t="e">
        <f>IF(E2969="ORG 6 / ORG 1",_xlfn.XLOOKUP(D2969,'Zip Code Lookup'!$A$115:$A$148,'Zip Code Lookup'!$C$115:$C$148,"ORG 1"),"N/A")</f>
        <v>#N/A</v>
      </c>
    </row>
    <row r="2970" spans="5:6" x14ac:dyDescent="0.25">
      <c r="E2970" t="e">
        <f>_xlfn.XLOOKUP(_xlfn.XLOOKUP(D2970,'Zip Code Lookup'!$F$29:$F$1276,'Zip Code Lookup'!$G$29:$G$1276),'Data Entry'!$AC$2:$AC$85,'Data Entry'!$AD$2:$AD$85,"Not Found")</f>
        <v>#N/A</v>
      </c>
      <c r="F2970" t="e">
        <f>IF(E2970="ORG 6 / ORG 1",_xlfn.XLOOKUP(D2970,'Zip Code Lookup'!$A$115:$A$148,'Zip Code Lookup'!$C$115:$C$148,"ORG 1"),"N/A")</f>
        <v>#N/A</v>
      </c>
    </row>
    <row r="2971" spans="5:6" x14ac:dyDescent="0.25">
      <c r="E2971" t="e">
        <f>_xlfn.XLOOKUP(_xlfn.XLOOKUP(D2971,'Zip Code Lookup'!$F$29:$F$1276,'Zip Code Lookup'!$G$29:$G$1276),'Data Entry'!$AC$2:$AC$85,'Data Entry'!$AD$2:$AD$85,"Not Found")</f>
        <v>#N/A</v>
      </c>
      <c r="F2971" t="e">
        <f>IF(E2971="ORG 6 / ORG 1",_xlfn.XLOOKUP(D2971,'Zip Code Lookup'!$A$115:$A$148,'Zip Code Lookup'!$C$115:$C$148,"ORG 1"),"N/A")</f>
        <v>#N/A</v>
      </c>
    </row>
    <row r="2972" spans="5:6" x14ac:dyDescent="0.25">
      <c r="E2972" t="e">
        <f>_xlfn.XLOOKUP(_xlfn.XLOOKUP(D2972,'Zip Code Lookup'!$F$29:$F$1276,'Zip Code Lookup'!$G$29:$G$1276),'Data Entry'!$AC$2:$AC$85,'Data Entry'!$AD$2:$AD$85,"Not Found")</f>
        <v>#N/A</v>
      </c>
      <c r="F2972" t="e">
        <f>IF(E2972="ORG 6 / ORG 1",_xlfn.XLOOKUP(D2972,'Zip Code Lookup'!$A$115:$A$148,'Zip Code Lookup'!$C$115:$C$148,"ORG 1"),"N/A")</f>
        <v>#N/A</v>
      </c>
    </row>
    <row r="2973" spans="5:6" x14ac:dyDescent="0.25">
      <c r="E2973" t="e">
        <f>_xlfn.XLOOKUP(_xlfn.XLOOKUP(D2973,'Zip Code Lookup'!$F$29:$F$1276,'Zip Code Lookup'!$G$29:$G$1276),'Data Entry'!$AC$2:$AC$85,'Data Entry'!$AD$2:$AD$85,"Not Found")</f>
        <v>#N/A</v>
      </c>
      <c r="F2973" t="e">
        <f>IF(E2973="ORG 6 / ORG 1",_xlfn.XLOOKUP(D2973,'Zip Code Lookup'!$A$115:$A$148,'Zip Code Lookup'!$C$115:$C$148,"ORG 1"),"N/A")</f>
        <v>#N/A</v>
      </c>
    </row>
    <row r="2974" spans="5:6" x14ac:dyDescent="0.25">
      <c r="E2974" t="e">
        <f>_xlfn.XLOOKUP(_xlfn.XLOOKUP(D2974,'Zip Code Lookup'!$F$29:$F$1276,'Zip Code Lookup'!$G$29:$G$1276),'Data Entry'!$AC$2:$AC$85,'Data Entry'!$AD$2:$AD$85,"Not Found")</f>
        <v>#N/A</v>
      </c>
      <c r="F2974" t="e">
        <f>IF(E2974="ORG 6 / ORG 1",_xlfn.XLOOKUP(D2974,'Zip Code Lookup'!$A$115:$A$148,'Zip Code Lookup'!$C$115:$C$148,"ORG 1"),"N/A")</f>
        <v>#N/A</v>
      </c>
    </row>
    <row r="2975" spans="5:6" x14ac:dyDescent="0.25">
      <c r="E2975" t="e">
        <f>_xlfn.XLOOKUP(_xlfn.XLOOKUP(D2975,'Zip Code Lookup'!$F$29:$F$1276,'Zip Code Lookup'!$G$29:$G$1276),'Data Entry'!$AC$2:$AC$85,'Data Entry'!$AD$2:$AD$85,"Not Found")</f>
        <v>#N/A</v>
      </c>
      <c r="F2975" t="e">
        <f>IF(E2975="ORG 6 / ORG 1",_xlfn.XLOOKUP(D2975,'Zip Code Lookup'!$A$115:$A$148,'Zip Code Lookup'!$C$115:$C$148,"ORG 1"),"N/A")</f>
        <v>#N/A</v>
      </c>
    </row>
    <row r="2976" spans="5:6" x14ac:dyDescent="0.25">
      <c r="E2976" t="e">
        <f>_xlfn.XLOOKUP(_xlfn.XLOOKUP(D2976,'Zip Code Lookup'!$F$29:$F$1276,'Zip Code Lookup'!$G$29:$G$1276),'Data Entry'!$AC$2:$AC$85,'Data Entry'!$AD$2:$AD$85,"Not Found")</f>
        <v>#N/A</v>
      </c>
      <c r="F2976" t="e">
        <f>IF(E2976="ORG 6 / ORG 1",_xlfn.XLOOKUP(D2976,'Zip Code Lookup'!$A$115:$A$148,'Zip Code Lookup'!$C$115:$C$148,"ORG 1"),"N/A")</f>
        <v>#N/A</v>
      </c>
    </row>
    <row r="2977" spans="5:6" x14ac:dyDescent="0.25">
      <c r="E2977" t="e">
        <f>_xlfn.XLOOKUP(_xlfn.XLOOKUP(D2977,'Zip Code Lookup'!$F$29:$F$1276,'Zip Code Lookup'!$G$29:$G$1276),'Data Entry'!$AC$2:$AC$85,'Data Entry'!$AD$2:$AD$85,"Not Found")</f>
        <v>#N/A</v>
      </c>
      <c r="F2977" t="e">
        <f>IF(E2977="ORG 6 / ORG 1",_xlfn.XLOOKUP(D2977,'Zip Code Lookup'!$A$115:$A$148,'Zip Code Lookup'!$C$115:$C$148,"ORG 1"),"N/A")</f>
        <v>#N/A</v>
      </c>
    </row>
    <row r="2978" spans="5:6" x14ac:dyDescent="0.25">
      <c r="E2978" t="e">
        <f>_xlfn.XLOOKUP(_xlfn.XLOOKUP(D2978,'Zip Code Lookup'!$F$29:$F$1276,'Zip Code Lookup'!$G$29:$G$1276),'Data Entry'!$AC$2:$AC$85,'Data Entry'!$AD$2:$AD$85,"Not Found")</f>
        <v>#N/A</v>
      </c>
      <c r="F2978" t="e">
        <f>IF(E2978="ORG 6 / ORG 1",_xlfn.XLOOKUP(D2978,'Zip Code Lookup'!$A$115:$A$148,'Zip Code Lookup'!$C$115:$C$148,"ORG 1"),"N/A")</f>
        <v>#N/A</v>
      </c>
    </row>
    <row r="2979" spans="5:6" x14ac:dyDescent="0.25">
      <c r="E2979" t="e">
        <f>_xlfn.XLOOKUP(_xlfn.XLOOKUP(D2979,'Zip Code Lookup'!$F$29:$F$1276,'Zip Code Lookup'!$G$29:$G$1276),'Data Entry'!$AC$2:$AC$85,'Data Entry'!$AD$2:$AD$85,"Not Found")</f>
        <v>#N/A</v>
      </c>
      <c r="F2979" t="e">
        <f>IF(E2979="ORG 6 / ORG 1",_xlfn.XLOOKUP(D2979,'Zip Code Lookup'!$A$115:$A$148,'Zip Code Lookup'!$C$115:$C$148,"ORG 1"),"N/A")</f>
        <v>#N/A</v>
      </c>
    </row>
    <row r="2980" spans="5:6" x14ac:dyDescent="0.25">
      <c r="E2980" t="e">
        <f>_xlfn.XLOOKUP(_xlfn.XLOOKUP(D2980,'Zip Code Lookup'!$F$29:$F$1276,'Zip Code Lookup'!$G$29:$G$1276),'Data Entry'!$AC$2:$AC$85,'Data Entry'!$AD$2:$AD$85,"Not Found")</f>
        <v>#N/A</v>
      </c>
      <c r="F2980" t="e">
        <f>IF(E2980="ORG 6 / ORG 1",_xlfn.XLOOKUP(D2980,'Zip Code Lookup'!$A$115:$A$148,'Zip Code Lookup'!$C$115:$C$148,"ORG 1"),"N/A")</f>
        <v>#N/A</v>
      </c>
    </row>
    <row r="2981" spans="5:6" x14ac:dyDescent="0.25">
      <c r="E2981" t="e">
        <f>_xlfn.XLOOKUP(_xlfn.XLOOKUP(D2981,'Zip Code Lookup'!$F$29:$F$1276,'Zip Code Lookup'!$G$29:$G$1276),'Data Entry'!$AC$2:$AC$85,'Data Entry'!$AD$2:$AD$85,"Not Found")</f>
        <v>#N/A</v>
      </c>
      <c r="F2981" t="e">
        <f>IF(E2981="ORG 6 / ORG 1",_xlfn.XLOOKUP(D2981,'Zip Code Lookup'!$A$115:$A$148,'Zip Code Lookup'!$C$115:$C$148,"ORG 1"),"N/A")</f>
        <v>#N/A</v>
      </c>
    </row>
    <row r="2982" spans="5:6" x14ac:dyDescent="0.25">
      <c r="E2982" t="e">
        <f>_xlfn.XLOOKUP(_xlfn.XLOOKUP(D2982,'Zip Code Lookup'!$F$29:$F$1276,'Zip Code Lookup'!$G$29:$G$1276),'Data Entry'!$AC$2:$AC$85,'Data Entry'!$AD$2:$AD$85,"Not Found")</f>
        <v>#N/A</v>
      </c>
      <c r="F2982" t="e">
        <f>IF(E2982="ORG 6 / ORG 1",_xlfn.XLOOKUP(D2982,'Zip Code Lookup'!$A$115:$A$148,'Zip Code Lookup'!$C$115:$C$148,"ORG 1"),"N/A")</f>
        <v>#N/A</v>
      </c>
    </row>
    <row r="2983" spans="5:6" x14ac:dyDescent="0.25">
      <c r="E2983" t="e">
        <f>_xlfn.XLOOKUP(_xlfn.XLOOKUP(D2983,'Zip Code Lookup'!$F$29:$F$1276,'Zip Code Lookup'!$G$29:$G$1276),'Data Entry'!$AC$2:$AC$85,'Data Entry'!$AD$2:$AD$85,"Not Found")</f>
        <v>#N/A</v>
      </c>
      <c r="F2983" t="e">
        <f>IF(E2983="ORG 6 / ORG 1",_xlfn.XLOOKUP(D2983,'Zip Code Lookup'!$A$115:$A$148,'Zip Code Lookup'!$C$115:$C$148,"ORG 1"),"N/A")</f>
        <v>#N/A</v>
      </c>
    </row>
    <row r="2984" spans="5:6" x14ac:dyDescent="0.25">
      <c r="E2984" t="e">
        <f>_xlfn.XLOOKUP(_xlfn.XLOOKUP(D2984,'Zip Code Lookup'!$F$29:$F$1276,'Zip Code Lookup'!$G$29:$G$1276),'Data Entry'!$AC$2:$AC$85,'Data Entry'!$AD$2:$AD$85,"Not Found")</f>
        <v>#N/A</v>
      </c>
      <c r="F2984" t="e">
        <f>IF(E2984="ORG 6 / ORG 1",_xlfn.XLOOKUP(D2984,'Zip Code Lookup'!$A$115:$A$148,'Zip Code Lookup'!$C$115:$C$148,"ORG 1"),"N/A")</f>
        <v>#N/A</v>
      </c>
    </row>
    <row r="2985" spans="5:6" x14ac:dyDescent="0.25">
      <c r="E2985" t="e">
        <f>_xlfn.XLOOKUP(_xlfn.XLOOKUP(D2985,'Zip Code Lookup'!$F$29:$F$1276,'Zip Code Lookup'!$G$29:$G$1276),'Data Entry'!$AC$2:$AC$85,'Data Entry'!$AD$2:$AD$85,"Not Found")</f>
        <v>#N/A</v>
      </c>
      <c r="F2985" t="e">
        <f>IF(E2985="ORG 6 / ORG 1",_xlfn.XLOOKUP(D2985,'Zip Code Lookup'!$A$115:$A$148,'Zip Code Lookup'!$C$115:$C$148,"ORG 1"),"N/A")</f>
        <v>#N/A</v>
      </c>
    </row>
    <row r="2986" spans="5:6" x14ac:dyDescent="0.25">
      <c r="E2986" t="e">
        <f>_xlfn.XLOOKUP(_xlfn.XLOOKUP(D2986,'Zip Code Lookup'!$F$29:$F$1276,'Zip Code Lookup'!$G$29:$G$1276),'Data Entry'!$AC$2:$AC$85,'Data Entry'!$AD$2:$AD$85,"Not Found")</f>
        <v>#N/A</v>
      </c>
      <c r="F2986" t="e">
        <f>IF(E2986="ORG 6 / ORG 1",_xlfn.XLOOKUP(D2986,'Zip Code Lookup'!$A$115:$A$148,'Zip Code Lookup'!$C$115:$C$148,"ORG 1"),"N/A")</f>
        <v>#N/A</v>
      </c>
    </row>
    <row r="2987" spans="5:6" x14ac:dyDescent="0.25">
      <c r="E2987" t="e">
        <f>_xlfn.XLOOKUP(_xlfn.XLOOKUP(D2987,'Zip Code Lookup'!$F$29:$F$1276,'Zip Code Lookup'!$G$29:$G$1276),'Data Entry'!$AC$2:$AC$85,'Data Entry'!$AD$2:$AD$85,"Not Found")</f>
        <v>#N/A</v>
      </c>
      <c r="F2987" t="e">
        <f>IF(E2987="ORG 6 / ORG 1",_xlfn.XLOOKUP(D2987,'Zip Code Lookup'!$A$115:$A$148,'Zip Code Lookup'!$C$115:$C$148,"ORG 1"),"N/A")</f>
        <v>#N/A</v>
      </c>
    </row>
    <row r="2988" spans="5:6" x14ac:dyDescent="0.25">
      <c r="E2988" t="e">
        <f>_xlfn.XLOOKUP(_xlfn.XLOOKUP(D2988,'Zip Code Lookup'!$F$29:$F$1276,'Zip Code Lookup'!$G$29:$G$1276),'Data Entry'!$AC$2:$AC$85,'Data Entry'!$AD$2:$AD$85,"Not Found")</f>
        <v>#N/A</v>
      </c>
      <c r="F2988" t="e">
        <f>IF(E2988="ORG 6 / ORG 1",_xlfn.XLOOKUP(D2988,'Zip Code Lookup'!$A$115:$A$148,'Zip Code Lookup'!$C$115:$C$148,"ORG 1"),"N/A")</f>
        <v>#N/A</v>
      </c>
    </row>
    <row r="2989" spans="5:6" x14ac:dyDescent="0.25">
      <c r="E2989" t="e">
        <f>_xlfn.XLOOKUP(_xlfn.XLOOKUP(D2989,'Zip Code Lookup'!$F$29:$F$1276,'Zip Code Lookup'!$G$29:$G$1276),'Data Entry'!$AC$2:$AC$85,'Data Entry'!$AD$2:$AD$85,"Not Found")</f>
        <v>#N/A</v>
      </c>
      <c r="F2989" t="e">
        <f>IF(E2989="ORG 6 / ORG 1",_xlfn.XLOOKUP(D2989,'Zip Code Lookup'!$A$115:$A$148,'Zip Code Lookup'!$C$115:$C$148,"ORG 1"),"N/A")</f>
        <v>#N/A</v>
      </c>
    </row>
    <row r="2990" spans="5:6" x14ac:dyDescent="0.25">
      <c r="E2990" t="e">
        <f>_xlfn.XLOOKUP(_xlfn.XLOOKUP(D2990,'Zip Code Lookup'!$F$29:$F$1276,'Zip Code Lookup'!$G$29:$G$1276),'Data Entry'!$AC$2:$AC$85,'Data Entry'!$AD$2:$AD$85,"Not Found")</f>
        <v>#N/A</v>
      </c>
      <c r="F2990" t="e">
        <f>IF(E2990="ORG 6 / ORG 1",_xlfn.XLOOKUP(D2990,'Zip Code Lookup'!$A$115:$A$148,'Zip Code Lookup'!$C$115:$C$148,"ORG 1"),"N/A")</f>
        <v>#N/A</v>
      </c>
    </row>
    <row r="2991" spans="5:6" x14ac:dyDescent="0.25">
      <c r="E2991" t="e">
        <f>_xlfn.XLOOKUP(_xlfn.XLOOKUP(D2991,'Zip Code Lookup'!$F$29:$F$1276,'Zip Code Lookup'!$G$29:$G$1276),'Data Entry'!$AC$2:$AC$85,'Data Entry'!$AD$2:$AD$85,"Not Found")</f>
        <v>#N/A</v>
      </c>
      <c r="F2991" t="e">
        <f>IF(E2991="ORG 6 / ORG 1",_xlfn.XLOOKUP(D2991,'Zip Code Lookup'!$A$115:$A$148,'Zip Code Lookup'!$C$115:$C$148,"ORG 1"),"N/A")</f>
        <v>#N/A</v>
      </c>
    </row>
    <row r="2992" spans="5:6" x14ac:dyDescent="0.25">
      <c r="E2992" t="e">
        <f>_xlfn.XLOOKUP(_xlfn.XLOOKUP(D2992,'Zip Code Lookup'!$F$29:$F$1276,'Zip Code Lookup'!$G$29:$G$1276),'Data Entry'!$AC$2:$AC$85,'Data Entry'!$AD$2:$AD$85,"Not Found")</f>
        <v>#N/A</v>
      </c>
      <c r="F2992" t="e">
        <f>IF(E2992="ORG 6 / ORG 1",_xlfn.XLOOKUP(D2992,'Zip Code Lookup'!$A$115:$A$148,'Zip Code Lookup'!$C$115:$C$148,"ORG 1"),"N/A")</f>
        <v>#N/A</v>
      </c>
    </row>
    <row r="2993" spans="5:6" x14ac:dyDescent="0.25">
      <c r="E2993" t="e">
        <f>_xlfn.XLOOKUP(_xlfn.XLOOKUP(D2993,'Zip Code Lookup'!$F$29:$F$1276,'Zip Code Lookup'!$G$29:$G$1276),'Data Entry'!$AC$2:$AC$85,'Data Entry'!$AD$2:$AD$85,"Not Found")</f>
        <v>#N/A</v>
      </c>
      <c r="F2993" t="e">
        <f>IF(E2993="ORG 6 / ORG 1",_xlfn.XLOOKUP(D2993,'Zip Code Lookup'!$A$115:$A$148,'Zip Code Lookup'!$C$115:$C$148,"ORG 1"),"N/A")</f>
        <v>#N/A</v>
      </c>
    </row>
    <row r="2994" spans="5:6" x14ac:dyDescent="0.25">
      <c r="E2994" t="e">
        <f>_xlfn.XLOOKUP(_xlfn.XLOOKUP(D2994,'Zip Code Lookup'!$F$29:$F$1276,'Zip Code Lookup'!$G$29:$G$1276),'Data Entry'!$AC$2:$AC$85,'Data Entry'!$AD$2:$AD$85,"Not Found")</f>
        <v>#N/A</v>
      </c>
      <c r="F2994" t="e">
        <f>IF(E2994="ORG 6 / ORG 1",_xlfn.XLOOKUP(D2994,'Zip Code Lookup'!$A$115:$A$148,'Zip Code Lookup'!$C$115:$C$148,"ORG 1"),"N/A")</f>
        <v>#N/A</v>
      </c>
    </row>
    <row r="2995" spans="5:6" x14ac:dyDescent="0.25">
      <c r="E2995" t="e">
        <f>_xlfn.XLOOKUP(_xlfn.XLOOKUP(D2995,'Zip Code Lookup'!$F$29:$F$1276,'Zip Code Lookup'!$G$29:$G$1276),'Data Entry'!$AC$2:$AC$85,'Data Entry'!$AD$2:$AD$85,"Not Found")</f>
        <v>#N/A</v>
      </c>
      <c r="F2995" t="e">
        <f>IF(E2995="ORG 6 / ORG 1",_xlfn.XLOOKUP(D2995,'Zip Code Lookup'!$A$115:$A$148,'Zip Code Lookup'!$C$115:$C$148,"ORG 1"),"N/A")</f>
        <v>#N/A</v>
      </c>
    </row>
    <row r="2996" spans="5:6" x14ac:dyDescent="0.25">
      <c r="E2996" t="e">
        <f>_xlfn.XLOOKUP(_xlfn.XLOOKUP(D2996,'Zip Code Lookup'!$F$29:$F$1276,'Zip Code Lookup'!$G$29:$G$1276),'Data Entry'!$AC$2:$AC$85,'Data Entry'!$AD$2:$AD$85,"Not Found")</f>
        <v>#N/A</v>
      </c>
      <c r="F2996" t="e">
        <f>IF(E2996="ORG 6 / ORG 1",_xlfn.XLOOKUP(D2996,'Zip Code Lookup'!$A$115:$A$148,'Zip Code Lookup'!$C$115:$C$148,"ORG 1"),"N/A")</f>
        <v>#N/A</v>
      </c>
    </row>
    <row r="2997" spans="5:6" x14ac:dyDescent="0.25">
      <c r="E2997" t="e">
        <f>_xlfn.XLOOKUP(_xlfn.XLOOKUP(D2997,'Zip Code Lookup'!$F$29:$F$1276,'Zip Code Lookup'!$G$29:$G$1276),'Data Entry'!$AC$2:$AC$85,'Data Entry'!$AD$2:$AD$85,"Not Found")</f>
        <v>#N/A</v>
      </c>
      <c r="F2997" t="e">
        <f>IF(E2997="ORG 6 / ORG 1",_xlfn.XLOOKUP(D2997,'Zip Code Lookup'!$A$115:$A$148,'Zip Code Lookup'!$C$115:$C$148,"ORG 1"),"N/A")</f>
        <v>#N/A</v>
      </c>
    </row>
    <row r="2998" spans="5:6" x14ac:dyDescent="0.25">
      <c r="E2998" t="e">
        <f>_xlfn.XLOOKUP(_xlfn.XLOOKUP(D2998,'Zip Code Lookup'!$F$29:$F$1276,'Zip Code Lookup'!$G$29:$G$1276),'Data Entry'!$AC$2:$AC$85,'Data Entry'!$AD$2:$AD$85,"Not Found")</f>
        <v>#N/A</v>
      </c>
      <c r="F2998" t="e">
        <f>IF(E2998="ORG 6 / ORG 1",_xlfn.XLOOKUP(D2998,'Zip Code Lookup'!$A$115:$A$148,'Zip Code Lookup'!$C$115:$C$148,"ORG 1"),"N/A")</f>
        <v>#N/A</v>
      </c>
    </row>
    <row r="2999" spans="5:6" x14ac:dyDescent="0.25">
      <c r="E2999" t="e">
        <f>_xlfn.XLOOKUP(_xlfn.XLOOKUP(D2999,'Zip Code Lookup'!$F$29:$F$1276,'Zip Code Lookup'!$G$29:$G$1276),'Data Entry'!$AC$2:$AC$85,'Data Entry'!$AD$2:$AD$85,"Not Found")</f>
        <v>#N/A</v>
      </c>
      <c r="F2999" t="e">
        <f>IF(E2999="ORG 6 / ORG 1",_xlfn.XLOOKUP(D2999,'Zip Code Lookup'!$A$115:$A$148,'Zip Code Lookup'!$C$115:$C$148,"ORG 1"),"N/A")</f>
        <v>#N/A</v>
      </c>
    </row>
    <row r="3000" spans="5:6" x14ac:dyDescent="0.25">
      <c r="E3000" t="e">
        <f>_xlfn.XLOOKUP(_xlfn.XLOOKUP(D3000,'Zip Code Lookup'!$F$29:$F$1276,'Zip Code Lookup'!$G$29:$G$1276),'Data Entry'!$AC$2:$AC$85,'Data Entry'!$AD$2:$AD$85,"Not Found")</f>
        <v>#N/A</v>
      </c>
      <c r="F3000" t="e">
        <f>IF(E3000="ORG 6 / ORG 1",_xlfn.XLOOKUP(D3000,'Zip Code Lookup'!$A$115:$A$148,'Zip Code Lookup'!$C$115:$C$148,"ORG 1"),"N/A")</f>
        <v>#N/A</v>
      </c>
    </row>
    <row r="3001" spans="5:6" x14ac:dyDescent="0.25">
      <c r="E3001" t="e">
        <f>_xlfn.XLOOKUP(_xlfn.XLOOKUP(D3001,'Zip Code Lookup'!$F$29:$F$1276,'Zip Code Lookup'!$G$29:$G$1276),'Data Entry'!$AC$2:$AC$85,'Data Entry'!$AD$2:$AD$85,"Not Found")</f>
        <v>#N/A</v>
      </c>
      <c r="F3001" t="e">
        <f>IF(E3001="ORG 6 / ORG 1",_xlfn.XLOOKUP(D3001,'Zip Code Lookup'!$A$115:$A$148,'Zip Code Lookup'!$C$115:$C$148,"ORG 1"),"N/A")</f>
        <v>#N/A</v>
      </c>
    </row>
    <row r="3002" spans="5:6" x14ac:dyDescent="0.25">
      <c r="E3002" t="e">
        <f>_xlfn.XLOOKUP(_xlfn.XLOOKUP(D3002,'Zip Code Lookup'!$F$29:$F$1276,'Zip Code Lookup'!$G$29:$G$1276),'Data Entry'!$AC$2:$AC$85,'Data Entry'!$AD$2:$AD$85,"Not Found")</f>
        <v>#N/A</v>
      </c>
      <c r="F3002" t="e">
        <f>IF(E3002="ORG 6 / ORG 1",_xlfn.XLOOKUP(D3002,'Zip Code Lookup'!$A$115:$A$148,'Zip Code Lookup'!$C$115:$C$148,"ORG 1"),"N/A")</f>
        <v>#N/A</v>
      </c>
    </row>
    <row r="3003" spans="5:6" x14ac:dyDescent="0.25">
      <c r="E3003" t="e">
        <f>_xlfn.XLOOKUP(_xlfn.XLOOKUP(D3003,'Zip Code Lookup'!$F$29:$F$1276,'Zip Code Lookup'!$G$29:$G$1276),'Data Entry'!$AC$2:$AC$85,'Data Entry'!$AD$2:$AD$85,"Not Found")</f>
        <v>#N/A</v>
      </c>
      <c r="F3003" t="e">
        <f>IF(E3003="ORG 6 / ORG 1",_xlfn.XLOOKUP(D3003,'Zip Code Lookup'!$A$115:$A$148,'Zip Code Lookup'!$C$115:$C$148,"ORG 1"),"N/A")</f>
        <v>#N/A</v>
      </c>
    </row>
    <row r="3004" spans="5:6" x14ac:dyDescent="0.25">
      <c r="E3004" t="e">
        <f>_xlfn.XLOOKUP(_xlfn.XLOOKUP(D3004,'Zip Code Lookup'!$F$29:$F$1276,'Zip Code Lookup'!$G$29:$G$1276),'Data Entry'!$AC$2:$AC$85,'Data Entry'!$AD$2:$AD$85,"Not Found")</f>
        <v>#N/A</v>
      </c>
      <c r="F3004" t="e">
        <f>IF(E3004="ORG 6 / ORG 1",_xlfn.XLOOKUP(D3004,'Zip Code Lookup'!$A$115:$A$148,'Zip Code Lookup'!$C$115:$C$148,"ORG 1"),"N/A")</f>
        <v>#N/A</v>
      </c>
    </row>
    <row r="3005" spans="5:6" x14ac:dyDescent="0.25">
      <c r="E3005" t="e">
        <f>_xlfn.XLOOKUP(_xlfn.XLOOKUP(D3005,'Zip Code Lookup'!$F$29:$F$1276,'Zip Code Lookup'!$G$29:$G$1276),'Data Entry'!$AC$2:$AC$85,'Data Entry'!$AD$2:$AD$85,"Not Found")</f>
        <v>#N/A</v>
      </c>
      <c r="F3005" t="e">
        <f>IF(E3005="ORG 6 / ORG 1",_xlfn.XLOOKUP(D3005,'Zip Code Lookup'!$A$115:$A$148,'Zip Code Lookup'!$C$115:$C$148,"ORG 1"),"N/A")</f>
        <v>#N/A</v>
      </c>
    </row>
    <row r="3006" spans="5:6" x14ac:dyDescent="0.25">
      <c r="E3006" t="e">
        <f>_xlfn.XLOOKUP(_xlfn.XLOOKUP(D3006,'Zip Code Lookup'!$F$29:$F$1276,'Zip Code Lookup'!$G$29:$G$1276),'Data Entry'!$AC$2:$AC$85,'Data Entry'!$AD$2:$AD$85,"Not Found")</f>
        <v>#N/A</v>
      </c>
      <c r="F3006" t="e">
        <f>IF(E3006="ORG 6 / ORG 1",_xlfn.XLOOKUP(D3006,'Zip Code Lookup'!$A$115:$A$148,'Zip Code Lookup'!$C$115:$C$148,"ORG 1"),"N/A")</f>
        <v>#N/A</v>
      </c>
    </row>
    <row r="3007" spans="5:6" x14ac:dyDescent="0.25">
      <c r="E3007" t="e">
        <f>_xlfn.XLOOKUP(_xlfn.XLOOKUP(D3007,'Zip Code Lookup'!$F$29:$F$1276,'Zip Code Lookup'!$G$29:$G$1276),'Data Entry'!$AC$2:$AC$85,'Data Entry'!$AD$2:$AD$85,"Not Found")</f>
        <v>#N/A</v>
      </c>
      <c r="F3007" t="e">
        <f>IF(E3007="ORG 6 / ORG 1",_xlfn.XLOOKUP(D3007,'Zip Code Lookup'!$A$115:$A$148,'Zip Code Lookup'!$C$115:$C$148,"ORG 1"),"N/A")</f>
        <v>#N/A</v>
      </c>
    </row>
    <row r="3008" spans="5:6" x14ac:dyDescent="0.25">
      <c r="E3008" t="e">
        <f>_xlfn.XLOOKUP(_xlfn.XLOOKUP(D3008,'Zip Code Lookup'!$F$29:$F$1276,'Zip Code Lookup'!$G$29:$G$1276),'Data Entry'!$AC$2:$AC$85,'Data Entry'!$AD$2:$AD$85,"Not Found")</f>
        <v>#N/A</v>
      </c>
      <c r="F3008" t="e">
        <f>IF(E3008="ORG 6 / ORG 1",_xlfn.XLOOKUP(D3008,'Zip Code Lookup'!$A$115:$A$148,'Zip Code Lookup'!$C$115:$C$148,"ORG 1"),"N/A")</f>
        <v>#N/A</v>
      </c>
    </row>
    <row r="3009" spans="5:6" x14ac:dyDescent="0.25">
      <c r="E3009" t="e">
        <f>_xlfn.XLOOKUP(_xlfn.XLOOKUP(D3009,'Zip Code Lookup'!$F$29:$F$1276,'Zip Code Lookup'!$G$29:$G$1276),'Data Entry'!$AC$2:$AC$85,'Data Entry'!$AD$2:$AD$85,"Not Found")</f>
        <v>#N/A</v>
      </c>
      <c r="F3009" t="e">
        <f>IF(E3009="ORG 6 / ORG 1",_xlfn.XLOOKUP(D3009,'Zip Code Lookup'!$A$115:$A$148,'Zip Code Lookup'!$C$115:$C$148,"ORG 1"),"N/A")</f>
        <v>#N/A</v>
      </c>
    </row>
    <row r="3010" spans="5:6" x14ac:dyDescent="0.25">
      <c r="E3010" t="e">
        <f>_xlfn.XLOOKUP(_xlfn.XLOOKUP(D3010,'Zip Code Lookup'!$F$29:$F$1276,'Zip Code Lookup'!$G$29:$G$1276),'Data Entry'!$AC$2:$AC$85,'Data Entry'!$AD$2:$AD$85,"Not Found")</f>
        <v>#N/A</v>
      </c>
      <c r="F3010" t="e">
        <f>IF(E3010="ORG 6 / ORG 1",_xlfn.XLOOKUP(D3010,'Zip Code Lookup'!$A$115:$A$148,'Zip Code Lookup'!$C$115:$C$148,"ORG 1"),"N/A")</f>
        <v>#N/A</v>
      </c>
    </row>
    <row r="3011" spans="5:6" x14ac:dyDescent="0.25">
      <c r="E3011" t="e">
        <f>_xlfn.XLOOKUP(_xlfn.XLOOKUP(D3011,'Zip Code Lookup'!$F$29:$F$1276,'Zip Code Lookup'!$G$29:$G$1276),'Data Entry'!$AC$2:$AC$85,'Data Entry'!$AD$2:$AD$85,"Not Found")</f>
        <v>#N/A</v>
      </c>
      <c r="F3011" t="e">
        <f>IF(E3011="ORG 6 / ORG 1",_xlfn.XLOOKUP(D3011,'Zip Code Lookup'!$A$115:$A$148,'Zip Code Lookup'!$C$115:$C$148,"ORG 1"),"N/A")</f>
        <v>#N/A</v>
      </c>
    </row>
    <row r="3012" spans="5:6" x14ac:dyDescent="0.25">
      <c r="E3012" t="e">
        <f>_xlfn.XLOOKUP(_xlfn.XLOOKUP(D3012,'Zip Code Lookup'!$F$29:$F$1276,'Zip Code Lookup'!$G$29:$G$1276),'Data Entry'!$AC$2:$AC$85,'Data Entry'!$AD$2:$AD$85,"Not Found")</f>
        <v>#N/A</v>
      </c>
      <c r="F3012" t="e">
        <f>IF(E3012="ORG 6 / ORG 1",_xlfn.XLOOKUP(D3012,'Zip Code Lookup'!$A$115:$A$148,'Zip Code Lookup'!$C$115:$C$148,"ORG 1"),"N/A")</f>
        <v>#N/A</v>
      </c>
    </row>
    <row r="3013" spans="5:6" x14ac:dyDescent="0.25">
      <c r="E3013" t="e">
        <f>_xlfn.XLOOKUP(_xlfn.XLOOKUP(D3013,'Zip Code Lookup'!$F$29:$F$1276,'Zip Code Lookup'!$G$29:$G$1276),'Data Entry'!$AC$2:$AC$85,'Data Entry'!$AD$2:$AD$85,"Not Found")</f>
        <v>#N/A</v>
      </c>
      <c r="F3013" t="e">
        <f>IF(E3013="ORG 6 / ORG 1",_xlfn.XLOOKUP(D3013,'Zip Code Lookup'!$A$115:$A$148,'Zip Code Lookup'!$C$115:$C$148,"ORG 1"),"N/A")</f>
        <v>#N/A</v>
      </c>
    </row>
    <row r="3014" spans="5:6" x14ac:dyDescent="0.25">
      <c r="E3014" t="e">
        <f>_xlfn.XLOOKUP(_xlfn.XLOOKUP(D3014,'Zip Code Lookup'!$F$29:$F$1276,'Zip Code Lookup'!$G$29:$G$1276),'Data Entry'!$AC$2:$AC$85,'Data Entry'!$AD$2:$AD$85,"Not Found")</f>
        <v>#N/A</v>
      </c>
      <c r="F3014" t="e">
        <f>IF(E3014="ORG 6 / ORG 1",_xlfn.XLOOKUP(D3014,'Zip Code Lookup'!$A$115:$A$148,'Zip Code Lookup'!$C$115:$C$148,"ORG 1"),"N/A")</f>
        <v>#N/A</v>
      </c>
    </row>
    <row r="3015" spans="5:6" x14ac:dyDescent="0.25">
      <c r="E3015" t="e">
        <f>_xlfn.XLOOKUP(_xlfn.XLOOKUP(D3015,'Zip Code Lookup'!$F$29:$F$1276,'Zip Code Lookup'!$G$29:$G$1276),'Data Entry'!$AC$2:$AC$85,'Data Entry'!$AD$2:$AD$85,"Not Found")</f>
        <v>#N/A</v>
      </c>
      <c r="F3015" t="e">
        <f>IF(E3015="ORG 6 / ORG 1",_xlfn.XLOOKUP(D3015,'Zip Code Lookup'!$A$115:$A$148,'Zip Code Lookup'!$C$115:$C$148,"ORG 1"),"N/A")</f>
        <v>#N/A</v>
      </c>
    </row>
    <row r="3016" spans="5:6" x14ac:dyDescent="0.25">
      <c r="E3016" t="e">
        <f>_xlfn.XLOOKUP(_xlfn.XLOOKUP(D3016,'Zip Code Lookup'!$F$29:$F$1276,'Zip Code Lookup'!$G$29:$G$1276),'Data Entry'!$AC$2:$AC$85,'Data Entry'!$AD$2:$AD$85,"Not Found")</f>
        <v>#N/A</v>
      </c>
      <c r="F3016" t="e">
        <f>IF(E3016="ORG 6 / ORG 1",_xlfn.XLOOKUP(D3016,'Zip Code Lookup'!$A$115:$A$148,'Zip Code Lookup'!$C$115:$C$148,"ORG 1"),"N/A")</f>
        <v>#N/A</v>
      </c>
    </row>
    <row r="3017" spans="5:6" x14ac:dyDescent="0.25">
      <c r="E3017" t="e">
        <f>_xlfn.XLOOKUP(_xlfn.XLOOKUP(D3017,'Zip Code Lookup'!$F$29:$F$1276,'Zip Code Lookup'!$G$29:$G$1276),'Data Entry'!$AC$2:$AC$85,'Data Entry'!$AD$2:$AD$85,"Not Found")</f>
        <v>#N/A</v>
      </c>
      <c r="F3017" t="e">
        <f>IF(E3017="ORG 6 / ORG 1",_xlfn.XLOOKUP(D3017,'Zip Code Lookup'!$A$115:$A$148,'Zip Code Lookup'!$C$115:$C$148,"ORG 1"),"N/A")</f>
        <v>#N/A</v>
      </c>
    </row>
    <row r="3018" spans="5:6" x14ac:dyDescent="0.25">
      <c r="E3018" t="e">
        <f>_xlfn.XLOOKUP(_xlfn.XLOOKUP(D3018,'Zip Code Lookup'!$F$29:$F$1276,'Zip Code Lookup'!$G$29:$G$1276),'Data Entry'!$AC$2:$AC$85,'Data Entry'!$AD$2:$AD$85,"Not Found")</f>
        <v>#N/A</v>
      </c>
      <c r="F3018" t="e">
        <f>IF(E3018="ORG 6 / ORG 1",_xlfn.XLOOKUP(D3018,'Zip Code Lookup'!$A$115:$A$148,'Zip Code Lookup'!$C$115:$C$148,"ORG 1"),"N/A")</f>
        <v>#N/A</v>
      </c>
    </row>
    <row r="3019" spans="5:6" x14ac:dyDescent="0.25">
      <c r="E3019" t="e">
        <f>_xlfn.XLOOKUP(_xlfn.XLOOKUP(D3019,'Zip Code Lookup'!$F$29:$F$1276,'Zip Code Lookup'!$G$29:$G$1276),'Data Entry'!$AC$2:$AC$85,'Data Entry'!$AD$2:$AD$85,"Not Found")</f>
        <v>#N/A</v>
      </c>
      <c r="F3019" t="e">
        <f>IF(E3019="ORG 6 / ORG 1",_xlfn.XLOOKUP(D3019,'Zip Code Lookup'!$A$115:$A$148,'Zip Code Lookup'!$C$115:$C$148,"ORG 1"),"N/A")</f>
        <v>#N/A</v>
      </c>
    </row>
    <row r="3020" spans="5:6" x14ac:dyDescent="0.25">
      <c r="E3020" t="e">
        <f>_xlfn.XLOOKUP(_xlfn.XLOOKUP(D3020,'Zip Code Lookup'!$F$29:$F$1276,'Zip Code Lookup'!$G$29:$G$1276),'Data Entry'!$AC$2:$AC$85,'Data Entry'!$AD$2:$AD$85,"Not Found")</f>
        <v>#N/A</v>
      </c>
      <c r="F3020" t="e">
        <f>IF(E3020="ORG 6 / ORG 1",_xlfn.XLOOKUP(D3020,'Zip Code Lookup'!$A$115:$A$148,'Zip Code Lookup'!$C$115:$C$148,"ORG 1"),"N/A")</f>
        <v>#N/A</v>
      </c>
    </row>
    <row r="3021" spans="5:6" x14ac:dyDescent="0.25">
      <c r="E3021" t="e">
        <f>_xlfn.XLOOKUP(_xlfn.XLOOKUP(D3021,'Zip Code Lookup'!$F$29:$F$1276,'Zip Code Lookup'!$G$29:$G$1276),'Data Entry'!$AC$2:$AC$85,'Data Entry'!$AD$2:$AD$85,"Not Found")</f>
        <v>#N/A</v>
      </c>
      <c r="F3021" t="e">
        <f>IF(E3021="ORG 6 / ORG 1",_xlfn.XLOOKUP(D3021,'Zip Code Lookup'!$A$115:$A$148,'Zip Code Lookup'!$C$115:$C$148,"ORG 1"),"N/A")</f>
        <v>#N/A</v>
      </c>
    </row>
    <row r="3022" spans="5:6" x14ac:dyDescent="0.25">
      <c r="E3022" t="e">
        <f>_xlfn.XLOOKUP(_xlfn.XLOOKUP(D3022,'Zip Code Lookup'!$F$29:$F$1276,'Zip Code Lookup'!$G$29:$G$1276),'Data Entry'!$AC$2:$AC$85,'Data Entry'!$AD$2:$AD$85,"Not Found")</f>
        <v>#N/A</v>
      </c>
      <c r="F3022" t="e">
        <f>IF(E3022="ORG 6 / ORG 1",_xlfn.XLOOKUP(D3022,'Zip Code Lookup'!$A$115:$A$148,'Zip Code Lookup'!$C$115:$C$148,"ORG 1"),"N/A")</f>
        <v>#N/A</v>
      </c>
    </row>
    <row r="3023" spans="5:6" x14ac:dyDescent="0.25">
      <c r="E3023" t="e">
        <f>_xlfn.XLOOKUP(_xlfn.XLOOKUP(D3023,'Zip Code Lookup'!$F$29:$F$1276,'Zip Code Lookup'!$G$29:$G$1276),'Data Entry'!$AC$2:$AC$85,'Data Entry'!$AD$2:$AD$85,"Not Found")</f>
        <v>#N/A</v>
      </c>
      <c r="F3023" t="e">
        <f>IF(E3023="ORG 6 / ORG 1",_xlfn.XLOOKUP(D3023,'Zip Code Lookup'!$A$115:$A$148,'Zip Code Lookup'!$C$115:$C$148,"ORG 1"),"N/A")</f>
        <v>#N/A</v>
      </c>
    </row>
    <row r="3024" spans="5:6" x14ac:dyDescent="0.25">
      <c r="E3024" t="e">
        <f>_xlfn.XLOOKUP(_xlfn.XLOOKUP(D3024,'Zip Code Lookup'!$F$29:$F$1276,'Zip Code Lookup'!$G$29:$G$1276),'Data Entry'!$AC$2:$AC$85,'Data Entry'!$AD$2:$AD$85,"Not Found")</f>
        <v>#N/A</v>
      </c>
      <c r="F3024" t="e">
        <f>IF(E3024="ORG 6 / ORG 1",_xlfn.XLOOKUP(D3024,'Zip Code Lookup'!$A$115:$A$148,'Zip Code Lookup'!$C$115:$C$148,"ORG 1"),"N/A")</f>
        <v>#N/A</v>
      </c>
    </row>
    <row r="3025" spans="5:6" x14ac:dyDescent="0.25">
      <c r="E3025" t="e">
        <f>_xlfn.XLOOKUP(_xlfn.XLOOKUP(D3025,'Zip Code Lookup'!$F$29:$F$1276,'Zip Code Lookup'!$G$29:$G$1276),'Data Entry'!$AC$2:$AC$85,'Data Entry'!$AD$2:$AD$85,"Not Found")</f>
        <v>#N/A</v>
      </c>
      <c r="F3025" t="e">
        <f>IF(E3025="ORG 6 / ORG 1",_xlfn.XLOOKUP(D3025,'Zip Code Lookup'!$A$115:$A$148,'Zip Code Lookup'!$C$115:$C$148,"ORG 1"),"N/A")</f>
        <v>#N/A</v>
      </c>
    </row>
    <row r="3026" spans="5:6" x14ac:dyDescent="0.25">
      <c r="E3026" t="e">
        <f>_xlfn.XLOOKUP(_xlfn.XLOOKUP(D3026,'Zip Code Lookup'!$F$29:$F$1276,'Zip Code Lookup'!$G$29:$G$1276),'Data Entry'!$AC$2:$AC$85,'Data Entry'!$AD$2:$AD$85,"Not Found")</f>
        <v>#N/A</v>
      </c>
      <c r="F3026" t="e">
        <f>IF(E3026="ORG 6 / ORG 1",_xlfn.XLOOKUP(D3026,'Zip Code Lookup'!$A$115:$A$148,'Zip Code Lookup'!$C$115:$C$148,"ORG 1"),"N/A")</f>
        <v>#N/A</v>
      </c>
    </row>
    <row r="3027" spans="5:6" x14ac:dyDescent="0.25">
      <c r="E3027" t="e">
        <f>_xlfn.XLOOKUP(_xlfn.XLOOKUP(D3027,'Zip Code Lookup'!$F$29:$F$1276,'Zip Code Lookup'!$G$29:$G$1276),'Data Entry'!$AC$2:$AC$85,'Data Entry'!$AD$2:$AD$85,"Not Found")</f>
        <v>#N/A</v>
      </c>
      <c r="F3027" t="e">
        <f>IF(E3027="ORG 6 / ORG 1",_xlfn.XLOOKUP(D3027,'Zip Code Lookup'!$A$115:$A$148,'Zip Code Lookup'!$C$115:$C$148,"ORG 1"),"N/A")</f>
        <v>#N/A</v>
      </c>
    </row>
    <row r="3028" spans="5:6" x14ac:dyDescent="0.25">
      <c r="E3028" t="e">
        <f>_xlfn.XLOOKUP(_xlfn.XLOOKUP(D3028,'Zip Code Lookup'!$F$29:$F$1276,'Zip Code Lookup'!$G$29:$G$1276),'Data Entry'!$AC$2:$AC$85,'Data Entry'!$AD$2:$AD$85,"Not Found")</f>
        <v>#N/A</v>
      </c>
      <c r="F3028" t="e">
        <f>IF(E3028="ORG 6 / ORG 1",_xlfn.XLOOKUP(D3028,'Zip Code Lookup'!$A$115:$A$148,'Zip Code Lookup'!$C$115:$C$148,"ORG 1"),"N/A")</f>
        <v>#N/A</v>
      </c>
    </row>
    <row r="3029" spans="5:6" x14ac:dyDescent="0.25">
      <c r="E3029" t="e">
        <f>_xlfn.XLOOKUP(_xlfn.XLOOKUP(D3029,'Zip Code Lookup'!$F$29:$F$1276,'Zip Code Lookup'!$G$29:$G$1276),'Data Entry'!$AC$2:$AC$85,'Data Entry'!$AD$2:$AD$85,"Not Found")</f>
        <v>#N/A</v>
      </c>
      <c r="F3029" t="e">
        <f>IF(E3029="ORG 6 / ORG 1",_xlfn.XLOOKUP(D3029,'Zip Code Lookup'!$A$115:$A$148,'Zip Code Lookup'!$C$115:$C$148,"ORG 1"),"N/A")</f>
        <v>#N/A</v>
      </c>
    </row>
    <row r="3030" spans="5:6" x14ac:dyDescent="0.25">
      <c r="E3030" t="e">
        <f>_xlfn.XLOOKUP(_xlfn.XLOOKUP(D3030,'Zip Code Lookup'!$F$29:$F$1276,'Zip Code Lookup'!$G$29:$G$1276),'Data Entry'!$AC$2:$AC$85,'Data Entry'!$AD$2:$AD$85,"Not Found")</f>
        <v>#N/A</v>
      </c>
      <c r="F3030" t="e">
        <f>IF(E3030="ORG 6 / ORG 1",_xlfn.XLOOKUP(D3030,'Zip Code Lookup'!$A$115:$A$148,'Zip Code Lookup'!$C$115:$C$148,"ORG 1"),"N/A")</f>
        <v>#N/A</v>
      </c>
    </row>
    <row r="3031" spans="5:6" x14ac:dyDescent="0.25">
      <c r="E3031" t="e">
        <f>_xlfn.XLOOKUP(_xlfn.XLOOKUP(D3031,'Zip Code Lookup'!$F$29:$F$1276,'Zip Code Lookup'!$G$29:$G$1276),'Data Entry'!$AC$2:$AC$85,'Data Entry'!$AD$2:$AD$85,"Not Found")</f>
        <v>#N/A</v>
      </c>
      <c r="F3031" t="e">
        <f>IF(E3031="ORG 6 / ORG 1",_xlfn.XLOOKUP(D3031,'Zip Code Lookup'!$A$115:$A$148,'Zip Code Lookup'!$C$115:$C$148,"ORG 1"),"N/A")</f>
        <v>#N/A</v>
      </c>
    </row>
    <row r="3032" spans="5:6" x14ac:dyDescent="0.25">
      <c r="E3032" t="e">
        <f>_xlfn.XLOOKUP(_xlfn.XLOOKUP(D3032,'Zip Code Lookup'!$F$29:$F$1276,'Zip Code Lookup'!$G$29:$G$1276),'Data Entry'!$AC$2:$AC$85,'Data Entry'!$AD$2:$AD$85,"Not Found")</f>
        <v>#N/A</v>
      </c>
      <c r="F3032" t="e">
        <f>IF(E3032="ORG 6 / ORG 1",_xlfn.XLOOKUP(D3032,'Zip Code Lookup'!$A$115:$A$148,'Zip Code Lookup'!$C$115:$C$148,"ORG 1"),"N/A")</f>
        <v>#N/A</v>
      </c>
    </row>
    <row r="3033" spans="5:6" x14ac:dyDescent="0.25">
      <c r="E3033" t="e">
        <f>_xlfn.XLOOKUP(_xlfn.XLOOKUP(D3033,'Zip Code Lookup'!$F$29:$F$1276,'Zip Code Lookup'!$G$29:$G$1276),'Data Entry'!$AC$2:$AC$85,'Data Entry'!$AD$2:$AD$85,"Not Found")</f>
        <v>#N/A</v>
      </c>
      <c r="F3033" t="e">
        <f>IF(E3033="ORG 6 / ORG 1",_xlfn.XLOOKUP(D3033,'Zip Code Lookup'!$A$115:$A$148,'Zip Code Lookup'!$C$115:$C$148,"ORG 1"),"N/A")</f>
        <v>#N/A</v>
      </c>
    </row>
    <row r="3034" spans="5:6" x14ac:dyDescent="0.25">
      <c r="E3034" t="e">
        <f>_xlfn.XLOOKUP(_xlfn.XLOOKUP(D3034,'Zip Code Lookup'!$F$29:$F$1276,'Zip Code Lookup'!$G$29:$G$1276),'Data Entry'!$AC$2:$AC$85,'Data Entry'!$AD$2:$AD$85,"Not Found")</f>
        <v>#N/A</v>
      </c>
      <c r="F3034" t="e">
        <f>IF(E3034="ORG 6 / ORG 1",_xlfn.XLOOKUP(D3034,'Zip Code Lookup'!$A$115:$A$148,'Zip Code Lookup'!$C$115:$C$148,"ORG 1"),"N/A")</f>
        <v>#N/A</v>
      </c>
    </row>
    <row r="3035" spans="5:6" x14ac:dyDescent="0.25">
      <c r="E3035" t="e">
        <f>_xlfn.XLOOKUP(_xlfn.XLOOKUP(D3035,'Zip Code Lookup'!$F$29:$F$1276,'Zip Code Lookup'!$G$29:$G$1276),'Data Entry'!$AC$2:$AC$85,'Data Entry'!$AD$2:$AD$85,"Not Found")</f>
        <v>#N/A</v>
      </c>
      <c r="F3035" t="e">
        <f>IF(E3035="ORG 6 / ORG 1",_xlfn.XLOOKUP(D3035,'Zip Code Lookup'!$A$115:$A$148,'Zip Code Lookup'!$C$115:$C$148,"ORG 1"),"N/A")</f>
        <v>#N/A</v>
      </c>
    </row>
    <row r="3036" spans="5:6" x14ac:dyDescent="0.25">
      <c r="E3036" t="e">
        <f>_xlfn.XLOOKUP(_xlfn.XLOOKUP(D3036,'Zip Code Lookup'!$F$29:$F$1276,'Zip Code Lookup'!$G$29:$G$1276),'Data Entry'!$AC$2:$AC$85,'Data Entry'!$AD$2:$AD$85,"Not Found")</f>
        <v>#N/A</v>
      </c>
      <c r="F3036" t="e">
        <f>IF(E3036="ORG 6 / ORG 1",_xlfn.XLOOKUP(D3036,'Zip Code Lookup'!$A$115:$A$148,'Zip Code Lookup'!$C$115:$C$148,"ORG 1"),"N/A")</f>
        <v>#N/A</v>
      </c>
    </row>
    <row r="3037" spans="5:6" x14ac:dyDescent="0.25">
      <c r="E3037" t="e">
        <f>_xlfn.XLOOKUP(_xlfn.XLOOKUP(D3037,'Zip Code Lookup'!$F$29:$F$1276,'Zip Code Lookup'!$G$29:$G$1276),'Data Entry'!$AC$2:$AC$85,'Data Entry'!$AD$2:$AD$85,"Not Found")</f>
        <v>#N/A</v>
      </c>
      <c r="F3037" t="e">
        <f>IF(E3037="ORG 6 / ORG 1",_xlfn.XLOOKUP(D3037,'Zip Code Lookup'!$A$115:$A$148,'Zip Code Lookup'!$C$115:$C$148,"ORG 1"),"N/A")</f>
        <v>#N/A</v>
      </c>
    </row>
    <row r="3038" spans="5:6" x14ac:dyDescent="0.25">
      <c r="E3038" t="e">
        <f>_xlfn.XLOOKUP(_xlfn.XLOOKUP(D3038,'Zip Code Lookup'!$F$29:$F$1276,'Zip Code Lookup'!$G$29:$G$1276),'Data Entry'!$AC$2:$AC$85,'Data Entry'!$AD$2:$AD$85,"Not Found")</f>
        <v>#N/A</v>
      </c>
      <c r="F3038" t="e">
        <f>IF(E3038="ORG 6 / ORG 1",_xlfn.XLOOKUP(D3038,'Zip Code Lookup'!$A$115:$A$148,'Zip Code Lookup'!$C$115:$C$148,"ORG 1"),"N/A")</f>
        <v>#N/A</v>
      </c>
    </row>
    <row r="3039" spans="5:6" x14ac:dyDescent="0.25">
      <c r="E3039" t="e">
        <f>_xlfn.XLOOKUP(_xlfn.XLOOKUP(D3039,'Zip Code Lookup'!$F$29:$F$1276,'Zip Code Lookup'!$G$29:$G$1276),'Data Entry'!$AC$2:$AC$85,'Data Entry'!$AD$2:$AD$85,"Not Found")</f>
        <v>#N/A</v>
      </c>
      <c r="F3039" t="e">
        <f>IF(E3039="ORG 6 / ORG 1",_xlfn.XLOOKUP(D3039,'Zip Code Lookup'!$A$115:$A$148,'Zip Code Lookup'!$C$115:$C$148,"ORG 1"),"N/A")</f>
        <v>#N/A</v>
      </c>
    </row>
    <row r="3040" spans="5:6" x14ac:dyDescent="0.25">
      <c r="E3040" t="e">
        <f>_xlfn.XLOOKUP(_xlfn.XLOOKUP(D3040,'Zip Code Lookup'!$F$29:$F$1276,'Zip Code Lookup'!$G$29:$G$1276),'Data Entry'!$AC$2:$AC$85,'Data Entry'!$AD$2:$AD$85,"Not Found")</f>
        <v>#N/A</v>
      </c>
      <c r="F3040" t="e">
        <f>IF(E3040="ORG 6 / ORG 1",_xlfn.XLOOKUP(D3040,'Zip Code Lookup'!$A$115:$A$148,'Zip Code Lookup'!$C$115:$C$148,"ORG 1"),"N/A")</f>
        <v>#N/A</v>
      </c>
    </row>
    <row r="3041" spans="5:6" x14ac:dyDescent="0.25">
      <c r="E3041" t="e">
        <f>_xlfn.XLOOKUP(_xlfn.XLOOKUP(D3041,'Zip Code Lookup'!$F$29:$F$1276,'Zip Code Lookup'!$G$29:$G$1276),'Data Entry'!$AC$2:$AC$85,'Data Entry'!$AD$2:$AD$85,"Not Found")</f>
        <v>#N/A</v>
      </c>
      <c r="F3041" t="e">
        <f>IF(E3041="ORG 6 / ORG 1",_xlfn.XLOOKUP(D3041,'Zip Code Lookup'!$A$115:$A$148,'Zip Code Lookup'!$C$115:$C$148,"ORG 1"),"N/A")</f>
        <v>#N/A</v>
      </c>
    </row>
    <row r="3042" spans="5:6" x14ac:dyDescent="0.25">
      <c r="E3042" t="e">
        <f>_xlfn.XLOOKUP(_xlfn.XLOOKUP(D3042,'Zip Code Lookup'!$F$29:$F$1276,'Zip Code Lookup'!$G$29:$G$1276),'Data Entry'!$AC$2:$AC$85,'Data Entry'!$AD$2:$AD$85,"Not Found")</f>
        <v>#N/A</v>
      </c>
      <c r="F3042" t="e">
        <f>IF(E3042="ORG 6 / ORG 1",_xlfn.XLOOKUP(D3042,'Zip Code Lookup'!$A$115:$A$148,'Zip Code Lookup'!$C$115:$C$148,"ORG 1"),"N/A")</f>
        <v>#N/A</v>
      </c>
    </row>
    <row r="3043" spans="5:6" x14ac:dyDescent="0.25">
      <c r="E3043" t="e">
        <f>_xlfn.XLOOKUP(_xlfn.XLOOKUP(D3043,'Zip Code Lookup'!$F$29:$F$1276,'Zip Code Lookup'!$G$29:$G$1276),'Data Entry'!$AC$2:$AC$85,'Data Entry'!$AD$2:$AD$85,"Not Found")</f>
        <v>#N/A</v>
      </c>
      <c r="F3043" t="e">
        <f>IF(E3043="ORG 6 / ORG 1",_xlfn.XLOOKUP(D3043,'Zip Code Lookup'!$A$115:$A$148,'Zip Code Lookup'!$C$115:$C$148,"ORG 1"),"N/A")</f>
        <v>#N/A</v>
      </c>
    </row>
    <row r="3044" spans="5:6" x14ac:dyDescent="0.25">
      <c r="E3044" t="e">
        <f>_xlfn.XLOOKUP(_xlfn.XLOOKUP(D3044,'Zip Code Lookup'!$F$29:$F$1276,'Zip Code Lookup'!$G$29:$G$1276),'Data Entry'!$AC$2:$AC$85,'Data Entry'!$AD$2:$AD$85,"Not Found")</f>
        <v>#N/A</v>
      </c>
      <c r="F3044" t="e">
        <f>IF(E3044="ORG 6 / ORG 1",_xlfn.XLOOKUP(D3044,'Zip Code Lookup'!$A$115:$A$148,'Zip Code Lookup'!$C$115:$C$148,"ORG 1"),"N/A")</f>
        <v>#N/A</v>
      </c>
    </row>
    <row r="3045" spans="5:6" x14ac:dyDescent="0.25">
      <c r="E3045" t="e">
        <f>_xlfn.XLOOKUP(_xlfn.XLOOKUP(D3045,'Zip Code Lookup'!$F$29:$F$1276,'Zip Code Lookup'!$G$29:$G$1276),'Data Entry'!$AC$2:$AC$85,'Data Entry'!$AD$2:$AD$85,"Not Found")</f>
        <v>#N/A</v>
      </c>
      <c r="F3045" t="e">
        <f>IF(E3045="ORG 6 / ORG 1",_xlfn.XLOOKUP(D3045,'Zip Code Lookup'!$A$115:$A$148,'Zip Code Lookup'!$C$115:$C$148,"ORG 1"),"N/A")</f>
        <v>#N/A</v>
      </c>
    </row>
    <row r="3046" spans="5:6" x14ac:dyDescent="0.25">
      <c r="E3046" t="e">
        <f>_xlfn.XLOOKUP(_xlfn.XLOOKUP(D3046,'Zip Code Lookup'!$F$29:$F$1276,'Zip Code Lookup'!$G$29:$G$1276),'Data Entry'!$AC$2:$AC$85,'Data Entry'!$AD$2:$AD$85,"Not Found")</f>
        <v>#N/A</v>
      </c>
      <c r="F3046" t="e">
        <f>IF(E3046="ORG 6 / ORG 1",_xlfn.XLOOKUP(D3046,'Zip Code Lookup'!$A$115:$A$148,'Zip Code Lookup'!$C$115:$C$148,"ORG 1"),"N/A")</f>
        <v>#N/A</v>
      </c>
    </row>
    <row r="3047" spans="5:6" x14ac:dyDescent="0.25">
      <c r="E3047" t="e">
        <f>_xlfn.XLOOKUP(_xlfn.XLOOKUP(D3047,'Zip Code Lookup'!$F$29:$F$1276,'Zip Code Lookup'!$G$29:$G$1276),'Data Entry'!$AC$2:$AC$85,'Data Entry'!$AD$2:$AD$85,"Not Found")</f>
        <v>#N/A</v>
      </c>
      <c r="F3047" t="e">
        <f>IF(E3047="ORG 6 / ORG 1",_xlfn.XLOOKUP(D3047,'Zip Code Lookup'!$A$115:$A$148,'Zip Code Lookup'!$C$115:$C$148,"ORG 1"),"N/A")</f>
        <v>#N/A</v>
      </c>
    </row>
    <row r="3048" spans="5:6" x14ac:dyDescent="0.25">
      <c r="E3048" t="e">
        <f>_xlfn.XLOOKUP(_xlfn.XLOOKUP(D3048,'Zip Code Lookup'!$F$29:$F$1276,'Zip Code Lookup'!$G$29:$G$1276),'Data Entry'!$AC$2:$AC$85,'Data Entry'!$AD$2:$AD$85,"Not Found")</f>
        <v>#N/A</v>
      </c>
      <c r="F3048" t="e">
        <f>IF(E3048="ORG 6 / ORG 1",_xlfn.XLOOKUP(D3048,'Zip Code Lookup'!$A$115:$A$148,'Zip Code Lookup'!$C$115:$C$148,"ORG 1"),"N/A")</f>
        <v>#N/A</v>
      </c>
    </row>
    <row r="3049" spans="5:6" x14ac:dyDescent="0.25">
      <c r="E3049" t="e">
        <f>_xlfn.XLOOKUP(_xlfn.XLOOKUP(D3049,'Zip Code Lookup'!$F$29:$F$1276,'Zip Code Lookup'!$G$29:$G$1276),'Data Entry'!$AC$2:$AC$85,'Data Entry'!$AD$2:$AD$85,"Not Found")</f>
        <v>#N/A</v>
      </c>
      <c r="F3049" t="e">
        <f>IF(E3049="ORG 6 / ORG 1",_xlfn.XLOOKUP(D3049,'Zip Code Lookup'!$A$115:$A$148,'Zip Code Lookup'!$C$115:$C$148,"ORG 1"),"N/A")</f>
        <v>#N/A</v>
      </c>
    </row>
    <row r="3050" spans="5:6" x14ac:dyDescent="0.25">
      <c r="E3050" t="e">
        <f>_xlfn.XLOOKUP(_xlfn.XLOOKUP(D3050,'Zip Code Lookup'!$F$29:$F$1276,'Zip Code Lookup'!$G$29:$G$1276),'Data Entry'!$AC$2:$AC$85,'Data Entry'!$AD$2:$AD$85,"Not Found")</f>
        <v>#N/A</v>
      </c>
      <c r="F3050" t="e">
        <f>IF(E3050="ORG 6 / ORG 1",_xlfn.XLOOKUP(D3050,'Zip Code Lookup'!$A$115:$A$148,'Zip Code Lookup'!$C$115:$C$148,"ORG 1"),"N/A")</f>
        <v>#N/A</v>
      </c>
    </row>
    <row r="3051" spans="5:6" x14ac:dyDescent="0.25">
      <c r="E3051" t="e">
        <f>_xlfn.XLOOKUP(_xlfn.XLOOKUP(D3051,'Zip Code Lookup'!$F$29:$F$1276,'Zip Code Lookup'!$G$29:$G$1276),'Data Entry'!$AC$2:$AC$85,'Data Entry'!$AD$2:$AD$85,"Not Found")</f>
        <v>#N/A</v>
      </c>
      <c r="F3051" t="e">
        <f>IF(E3051="ORG 6 / ORG 1",_xlfn.XLOOKUP(D3051,'Zip Code Lookup'!$A$115:$A$148,'Zip Code Lookup'!$C$115:$C$148,"ORG 1"),"N/A")</f>
        <v>#N/A</v>
      </c>
    </row>
    <row r="3052" spans="5:6" x14ac:dyDescent="0.25">
      <c r="E3052" t="e">
        <f>_xlfn.XLOOKUP(_xlfn.XLOOKUP(D3052,'Zip Code Lookup'!$F$29:$F$1276,'Zip Code Lookup'!$G$29:$G$1276),'Data Entry'!$AC$2:$AC$85,'Data Entry'!$AD$2:$AD$85,"Not Found")</f>
        <v>#N/A</v>
      </c>
      <c r="F3052" t="e">
        <f>IF(E3052="ORG 6 / ORG 1",_xlfn.XLOOKUP(D3052,'Zip Code Lookup'!$A$115:$A$148,'Zip Code Lookup'!$C$115:$C$148,"ORG 1"),"N/A")</f>
        <v>#N/A</v>
      </c>
    </row>
    <row r="3053" spans="5:6" x14ac:dyDescent="0.25">
      <c r="E3053" t="e">
        <f>_xlfn.XLOOKUP(_xlfn.XLOOKUP(D3053,'Zip Code Lookup'!$F$29:$F$1276,'Zip Code Lookup'!$G$29:$G$1276),'Data Entry'!$AC$2:$AC$85,'Data Entry'!$AD$2:$AD$85,"Not Found")</f>
        <v>#N/A</v>
      </c>
      <c r="F3053" t="e">
        <f>IF(E3053="ORG 6 / ORG 1",_xlfn.XLOOKUP(D3053,'Zip Code Lookup'!$A$115:$A$148,'Zip Code Lookup'!$C$115:$C$148,"ORG 1"),"N/A")</f>
        <v>#N/A</v>
      </c>
    </row>
    <row r="3054" spans="5:6" x14ac:dyDescent="0.25">
      <c r="E3054" t="e">
        <f>_xlfn.XLOOKUP(_xlfn.XLOOKUP(D3054,'Zip Code Lookup'!$F$29:$F$1276,'Zip Code Lookup'!$G$29:$G$1276),'Data Entry'!$AC$2:$AC$85,'Data Entry'!$AD$2:$AD$85,"Not Found")</f>
        <v>#N/A</v>
      </c>
      <c r="F3054" t="e">
        <f>IF(E3054="ORG 6 / ORG 1",_xlfn.XLOOKUP(D3054,'Zip Code Lookup'!$A$115:$A$148,'Zip Code Lookup'!$C$115:$C$148,"ORG 1"),"N/A")</f>
        <v>#N/A</v>
      </c>
    </row>
    <row r="3055" spans="5:6" x14ac:dyDescent="0.25">
      <c r="E3055" t="e">
        <f>_xlfn.XLOOKUP(_xlfn.XLOOKUP(D3055,'Zip Code Lookup'!$F$29:$F$1276,'Zip Code Lookup'!$G$29:$G$1276),'Data Entry'!$AC$2:$AC$85,'Data Entry'!$AD$2:$AD$85,"Not Found")</f>
        <v>#N/A</v>
      </c>
      <c r="F3055" t="e">
        <f>IF(E3055="ORG 6 / ORG 1",_xlfn.XLOOKUP(D3055,'Zip Code Lookup'!$A$115:$A$148,'Zip Code Lookup'!$C$115:$C$148,"ORG 1"),"N/A")</f>
        <v>#N/A</v>
      </c>
    </row>
    <row r="3056" spans="5:6" x14ac:dyDescent="0.25">
      <c r="E3056" t="e">
        <f>_xlfn.XLOOKUP(_xlfn.XLOOKUP(D3056,'Zip Code Lookup'!$F$29:$F$1276,'Zip Code Lookup'!$G$29:$G$1276),'Data Entry'!$AC$2:$AC$85,'Data Entry'!$AD$2:$AD$85,"Not Found")</f>
        <v>#N/A</v>
      </c>
      <c r="F3056" t="e">
        <f>IF(E3056="ORG 6 / ORG 1",_xlfn.XLOOKUP(D3056,'Zip Code Lookup'!$A$115:$A$148,'Zip Code Lookup'!$C$115:$C$148,"ORG 1"),"N/A")</f>
        <v>#N/A</v>
      </c>
    </row>
    <row r="3057" spans="5:6" x14ac:dyDescent="0.25">
      <c r="E3057" t="e">
        <f>_xlfn.XLOOKUP(_xlfn.XLOOKUP(D3057,'Zip Code Lookup'!$F$29:$F$1276,'Zip Code Lookup'!$G$29:$G$1276),'Data Entry'!$AC$2:$AC$85,'Data Entry'!$AD$2:$AD$85,"Not Found")</f>
        <v>#N/A</v>
      </c>
      <c r="F3057" t="e">
        <f>IF(E3057="ORG 6 / ORG 1",_xlfn.XLOOKUP(D3057,'Zip Code Lookup'!$A$115:$A$148,'Zip Code Lookup'!$C$115:$C$148,"ORG 1"),"N/A")</f>
        <v>#N/A</v>
      </c>
    </row>
    <row r="3058" spans="5:6" x14ac:dyDescent="0.25">
      <c r="E3058" t="e">
        <f>_xlfn.XLOOKUP(_xlfn.XLOOKUP(D3058,'Zip Code Lookup'!$F$29:$F$1276,'Zip Code Lookup'!$G$29:$G$1276),'Data Entry'!$AC$2:$AC$85,'Data Entry'!$AD$2:$AD$85,"Not Found")</f>
        <v>#N/A</v>
      </c>
      <c r="F3058" t="e">
        <f>IF(E3058="ORG 6 / ORG 1",_xlfn.XLOOKUP(D3058,'Zip Code Lookup'!$A$115:$A$148,'Zip Code Lookup'!$C$115:$C$148,"ORG 1"),"N/A")</f>
        <v>#N/A</v>
      </c>
    </row>
    <row r="3059" spans="5:6" x14ac:dyDescent="0.25">
      <c r="E3059" t="e">
        <f>_xlfn.XLOOKUP(_xlfn.XLOOKUP(D3059,'Zip Code Lookup'!$F$29:$F$1276,'Zip Code Lookup'!$G$29:$G$1276),'Data Entry'!$AC$2:$AC$85,'Data Entry'!$AD$2:$AD$85,"Not Found")</f>
        <v>#N/A</v>
      </c>
      <c r="F3059" t="e">
        <f>IF(E3059="ORG 6 / ORG 1",_xlfn.XLOOKUP(D3059,'Zip Code Lookup'!$A$115:$A$148,'Zip Code Lookup'!$C$115:$C$148,"ORG 1"),"N/A")</f>
        <v>#N/A</v>
      </c>
    </row>
    <row r="3060" spans="5:6" x14ac:dyDescent="0.25">
      <c r="E3060" t="e">
        <f>_xlfn.XLOOKUP(_xlfn.XLOOKUP(D3060,'Zip Code Lookup'!$F$29:$F$1276,'Zip Code Lookup'!$G$29:$G$1276),'Data Entry'!$AC$2:$AC$85,'Data Entry'!$AD$2:$AD$85,"Not Found")</f>
        <v>#N/A</v>
      </c>
      <c r="F3060" t="e">
        <f>IF(E3060="ORG 6 / ORG 1",_xlfn.XLOOKUP(D3060,'Zip Code Lookup'!$A$115:$A$148,'Zip Code Lookup'!$C$115:$C$148,"ORG 1"),"N/A")</f>
        <v>#N/A</v>
      </c>
    </row>
    <row r="3061" spans="5:6" x14ac:dyDescent="0.25">
      <c r="E3061" t="e">
        <f>_xlfn.XLOOKUP(_xlfn.XLOOKUP(D3061,'Zip Code Lookup'!$F$29:$F$1276,'Zip Code Lookup'!$G$29:$G$1276),'Data Entry'!$AC$2:$AC$85,'Data Entry'!$AD$2:$AD$85,"Not Found")</f>
        <v>#N/A</v>
      </c>
      <c r="F3061" t="e">
        <f>IF(E3061="ORG 6 / ORG 1",_xlfn.XLOOKUP(D3061,'Zip Code Lookup'!$A$115:$A$148,'Zip Code Lookup'!$C$115:$C$148,"ORG 1"),"N/A")</f>
        <v>#N/A</v>
      </c>
    </row>
    <row r="3062" spans="5:6" x14ac:dyDescent="0.25">
      <c r="E3062" t="e">
        <f>_xlfn.XLOOKUP(_xlfn.XLOOKUP(D3062,'Zip Code Lookup'!$F$29:$F$1276,'Zip Code Lookup'!$G$29:$G$1276),'Data Entry'!$AC$2:$AC$85,'Data Entry'!$AD$2:$AD$85,"Not Found")</f>
        <v>#N/A</v>
      </c>
      <c r="F3062" t="e">
        <f>IF(E3062="ORG 6 / ORG 1",_xlfn.XLOOKUP(D3062,'Zip Code Lookup'!$A$115:$A$148,'Zip Code Lookup'!$C$115:$C$148,"ORG 1"),"N/A")</f>
        <v>#N/A</v>
      </c>
    </row>
    <row r="3063" spans="5:6" x14ac:dyDescent="0.25">
      <c r="E3063" t="e">
        <f>_xlfn.XLOOKUP(_xlfn.XLOOKUP(D3063,'Zip Code Lookup'!$F$29:$F$1276,'Zip Code Lookup'!$G$29:$G$1276),'Data Entry'!$AC$2:$AC$85,'Data Entry'!$AD$2:$AD$85,"Not Found")</f>
        <v>#N/A</v>
      </c>
      <c r="F3063" t="e">
        <f>IF(E3063="ORG 6 / ORG 1",_xlfn.XLOOKUP(D3063,'Zip Code Lookup'!$A$115:$A$148,'Zip Code Lookup'!$C$115:$C$148,"ORG 1"),"N/A")</f>
        <v>#N/A</v>
      </c>
    </row>
    <row r="3064" spans="5:6" x14ac:dyDescent="0.25">
      <c r="E3064" t="e">
        <f>_xlfn.XLOOKUP(_xlfn.XLOOKUP(D3064,'Zip Code Lookup'!$F$29:$F$1276,'Zip Code Lookup'!$G$29:$G$1276),'Data Entry'!$AC$2:$AC$85,'Data Entry'!$AD$2:$AD$85,"Not Found")</f>
        <v>#N/A</v>
      </c>
      <c r="F3064" t="e">
        <f>IF(E3064="ORG 6 / ORG 1",_xlfn.XLOOKUP(D3064,'Zip Code Lookup'!$A$115:$A$148,'Zip Code Lookup'!$C$115:$C$148,"ORG 1"),"N/A")</f>
        <v>#N/A</v>
      </c>
    </row>
    <row r="3065" spans="5:6" x14ac:dyDescent="0.25">
      <c r="E3065" t="e">
        <f>_xlfn.XLOOKUP(_xlfn.XLOOKUP(D3065,'Zip Code Lookup'!$F$29:$F$1276,'Zip Code Lookup'!$G$29:$G$1276),'Data Entry'!$AC$2:$AC$85,'Data Entry'!$AD$2:$AD$85,"Not Found")</f>
        <v>#N/A</v>
      </c>
      <c r="F3065" t="e">
        <f>IF(E3065="ORG 6 / ORG 1",_xlfn.XLOOKUP(D3065,'Zip Code Lookup'!$A$115:$A$148,'Zip Code Lookup'!$C$115:$C$148,"ORG 1"),"N/A")</f>
        <v>#N/A</v>
      </c>
    </row>
    <row r="3066" spans="5:6" x14ac:dyDescent="0.25">
      <c r="E3066" t="e">
        <f>_xlfn.XLOOKUP(_xlfn.XLOOKUP(D3066,'Zip Code Lookup'!$F$29:$F$1276,'Zip Code Lookup'!$G$29:$G$1276),'Data Entry'!$AC$2:$AC$85,'Data Entry'!$AD$2:$AD$85,"Not Found")</f>
        <v>#N/A</v>
      </c>
      <c r="F3066" t="e">
        <f>IF(E3066="ORG 6 / ORG 1",_xlfn.XLOOKUP(D3066,'Zip Code Lookup'!$A$115:$A$148,'Zip Code Lookup'!$C$115:$C$148,"ORG 1"),"N/A")</f>
        <v>#N/A</v>
      </c>
    </row>
    <row r="3067" spans="5:6" x14ac:dyDescent="0.25">
      <c r="E3067" t="e">
        <f>_xlfn.XLOOKUP(_xlfn.XLOOKUP(D3067,'Zip Code Lookup'!$F$29:$F$1276,'Zip Code Lookup'!$G$29:$G$1276),'Data Entry'!$AC$2:$AC$85,'Data Entry'!$AD$2:$AD$85,"Not Found")</f>
        <v>#N/A</v>
      </c>
      <c r="F3067" t="e">
        <f>IF(E3067="ORG 6 / ORG 1",_xlfn.XLOOKUP(D3067,'Zip Code Lookup'!$A$115:$A$148,'Zip Code Lookup'!$C$115:$C$148,"ORG 1"),"N/A")</f>
        <v>#N/A</v>
      </c>
    </row>
    <row r="3068" spans="5:6" x14ac:dyDescent="0.25">
      <c r="E3068" t="e">
        <f>_xlfn.XLOOKUP(_xlfn.XLOOKUP(D3068,'Zip Code Lookup'!$F$29:$F$1276,'Zip Code Lookup'!$G$29:$G$1276),'Data Entry'!$AC$2:$AC$85,'Data Entry'!$AD$2:$AD$85,"Not Found")</f>
        <v>#N/A</v>
      </c>
      <c r="F3068" t="e">
        <f>IF(E3068="ORG 6 / ORG 1",_xlfn.XLOOKUP(D3068,'Zip Code Lookup'!$A$115:$A$148,'Zip Code Lookup'!$C$115:$C$148,"ORG 1"),"N/A")</f>
        <v>#N/A</v>
      </c>
    </row>
    <row r="3069" spans="5:6" x14ac:dyDescent="0.25">
      <c r="E3069" t="e">
        <f>_xlfn.XLOOKUP(_xlfn.XLOOKUP(D3069,'Zip Code Lookup'!$F$29:$F$1276,'Zip Code Lookup'!$G$29:$G$1276),'Data Entry'!$AC$2:$AC$85,'Data Entry'!$AD$2:$AD$85,"Not Found")</f>
        <v>#N/A</v>
      </c>
      <c r="F3069" t="e">
        <f>IF(E3069="ORG 6 / ORG 1",_xlfn.XLOOKUP(D3069,'Zip Code Lookup'!$A$115:$A$148,'Zip Code Lookup'!$C$115:$C$148,"ORG 1"),"N/A")</f>
        <v>#N/A</v>
      </c>
    </row>
    <row r="3070" spans="5:6" x14ac:dyDescent="0.25">
      <c r="E3070" t="e">
        <f>_xlfn.XLOOKUP(_xlfn.XLOOKUP(D3070,'Zip Code Lookup'!$F$29:$F$1276,'Zip Code Lookup'!$G$29:$G$1276),'Data Entry'!$AC$2:$AC$85,'Data Entry'!$AD$2:$AD$85,"Not Found")</f>
        <v>#N/A</v>
      </c>
      <c r="F3070" t="e">
        <f>IF(E3070="ORG 6 / ORG 1",_xlfn.XLOOKUP(D3070,'Zip Code Lookup'!$A$115:$A$148,'Zip Code Lookup'!$C$115:$C$148,"ORG 1"),"N/A")</f>
        <v>#N/A</v>
      </c>
    </row>
    <row r="3071" spans="5:6" x14ac:dyDescent="0.25">
      <c r="E3071" t="e">
        <f>_xlfn.XLOOKUP(_xlfn.XLOOKUP(D3071,'Zip Code Lookup'!$F$29:$F$1276,'Zip Code Lookup'!$G$29:$G$1276),'Data Entry'!$AC$2:$AC$85,'Data Entry'!$AD$2:$AD$85,"Not Found")</f>
        <v>#N/A</v>
      </c>
      <c r="F3071" t="e">
        <f>IF(E3071="ORG 6 / ORG 1",_xlfn.XLOOKUP(D3071,'Zip Code Lookup'!$A$115:$A$148,'Zip Code Lookup'!$C$115:$C$148,"ORG 1"),"N/A")</f>
        <v>#N/A</v>
      </c>
    </row>
    <row r="3072" spans="5:6" x14ac:dyDescent="0.25">
      <c r="E3072" t="e">
        <f>_xlfn.XLOOKUP(_xlfn.XLOOKUP(D3072,'Zip Code Lookup'!$F$29:$F$1276,'Zip Code Lookup'!$G$29:$G$1276),'Data Entry'!$AC$2:$AC$85,'Data Entry'!$AD$2:$AD$85,"Not Found")</f>
        <v>#N/A</v>
      </c>
      <c r="F3072" t="e">
        <f>IF(E3072="ORG 6 / ORG 1",_xlfn.XLOOKUP(D3072,'Zip Code Lookup'!$A$115:$A$148,'Zip Code Lookup'!$C$115:$C$148,"ORG 1"),"N/A")</f>
        <v>#N/A</v>
      </c>
    </row>
    <row r="3073" spans="5:6" x14ac:dyDescent="0.25">
      <c r="E3073" t="e">
        <f>_xlfn.XLOOKUP(_xlfn.XLOOKUP(D3073,'Zip Code Lookup'!$F$29:$F$1276,'Zip Code Lookup'!$G$29:$G$1276),'Data Entry'!$AC$2:$AC$85,'Data Entry'!$AD$2:$AD$85,"Not Found")</f>
        <v>#N/A</v>
      </c>
      <c r="F3073" t="e">
        <f>IF(E3073="ORG 6 / ORG 1",_xlfn.XLOOKUP(D3073,'Zip Code Lookup'!$A$115:$A$148,'Zip Code Lookup'!$C$115:$C$148,"ORG 1"),"N/A")</f>
        <v>#N/A</v>
      </c>
    </row>
    <row r="3074" spans="5:6" x14ac:dyDescent="0.25">
      <c r="E3074" t="e">
        <f>_xlfn.XLOOKUP(_xlfn.XLOOKUP(D3074,'Zip Code Lookup'!$F$29:$F$1276,'Zip Code Lookup'!$G$29:$G$1276),'Data Entry'!$AC$2:$AC$85,'Data Entry'!$AD$2:$AD$85,"Not Found")</f>
        <v>#N/A</v>
      </c>
      <c r="F3074" t="e">
        <f>IF(E3074="ORG 6 / ORG 1",_xlfn.XLOOKUP(D3074,'Zip Code Lookup'!$A$115:$A$148,'Zip Code Lookup'!$C$115:$C$148,"ORG 1"),"N/A")</f>
        <v>#N/A</v>
      </c>
    </row>
    <row r="3075" spans="5:6" x14ac:dyDescent="0.25">
      <c r="E3075" t="e">
        <f>_xlfn.XLOOKUP(_xlfn.XLOOKUP(D3075,'Zip Code Lookup'!$F$29:$F$1276,'Zip Code Lookup'!$G$29:$G$1276),'Data Entry'!$AC$2:$AC$85,'Data Entry'!$AD$2:$AD$85,"Not Found")</f>
        <v>#N/A</v>
      </c>
      <c r="F3075" t="e">
        <f>IF(E3075="ORG 6 / ORG 1",_xlfn.XLOOKUP(D3075,'Zip Code Lookup'!$A$115:$A$148,'Zip Code Lookup'!$C$115:$C$148,"ORG 1"),"N/A")</f>
        <v>#N/A</v>
      </c>
    </row>
    <row r="3076" spans="5:6" x14ac:dyDescent="0.25">
      <c r="E3076" t="e">
        <f>_xlfn.XLOOKUP(_xlfn.XLOOKUP(D3076,'Zip Code Lookup'!$F$29:$F$1276,'Zip Code Lookup'!$G$29:$G$1276),'Data Entry'!$AC$2:$AC$85,'Data Entry'!$AD$2:$AD$85,"Not Found")</f>
        <v>#N/A</v>
      </c>
      <c r="F3076" t="e">
        <f>IF(E3076="ORG 6 / ORG 1",_xlfn.XLOOKUP(D3076,'Zip Code Lookup'!$A$115:$A$148,'Zip Code Lookup'!$C$115:$C$148,"ORG 1"),"N/A")</f>
        <v>#N/A</v>
      </c>
    </row>
    <row r="3077" spans="5:6" x14ac:dyDescent="0.25">
      <c r="E3077" t="e">
        <f>_xlfn.XLOOKUP(_xlfn.XLOOKUP(D3077,'Zip Code Lookup'!$F$29:$F$1276,'Zip Code Lookup'!$G$29:$G$1276),'Data Entry'!$AC$2:$AC$85,'Data Entry'!$AD$2:$AD$85,"Not Found")</f>
        <v>#N/A</v>
      </c>
      <c r="F3077" t="e">
        <f>IF(E3077="ORG 6 / ORG 1",_xlfn.XLOOKUP(D3077,'Zip Code Lookup'!$A$115:$A$148,'Zip Code Lookup'!$C$115:$C$148,"ORG 1"),"N/A")</f>
        <v>#N/A</v>
      </c>
    </row>
    <row r="3078" spans="5:6" x14ac:dyDescent="0.25">
      <c r="E3078" t="e">
        <f>_xlfn.XLOOKUP(_xlfn.XLOOKUP(D3078,'Zip Code Lookup'!$F$29:$F$1276,'Zip Code Lookup'!$G$29:$G$1276),'Data Entry'!$AC$2:$AC$85,'Data Entry'!$AD$2:$AD$85,"Not Found")</f>
        <v>#N/A</v>
      </c>
      <c r="F3078" t="e">
        <f>IF(E3078="ORG 6 / ORG 1",_xlfn.XLOOKUP(D3078,'Zip Code Lookup'!$A$115:$A$148,'Zip Code Lookup'!$C$115:$C$148,"ORG 1"),"N/A")</f>
        <v>#N/A</v>
      </c>
    </row>
    <row r="3079" spans="5:6" x14ac:dyDescent="0.25">
      <c r="E3079" t="e">
        <f>_xlfn.XLOOKUP(_xlfn.XLOOKUP(D3079,'Zip Code Lookup'!$F$29:$F$1276,'Zip Code Lookup'!$G$29:$G$1276),'Data Entry'!$AC$2:$AC$85,'Data Entry'!$AD$2:$AD$85,"Not Found")</f>
        <v>#N/A</v>
      </c>
      <c r="F3079" t="e">
        <f>IF(E3079="ORG 6 / ORG 1",_xlfn.XLOOKUP(D3079,'Zip Code Lookup'!$A$115:$A$148,'Zip Code Lookup'!$C$115:$C$148,"ORG 1"),"N/A")</f>
        <v>#N/A</v>
      </c>
    </row>
    <row r="3080" spans="5:6" x14ac:dyDescent="0.25">
      <c r="E3080" t="e">
        <f>_xlfn.XLOOKUP(_xlfn.XLOOKUP(D3080,'Zip Code Lookup'!$F$29:$F$1276,'Zip Code Lookup'!$G$29:$G$1276),'Data Entry'!$AC$2:$AC$85,'Data Entry'!$AD$2:$AD$85,"Not Found")</f>
        <v>#N/A</v>
      </c>
      <c r="F3080" t="e">
        <f>IF(E3080="ORG 6 / ORG 1",_xlfn.XLOOKUP(D3080,'Zip Code Lookup'!$A$115:$A$148,'Zip Code Lookup'!$C$115:$C$148,"ORG 1"),"N/A")</f>
        <v>#N/A</v>
      </c>
    </row>
    <row r="3081" spans="5:6" x14ac:dyDescent="0.25">
      <c r="E3081" t="e">
        <f>_xlfn.XLOOKUP(_xlfn.XLOOKUP(D3081,'Zip Code Lookup'!$F$29:$F$1276,'Zip Code Lookup'!$G$29:$G$1276),'Data Entry'!$AC$2:$AC$85,'Data Entry'!$AD$2:$AD$85,"Not Found")</f>
        <v>#N/A</v>
      </c>
      <c r="F3081" t="e">
        <f>IF(E3081="ORG 6 / ORG 1",_xlfn.XLOOKUP(D3081,'Zip Code Lookup'!$A$115:$A$148,'Zip Code Lookup'!$C$115:$C$148,"ORG 1"),"N/A")</f>
        <v>#N/A</v>
      </c>
    </row>
    <row r="3082" spans="5:6" x14ac:dyDescent="0.25">
      <c r="E3082" t="e">
        <f>_xlfn.XLOOKUP(_xlfn.XLOOKUP(D3082,'Zip Code Lookup'!$F$29:$F$1276,'Zip Code Lookup'!$G$29:$G$1276),'Data Entry'!$AC$2:$AC$85,'Data Entry'!$AD$2:$AD$85,"Not Found")</f>
        <v>#N/A</v>
      </c>
      <c r="F3082" t="e">
        <f>IF(E3082="ORG 6 / ORG 1",_xlfn.XLOOKUP(D3082,'Zip Code Lookup'!$A$115:$A$148,'Zip Code Lookup'!$C$115:$C$148,"ORG 1"),"N/A")</f>
        <v>#N/A</v>
      </c>
    </row>
    <row r="3083" spans="5:6" x14ac:dyDescent="0.25">
      <c r="E3083" t="e">
        <f>_xlfn.XLOOKUP(_xlfn.XLOOKUP(D3083,'Zip Code Lookup'!$F$29:$F$1276,'Zip Code Lookup'!$G$29:$G$1276),'Data Entry'!$AC$2:$AC$85,'Data Entry'!$AD$2:$AD$85,"Not Found")</f>
        <v>#N/A</v>
      </c>
      <c r="F3083" t="e">
        <f>IF(E3083="ORG 6 / ORG 1",_xlfn.XLOOKUP(D3083,'Zip Code Lookup'!$A$115:$A$148,'Zip Code Lookup'!$C$115:$C$148,"ORG 1"),"N/A")</f>
        <v>#N/A</v>
      </c>
    </row>
    <row r="3084" spans="5:6" x14ac:dyDescent="0.25">
      <c r="E3084" t="e">
        <f>_xlfn.XLOOKUP(_xlfn.XLOOKUP(D3084,'Zip Code Lookup'!$F$29:$F$1276,'Zip Code Lookup'!$G$29:$G$1276),'Data Entry'!$AC$2:$AC$85,'Data Entry'!$AD$2:$AD$85,"Not Found")</f>
        <v>#N/A</v>
      </c>
      <c r="F3084" t="e">
        <f>IF(E3084="ORG 6 / ORG 1",_xlfn.XLOOKUP(D3084,'Zip Code Lookup'!$A$115:$A$148,'Zip Code Lookup'!$C$115:$C$148,"ORG 1"),"N/A")</f>
        <v>#N/A</v>
      </c>
    </row>
    <row r="3085" spans="5:6" x14ac:dyDescent="0.25">
      <c r="E3085" t="e">
        <f>_xlfn.XLOOKUP(_xlfn.XLOOKUP(D3085,'Zip Code Lookup'!$F$29:$F$1276,'Zip Code Lookup'!$G$29:$G$1276),'Data Entry'!$AC$2:$AC$85,'Data Entry'!$AD$2:$AD$85,"Not Found")</f>
        <v>#N/A</v>
      </c>
      <c r="F3085" t="e">
        <f>IF(E3085="ORG 6 / ORG 1",_xlfn.XLOOKUP(D3085,'Zip Code Lookup'!$A$115:$A$148,'Zip Code Lookup'!$C$115:$C$148,"ORG 1"),"N/A")</f>
        <v>#N/A</v>
      </c>
    </row>
    <row r="3086" spans="5:6" x14ac:dyDescent="0.25">
      <c r="E3086" t="e">
        <f>_xlfn.XLOOKUP(_xlfn.XLOOKUP(D3086,'Zip Code Lookup'!$F$29:$F$1276,'Zip Code Lookup'!$G$29:$G$1276),'Data Entry'!$AC$2:$AC$85,'Data Entry'!$AD$2:$AD$85,"Not Found")</f>
        <v>#N/A</v>
      </c>
      <c r="F3086" t="e">
        <f>IF(E3086="ORG 6 / ORG 1",_xlfn.XLOOKUP(D3086,'Zip Code Lookup'!$A$115:$A$148,'Zip Code Lookup'!$C$115:$C$148,"ORG 1"),"N/A")</f>
        <v>#N/A</v>
      </c>
    </row>
    <row r="3087" spans="5:6" x14ac:dyDescent="0.25">
      <c r="E3087" t="e">
        <f>_xlfn.XLOOKUP(_xlfn.XLOOKUP(D3087,'Zip Code Lookup'!$F$29:$F$1276,'Zip Code Lookup'!$G$29:$G$1276),'Data Entry'!$AC$2:$AC$85,'Data Entry'!$AD$2:$AD$85,"Not Found")</f>
        <v>#N/A</v>
      </c>
      <c r="F3087" t="e">
        <f>IF(E3087="ORG 6 / ORG 1",_xlfn.XLOOKUP(D3087,'Zip Code Lookup'!$A$115:$A$148,'Zip Code Lookup'!$C$115:$C$148,"ORG 1"),"N/A")</f>
        <v>#N/A</v>
      </c>
    </row>
    <row r="3088" spans="5:6" x14ac:dyDescent="0.25">
      <c r="E3088" t="e">
        <f>_xlfn.XLOOKUP(_xlfn.XLOOKUP(D3088,'Zip Code Lookup'!$F$29:$F$1276,'Zip Code Lookup'!$G$29:$G$1276),'Data Entry'!$AC$2:$AC$85,'Data Entry'!$AD$2:$AD$85,"Not Found")</f>
        <v>#N/A</v>
      </c>
      <c r="F3088" t="e">
        <f>IF(E3088="ORG 6 / ORG 1",_xlfn.XLOOKUP(D3088,'Zip Code Lookup'!$A$115:$A$148,'Zip Code Lookup'!$C$115:$C$148,"ORG 1"),"N/A")</f>
        <v>#N/A</v>
      </c>
    </row>
    <row r="3089" spans="5:6" x14ac:dyDescent="0.25">
      <c r="E3089" t="e">
        <f>_xlfn.XLOOKUP(_xlfn.XLOOKUP(D3089,'Zip Code Lookup'!$F$29:$F$1276,'Zip Code Lookup'!$G$29:$G$1276),'Data Entry'!$AC$2:$AC$85,'Data Entry'!$AD$2:$AD$85,"Not Found")</f>
        <v>#N/A</v>
      </c>
      <c r="F3089" t="e">
        <f>IF(E3089="ORG 6 / ORG 1",_xlfn.XLOOKUP(D3089,'Zip Code Lookup'!$A$115:$A$148,'Zip Code Lookup'!$C$115:$C$148,"ORG 1"),"N/A")</f>
        <v>#N/A</v>
      </c>
    </row>
    <row r="3090" spans="5:6" x14ac:dyDescent="0.25">
      <c r="E3090" t="e">
        <f>_xlfn.XLOOKUP(_xlfn.XLOOKUP(D3090,'Zip Code Lookup'!$F$29:$F$1276,'Zip Code Lookup'!$G$29:$G$1276),'Data Entry'!$AC$2:$AC$85,'Data Entry'!$AD$2:$AD$85,"Not Found")</f>
        <v>#N/A</v>
      </c>
      <c r="F3090" t="e">
        <f>IF(E3090="ORG 6 / ORG 1",_xlfn.XLOOKUP(D3090,'Zip Code Lookup'!$A$115:$A$148,'Zip Code Lookup'!$C$115:$C$148,"ORG 1"),"N/A")</f>
        <v>#N/A</v>
      </c>
    </row>
    <row r="3091" spans="5:6" x14ac:dyDescent="0.25">
      <c r="E3091" t="e">
        <f>_xlfn.XLOOKUP(_xlfn.XLOOKUP(D3091,'Zip Code Lookup'!$F$29:$F$1276,'Zip Code Lookup'!$G$29:$G$1276),'Data Entry'!$AC$2:$AC$85,'Data Entry'!$AD$2:$AD$85,"Not Found")</f>
        <v>#N/A</v>
      </c>
      <c r="F3091" t="e">
        <f>IF(E3091="ORG 6 / ORG 1",_xlfn.XLOOKUP(D3091,'Zip Code Lookup'!$A$115:$A$148,'Zip Code Lookup'!$C$115:$C$148,"ORG 1"),"N/A")</f>
        <v>#N/A</v>
      </c>
    </row>
    <row r="3092" spans="5:6" x14ac:dyDescent="0.25">
      <c r="E3092" t="e">
        <f>_xlfn.XLOOKUP(_xlfn.XLOOKUP(D3092,'Zip Code Lookup'!$F$29:$F$1276,'Zip Code Lookup'!$G$29:$G$1276),'Data Entry'!$AC$2:$AC$85,'Data Entry'!$AD$2:$AD$85,"Not Found")</f>
        <v>#N/A</v>
      </c>
      <c r="F3092" t="e">
        <f>IF(E3092="ORG 6 / ORG 1",_xlfn.XLOOKUP(D3092,'Zip Code Lookup'!$A$115:$A$148,'Zip Code Lookup'!$C$115:$C$148,"ORG 1"),"N/A")</f>
        <v>#N/A</v>
      </c>
    </row>
    <row r="3093" spans="5:6" x14ac:dyDescent="0.25">
      <c r="E3093" t="e">
        <f>_xlfn.XLOOKUP(_xlfn.XLOOKUP(D3093,'Zip Code Lookup'!$F$29:$F$1276,'Zip Code Lookup'!$G$29:$G$1276),'Data Entry'!$AC$2:$AC$85,'Data Entry'!$AD$2:$AD$85,"Not Found")</f>
        <v>#N/A</v>
      </c>
      <c r="F3093" t="e">
        <f>IF(E3093="ORG 6 / ORG 1",_xlfn.XLOOKUP(D3093,'Zip Code Lookup'!$A$115:$A$148,'Zip Code Lookup'!$C$115:$C$148,"ORG 1"),"N/A")</f>
        <v>#N/A</v>
      </c>
    </row>
    <row r="3094" spans="5:6" x14ac:dyDescent="0.25">
      <c r="E3094" t="e">
        <f>_xlfn.XLOOKUP(_xlfn.XLOOKUP(D3094,'Zip Code Lookup'!$F$29:$F$1276,'Zip Code Lookup'!$G$29:$G$1276),'Data Entry'!$AC$2:$AC$85,'Data Entry'!$AD$2:$AD$85,"Not Found")</f>
        <v>#N/A</v>
      </c>
      <c r="F3094" t="e">
        <f>IF(E3094="ORG 6 / ORG 1",_xlfn.XLOOKUP(D3094,'Zip Code Lookup'!$A$115:$A$148,'Zip Code Lookup'!$C$115:$C$148,"ORG 1"),"N/A")</f>
        <v>#N/A</v>
      </c>
    </row>
    <row r="3095" spans="5:6" x14ac:dyDescent="0.25">
      <c r="E3095" t="e">
        <f>_xlfn.XLOOKUP(_xlfn.XLOOKUP(D3095,'Zip Code Lookup'!$F$29:$F$1276,'Zip Code Lookup'!$G$29:$G$1276),'Data Entry'!$AC$2:$AC$85,'Data Entry'!$AD$2:$AD$85,"Not Found")</f>
        <v>#N/A</v>
      </c>
      <c r="F3095" t="e">
        <f>IF(E3095="ORG 6 / ORG 1",_xlfn.XLOOKUP(D3095,'Zip Code Lookup'!$A$115:$A$148,'Zip Code Lookup'!$C$115:$C$148,"ORG 1"),"N/A")</f>
        <v>#N/A</v>
      </c>
    </row>
    <row r="3096" spans="5:6" x14ac:dyDescent="0.25">
      <c r="E3096" t="e">
        <f>_xlfn.XLOOKUP(_xlfn.XLOOKUP(D3096,'Zip Code Lookup'!$F$29:$F$1276,'Zip Code Lookup'!$G$29:$G$1276),'Data Entry'!$AC$2:$AC$85,'Data Entry'!$AD$2:$AD$85,"Not Found")</f>
        <v>#N/A</v>
      </c>
      <c r="F3096" t="e">
        <f>IF(E3096="ORG 6 / ORG 1",_xlfn.XLOOKUP(D3096,'Zip Code Lookup'!$A$115:$A$148,'Zip Code Lookup'!$C$115:$C$148,"ORG 1"),"N/A")</f>
        <v>#N/A</v>
      </c>
    </row>
    <row r="3097" spans="5:6" x14ac:dyDescent="0.25">
      <c r="E3097" t="e">
        <f>_xlfn.XLOOKUP(_xlfn.XLOOKUP(D3097,'Zip Code Lookup'!$F$29:$F$1276,'Zip Code Lookup'!$G$29:$G$1276),'Data Entry'!$AC$2:$AC$85,'Data Entry'!$AD$2:$AD$85,"Not Found")</f>
        <v>#N/A</v>
      </c>
      <c r="F3097" t="e">
        <f>IF(E3097="ORG 6 / ORG 1",_xlfn.XLOOKUP(D3097,'Zip Code Lookup'!$A$115:$A$148,'Zip Code Lookup'!$C$115:$C$148,"ORG 1"),"N/A")</f>
        <v>#N/A</v>
      </c>
    </row>
    <row r="3098" spans="5:6" x14ac:dyDescent="0.25">
      <c r="E3098" t="e">
        <f>_xlfn.XLOOKUP(_xlfn.XLOOKUP(D3098,'Zip Code Lookup'!$F$29:$F$1276,'Zip Code Lookup'!$G$29:$G$1276),'Data Entry'!$AC$2:$AC$85,'Data Entry'!$AD$2:$AD$85,"Not Found")</f>
        <v>#N/A</v>
      </c>
      <c r="F3098" t="e">
        <f>IF(E3098="ORG 6 / ORG 1",_xlfn.XLOOKUP(D3098,'Zip Code Lookup'!$A$115:$A$148,'Zip Code Lookup'!$C$115:$C$148,"ORG 1"),"N/A")</f>
        <v>#N/A</v>
      </c>
    </row>
    <row r="3099" spans="5:6" x14ac:dyDescent="0.25">
      <c r="E3099" t="e">
        <f>_xlfn.XLOOKUP(_xlfn.XLOOKUP(D3099,'Zip Code Lookup'!$F$29:$F$1276,'Zip Code Lookup'!$G$29:$G$1276),'Data Entry'!$AC$2:$AC$85,'Data Entry'!$AD$2:$AD$85,"Not Found")</f>
        <v>#N/A</v>
      </c>
      <c r="F3099" t="e">
        <f>IF(E3099="ORG 6 / ORG 1",_xlfn.XLOOKUP(D3099,'Zip Code Lookup'!$A$115:$A$148,'Zip Code Lookup'!$C$115:$C$148,"ORG 1"),"N/A")</f>
        <v>#N/A</v>
      </c>
    </row>
    <row r="3100" spans="5:6" x14ac:dyDescent="0.25">
      <c r="E3100" t="e">
        <f>_xlfn.XLOOKUP(_xlfn.XLOOKUP(D3100,'Zip Code Lookup'!$F$29:$F$1276,'Zip Code Lookup'!$G$29:$G$1276),'Data Entry'!$AC$2:$AC$85,'Data Entry'!$AD$2:$AD$85,"Not Found")</f>
        <v>#N/A</v>
      </c>
      <c r="F3100" t="e">
        <f>IF(E3100="ORG 6 / ORG 1",_xlfn.XLOOKUP(D3100,'Zip Code Lookup'!$A$115:$A$148,'Zip Code Lookup'!$C$115:$C$148,"ORG 1"),"N/A")</f>
        <v>#N/A</v>
      </c>
    </row>
    <row r="3101" spans="5:6" x14ac:dyDescent="0.25">
      <c r="E3101" t="e">
        <f>_xlfn.XLOOKUP(_xlfn.XLOOKUP(D3101,'Zip Code Lookup'!$F$29:$F$1276,'Zip Code Lookup'!$G$29:$G$1276),'Data Entry'!$AC$2:$AC$85,'Data Entry'!$AD$2:$AD$85,"Not Found")</f>
        <v>#N/A</v>
      </c>
      <c r="F3101" t="e">
        <f>IF(E3101="ORG 6 / ORG 1",_xlfn.XLOOKUP(D3101,'Zip Code Lookup'!$A$115:$A$148,'Zip Code Lookup'!$C$115:$C$148,"ORG 1"),"N/A")</f>
        <v>#N/A</v>
      </c>
    </row>
    <row r="3102" spans="5:6" x14ac:dyDescent="0.25">
      <c r="E3102" t="e">
        <f>_xlfn.XLOOKUP(_xlfn.XLOOKUP(D3102,'Zip Code Lookup'!$F$29:$F$1276,'Zip Code Lookup'!$G$29:$G$1276),'Data Entry'!$AC$2:$AC$85,'Data Entry'!$AD$2:$AD$85,"Not Found")</f>
        <v>#N/A</v>
      </c>
      <c r="F3102" t="e">
        <f>IF(E3102="ORG 6 / ORG 1",_xlfn.XLOOKUP(D3102,'Zip Code Lookup'!$A$115:$A$148,'Zip Code Lookup'!$C$115:$C$148,"ORG 1"),"N/A")</f>
        <v>#N/A</v>
      </c>
    </row>
    <row r="3103" spans="5:6" x14ac:dyDescent="0.25">
      <c r="E3103" t="e">
        <f>_xlfn.XLOOKUP(_xlfn.XLOOKUP(D3103,'Zip Code Lookup'!$F$29:$F$1276,'Zip Code Lookup'!$G$29:$G$1276),'Data Entry'!$AC$2:$AC$85,'Data Entry'!$AD$2:$AD$85,"Not Found")</f>
        <v>#N/A</v>
      </c>
      <c r="F3103" t="e">
        <f>IF(E3103="ORG 6 / ORG 1",_xlfn.XLOOKUP(D3103,'Zip Code Lookup'!$A$115:$A$148,'Zip Code Lookup'!$C$115:$C$148,"ORG 1"),"N/A")</f>
        <v>#N/A</v>
      </c>
    </row>
    <row r="3104" spans="5:6" x14ac:dyDescent="0.25">
      <c r="E3104" t="e">
        <f>_xlfn.XLOOKUP(_xlfn.XLOOKUP(D3104,'Zip Code Lookup'!$F$29:$F$1276,'Zip Code Lookup'!$G$29:$G$1276),'Data Entry'!$AC$2:$AC$85,'Data Entry'!$AD$2:$AD$85,"Not Found")</f>
        <v>#N/A</v>
      </c>
      <c r="F3104" t="e">
        <f>IF(E3104="ORG 6 / ORG 1",_xlfn.XLOOKUP(D3104,'Zip Code Lookup'!$A$115:$A$148,'Zip Code Lookup'!$C$115:$C$148,"ORG 1"),"N/A")</f>
        <v>#N/A</v>
      </c>
    </row>
    <row r="3105" spans="5:6" x14ac:dyDescent="0.25">
      <c r="E3105" t="e">
        <f>_xlfn.XLOOKUP(_xlfn.XLOOKUP(D3105,'Zip Code Lookup'!$F$29:$F$1276,'Zip Code Lookup'!$G$29:$G$1276),'Data Entry'!$AC$2:$AC$85,'Data Entry'!$AD$2:$AD$85,"Not Found")</f>
        <v>#N/A</v>
      </c>
      <c r="F3105" t="e">
        <f>IF(E3105="ORG 6 / ORG 1",_xlfn.XLOOKUP(D3105,'Zip Code Lookup'!$A$115:$A$148,'Zip Code Lookup'!$C$115:$C$148,"ORG 1"),"N/A")</f>
        <v>#N/A</v>
      </c>
    </row>
    <row r="3106" spans="5:6" x14ac:dyDescent="0.25">
      <c r="E3106" t="e">
        <f>_xlfn.XLOOKUP(_xlfn.XLOOKUP(D3106,'Zip Code Lookup'!$F$29:$F$1276,'Zip Code Lookup'!$G$29:$G$1276),'Data Entry'!$AC$2:$AC$85,'Data Entry'!$AD$2:$AD$85,"Not Found")</f>
        <v>#N/A</v>
      </c>
      <c r="F3106" t="e">
        <f>IF(E3106="ORG 6 / ORG 1",_xlfn.XLOOKUP(D3106,'Zip Code Lookup'!$A$115:$A$148,'Zip Code Lookup'!$C$115:$C$148,"ORG 1"),"N/A")</f>
        <v>#N/A</v>
      </c>
    </row>
    <row r="3107" spans="5:6" x14ac:dyDescent="0.25">
      <c r="E3107" t="e">
        <f>_xlfn.XLOOKUP(_xlfn.XLOOKUP(D3107,'Zip Code Lookup'!$F$29:$F$1276,'Zip Code Lookup'!$G$29:$G$1276),'Data Entry'!$AC$2:$AC$85,'Data Entry'!$AD$2:$AD$85,"Not Found")</f>
        <v>#N/A</v>
      </c>
      <c r="F3107" t="e">
        <f>IF(E3107="ORG 6 / ORG 1",_xlfn.XLOOKUP(D3107,'Zip Code Lookup'!$A$115:$A$148,'Zip Code Lookup'!$C$115:$C$148,"ORG 1"),"N/A")</f>
        <v>#N/A</v>
      </c>
    </row>
    <row r="3108" spans="5:6" x14ac:dyDescent="0.25">
      <c r="E3108" t="e">
        <f>_xlfn.XLOOKUP(_xlfn.XLOOKUP(D3108,'Zip Code Lookup'!$F$29:$F$1276,'Zip Code Lookup'!$G$29:$G$1276),'Data Entry'!$AC$2:$AC$85,'Data Entry'!$AD$2:$AD$85,"Not Found")</f>
        <v>#N/A</v>
      </c>
      <c r="F3108" t="e">
        <f>IF(E3108="ORG 6 / ORG 1",_xlfn.XLOOKUP(D3108,'Zip Code Lookup'!$A$115:$A$148,'Zip Code Lookup'!$C$115:$C$148,"ORG 1"),"N/A")</f>
        <v>#N/A</v>
      </c>
    </row>
    <row r="3109" spans="5:6" x14ac:dyDescent="0.25">
      <c r="E3109" t="e">
        <f>_xlfn.XLOOKUP(_xlfn.XLOOKUP(D3109,'Zip Code Lookup'!$F$29:$F$1276,'Zip Code Lookup'!$G$29:$G$1276),'Data Entry'!$AC$2:$AC$85,'Data Entry'!$AD$2:$AD$85,"Not Found")</f>
        <v>#N/A</v>
      </c>
      <c r="F3109" t="e">
        <f>IF(E3109="ORG 6 / ORG 1",_xlfn.XLOOKUP(D3109,'Zip Code Lookup'!$A$115:$A$148,'Zip Code Lookup'!$C$115:$C$148,"ORG 1"),"N/A")</f>
        <v>#N/A</v>
      </c>
    </row>
    <row r="3110" spans="5:6" x14ac:dyDescent="0.25">
      <c r="E3110" t="e">
        <f>_xlfn.XLOOKUP(_xlfn.XLOOKUP(D3110,'Zip Code Lookup'!$F$29:$F$1276,'Zip Code Lookup'!$G$29:$G$1276),'Data Entry'!$AC$2:$AC$85,'Data Entry'!$AD$2:$AD$85,"Not Found")</f>
        <v>#N/A</v>
      </c>
      <c r="F3110" t="e">
        <f>IF(E3110="ORG 6 / ORG 1",_xlfn.XLOOKUP(D3110,'Zip Code Lookup'!$A$115:$A$148,'Zip Code Lookup'!$C$115:$C$148,"ORG 1"),"N/A")</f>
        <v>#N/A</v>
      </c>
    </row>
    <row r="3111" spans="5:6" x14ac:dyDescent="0.25">
      <c r="E3111" t="e">
        <f>_xlfn.XLOOKUP(_xlfn.XLOOKUP(D3111,'Zip Code Lookup'!$F$29:$F$1276,'Zip Code Lookup'!$G$29:$G$1276),'Data Entry'!$AC$2:$AC$85,'Data Entry'!$AD$2:$AD$85,"Not Found")</f>
        <v>#N/A</v>
      </c>
      <c r="F3111" t="e">
        <f>IF(E3111="ORG 6 / ORG 1",_xlfn.XLOOKUP(D3111,'Zip Code Lookup'!$A$115:$A$148,'Zip Code Lookup'!$C$115:$C$148,"ORG 1"),"N/A")</f>
        <v>#N/A</v>
      </c>
    </row>
    <row r="3112" spans="5:6" x14ac:dyDescent="0.25">
      <c r="E3112" t="e">
        <f>_xlfn.XLOOKUP(_xlfn.XLOOKUP(D3112,'Zip Code Lookup'!$F$29:$F$1276,'Zip Code Lookup'!$G$29:$G$1276),'Data Entry'!$AC$2:$AC$85,'Data Entry'!$AD$2:$AD$85,"Not Found")</f>
        <v>#N/A</v>
      </c>
      <c r="F3112" t="e">
        <f>IF(E3112="ORG 6 / ORG 1",_xlfn.XLOOKUP(D3112,'Zip Code Lookup'!$A$115:$A$148,'Zip Code Lookup'!$C$115:$C$148,"ORG 1"),"N/A")</f>
        <v>#N/A</v>
      </c>
    </row>
    <row r="3113" spans="5:6" x14ac:dyDescent="0.25">
      <c r="E3113" t="e">
        <f>_xlfn.XLOOKUP(_xlfn.XLOOKUP(D3113,'Zip Code Lookup'!$F$29:$F$1276,'Zip Code Lookup'!$G$29:$G$1276),'Data Entry'!$AC$2:$AC$85,'Data Entry'!$AD$2:$AD$85,"Not Found")</f>
        <v>#N/A</v>
      </c>
      <c r="F3113" t="e">
        <f>IF(E3113="ORG 6 / ORG 1",_xlfn.XLOOKUP(D3113,'Zip Code Lookup'!$A$115:$A$148,'Zip Code Lookup'!$C$115:$C$148,"ORG 1"),"N/A")</f>
        <v>#N/A</v>
      </c>
    </row>
    <row r="3114" spans="5:6" x14ac:dyDescent="0.25">
      <c r="E3114" t="e">
        <f>_xlfn.XLOOKUP(_xlfn.XLOOKUP(D3114,'Zip Code Lookup'!$F$29:$F$1276,'Zip Code Lookup'!$G$29:$G$1276),'Data Entry'!$AC$2:$AC$85,'Data Entry'!$AD$2:$AD$85,"Not Found")</f>
        <v>#N/A</v>
      </c>
      <c r="F3114" t="e">
        <f>IF(E3114="ORG 6 / ORG 1",_xlfn.XLOOKUP(D3114,'Zip Code Lookup'!$A$115:$A$148,'Zip Code Lookup'!$C$115:$C$148,"ORG 1"),"N/A")</f>
        <v>#N/A</v>
      </c>
    </row>
    <row r="3115" spans="5:6" x14ac:dyDescent="0.25">
      <c r="E3115" t="e">
        <f>_xlfn.XLOOKUP(_xlfn.XLOOKUP(D3115,'Zip Code Lookup'!$F$29:$F$1276,'Zip Code Lookup'!$G$29:$G$1276),'Data Entry'!$AC$2:$AC$85,'Data Entry'!$AD$2:$AD$85,"Not Found")</f>
        <v>#N/A</v>
      </c>
      <c r="F3115" t="e">
        <f>IF(E3115="ORG 6 / ORG 1",_xlfn.XLOOKUP(D3115,'Zip Code Lookup'!$A$115:$A$148,'Zip Code Lookup'!$C$115:$C$148,"ORG 1"),"N/A")</f>
        <v>#N/A</v>
      </c>
    </row>
    <row r="3116" spans="5:6" x14ac:dyDescent="0.25">
      <c r="E3116" t="e">
        <f>_xlfn.XLOOKUP(_xlfn.XLOOKUP(D3116,'Zip Code Lookup'!$F$29:$F$1276,'Zip Code Lookup'!$G$29:$G$1276),'Data Entry'!$AC$2:$AC$85,'Data Entry'!$AD$2:$AD$85,"Not Found")</f>
        <v>#N/A</v>
      </c>
      <c r="F3116" t="e">
        <f>IF(E3116="ORG 6 / ORG 1",_xlfn.XLOOKUP(D3116,'Zip Code Lookup'!$A$115:$A$148,'Zip Code Lookup'!$C$115:$C$148,"ORG 1"),"N/A")</f>
        <v>#N/A</v>
      </c>
    </row>
    <row r="3117" spans="5:6" x14ac:dyDescent="0.25">
      <c r="E3117" t="e">
        <f>_xlfn.XLOOKUP(_xlfn.XLOOKUP(D3117,'Zip Code Lookup'!$F$29:$F$1276,'Zip Code Lookup'!$G$29:$G$1276),'Data Entry'!$AC$2:$AC$85,'Data Entry'!$AD$2:$AD$85,"Not Found")</f>
        <v>#N/A</v>
      </c>
      <c r="F3117" t="e">
        <f>IF(E3117="ORG 6 / ORG 1",_xlfn.XLOOKUP(D3117,'Zip Code Lookup'!$A$115:$A$148,'Zip Code Lookup'!$C$115:$C$148,"ORG 1"),"N/A")</f>
        <v>#N/A</v>
      </c>
    </row>
    <row r="3118" spans="5:6" x14ac:dyDescent="0.25">
      <c r="E3118" t="e">
        <f>_xlfn.XLOOKUP(_xlfn.XLOOKUP(D3118,'Zip Code Lookup'!$F$29:$F$1276,'Zip Code Lookup'!$G$29:$G$1276),'Data Entry'!$AC$2:$AC$85,'Data Entry'!$AD$2:$AD$85,"Not Found")</f>
        <v>#N/A</v>
      </c>
      <c r="F3118" t="e">
        <f>IF(E3118="ORG 6 / ORG 1",_xlfn.XLOOKUP(D3118,'Zip Code Lookup'!$A$115:$A$148,'Zip Code Lookup'!$C$115:$C$148,"ORG 1"),"N/A")</f>
        <v>#N/A</v>
      </c>
    </row>
    <row r="3119" spans="5:6" x14ac:dyDescent="0.25">
      <c r="E3119" t="e">
        <f>_xlfn.XLOOKUP(_xlfn.XLOOKUP(D3119,'Zip Code Lookup'!$F$29:$F$1276,'Zip Code Lookup'!$G$29:$G$1276),'Data Entry'!$AC$2:$AC$85,'Data Entry'!$AD$2:$AD$85,"Not Found")</f>
        <v>#N/A</v>
      </c>
      <c r="F3119" t="e">
        <f>IF(E3119="ORG 6 / ORG 1",_xlfn.XLOOKUP(D3119,'Zip Code Lookup'!$A$115:$A$148,'Zip Code Lookup'!$C$115:$C$148,"ORG 1"),"N/A")</f>
        <v>#N/A</v>
      </c>
    </row>
    <row r="3120" spans="5:6" x14ac:dyDescent="0.25">
      <c r="E3120" t="e">
        <f>_xlfn.XLOOKUP(_xlfn.XLOOKUP(D3120,'Zip Code Lookup'!$F$29:$F$1276,'Zip Code Lookup'!$G$29:$G$1276),'Data Entry'!$AC$2:$AC$85,'Data Entry'!$AD$2:$AD$85,"Not Found")</f>
        <v>#N/A</v>
      </c>
      <c r="F3120" t="e">
        <f>IF(E3120="ORG 6 / ORG 1",_xlfn.XLOOKUP(D3120,'Zip Code Lookup'!$A$115:$A$148,'Zip Code Lookup'!$C$115:$C$148,"ORG 1"),"N/A")</f>
        <v>#N/A</v>
      </c>
    </row>
    <row r="3121" spans="5:6" x14ac:dyDescent="0.25">
      <c r="E3121" t="e">
        <f>_xlfn.XLOOKUP(_xlfn.XLOOKUP(D3121,'Zip Code Lookup'!$F$29:$F$1276,'Zip Code Lookup'!$G$29:$G$1276),'Data Entry'!$AC$2:$AC$85,'Data Entry'!$AD$2:$AD$85,"Not Found")</f>
        <v>#N/A</v>
      </c>
      <c r="F3121" t="e">
        <f>IF(E3121="ORG 6 / ORG 1",_xlfn.XLOOKUP(D3121,'Zip Code Lookup'!$A$115:$A$148,'Zip Code Lookup'!$C$115:$C$148,"ORG 1"),"N/A")</f>
        <v>#N/A</v>
      </c>
    </row>
    <row r="3122" spans="5:6" x14ac:dyDescent="0.25">
      <c r="E3122" t="e">
        <f>_xlfn.XLOOKUP(_xlfn.XLOOKUP(D3122,'Zip Code Lookup'!$F$29:$F$1276,'Zip Code Lookup'!$G$29:$G$1276),'Data Entry'!$AC$2:$AC$85,'Data Entry'!$AD$2:$AD$85,"Not Found")</f>
        <v>#N/A</v>
      </c>
      <c r="F3122" t="e">
        <f>IF(E3122="ORG 6 / ORG 1",_xlfn.XLOOKUP(D3122,'Zip Code Lookup'!$A$115:$A$148,'Zip Code Lookup'!$C$115:$C$148,"ORG 1"),"N/A")</f>
        <v>#N/A</v>
      </c>
    </row>
    <row r="3123" spans="5:6" x14ac:dyDescent="0.25">
      <c r="E3123" t="e">
        <f>_xlfn.XLOOKUP(_xlfn.XLOOKUP(D3123,'Zip Code Lookup'!$F$29:$F$1276,'Zip Code Lookup'!$G$29:$G$1276),'Data Entry'!$AC$2:$AC$85,'Data Entry'!$AD$2:$AD$85,"Not Found")</f>
        <v>#N/A</v>
      </c>
      <c r="F3123" t="e">
        <f>IF(E3123="ORG 6 / ORG 1",_xlfn.XLOOKUP(D3123,'Zip Code Lookup'!$A$115:$A$148,'Zip Code Lookup'!$C$115:$C$148,"ORG 1"),"N/A")</f>
        <v>#N/A</v>
      </c>
    </row>
    <row r="3124" spans="5:6" x14ac:dyDescent="0.25">
      <c r="E3124" t="e">
        <f>_xlfn.XLOOKUP(_xlfn.XLOOKUP(D3124,'Zip Code Lookup'!$F$29:$F$1276,'Zip Code Lookup'!$G$29:$G$1276),'Data Entry'!$AC$2:$AC$85,'Data Entry'!$AD$2:$AD$85,"Not Found")</f>
        <v>#N/A</v>
      </c>
      <c r="F3124" t="e">
        <f>IF(E3124="ORG 6 / ORG 1",_xlfn.XLOOKUP(D3124,'Zip Code Lookup'!$A$115:$A$148,'Zip Code Lookup'!$C$115:$C$148,"ORG 1"),"N/A")</f>
        <v>#N/A</v>
      </c>
    </row>
    <row r="3125" spans="5:6" x14ac:dyDescent="0.25">
      <c r="E3125" t="e">
        <f>_xlfn.XLOOKUP(_xlfn.XLOOKUP(D3125,'Zip Code Lookup'!$F$29:$F$1276,'Zip Code Lookup'!$G$29:$G$1276),'Data Entry'!$AC$2:$AC$85,'Data Entry'!$AD$2:$AD$85,"Not Found")</f>
        <v>#N/A</v>
      </c>
      <c r="F3125" t="e">
        <f>IF(E3125="ORG 6 / ORG 1",_xlfn.XLOOKUP(D3125,'Zip Code Lookup'!$A$115:$A$148,'Zip Code Lookup'!$C$115:$C$148,"ORG 1"),"N/A")</f>
        <v>#N/A</v>
      </c>
    </row>
    <row r="3126" spans="5:6" x14ac:dyDescent="0.25">
      <c r="E3126" t="e">
        <f>_xlfn.XLOOKUP(_xlfn.XLOOKUP(D3126,'Zip Code Lookup'!$F$29:$F$1276,'Zip Code Lookup'!$G$29:$G$1276),'Data Entry'!$AC$2:$AC$85,'Data Entry'!$AD$2:$AD$85,"Not Found")</f>
        <v>#N/A</v>
      </c>
      <c r="F3126" t="e">
        <f>IF(E3126="ORG 6 / ORG 1",_xlfn.XLOOKUP(D3126,'Zip Code Lookup'!$A$115:$A$148,'Zip Code Lookup'!$C$115:$C$148,"ORG 1"),"N/A")</f>
        <v>#N/A</v>
      </c>
    </row>
    <row r="3127" spans="5:6" x14ac:dyDescent="0.25">
      <c r="E3127" t="e">
        <f>_xlfn.XLOOKUP(_xlfn.XLOOKUP(D3127,'Zip Code Lookup'!$F$29:$F$1276,'Zip Code Lookup'!$G$29:$G$1276),'Data Entry'!$AC$2:$AC$85,'Data Entry'!$AD$2:$AD$85,"Not Found")</f>
        <v>#N/A</v>
      </c>
      <c r="F3127" t="e">
        <f>IF(E3127="ORG 6 / ORG 1",_xlfn.XLOOKUP(D3127,'Zip Code Lookup'!$A$115:$A$148,'Zip Code Lookup'!$C$115:$C$148,"ORG 1"),"N/A")</f>
        <v>#N/A</v>
      </c>
    </row>
    <row r="3128" spans="5:6" x14ac:dyDescent="0.25">
      <c r="E3128" t="e">
        <f>_xlfn.XLOOKUP(_xlfn.XLOOKUP(D3128,'Zip Code Lookup'!$F$29:$F$1276,'Zip Code Lookup'!$G$29:$G$1276),'Data Entry'!$AC$2:$AC$85,'Data Entry'!$AD$2:$AD$85,"Not Found")</f>
        <v>#N/A</v>
      </c>
      <c r="F3128" t="e">
        <f>IF(E3128="ORG 6 / ORG 1",_xlfn.XLOOKUP(D3128,'Zip Code Lookup'!$A$115:$A$148,'Zip Code Lookup'!$C$115:$C$148,"ORG 1"),"N/A")</f>
        <v>#N/A</v>
      </c>
    </row>
    <row r="3129" spans="5:6" x14ac:dyDescent="0.25">
      <c r="E3129" t="e">
        <f>_xlfn.XLOOKUP(_xlfn.XLOOKUP(D3129,'Zip Code Lookup'!$F$29:$F$1276,'Zip Code Lookup'!$G$29:$G$1276),'Data Entry'!$AC$2:$AC$85,'Data Entry'!$AD$2:$AD$85,"Not Found")</f>
        <v>#N/A</v>
      </c>
      <c r="F3129" t="e">
        <f>IF(E3129="ORG 6 / ORG 1",_xlfn.XLOOKUP(D3129,'Zip Code Lookup'!$A$115:$A$148,'Zip Code Lookup'!$C$115:$C$148,"ORG 1"),"N/A")</f>
        <v>#N/A</v>
      </c>
    </row>
    <row r="3130" spans="5:6" x14ac:dyDescent="0.25">
      <c r="E3130" t="e">
        <f>_xlfn.XLOOKUP(_xlfn.XLOOKUP(D3130,'Zip Code Lookup'!$F$29:$F$1276,'Zip Code Lookup'!$G$29:$G$1276),'Data Entry'!$AC$2:$AC$85,'Data Entry'!$AD$2:$AD$85,"Not Found")</f>
        <v>#N/A</v>
      </c>
      <c r="F3130" t="e">
        <f>IF(E3130="ORG 6 / ORG 1",_xlfn.XLOOKUP(D3130,'Zip Code Lookup'!$A$115:$A$148,'Zip Code Lookup'!$C$115:$C$148,"ORG 1"),"N/A")</f>
        <v>#N/A</v>
      </c>
    </row>
    <row r="3131" spans="5:6" x14ac:dyDescent="0.25">
      <c r="E3131" t="e">
        <f>_xlfn.XLOOKUP(_xlfn.XLOOKUP(D3131,'Zip Code Lookup'!$F$29:$F$1276,'Zip Code Lookup'!$G$29:$G$1276),'Data Entry'!$AC$2:$AC$85,'Data Entry'!$AD$2:$AD$85,"Not Found")</f>
        <v>#N/A</v>
      </c>
      <c r="F3131" t="e">
        <f>IF(E3131="ORG 6 / ORG 1",_xlfn.XLOOKUP(D3131,'Zip Code Lookup'!$A$115:$A$148,'Zip Code Lookup'!$C$115:$C$148,"ORG 1"),"N/A")</f>
        <v>#N/A</v>
      </c>
    </row>
    <row r="3132" spans="5:6" x14ac:dyDescent="0.25">
      <c r="E3132" t="e">
        <f>_xlfn.XLOOKUP(_xlfn.XLOOKUP(D3132,'Zip Code Lookup'!$F$29:$F$1276,'Zip Code Lookup'!$G$29:$G$1276),'Data Entry'!$AC$2:$AC$85,'Data Entry'!$AD$2:$AD$85,"Not Found")</f>
        <v>#N/A</v>
      </c>
      <c r="F3132" t="e">
        <f>IF(E3132="ORG 6 / ORG 1",_xlfn.XLOOKUP(D3132,'Zip Code Lookup'!$A$115:$A$148,'Zip Code Lookup'!$C$115:$C$148,"ORG 1"),"N/A")</f>
        <v>#N/A</v>
      </c>
    </row>
    <row r="3133" spans="5:6" x14ac:dyDescent="0.25">
      <c r="E3133" t="e">
        <f>_xlfn.XLOOKUP(_xlfn.XLOOKUP(D3133,'Zip Code Lookup'!$F$29:$F$1276,'Zip Code Lookup'!$G$29:$G$1276),'Data Entry'!$AC$2:$AC$85,'Data Entry'!$AD$2:$AD$85,"Not Found")</f>
        <v>#N/A</v>
      </c>
      <c r="F3133" t="e">
        <f>IF(E3133="ORG 6 / ORG 1",_xlfn.XLOOKUP(D3133,'Zip Code Lookup'!$A$115:$A$148,'Zip Code Lookup'!$C$115:$C$148,"ORG 1"),"N/A")</f>
        <v>#N/A</v>
      </c>
    </row>
    <row r="3134" spans="5:6" x14ac:dyDescent="0.25">
      <c r="E3134" t="e">
        <f>_xlfn.XLOOKUP(_xlfn.XLOOKUP(D3134,'Zip Code Lookup'!$F$29:$F$1276,'Zip Code Lookup'!$G$29:$G$1276),'Data Entry'!$AC$2:$AC$85,'Data Entry'!$AD$2:$AD$85,"Not Found")</f>
        <v>#N/A</v>
      </c>
      <c r="F3134" t="e">
        <f>IF(E3134="ORG 6 / ORG 1",_xlfn.XLOOKUP(D3134,'Zip Code Lookup'!$A$115:$A$148,'Zip Code Lookup'!$C$115:$C$148,"ORG 1"),"N/A")</f>
        <v>#N/A</v>
      </c>
    </row>
    <row r="3135" spans="5:6" x14ac:dyDescent="0.25">
      <c r="E3135" t="e">
        <f>_xlfn.XLOOKUP(_xlfn.XLOOKUP(D3135,'Zip Code Lookup'!$F$29:$F$1276,'Zip Code Lookup'!$G$29:$G$1276),'Data Entry'!$AC$2:$AC$85,'Data Entry'!$AD$2:$AD$85,"Not Found")</f>
        <v>#N/A</v>
      </c>
      <c r="F3135" t="e">
        <f>IF(E3135="ORG 6 / ORG 1",_xlfn.XLOOKUP(D3135,'Zip Code Lookup'!$A$115:$A$148,'Zip Code Lookup'!$C$115:$C$148,"ORG 1"),"N/A")</f>
        <v>#N/A</v>
      </c>
    </row>
    <row r="3136" spans="5:6" x14ac:dyDescent="0.25">
      <c r="E3136" t="e">
        <f>_xlfn.XLOOKUP(_xlfn.XLOOKUP(D3136,'Zip Code Lookup'!$F$29:$F$1276,'Zip Code Lookup'!$G$29:$G$1276),'Data Entry'!$AC$2:$AC$85,'Data Entry'!$AD$2:$AD$85,"Not Found")</f>
        <v>#N/A</v>
      </c>
      <c r="F3136" t="e">
        <f>IF(E3136="ORG 6 / ORG 1",_xlfn.XLOOKUP(D3136,'Zip Code Lookup'!$A$115:$A$148,'Zip Code Lookup'!$C$115:$C$148,"ORG 1"),"N/A")</f>
        <v>#N/A</v>
      </c>
    </row>
    <row r="3137" spans="5:6" x14ac:dyDescent="0.25">
      <c r="E3137" t="e">
        <f>_xlfn.XLOOKUP(_xlfn.XLOOKUP(D3137,'Zip Code Lookup'!$F$29:$F$1276,'Zip Code Lookup'!$G$29:$G$1276),'Data Entry'!$AC$2:$AC$85,'Data Entry'!$AD$2:$AD$85,"Not Found")</f>
        <v>#N/A</v>
      </c>
      <c r="F3137" t="e">
        <f>IF(E3137="ORG 6 / ORG 1",_xlfn.XLOOKUP(D3137,'Zip Code Lookup'!$A$115:$A$148,'Zip Code Lookup'!$C$115:$C$148,"ORG 1"),"N/A")</f>
        <v>#N/A</v>
      </c>
    </row>
    <row r="3138" spans="5:6" x14ac:dyDescent="0.25">
      <c r="E3138" t="e">
        <f>_xlfn.XLOOKUP(_xlfn.XLOOKUP(D3138,'Zip Code Lookup'!$F$29:$F$1276,'Zip Code Lookup'!$G$29:$G$1276),'Data Entry'!$AC$2:$AC$85,'Data Entry'!$AD$2:$AD$85,"Not Found")</f>
        <v>#N/A</v>
      </c>
      <c r="F3138" t="e">
        <f>IF(E3138="ORG 6 / ORG 1",_xlfn.XLOOKUP(D3138,'Zip Code Lookup'!$A$115:$A$148,'Zip Code Lookup'!$C$115:$C$148,"ORG 1"),"N/A")</f>
        <v>#N/A</v>
      </c>
    </row>
    <row r="3139" spans="5:6" x14ac:dyDescent="0.25">
      <c r="E3139" t="e">
        <f>_xlfn.XLOOKUP(_xlfn.XLOOKUP(D3139,'Zip Code Lookup'!$F$29:$F$1276,'Zip Code Lookup'!$G$29:$G$1276),'Data Entry'!$AC$2:$AC$85,'Data Entry'!$AD$2:$AD$85,"Not Found")</f>
        <v>#N/A</v>
      </c>
      <c r="F3139" t="e">
        <f>IF(E3139="ORG 6 / ORG 1",_xlfn.XLOOKUP(D3139,'Zip Code Lookup'!$A$115:$A$148,'Zip Code Lookup'!$C$115:$C$148,"ORG 1"),"N/A")</f>
        <v>#N/A</v>
      </c>
    </row>
    <row r="3140" spans="5:6" x14ac:dyDescent="0.25">
      <c r="E3140" t="e">
        <f>_xlfn.XLOOKUP(_xlfn.XLOOKUP(D3140,'Zip Code Lookup'!$F$29:$F$1276,'Zip Code Lookup'!$G$29:$G$1276),'Data Entry'!$AC$2:$AC$85,'Data Entry'!$AD$2:$AD$85,"Not Found")</f>
        <v>#N/A</v>
      </c>
      <c r="F3140" t="e">
        <f>IF(E3140="ORG 6 / ORG 1",_xlfn.XLOOKUP(D3140,'Zip Code Lookup'!$A$115:$A$148,'Zip Code Lookup'!$C$115:$C$148,"ORG 1"),"N/A")</f>
        <v>#N/A</v>
      </c>
    </row>
    <row r="3141" spans="5:6" x14ac:dyDescent="0.25">
      <c r="E3141" t="e">
        <f>_xlfn.XLOOKUP(_xlfn.XLOOKUP(D3141,'Zip Code Lookup'!$F$29:$F$1276,'Zip Code Lookup'!$G$29:$G$1276),'Data Entry'!$AC$2:$AC$85,'Data Entry'!$AD$2:$AD$85,"Not Found")</f>
        <v>#N/A</v>
      </c>
      <c r="F3141" t="e">
        <f>IF(E3141="ORG 6 / ORG 1",_xlfn.XLOOKUP(D3141,'Zip Code Lookup'!$A$115:$A$148,'Zip Code Lookup'!$C$115:$C$148,"ORG 1"),"N/A")</f>
        <v>#N/A</v>
      </c>
    </row>
    <row r="3142" spans="5:6" x14ac:dyDescent="0.25">
      <c r="E3142" t="e">
        <f>_xlfn.XLOOKUP(_xlfn.XLOOKUP(D3142,'Zip Code Lookup'!$F$29:$F$1276,'Zip Code Lookup'!$G$29:$G$1276),'Data Entry'!$AC$2:$AC$85,'Data Entry'!$AD$2:$AD$85,"Not Found")</f>
        <v>#N/A</v>
      </c>
      <c r="F3142" t="e">
        <f>IF(E3142="ORG 6 / ORG 1",_xlfn.XLOOKUP(D3142,'Zip Code Lookup'!$A$115:$A$148,'Zip Code Lookup'!$C$115:$C$148,"ORG 1"),"N/A")</f>
        <v>#N/A</v>
      </c>
    </row>
    <row r="3143" spans="5:6" x14ac:dyDescent="0.25">
      <c r="E3143" t="e">
        <f>_xlfn.XLOOKUP(_xlfn.XLOOKUP(D3143,'Zip Code Lookup'!$F$29:$F$1276,'Zip Code Lookup'!$G$29:$G$1276),'Data Entry'!$AC$2:$AC$85,'Data Entry'!$AD$2:$AD$85,"Not Found")</f>
        <v>#N/A</v>
      </c>
      <c r="F3143" t="e">
        <f>IF(E3143="ORG 6 / ORG 1",_xlfn.XLOOKUP(D3143,'Zip Code Lookup'!$A$115:$A$148,'Zip Code Lookup'!$C$115:$C$148,"ORG 1"),"N/A")</f>
        <v>#N/A</v>
      </c>
    </row>
    <row r="3144" spans="5:6" x14ac:dyDescent="0.25">
      <c r="E3144" t="e">
        <f>_xlfn.XLOOKUP(_xlfn.XLOOKUP(D3144,'Zip Code Lookup'!$F$29:$F$1276,'Zip Code Lookup'!$G$29:$G$1276),'Data Entry'!$AC$2:$AC$85,'Data Entry'!$AD$2:$AD$85,"Not Found")</f>
        <v>#N/A</v>
      </c>
      <c r="F3144" t="e">
        <f>IF(E3144="ORG 6 / ORG 1",_xlfn.XLOOKUP(D3144,'Zip Code Lookup'!$A$115:$A$148,'Zip Code Lookup'!$C$115:$C$148,"ORG 1"),"N/A")</f>
        <v>#N/A</v>
      </c>
    </row>
    <row r="3145" spans="5:6" x14ac:dyDescent="0.25">
      <c r="E3145" t="e">
        <f>_xlfn.XLOOKUP(_xlfn.XLOOKUP(D3145,'Zip Code Lookup'!$F$29:$F$1276,'Zip Code Lookup'!$G$29:$G$1276),'Data Entry'!$AC$2:$AC$85,'Data Entry'!$AD$2:$AD$85,"Not Found")</f>
        <v>#N/A</v>
      </c>
      <c r="F3145" t="e">
        <f>IF(E3145="ORG 6 / ORG 1",_xlfn.XLOOKUP(D3145,'Zip Code Lookup'!$A$115:$A$148,'Zip Code Lookup'!$C$115:$C$148,"ORG 1"),"N/A")</f>
        <v>#N/A</v>
      </c>
    </row>
    <row r="3146" spans="5:6" x14ac:dyDescent="0.25">
      <c r="E3146" t="e">
        <f>_xlfn.XLOOKUP(_xlfn.XLOOKUP(D3146,'Zip Code Lookup'!$F$29:$F$1276,'Zip Code Lookup'!$G$29:$G$1276),'Data Entry'!$AC$2:$AC$85,'Data Entry'!$AD$2:$AD$85,"Not Found")</f>
        <v>#N/A</v>
      </c>
      <c r="F3146" t="e">
        <f>IF(E3146="ORG 6 / ORG 1",_xlfn.XLOOKUP(D3146,'Zip Code Lookup'!$A$115:$A$148,'Zip Code Lookup'!$C$115:$C$148,"ORG 1"),"N/A")</f>
        <v>#N/A</v>
      </c>
    </row>
    <row r="3147" spans="5:6" x14ac:dyDescent="0.25">
      <c r="E3147" t="e">
        <f>_xlfn.XLOOKUP(_xlfn.XLOOKUP(D3147,'Zip Code Lookup'!$F$29:$F$1276,'Zip Code Lookup'!$G$29:$G$1276),'Data Entry'!$AC$2:$AC$85,'Data Entry'!$AD$2:$AD$85,"Not Found")</f>
        <v>#N/A</v>
      </c>
      <c r="F3147" t="e">
        <f>IF(E3147="ORG 6 / ORG 1",_xlfn.XLOOKUP(D3147,'Zip Code Lookup'!$A$115:$A$148,'Zip Code Lookup'!$C$115:$C$148,"ORG 1"),"N/A")</f>
        <v>#N/A</v>
      </c>
    </row>
    <row r="3148" spans="5:6" x14ac:dyDescent="0.25">
      <c r="E3148" t="e">
        <f>_xlfn.XLOOKUP(_xlfn.XLOOKUP(D3148,'Zip Code Lookup'!$F$29:$F$1276,'Zip Code Lookup'!$G$29:$G$1276),'Data Entry'!$AC$2:$AC$85,'Data Entry'!$AD$2:$AD$85,"Not Found")</f>
        <v>#N/A</v>
      </c>
      <c r="F3148" t="e">
        <f>IF(E3148="ORG 6 / ORG 1",_xlfn.XLOOKUP(D3148,'Zip Code Lookup'!$A$115:$A$148,'Zip Code Lookup'!$C$115:$C$148,"ORG 1"),"N/A")</f>
        <v>#N/A</v>
      </c>
    </row>
    <row r="3149" spans="5:6" x14ac:dyDescent="0.25">
      <c r="E3149" t="e">
        <f>_xlfn.XLOOKUP(_xlfn.XLOOKUP(D3149,'Zip Code Lookup'!$F$29:$F$1276,'Zip Code Lookup'!$G$29:$G$1276),'Data Entry'!$AC$2:$AC$85,'Data Entry'!$AD$2:$AD$85,"Not Found")</f>
        <v>#N/A</v>
      </c>
      <c r="F3149" t="e">
        <f>IF(E3149="ORG 6 / ORG 1",_xlfn.XLOOKUP(D3149,'Zip Code Lookup'!$A$115:$A$148,'Zip Code Lookup'!$C$115:$C$148,"ORG 1"),"N/A")</f>
        <v>#N/A</v>
      </c>
    </row>
    <row r="3150" spans="5:6" x14ac:dyDescent="0.25">
      <c r="E3150" t="e">
        <f>_xlfn.XLOOKUP(_xlfn.XLOOKUP(D3150,'Zip Code Lookup'!$F$29:$F$1276,'Zip Code Lookup'!$G$29:$G$1276),'Data Entry'!$AC$2:$AC$85,'Data Entry'!$AD$2:$AD$85,"Not Found")</f>
        <v>#N/A</v>
      </c>
      <c r="F3150" t="e">
        <f>IF(E3150="ORG 6 / ORG 1",_xlfn.XLOOKUP(D3150,'Zip Code Lookup'!$A$115:$A$148,'Zip Code Lookup'!$C$115:$C$148,"ORG 1"),"N/A")</f>
        <v>#N/A</v>
      </c>
    </row>
    <row r="3151" spans="5:6" x14ac:dyDescent="0.25">
      <c r="E3151" t="e">
        <f>_xlfn.XLOOKUP(_xlfn.XLOOKUP(D3151,'Zip Code Lookup'!$F$29:$F$1276,'Zip Code Lookup'!$G$29:$G$1276),'Data Entry'!$AC$2:$AC$85,'Data Entry'!$AD$2:$AD$85,"Not Found")</f>
        <v>#N/A</v>
      </c>
      <c r="F3151" t="e">
        <f>IF(E3151="ORG 6 / ORG 1",_xlfn.XLOOKUP(D3151,'Zip Code Lookup'!$A$115:$A$148,'Zip Code Lookup'!$C$115:$C$148,"ORG 1"),"N/A")</f>
        <v>#N/A</v>
      </c>
    </row>
    <row r="3152" spans="5:6" x14ac:dyDescent="0.25">
      <c r="E3152" t="e">
        <f>_xlfn.XLOOKUP(_xlfn.XLOOKUP(D3152,'Zip Code Lookup'!$F$29:$F$1276,'Zip Code Lookup'!$G$29:$G$1276),'Data Entry'!$AC$2:$AC$85,'Data Entry'!$AD$2:$AD$85,"Not Found")</f>
        <v>#N/A</v>
      </c>
      <c r="F3152" t="e">
        <f>IF(E3152="ORG 6 / ORG 1",_xlfn.XLOOKUP(D3152,'Zip Code Lookup'!$A$115:$A$148,'Zip Code Lookup'!$C$115:$C$148,"ORG 1"),"N/A")</f>
        <v>#N/A</v>
      </c>
    </row>
    <row r="3153" spans="5:6" x14ac:dyDescent="0.25">
      <c r="E3153" t="e">
        <f>_xlfn.XLOOKUP(_xlfn.XLOOKUP(D3153,'Zip Code Lookup'!$F$29:$F$1276,'Zip Code Lookup'!$G$29:$G$1276),'Data Entry'!$AC$2:$AC$85,'Data Entry'!$AD$2:$AD$85,"Not Found")</f>
        <v>#N/A</v>
      </c>
      <c r="F3153" t="e">
        <f>IF(E3153="ORG 6 / ORG 1",_xlfn.XLOOKUP(D3153,'Zip Code Lookup'!$A$115:$A$148,'Zip Code Lookup'!$C$115:$C$148,"ORG 1"),"N/A")</f>
        <v>#N/A</v>
      </c>
    </row>
    <row r="3154" spans="5:6" x14ac:dyDescent="0.25">
      <c r="E3154" t="e">
        <f>_xlfn.XLOOKUP(_xlfn.XLOOKUP(D3154,'Zip Code Lookup'!$F$29:$F$1276,'Zip Code Lookup'!$G$29:$G$1276),'Data Entry'!$AC$2:$AC$85,'Data Entry'!$AD$2:$AD$85,"Not Found")</f>
        <v>#N/A</v>
      </c>
      <c r="F3154" t="e">
        <f>IF(E3154="ORG 6 / ORG 1",_xlfn.XLOOKUP(D3154,'Zip Code Lookup'!$A$115:$A$148,'Zip Code Lookup'!$C$115:$C$148,"ORG 1"),"N/A")</f>
        <v>#N/A</v>
      </c>
    </row>
    <row r="3155" spans="5:6" x14ac:dyDescent="0.25">
      <c r="E3155" t="e">
        <f>_xlfn.XLOOKUP(_xlfn.XLOOKUP(D3155,'Zip Code Lookup'!$F$29:$F$1276,'Zip Code Lookup'!$G$29:$G$1276),'Data Entry'!$AC$2:$AC$85,'Data Entry'!$AD$2:$AD$85,"Not Found")</f>
        <v>#N/A</v>
      </c>
      <c r="F3155" t="e">
        <f>IF(E3155="ORG 6 / ORG 1",_xlfn.XLOOKUP(D3155,'Zip Code Lookup'!$A$115:$A$148,'Zip Code Lookup'!$C$115:$C$148,"ORG 1"),"N/A")</f>
        <v>#N/A</v>
      </c>
    </row>
    <row r="3156" spans="5:6" x14ac:dyDescent="0.25">
      <c r="E3156" t="e">
        <f>_xlfn.XLOOKUP(_xlfn.XLOOKUP(D3156,'Zip Code Lookup'!$F$29:$F$1276,'Zip Code Lookup'!$G$29:$G$1276),'Data Entry'!$AC$2:$AC$85,'Data Entry'!$AD$2:$AD$85,"Not Found")</f>
        <v>#N/A</v>
      </c>
      <c r="F3156" t="e">
        <f>IF(E3156="ORG 6 / ORG 1",_xlfn.XLOOKUP(D3156,'Zip Code Lookup'!$A$115:$A$148,'Zip Code Lookup'!$C$115:$C$148,"ORG 1"),"N/A")</f>
        <v>#N/A</v>
      </c>
    </row>
    <row r="3157" spans="5:6" x14ac:dyDescent="0.25">
      <c r="E3157" t="e">
        <f>_xlfn.XLOOKUP(_xlfn.XLOOKUP(D3157,'Zip Code Lookup'!$F$29:$F$1276,'Zip Code Lookup'!$G$29:$G$1276),'Data Entry'!$AC$2:$AC$85,'Data Entry'!$AD$2:$AD$85,"Not Found")</f>
        <v>#N/A</v>
      </c>
      <c r="F3157" t="e">
        <f>IF(E3157="ORG 6 / ORG 1",_xlfn.XLOOKUP(D3157,'Zip Code Lookup'!$A$115:$A$148,'Zip Code Lookup'!$C$115:$C$148,"ORG 1"),"N/A")</f>
        <v>#N/A</v>
      </c>
    </row>
    <row r="3158" spans="5:6" x14ac:dyDescent="0.25">
      <c r="E3158" t="e">
        <f>_xlfn.XLOOKUP(_xlfn.XLOOKUP(D3158,'Zip Code Lookup'!$F$29:$F$1276,'Zip Code Lookup'!$G$29:$G$1276),'Data Entry'!$AC$2:$AC$85,'Data Entry'!$AD$2:$AD$85,"Not Found")</f>
        <v>#N/A</v>
      </c>
      <c r="F3158" t="e">
        <f>IF(E3158="ORG 6 / ORG 1",_xlfn.XLOOKUP(D3158,'Zip Code Lookup'!$A$115:$A$148,'Zip Code Lookup'!$C$115:$C$148,"ORG 1"),"N/A")</f>
        <v>#N/A</v>
      </c>
    </row>
    <row r="3159" spans="5:6" x14ac:dyDescent="0.25">
      <c r="E3159" t="e">
        <f>_xlfn.XLOOKUP(_xlfn.XLOOKUP(D3159,'Zip Code Lookup'!$F$29:$F$1276,'Zip Code Lookup'!$G$29:$G$1276),'Data Entry'!$AC$2:$AC$85,'Data Entry'!$AD$2:$AD$85,"Not Found")</f>
        <v>#N/A</v>
      </c>
      <c r="F3159" t="e">
        <f>IF(E3159="ORG 6 / ORG 1",_xlfn.XLOOKUP(D3159,'Zip Code Lookup'!$A$115:$A$148,'Zip Code Lookup'!$C$115:$C$148,"ORG 1"),"N/A")</f>
        <v>#N/A</v>
      </c>
    </row>
    <row r="3160" spans="5:6" x14ac:dyDescent="0.25">
      <c r="E3160" t="e">
        <f>_xlfn.XLOOKUP(_xlfn.XLOOKUP(D3160,'Zip Code Lookup'!$F$29:$F$1276,'Zip Code Lookup'!$G$29:$G$1276),'Data Entry'!$AC$2:$AC$85,'Data Entry'!$AD$2:$AD$85,"Not Found")</f>
        <v>#N/A</v>
      </c>
      <c r="F3160" t="e">
        <f>IF(E3160="ORG 6 / ORG 1",_xlfn.XLOOKUP(D3160,'Zip Code Lookup'!$A$115:$A$148,'Zip Code Lookup'!$C$115:$C$148,"ORG 1"),"N/A")</f>
        <v>#N/A</v>
      </c>
    </row>
    <row r="3161" spans="5:6" x14ac:dyDescent="0.25">
      <c r="E3161" t="e">
        <f>_xlfn.XLOOKUP(_xlfn.XLOOKUP(D3161,'Zip Code Lookup'!$F$29:$F$1276,'Zip Code Lookup'!$G$29:$G$1276),'Data Entry'!$AC$2:$AC$85,'Data Entry'!$AD$2:$AD$85,"Not Found")</f>
        <v>#N/A</v>
      </c>
      <c r="F3161" t="e">
        <f>IF(E3161="ORG 6 / ORG 1",_xlfn.XLOOKUP(D3161,'Zip Code Lookup'!$A$115:$A$148,'Zip Code Lookup'!$C$115:$C$148,"ORG 1"),"N/A")</f>
        <v>#N/A</v>
      </c>
    </row>
    <row r="3162" spans="5:6" x14ac:dyDescent="0.25">
      <c r="E3162" t="e">
        <f>_xlfn.XLOOKUP(_xlfn.XLOOKUP(D3162,'Zip Code Lookup'!$F$29:$F$1276,'Zip Code Lookup'!$G$29:$G$1276),'Data Entry'!$AC$2:$AC$85,'Data Entry'!$AD$2:$AD$85,"Not Found")</f>
        <v>#N/A</v>
      </c>
      <c r="F3162" t="e">
        <f>IF(E3162="ORG 6 / ORG 1",_xlfn.XLOOKUP(D3162,'Zip Code Lookup'!$A$115:$A$148,'Zip Code Lookup'!$C$115:$C$148,"ORG 1"),"N/A")</f>
        <v>#N/A</v>
      </c>
    </row>
    <row r="3163" spans="5:6" x14ac:dyDescent="0.25">
      <c r="E3163" t="e">
        <f>_xlfn.XLOOKUP(_xlfn.XLOOKUP(D3163,'Zip Code Lookup'!$F$29:$F$1276,'Zip Code Lookup'!$G$29:$G$1276),'Data Entry'!$AC$2:$AC$85,'Data Entry'!$AD$2:$AD$85,"Not Found")</f>
        <v>#N/A</v>
      </c>
      <c r="F3163" t="e">
        <f>IF(E3163="ORG 6 / ORG 1",_xlfn.XLOOKUP(D3163,'Zip Code Lookup'!$A$115:$A$148,'Zip Code Lookup'!$C$115:$C$148,"ORG 1"),"N/A")</f>
        <v>#N/A</v>
      </c>
    </row>
    <row r="3164" spans="5:6" x14ac:dyDescent="0.25">
      <c r="E3164" t="e">
        <f>_xlfn.XLOOKUP(_xlfn.XLOOKUP(D3164,'Zip Code Lookup'!$F$29:$F$1276,'Zip Code Lookup'!$G$29:$G$1276),'Data Entry'!$AC$2:$AC$85,'Data Entry'!$AD$2:$AD$85,"Not Found")</f>
        <v>#N/A</v>
      </c>
      <c r="F3164" t="e">
        <f>IF(E3164="ORG 6 / ORG 1",_xlfn.XLOOKUP(D3164,'Zip Code Lookup'!$A$115:$A$148,'Zip Code Lookup'!$C$115:$C$148,"ORG 1"),"N/A")</f>
        <v>#N/A</v>
      </c>
    </row>
    <row r="3165" spans="5:6" x14ac:dyDescent="0.25">
      <c r="E3165" t="e">
        <f>_xlfn.XLOOKUP(_xlfn.XLOOKUP(D3165,'Zip Code Lookup'!$F$29:$F$1276,'Zip Code Lookup'!$G$29:$G$1276),'Data Entry'!$AC$2:$AC$85,'Data Entry'!$AD$2:$AD$85,"Not Found")</f>
        <v>#N/A</v>
      </c>
      <c r="F3165" t="e">
        <f>IF(E3165="ORG 6 / ORG 1",_xlfn.XLOOKUP(D3165,'Zip Code Lookup'!$A$115:$A$148,'Zip Code Lookup'!$C$115:$C$148,"ORG 1"),"N/A")</f>
        <v>#N/A</v>
      </c>
    </row>
    <row r="3166" spans="5:6" x14ac:dyDescent="0.25">
      <c r="E3166" t="e">
        <f>_xlfn.XLOOKUP(_xlfn.XLOOKUP(D3166,'Zip Code Lookup'!$F$29:$F$1276,'Zip Code Lookup'!$G$29:$G$1276),'Data Entry'!$AC$2:$AC$85,'Data Entry'!$AD$2:$AD$85,"Not Found")</f>
        <v>#N/A</v>
      </c>
      <c r="F3166" t="e">
        <f>IF(E3166="ORG 6 / ORG 1",_xlfn.XLOOKUP(D3166,'Zip Code Lookup'!$A$115:$A$148,'Zip Code Lookup'!$C$115:$C$148,"ORG 1"),"N/A")</f>
        <v>#N/A</v>
      </c>
    </row>
    <row r="3167" spans="5:6" x14ac:dyDescent="0.25">
      <c r="E3167" t="e">
        <f>_xlfn.XLOOKUP(_xlfn.XLOOKUP(D3167,'Zip Code Lookup'!$F$29:$F$1276,'Zip Code Lookup'!$G$29:$G$1276),'Data Entry'!$AC$2:$AC$85,'Data Entry'!$AD$2:$AD$85,"Not Found")</f>
        <v>#N/A</v>
      </c>
      <c r="F3167" t="e">
        <f>IF(E3167="ORG 6 / ORG 1",_xlfn.XLOOKUP(D3167,'Zip Code Lookup'!$A$115:$A$148,'Zip Code Lookup'!$C$115:$C$148,"ORG 1"),"N/A")</f>
        <v>#N/A</v>
      </c>
    </row>
    <row r="3168" spans="5:6" x14ac:dyDescent="0.25">
      <c r="E3168" t="e">
        <f>_xlfn.XLOOKUP(_xlfn.XLOOKUP(D3168,'Zip Code Lookup'!$F$29:$F$1276,'Zip Code Lookup'!$G$29:$G$1276),'Data Entry'!$AC$2:$AC$85,'Data Entry'!$AD$2:$AD$85,"Not Found")</f>
        <v>#N/A</v>
      </c>
      <c r="F3168" t="e">
        <f>IF(E3168="ORG 6 / ORG 1",_xlfn.XLOOKUP(D3168,'Zip Code Lookup'!$A$115:$A$148,'Zip Code Lookup'!$C$115:$C$148,"ORG 1"),"N/A")</f>
        <v>#N/A</v>
      </c>
    </row>
    <row r="3169" spans="5:6" x14ac:dyDescent="0.25">
      <c r="E3169" t="e">
        <f>_xlfn.XLOOKUP(_xlfn.XLOOKUP(D3169,'Zip Code Lookup'!$F$29:$F$1276,'Zip Code Lookup'!$G$29:$G$1276),'Data Entry'!$AC$2:$AC$85,'Data Entry'!$AD$2:$AD$85,"Not Found")</f>
        <v>#N/A</v>
      </c>
      <c r="F3169" t="e">
        <f>IF(E3169="ORG 6 / ORG 1",_xlfn.XLOOKUP(D3169,'Zip Code Lookup'!$A$115:$A$148,'Zip Code Lookup'!$C$115:$C$148,"ORG 1"),"N/A")</f>
        <v>#N/A</v>
      </c>
    </row>
    <row r="3170" spans="5:6" x14ac:dyDescent="0.25">
      <c r="E3170" t="e">
        <f>_xlfn.XLOOKUP(_xlfn.XLOOKUP(D3170,'Zip Code Lookup'!$F$29:$F$1276,'Zip Code Lookup'!$G$29:$G$1276),'Data Entry'!$AC$2:$AC$85,'Data Entry'!$AD$2:$AD$85,"Not Found")</f>
        <v>#N/A</v>
      </c>
      <c r="F3170" t="e">
        <f>IF(E3170="ORG 6 / ORG 1",_xlfn.XLOOKUP(D3170,'Zip Code Lookup'!$A$115:$A$148,'Zip Code Lookup'!$C$115:$C$148,"ORG 1"),"N/A")</f>
        <v>#N/A</v>
      </c>
    </row>
    <row r="3171" spans="5:6" x14ac:dyDescent="0.25">
      <c r="E3171" t="e">
        <f>_xlfn.XLOOKUP(_xlfn.XLOOKUP(D3171,'Zip Code Lookup'!$F$29:$F$1276,'Zip Code Lookup'!$G$29:$G$1276),'Data Entry'!$AC$2:$AC$85,'Data Entry'!$AD$2:$AD$85,"Not Found")</f>
        <v>#N/A</v>
      </c>
      <c r="F3171" t="e">
        <f>IF(E3171="ORG 6 / ORG 1",_xlfn.XLOOKUP(D3171,'Zip Code Lookup'!$A$115:$A$148,'Zip Code Lookup'!$C$115:$C$148,"ORG 1"),"N/A")</f>
        <v>#N/A</v>
      </c>
    </row>
    <row r="3172" spans="5:6" x14ac:dyDescent="0.25">
      <c r="E3172" t="e">
        <f>_xlfn.XLOOKUP(_xlfn.XLOOKUP(D3172,'Zip Code Lookup'!$F$29:$F$1276,'Zip Code Lookup'!$G$29:$G$1276),'Data Entry'!$AC$2:$AC$85,'Data Entry'!$AD$2:$AD$85,"Not Found")</f>
        <v>#N/A</v>
      </c>
      <c r="F3172" t="e">
        <f>IF(E3172="ORG 6 / ORG 1",_xlfn.XLOOKUP(D3172,'Zip Code Lookup'!$A$115:$A$148,'Zip Code Lookup'!$C$115:$C$148,"ORG 1"),"N/A")</f>
        <v>#N/A</v>
      </c>
    </row>
    <row r="3173" spans="5:6" x14ac:dyDescent="0.25">
      <c r="E3173" t="e">
        <f>_xlfn.XLOOKUP(_xlfn.XLOOKUP(D3173,'Zip Code Lookup'!$F$29:$F$1276,'Zip Code Lookup'!$G$29:$G$1276),'Data Entry'!$AC$2:$AC$85,'Data Entry'!$AD$2:$AD$85,"Not Found")</f>
        <v>#N/A</v>
      </c>
      <c r="F3173" t="e">
        <f>IF(E3173="ORG 6 / ORG 1",_xlfn.XLOOKUP(D3173,'Zip Code Lookup'!$A$115:$A$148,'Zip Code Lookup'!$C$115:$C$148,"ORG 1"),"N/A")</f>
        <v>#N/A</v>
      </c>
    </row>
    <row r="3174" spans="5:6" x14ac:dyDescent="0.25">
      <c r="E3174" t="e">
        <f>_xlfn.XLOOKUP(_xlfn.XLOOKUP(D3174,'Zip Code Lookup'!$F$29:$F$1276,'Zip Code Lookup'!$G$29:$G$1276),'Data Entry'!$AC$2:$AC$85,'Data Entry'!$AD$2:$AD$85,"Not Found")</f>
        <v>#N/A</v>
      </c>
      <c r="F3174" t="e">
        <f>IF(E3174="ORG 6 / ORG 1",_xlfn.XLOOKUP(D3174,'Zip Code Lookup'!$A$115:$A$148,'Zip Code Lookup'!$C$115:$C$148,"ORG 1"),"N/A")</f>
        <v>#N/A</v>
      </c>
    </row>
    <row r="3175" spans="5:6" x14ac:dyDescent="0.25">
      <c r="E3175" t="e">
        <f>_xlfn.XLOOKUP(_xlfn.XLOOKUP(D3175,'Zip Code Lookup'!$F$29:$F$1276,'Zip Code Lookup'!$G$29:$G$1276),'Data Entry'!$AC$2:$AC$85,'Data Entry'!$AD$2:$AD$85,"Not Found")</f>
        <v>#N/A</v>
      </c>
      <c r="F3175" t="e">
        <f>IF(E3175="ORG 6 / ORG 1",_xlfn.XLOOKUP(D3175,'Zip Code Lookup'!$A$115:$A$148,'Zip Code Lookup'!$C$115:$C$148,"ORG 1"),"N/A")</f>
        <v>#N/A</v>
      </c>
    </row>
    <row r="3176" spans="5:6" x14ac:dyDescent="0.25">
      <c r="E3176" t="e">
        <f>_xlfn.XLOOKUP(_xlfn.XLOOKUP(D3176,'Zip Code Lookup'!$F$29:$F$1276,'Zip Code Lookup'!$G$29:$G$1276),'Data Entry'!$AC$2:$AC$85,'Data Entry'!$AD$2:$AD$85,"Not Found")</f>
        <v>#N/A</v>
      </c>
      <c r="F3176" t="e">
        <f>IF(E3176="ORG 6 / ORG 1",_xlfn.XLOOKUP(D3176,'Zip Code Lookup'!$A$115:$A$148,'Zip Code Lookup'!$C$115:$C$148,"ORG 1"),"N/A")</f>
        <v>#N/A</v>
      </c>
    </row>
    <row r="3177" spans="5:6" x14ac:dyDescent="0.25">
      <c r="E3177" t="e">
        <f>_xlfn.XLOOKUP(_xlfn.XLOOKUP(D3177,'Zip Code Lookup'!$F$29:$F$1276,'Zip Code Lookup'!$G$29:$G$1276),'Data Entry'!$AC$2:$AC$85,'Data Entry'!$AD$2:$AD$85,"Not Found")</f>
        <v>#N/A</v>
      </c>
      <c r="F3177" t="e">
        <f>IF(E3177="ORG 6 / ORG 1",_xlfn.XLOOKUP(D3177,'Zip Code Lookup'!$A$115:$A$148,'Zip Code Lookup'!$C$115:$C$148,"ORG 1"),"N/A")</f>
        <v>#N/A</v>
      </c>
    </row>
    <row r="3178" spans="5:6" x14ac:dyDescent="0.25">
      <c r="E3178" t="e">
        <f>_xlfn.XLOOKUP(_xlfn.XLOOKUP(D3178,'Zip Code Lookup'!$F$29:$F$1276,'Zip Code Lookup'!$G$29:$G$1276),'Data Entry'!$AC$2:$AC$85,'Data Entry'!$AD$2:$AD$85,"Not Found")</f>
        <v>#N/A</v>
      </c>
      <c r="F3178" t="e">
        <f>IF(E3178="ORG 6 / ORG 1",_xlfn.XLOOKUP(D3178,'Zip Code Lookup'!$A$115:$A$148,'Zip Code Lookup'!$C$115:$C$148,"ORG 1"),"N/A")</f>
        <v>#N/A</v>
      </c>
    </row>
    <row r="3179" spans="5:6" x14ac:dyDescent="0.25">
      <c r="E3179" t="e">
        <f>_xlfn.XLOOKUP(_xlfn.XLOOKUP(D3179,'Zip Code Lookup'!$F$29:$F$1276,'Zip Code Lookup'!$G$29:$G$1276),'Data Entry'!$AC$2:$AC$85,'Data Entry'!$AD$2:$AD$85,"Not Found")</f>
        <v>#N/A</v>
      </c>
      <c r="F3179" t="e">
        <f>IF(E3179="ORG 6 / ORG 1",_xlfn.XLOOKUP(D3179,'Zip Code Lookup'!$A$115:$A$148,'Zip Code Lookup'!$C$115:$C$148,"ORG 1"),"N/A")</f>
        <v>#N/A</v>
      </c>
    </row>
    <row r="3180" spans="5:6" x14ac:dyDescent="0.25">
      <c r="E3180" t="e">
        <f>_xlfn.XLOOKUP(_xlfn.XLOOKUP(D3180,'Zip Code Lookup'!$F$29:$F$1276,'Zip Code Lookup'!$G$29:$G$1276),'Data Entry'!$AC$2:$AC$85,'Data Entry'!$AD$2:$AD$85,"Not Found")</f>
        <v>#N/A</v>
      </c>
      <c r="F3180" t="e">
        <f>IF(E3180="ORG 6 / ORG 1",_xlfn.XLOOKUP(D3180,'Zip Code Lookup'!$A$115:$A$148,'Zip Code Lookup'!$C$115:$C$148,"ORG 1"),"N/A")</f>
        <v>#N/A</v>
      </c>
    </row>
    <row r="3181" spans="5:6" x14ac:dyDescent="0.25">
      <c r="E3181" t="e">
        <f>_xlfn.XLOOKUP(_xlfn.XLOOKUP(D3181,'Zip Code Lookup'!$F$29:$F$1276,'Zip Code Lookup'!$G$29:$G$1276),'Data Entry'!$AC$2:$AC$85,'Data Entry'!$AD$2:$AD$85,"Not Found")</f>
        <v>#N/A</v>
      </c>
      <c r="F3181" t="e">
        <f>IF(E3181="ORG 6 / ORG 1",_xlfn.XLOOKUP(D3181,'Zip Code Lookup'!$A$115:$A$148,'Zip Code Lookup'!$C$115:$C$148,"ORG 1"),"N/A")</f>
        <v>#N/A</v>
      </c>
    </row>
    <row r="3182" spans="5:6" x14ac:dyDescent="0.25">
      <c r="E3182" t="e">
        <f>_xlfn.XLOOKUP(_xlfn.XLOOKUP(D3182,'Zip Code Lookup'!$F$29:$F$1276,'Zip Code Lookup'!$G$29:$G$1276),'Data Entry'!$AC$2:$AC$85,'Data Entry'!$AD$2:$AD$85,"Not Found")</f>
        <v>#N/A</v>
      </c>
      <c r="F3182" t="e">
        <f>IF(E3182="ORG 6 / ORG 1",_xlfn.XLOOKUP(D3182,'Zip Code Lookup'!$A$115:$A$148,'Zip Code Lookup'!$C$115:$C$148,"ORG 1"),"N/A")</f>
        <v>#N/A</v>
      </c>
    </row>
    <row r="3183" spans="5:6" x14ac:dyDescent="0.25">
      <c r="E3183" t="e">
        <f>_xlfn.XLOOKUP(_xlfn.XLOOKUP(D3183,'Zip Code Lookup'!$F$29:$F$1276,'Zip Code Lookup'!$G$29:$G$1276),'Data Entry'!$AC$2:$AC$85,'Data Entry'!$AD$2:$AD$85,"Not Found")</f>
        <v>#N/A</v>
      </c>
      <c r="F3183" t="e">
        <f>IF(E3183="ORG 6 / ORG 1",_xlfn.XLOOKUP(D3183,'Zip Code Lookup'!$A$115:$A$148,'Zip Code Lookup'!$C$115:$C$148,"ORG 1"),"N/A")</f>
        <v>#N/A</v>
      </c>
    </row>
    <row r="3184" spans="5:6" x14ac:dyDescent="0.25">
      <c r="E3184" t="e">
        <f>_xlfn.XLOOKUP(_xlfn.XLOOKUP(D3184,'Zip Code Lookup'!$F$29:$F$1276,'Zip Code Lookup'!$G$29:$G$1276),'Data Entry'!$AC$2:$AC$85,'Data Entry'!$AD$2:$AD$85,"Not Found")</f>
        <v>#N/A</v>
      </c>
      <c r="F3184" t="e">
        <f>IF(E3184="ORG 6 / ORG 1",_xlfn.XLOOKUP(D3184,'Zip Code Lookup'!$A$115:$A$148,'Zip Code Lookup'!$C$115:$C$148,"ORG 1"),"N/A")</f>
        <v>#N/A</v>
      </c>
    </row>
    <row r="3185" spans="5:6" x14ac:dyDescent="0.25">
      <c r="E3185" t="e">
        <f>_xlfn.XLOOKUP(_xlfn.XLOOKUP(D3185,'Zip Code Lookup'!$F$29:$F$1276,'Zip Code Lookup'!$G$29:$G$1276),'Data Entry'!$AC$2:$AC$85,'Data Entry'!$AD$2:$AD$85,"Not Found")</f>
        <v>#N/A</v>
      </c>
      <c r="F3185" t="e">
        <f>IF(E3185="ORG 6 / ORG 1",_xlfn.XLOOKUP(D3185,'Zip Code Lookup'!$A$115:$A$148,'Zip Code Lookup'!$C$115:$C$148,"ORG 1"),"N/A")</f>
        <v>#N/A</v>
      </c>
    </row>
    <row r="3186" spans="5:6" x14ac:dyDescent="0.25">
      <c r="E3186" t="e">
        <f>_xlfn.XLOOKUP(_xlfn.XLOOKUP(D3186,'Zip Code Lookup'!$F$29:$F$1276,'Zip Code Lookup'!$G$29:$G$1276),'Data Entry'!$AC$2:$AC$85,'Data Entry'!$AD$2:$AD$85,"Not Found")</f>
        <v>#N/A</v>
      </c>
      <c r="F3186" t="e">
        <f>IF(E3186="ORG 6 / ORG 1",_xlfn.XLOOKUP(D3186,'Zip Code Lookup'!$A$115:$A$148,'Zip Code Lookup'!$C$115:$C$148,"ORG 1"),"N/A")</f>
        <v>#N/A</v>
      </c>
    </row>
    <row r="3187" spans="5:6" x14ac:dyDescent="0.25">
      <c r="E3187" t="e">
        <f>_xlfn.XLOOKUP(_xlfn.XLOOKUP(D3187,'Zip Code Lookup'!$F$29:$F$1276,'Zip Code Lookup'!$G$29:$G$1276),'Data Entry'!$AC$2:$AC$85,'Data Entry'!$AD$2:$AD$85,"Not Found")</f>
        <v>#N/A</v>
      </c>
      <c r="F3187" t="e">
        <f>IF(E3187="ORG 6 / ORG 1",_xlfn.XLOOKUP(D3187,'Zip Code Lookup'!$A$115:$A$148,'Zip Code Lookup'!$C$115:$C$148,"ORG 1"),"N/A")</f>
        <v>#N/A</v>
      </c>
    </row>
    <row r="3188" spans="5:6" x14ac:dyDescent="0.25">
      <c r="E3188" t="e">
        <f>_xlfn.XLOOKUP(_xlfn.XLOOKUP(D3188,'Zip Code Lookup'!$F$29:$F$1276,'Zip Code Lookup'!$G$29:$G$1276),'Data Entry'!$AC$2:$AC$85,'Data Entry'!$AD$2:$AD$85,"Not Found")</f>
        <v>#N/A</v>
      </c>
      <c r="F3188" t="e">
        <f>IF(E3188="ORG 6 / ORG 1",_xlfn.XLOOKUP(D3188,'Zip Code Lookup'!$A$115:$A$148,'Zip Code Lookup'!$C$115:$C$148,"ORG 1"),"N/A")</f>
        <v>#N/A</v>
      </c>
    </row>
    <row r="3189" spans="5:6" x14ac:dyDescent="0.25">
      <c r="E3189" t="e">
        <f>_xlfn.XLOOKUP(_xlfn.XLOOKUP(D3189,'Zip Code Lookup'!$F$29:$F$1276,'Zip Code Lookup'!$G$29:$G$1276),'Data Entry'!$AC$2:$AC$85,'Data Entry'!$AD$2:$AD$85,"Not Found")</f>
        <v>#N/A</v>
      </c>
      <c r="F3189" t="e">
        <f>IF(E3189="ORG 6 / ORG 1",_xlfn.XLOOKUP(D3189,'Zip Code Lookup'!$A$115:$A$148,'Zip Code Lookup'!$C$115:$C$148,"ORG 1"),"N/A")</f>
        <v>#N/A</v>
      </c>
    </row>
    <row r="3190" spans="5:6" x14ac:dyDescent="0.25">
      <c r="E3190" t="e">
        <f>_xlfn.XLOOKUP(_xlfn.XLOOKUP(D3190,'Zip Code Lookup'!$F$29:$F$1276,'Zip Code Lookup'!$G$29:$G$1276),'Data Entry'!$AC$2:$AC$85,'Data Entry'!$AD$2:$AD$85,"Not Found")</f>
        <v>#N/A</v>
      </c>
      <c r="F3190" t="e">
        <f>IF(E3190="ORG 6 / ORG 1",_xlfn.XLOOKUP(D3190,'Zip Code Lookup'!$A$115:$A$148,'Zip Code Lookup'!$C$115:$C$148,"ORG 1"),"N/A")</f>
        <v>#N/A</v>
      </c>
    </row>
    <row r="3191" spans="5:6" x14ac:dyDescent="0.25">
      <c r="E3191" t="e">
        <f>_xlfn.XLOOKUP(_xlfn.XLOOKUP(D3191,'Zip Code Lookup'!$F$29:$F$1276,'Zip Code Lookup'!$G$29:$G$1276),'Data Entry'!$AC$2:$AC$85,'Data Entry'!$AD$2:$AD$85,"Not Found")</f>
        <v>#N/A</v>
      </c>
      <c r="F3191" t="e">
        <f>IF(E3191="ORG 6 / ORG 1",_xlfn.XLOOKUP(D3191,'Zip Code Lookup'!$A$115:$A$148,'Zip Code Lookup'!$C$115:$C$148,"ORG 1"),"N/A")</f>
        <v>#N/A</v>
      </c>
    </row>
    <row r="3192" spans="5:6" x14ac:dyDescent="0.25">
      <c r="E3192" t="e">
        <f>_xlfn.XLOOKUP(_xlfn.XLOOKUP(D3192,'Zip Code Lookup'!$F$29:$F$1276,'Zip Code Lookup'!$G$29:$G$1276),'Data Entry'!$AC$2:$AC$85,'Data Entry'!$AD$2:$AD$85,"Not Found")</f>
        <v>#N/A</v>
      </c>
      <c r="F3192" t="e">
        <f>IF(E3192="ORG 6 / ORG 1",_xlfn.XLOOKUP(D3192,'Zip Code Lookup'!$A$115:$A$148,'Zip Code Lookup'!$C$115:$C$148,"ORG 1"),"N/A")</f>
        <v>#N/A</v>
      </c>
    </row>
    <row r="3193" spans="5:6" x14ac:dyDescent="0.25">
      <c r="E3193" t="e">
        <f>_xlfn.XLOOKUP(_xlfn.XLOOKUP(D3193,'Zip Code Lookup'!$F$29:$F$1276,'Zip Code Lookup'!$G$29:$G$1276),'Data Entry'!$AC$2:$AC$85,'Data Entry'!$AD$2:$AD$85,"Not Found")</f>
        <v>#N/A</v>
      </c>
      <c r="F3193" t="e">
        <f>IF(E3193="ORG 6 / ORG 1",_xlfn.XLOOKUP(D3193,'Zip Code Lookup'!$A$115:$A$148,'Zip Code Lookup'!$C$115:$C$148,"ORG 1"),"N/A")</f>
        <v>#N/A</v>
      </c>
    </row>
    <row r="3194" spans="5:6" x14ac:dyDescent="0.25">
      <c r="E3194" t="e">
        <f>_xlfn.XLOOKUP(_xlfn.XLOOKUP(D3194,'Zip Code Lookup'!$F$29:$F$1276,'Zip Code Lookup'!$G$29:$G$1276),'Data Entry'!$AC$2:$AC$85,'Data Entry'!$AD$2:$AD$85,"Not Found")</f>
        <v>#N/A</v>
      </c>
      <c r="F3194" t="e">
        <f>IF(E3194="ORG 6 / ORG 1",_xlfn.XLOOKUP(D3194,'Zip Code Lookup'!$A$115:$A$148,'Zip Code Lookup'!$C$115:$C$148,"ORG 1"),"N/A")</f>
        <v>#N/A</v>
      </c>
    </row>
    <row r="3195" spans="5:6" x14ac:dyDescent="0.25">
      <c r="E3195" t="e">
        <f>_xlfn.XLOOKUP(_xlfn.XLOOKUP(D3195,'Zip Code Lookup'!$F$29:$F$1276,'Zip Code Lookup'!$G$29:$G$1276),'Data Entry'!$AC$2:$AC$85,'Data Entry'!$AD$2:$AD$85,"Not Found")</f>
        <v>#N/A</v>
      </c>
      <c r="F3195" t="e">
        <f>IF(E3195="ORG 6 / ORG 1",_xlfn.XLOOKUP(D3195,'Zip Code Lookup'!$A$115:$A$148,'Zip Code Lookup'!$C$115:$C$148,"ORG 1"),"N/A")</f>
        <v>#N/A</v>
      </c>
    </row>
    <row r="3196" spans="5:6" x14ac:dyDescent="0.25">
      <c r="E3196" t="e">
        <f>_xlfn.XLOOKUP(_xlfn.XLOOKUP(D3196,'Zip Code Lookup'!$F$29:$F$1276,'Zip Code Lookup'!$G$29:$G$1276),'Data Entry'!$AC$2:$AC$85,'Data Entry'!$AD$2:$AD$85,"Not Found")</f>
        <v>#N/A</v>
      </c>
      <c r="F3196" t="e">
        <f>IF(E3196="ORG 6 / ORG 1",_xlfn.XLOOKUP(D3196,'Zip Code Lookup'!$A$115:$A$148,'Zip Code Lookup'!$C$115:$C$148,"ORG 1"),"N/A")</f>
        <v>#N/A</v>
      </c>
    </row>
    <row r="3197" spans="5:6" x14ac:dyDescent="0.25">
      <c r="E3197" t="e">
        <f>_xlfn.XLOOKUP(_xlfn.XLOOKUP(D3197,'Zip Code Lookup'!$F$29:$F$1276,'Zip Code Lookup'!$G$29:$G$1276),'Data Entry'!$AC$2:$AC$85,'Data Entry'!$AD$2:$AD$85,"Not Found")</f>
        <v>#N/A</v>
      </c>
      <c r="F3197" t="e">
        <f>IF(E3197="ORG 6 / ORG 1",_xlfn.XLOOKUP(D3197,'Zip Code Lookup'!$A$115:$A$148,'Zip Code Lookup'!$C$115:$C$148,"ORG 1"),"N/A")</f>
        <v>#N/A</v>
      </c>
    </row>
    <row r="3198" spans="5:6" x14ac:dyDescent="0.25">
      <c r="E3198" t="e">
        <f>_xlfn.XLOOKUP(_xlfn.XLOOKUP(D3198,'Zip Code Lookup'!$F$29:$F$1276,'Zip Code Lookup'!$G$29:$G$1276),'Data Entry'!$AC$2:$AC$85,'Data Entry'!$AD$2:$AD$85,"Not Found")</f>
        <v>#N/A</v>
      </c>
      <c r="F3198" t="e">
        <f>IF(E3198="ORG 6 / ORG 1",_xlfn.XLOOKUP(D3198,'Zip Code Lookup'!$A$115:$A$148,'Zip Code Lookup'!$C$115:$C$148,"ORG 1"),"N/A")</f>
        <v>#N/A</v>
      </c>
    </row>
    <row r="3199" spans="5:6" x14ac:dyDescent="0.25">
      <c r="E3199" t="e">
        <f>_xlfn.XLOOKUP(_xlfn.XLOOKUP(D3199,'Zip Code Lookup'!$F$29:$F$1276,'Zip Code Lookup'!$G$29:$G$1276),'Data Entry'!$AC$2:$AC$85,'Data Entry'!$AD$2:$AD$85,"Not Found")</f>
        <v>#N/A</v>
      </c>
      <c r="F3199" t="e">
        <f>IF(E3199="ORG 6 / ORG 1",_xlfn.XLOOKUP(D3199,'Zip Code Lookup'!$A$115:$A$148,'Zip Code Lookup'!$C$115:$C$148,"ORG 1"),"N/A")</f>
        <v>#N/A</v>
      </c>
    </row>
    <row r="3200" spans="5:6" x14ac:dyDescent="0.25">
      <c r="E3200" t="e">
        <f>_xlfn.XLOOKUP(_xlfn.XLOOKUP(D3200,'Zip Code Lookup'!$F$29:$F$1276,'Zip Code Lookup'!$G$29:$G$1276),'Data Entry'!$AC$2:$AC$85,'Data Entry'!$AD$2:$AD$85,"Not Found")</f>
        <v>#N/A</v>
      </c>
      <c r="F3200" t="e">
        <f>IF(E3200="ORG 6 / ORG 1",_xlfn.XLOOKUP(D3200,'Zip Code Lookup'!$A$115:$A$148,'Zip Code Lookup'!$C$115:$C$148,"ORG 1"),"N/A")</f>
        <v>#N/A</v>
      </c>
    </row>
    <row r="3201" spans="5:6" x14ac:dyDescent="0.25">
      <c r="E3201" t="e">
        <f>_xlfn.XLOOKUP(_xlfn.XLOOKUP(D3201,'Zip Code Lookup'!$F$29:$F$1276,'Zip Code Lookup'!$G$29:$G$1276),'Data Entry'!$AC$2:$AC$85,'Data Entry'!$AD$2:$AD$85,"Not Found")</f>
        <v>#N/A</v>
      </c>
      <c r="F3201" t="e">
        <f>IF(E3201="ORG 6 / ORG 1",_xlfn.XLOOKUP(D3201,'Zip Code Lookup'!$A$115:$A$148,'Zip Code Lookup'!$C$115:$C$148,"ORG 1"),"N/A")</f>
        <v>#N/A</v>
      </c>
    </row>
    <row r="3202" spans="5:6" x14ac:dyDescent="0.25">
      <c r="E3202" t="e">
        <f>_xlfn.XLOOKUP(_xlfn.XLOOKUP(D3202,'Zip Code Lookup'!$F$29:$F$1276,'Zip Code Lookup'!$G$29:$G$1276),'Data Entry'!$AC$2:$AC$85,'Data Entry'!$AD$2:$AD$85,"Not Found")</f>
        <v>#N/A</v>
      </c>
      <c r="F3202" t="e">
        <f>IF(E3202="ORG 6 / ORG 1",_xlfn.XLOOKUP(D3202,'Zip Code Lookup'!$A$115:$A$148,'Zip Code Lookup'!$C$115:$C$148,"ORG 1"),"N/A")</f>
        <v>#N/A</v>
      </c>
    </row>
    <row r="3203" spans="5:6" x14ac:dyDescent="0.25">
      <c r="E3203" t="e">
        <f>_xlfn.XLOOKUP(_xlfn.XLOOKUP(D3203,'Zip Code Lookup'!$F$29:$F$1276,'Zip Code Lookup'!$G$29:$G$1276),'Data Entry'!$AC$2:$AC$85,'Data Entry'!$AD$2:$AD$85,"Not Found")</f>
        <v>#N/A</v>
      </c>
      <c r="F3203" t="e">
        <f>IF(E3203="ORG 6 / ORG 1",_xlfn.XLOOKUP(D3203,'Zip Code Lookup'!$A$115:$A$148,'Zip Code Lookup'!$C$115:$C$148,"ORG 1"),"N/A")</f>
        <v>#N/A</v>
      </c>
    </row>
    <row r="3204" spans="5:6" x14ac:dyDescent="0.25">
      <c r="E3204" t="e">
        <f>_xlfn.XLOOKUP(_xlfn.XLOOKUP(D3204,'Zip Code Lookup'!$F$29:$F$1276,'Zip Code Lookup'!$G$29:$G$1276),'Data Entry'!$AC$2:$AC$85,'Data Entry'!$AD$2:$AD$85,"Not Found")</f>
        <v>#N/A</v>
      </c>
      <c r="F3204" t="e">
        <f>IF(E3204="ORG 6 / ORG 1",_xlfn.XLOOKUP(D3204,'Zip Code Lookup'!$A$115:$A$148,'Zip Code Lookup'!$C$115:$C$148,"ORG 1"),"N/A")</f>
        <v>#N/A</v>
      </c>
    </row>
    <row r="3205" spans="5:6" x14ac:dyDescent="0.25">
      <c r="E3205" t="e">
        <f>_xlfn.XLOOKUP(_xlfn.XLOOKUP(D3205,'Zip Code Lookup'!$F$29:$F$1276,'Zip Code Lookup'!$G$29:$G$1276),'Data Entry'!$AC$2:$AC$85,'Data Entry'!$AD$2:$AD$85,"Not Found")</f>
        <v>#N/A</v>
      </c>
      <c r="F3205" t="e">
        <f>IF(E3205="ORG 6 / ORG 1",_xlfn.XLOOKUP(D3205,'Zip Code Lookup'!$A$115:$A$148,'Zip Code Lookup'!$C$115:$C$148,"ORG 1"),"N/A")</f>
        <v>#N/A</v>
      </c>
    </row>
    <row r="3206" spans="5:6" x14ac:dyDescent="0.25">
      <c r="E3206" t="e">
        <f>_xlfn.XLOOKUP(_xlfn.XLOOKUP(D3206,'Zip Code Lookup'!$F$29:$F$1276,'Zip Code Lookup'!$G$29:$G$1276),'Data Entry'!$AC$2:$AC$85,'Data Entry'!$AD$2:$AD$85,"Not Found")</f>
        <v>#N/A</v>
      </c>
      <c r="F3206" t="e">
        <f>IF(E3206="ORG 6 / ORG 1",_xlfn.XLOOKUP(D3206,'Zip Code Lookup'!$A$115:$A$148,'Zip Code Lookup'!$C$115:$C$148,"ORG 1"),"N/A")</f>
        <v>#N/A</v>
      </c>
    </row>
    <row r="3207" spans="5:6" x14ac:dyDescent="0.25">
      <c r="E3207" t="e">
        <f>_xlfn.XLOOKUP(_xlfn.XLOOKUP(D3207,'Zip Code Lookup'!$F$29:$F$1276,'Zip Code Lookup'!$G$29:$G$1276),'Data Entry'!$AC$2:$AC$85,'Data Entry'!$AD$2:$AD$85,"Not Found")</f>
        <v>#N/A</v>
      </c>
      <c r="F3207" t="e">
        <f>IF(E3207="ORG 6 / ORG 1",_xlfn.XLOOKUP(D3207,'Zip Code Lookup'!$A$115:$A$148,'Zip Code Lookup'!$C$115:$C$148,"ORG 1"),"N/A")</f>
        <v>#N/A</v>
      </c>
    </row>
    <row r="3208" spans="5:6" x14ac:dyDescent="0.25">
      <c r="E3208" t="e">
        <f>_xlfn.XLOOKUP(_xlfn.XLOOKUP(D3208,'Zip Code Lookup'!$F$29:$F$1276,'Zip Code Lookup'!$G$29:$G$1276),'Data Entry'!$AC$2:$AC$85,'Data Entry'!$AD$2:$AD$85,"Not Found")</f>
        <v>#N/A</v>
      </c>
      <c r="F3208" t="e">
        <f>IF(E3208="ORG 6 / ORG 1",_xlfn.XLOOKUP(D3208,'Zip Code Lookup'!$A$115:$A$148,'Zip Code Lookup'!$C$115:$C$148,"ORG 1"),"N/A")</f>
        <v>#N/A</v>
      </c>
    </row>
    <row r="3209" spans="5:6" x14ac:dyDescent="0.25">
      <c r="E3209" t="e">
        <f>_xlfn.XLOOKUP(_xlfn.XLOOKUP(D3209,'Zip Code Lookup'!$F$29:$F$1276,'Zip Code Lookup'!$G$29:$G$1276),'Data Entry'!$AC$2:$AC$85,'Data Entry'!$AD$2:$AD$85,"Not Found")</f>
        <v>#N/A</v>
      </c>
      <c r="F3209" t="e">
        <f>IF(E3209="ORG 6 / ORG 1",_xlfn.XLOOKUP(D3209,'Zip Code Lookup'!$A$115:$A$148,'Zip Code Lookup'!$C$115:$C$148,"ORG 1"),"N/A")</f>
        <v>#N/A</v>
      </c>
    </row>
    <row r="3210" spans="5:6" x14ac:dyDescent="0.25">
      <c r="E3210" t="e">
        <f>_xlfn.XLOOKUP(_xlfn.XLOOKUP(D3210,'Zip Code Lookup'!$F$29:$F$1276,'Zip Code Lookup'!$G$29:$G$1276),'Data Entry'!$AC$2:$AC$85,'Data Entry'!$AD$2:$AD$85,"Not Found")</f>
        <v>#N/A</v>
      </c>
      <c r="F3210" t="e">
        <f>IF(E3210="ORG 6 / ORG 1",_xlfn.XLOOKUP(D3210,'Zip Code Lookup'!$A$115:$A$148,'Zip Code Lookup'!$C$115:$C$148,"ORG 1"),"N/A")</f>
        <v>#N/A</v>
      </c>
    </row>
    <row r="3211" spans="5:6" x14ac:dyDescent="0.25">
      <c r="E3211" t="e">
        <f>_xlfn.XLOOKUP(_xlfn.XLOOKUP(D3211,'Zip Code Lookup'!$F$29:$F$1276,'Zip Code Lookup'!$G$29:$G$1276),'Data Entry'!$AC$2:$AC$85,'Data Entry'!$AD$2:$AD$85,"Not Found")</f>
        <v>#N/A</v>
      </c>
      <c r="F3211" t="e">
        <f>IF(E3211="ORG 6 / ORG 1",_xlfn.XLOOKUP(D3211,'Zip Code Lookup'!$A$115:$A$148,'Zip Code Lookup'!$C$115:$C$148,"ORG 1"),"N/A")</f>
        <v>#N/A</v>
      </c>
    </row>
    <row r="3212" spans="5:6" x14ac:dyDescent="0.25">
      <c r="E3212" t="e">
        <f>_xlfn.XLOOKUP(_xlfn.XLOOKUP(D3212,'Zip Code Lookup'!$F$29:$F$1276,'Zip Code Lookup'!$G$29:$G$1276),'Data Entry'!$AC$2:$AC$85,'Data Entry'!$AD$2:$AD$85,"Not Found")</f>
        <v>#N/A</v>
      </c>
      <c r="F3212" t="e">
        <f>IF(E3212="ORG 6 / ORG 1",_xlfn.XLOOKUP(D3212,'Zip Code Lookup'!$A$115:$A$148,'Zip Code Lookup'!$C$115:$C$148,"ORG 1"),"N/A")</f>
        <v>#N/A</v>
      </c>
    </row>
    <row r="3213" spans="5:6" x14ac:dyDescent="0.25">
      <c r="E3213" t="e">
        <f>_xlfn.XLOOKUP(_xlfn.XLOOKUP(D3213,'Zip Code Lookup'!$F$29:$F$1276,'Zip Code Lookup'!$G$29:$G$1276),'Data Entry'!$AC$2:$AC$85,'Data Entry'!$AD$2:$AD$85,"Not Found")</f>
        <v>#N/A</v>
      </c>
      <c r="F3213" t="e">
        <f>IF(E3213="ORG 6 / ORG 1",_xlfn.XLOOKUP(D3213,'Zip Code Lookup'!$A$115:$A$148,'Zip Code Lookup'!$C$115:$C$148,"ORG 1"),"N/A")</f>
        <v>#N/A</v>
      </c>
    </row>
    <row r="3214" spans="5:6" x14ac:dyDescent="0.25">
      <c r="E3214" t="e">
        <f>_xlfn.XLOOKUP(_xlfn.XLOOKUP(D3214,'Zip Code Lookup'!$F$29:$F$1276,'Zip Code Lookup'!$G$29:$G$1276),'Data Entry'!$AC$2:$AC$85,'Data Entry'!$AD$2:$AD$85,"Not Found")</f>
        <v>#N/A</v>
      </c>
      <c r="F3214" t="e">
        <f>IF(E3214="ORG 6 / ORG 1",_xlfn.XLOOKUP(D3214,'Zip Code Lookup'!$A$115:$A$148,'Zip Code Lookup'!$C$115:$C$148,"ORG 1"),"N/A")</f>
        <v>#N/A</v>
      </c>
    </row>
    <row r="3215" spans="5:6" x14ac:dyDescent="0.25">
      <c r="E3215" t="e">
        <f>_xlfn.XLOOKUP(_xlfn.XLOOKUP(D3215,'Zip Code Lookup'!$F$29:$F$1276,'Zip Code Lookup'!$G$29:$G$1276),'Data Entry'!$AC$2:$AC$85,'Data Entry'!$AD$2:$AD$85,"Not Found")</f>
        <v>#N/A</v>
      </c>
      <c r="F3215" t="e">
        <f>IF(E3215="ORG 6 / ORG 1",_xlfn.XLOOKUP(D3215,'Zip Code Lookup'!$A$115:$A$148,'Zip Code Lookup'!$C$115:$C$148,"ORG 1"),"N/A")</f>
        <v>#N/A</v>
      </c>
    </row>
    <row r="3216" spans="5:6" x14ac:dyDescent="0.25">
      <c r="E3216" t="e">
        <f>_xlfn.XLOOKUP(_xlfn.XLOOKUP(D3216,'Zip Code Lookup'!$F$29:$F$1276,'Zip Code Lookup'!$G$29:$G$1276),'Data Entry'!$AC$2:$AC$85,'Data Entry'!$AD$2:$AD$85,"Not Found")</f>
        <v>#N/A</v>
      </c>
      <c r="F3216" t="e">
        <f>IF(E3216="ORG 6 / ORG 1",_xlfn.XLOOKUP(D3216,'Zip Code Lookup'!$A$115:$A$148,'Zip Code Lookup'!$C$115:$C$148,"ORG 1"),"N/A")</f>
        <v>#N/A</v>
      </c>
    </row>
    <row r="3217" spans="5:6" x14ac:dyDescent="0.25">
      <c r="E3217" t="e">
        <f>_xlfn.XLOOKUP(_xlfn.XLOOKUP(D3217,'Zip Code Lookup'!$F$29:$F$1276,'Zip Code Lookup'!$G$29:$G$1276),'Data Entry'!$AC$2:$AC$85,'Data Entry'!$AD$2:$AD$85,"Not Found")</f>
        <v>#N/A</v>
      </c>
      <c r="F3217" t="e">
        <f>IF(E3217="ORG 6 / ORG 1",_xlfn.XLOOKUP(D3217,'Zip Code Lookup'!$A$115:$A$148,'Zip Code Lookup'!$C$115:$C$148,"ORG 1"),"N/A")</f>
        <v>#N/A</v>
      </c>
    </row>
    <row r="3218" spans="5:6" x14ac:dyDescent="0.25">
      <c r="E3218" t="e">
        <f>_xlfn.XLOOKUP(_xlfn.XLOOKUP(D3218,'Zip Code Lookup'!$F$29:$F$1276,'Zip Code Lookup'!$G$29:$G$1276),'Data Entry'!$AC$2:$AC$85,'Data Entry'!$AD$2:$AD$85,"Not Found")</f>
        <v>#N/A</v>
      </c>
      <c r="F3218" t="e">
        <f>IF(E3218="ORG 6 / ORG 1",_xlfn.XLOOKUP(D3218,'Zip Code Lookup'!$A$115:$A$148,'Zip Code Lookup'!$C$115:$C$148,"ORG 1"),"N/A")</f>
        <v>#N/A</v>
      </c>
    </row>
    <row r="3219" spans="5:6" x14ac:dyDescent="0.25">
      <c r="E3219" t="e">
        <f>_xlfn.XLOOKUP(_xlfn.XLOOKUP(D3219,'Zip Code Lookup'!$F$29:$F$1276,'Zip Code Lookup'!$G$29:$G$1276),'Data Entry'!$AC$2:$AC$85,'Data Entry'!$AD$2:$AD$85,"Not Found")</f>
        <v>#N/A</v>
      </c>
      <c r="F3219" t="e">
        <f>IF(E3219="ORG 6 / ORG 1",_xlfn.XLOOKUP(D3219,'Zip Code Lookup'!$A$115:$A$148,'Zip Code Lookup'!$C$115:$C$148,"ORG 1"),"N/A")</f>
        <v>#N/A</v>
      </c>
    </row>
    <row r="3220" spans="5:6" x14ac:dyDescent="0.25">
      <c r="E3220" t="e">
        <f>_xlfn.XLOOKUP(_xlfn.XLOOKUP(D3220,'Zip Code Lookup'!$F$29:$F$1276,'Zip Code Lookup'!$G$29:$G$1276),'Data Entry'!$AC$2:$AC$85,'Data Entry'!$AD$2:$AD$85,"Not Found")</f>
        <v>#N/A</v>
      </c>
      <c r="F3220" t="e">
        <f>IF(E3220="ORG 6 / ORG 1",_xlfn.XLOOKUP(D3220,'Zip Code Lookup'!$A$115:$A$148,'Zip Code Lookup'!$C$115:$C$148,"ORG 1"),"N/A")</f>
        <v>#N/A</v>
      </c>
    </row>
    <row r="3221" spans="5:6" x14ac:dyDescent="0.25">
      <c r="E3221" t="e">
        <f>_xlfn.XLOOKUP(_xlfn.XLOOKUP(D3221,'Zip Code Lookup'!$F$29:$F$1276,'Zip Code Lookup'!$G$29:$G$1276),'Data Entry'!$AC$2:$AC$85,'Data Entry'!$AD$2:$AD$85,"Not Found")</f>
        <v>#N/A</v>
      </c>
      <c r="F3221" t="e">
        <f>IF(E3221="ORG 6 / ORG 1",_xlfn.XLOOKUP(D3221,'Zip Code Lookup'!$A$115:$A$148,'Zip Code Lookup'!$C$115:$C$148,"ORG 1"),"N/A")</f>
        <v>#N/A</v>
      </c>
    </row>
    <row r="3222" spans="5:6" x14ac:dyDescent="0.25">
      <c r="E3222" t="e">
        <f>_xlfn.XLOOKUP(_xlfn.XLOOKUP(D3222,'Zip Code Lookup'!$F$29:$F$1276,'Zip Code Lookup'!$G$29:$G$1276),'Data Entry'!$AC$2:$AC$85,'Data Entry'!$AD$2:$AD$85,"Not Found")</f>
        <v>#N/A</v>
      </c>
      <c r="F3222" t="e">
        <f>IF(E3222="ORG 6 / ORG 1",_xlfn.XLOOKUP(D3222,'Zip Code Lookup'!$A$115:$A$148,'Zip Code Lookup'!$C$115:$C$148,"ORG 1"),"N/A")</f>
        <v>#N/A</v>
      </c>
    </row>
    <row r="3223" spans="5:6" x14ac:dyDescent="0.25">
      <c r="E3223" t="e">
        <f>_xlfn.XLOOKUP(_xlfn.XLOOKUP(D3223,'Zip Code Lookup'!$F$29:$F$1276,'Zip Code Lookup'!$G$29:$G$1276),'Data Entry'!$AC$2:$AC$85,'Data Entry'!$AD$2:$AD$85,"Not Found")</f>
        <v>#N/A</v>
      </c>
      <c r="F3223" t="e">
        <f>IF(E3223="ORG 6 / ORG 1",_xlfn.XLOOKUP(D3223,'Zip Code Lookup'!$A$115:$A$148,'Zip Code Lookup'!$C$115:$C$148,"ORG 1"),"N/A")</f>
        <v>#N/A</v>
      </c>
    </row>
    <row r="3224" spans="5:6" x14ac:dyDescent="0.25">
      <c r="E3224" t="e">
        <f>_xlfn.XLOOKUP(_xlfn.XLOOKUP(D3224,'Zip Code Lookup'!$F$29:$F$1276,'Zip Code Lookup'!$G$29:$G$1276),'Data Entry'!$AC$2:$AC$85,'Data Entry'!$AD$2:$AD$85,"Not Found")</f>
        <v>#N/A</v>
      </c>
      <c r="F3224" t="e">
        <f>IF(E3224="ORG 6 / ORG 1",_xlfn.XLOOKUP(D3224,'Zip Code Lookup'!$A$115:$A$148,'Zip Code Lookup'!$C$115:$C$148,"ORG 1"),"N/A")</f>
        <v>#N/A</v>
      </c>
    </row>
    <row r="3225" spans="5:6" x14ac:dyDescent="0.25">
      <c r="E3225" t="e">
        <f>_xlfn.XLOOKUP(_xlfn.XLOOKUP(D3225,'Zip Code Lookup'!$F$29:$F$1276,'Zip Code Lookup'!$G$29:$G$1276),'Data Entry'!$AC$2:$AC$85,'Data Entry'!$AD$2:$AD$85,"Not Found")</f>
        <v>#N/A</v>
      </c>
      <c r="F3225" t="e">
        <f>IF(E3225="ORG 6 / ORG 1",_xlfn.XLOOKUP(D3225,'Zip Code Lookup'!$A$115:$A$148,'Zip Code Lookup'!$C$115:$C$148,"ORG 1"),"N/A")</f>
        <v>#N/A</v>
      </c>
    </row>
    <row r="3226" spans="5:6" x14ac:dyDescent="0.25">
      <c r="E3226" t="e">
        <f>_xlfn.XLOOKUP(_xlfn.XLOOKUP(D3226,'Zip Code Lookup'!$F$29:$F$1276,'Zip Code Lookup'!$G$29:$G$1276),'Data Entry'!$AC$2:$AC$85,'Data Entry'!$AD$2:$AD$85,"Not Found")</f>
        <v>#N/A</v>
      </c>
      <c r="F3226" t="e">
        <f>IF(E3226="ORG 6 / ORG 1",_xlfn.XLOOKUP(D3226,'Zip Code Lookup'!$A$115:$A$148,'Zip Code Lookup'!$C$115:$C$148,"ORG 1"),"N/A")</f>
        <v>#N/A</v>
      </c>
    </row>
    <row r="3227" spans="5:6" x14ac:dyDescent="0.25">
      <c r="E3227" t="e">
        <f>_xlfn.XLOOKUP(_xlfn.XLOOKUP(D3227,'Zip Code Lookup'!$F$29:$F$1276,'Zip Code Lookup'!$G$29:$G$1276),'Data Entry'!$AC$2:$AC$85,'Data Entry'!$AD$2:$AD$85,"Not Found")</f>
        <v>#N/A</v>
      </c>
      <c r="F3227" t="e">
        <f>IF(E3227="ORG 6 / ORG 1",_xlfn.XLOOKUP(D3227,'Zip Code Lookup'!$A$115:$A$148,'Zip Code Lookup'!$C$115:$C$148,"ORG 1"),"N/A")</f>
        <v>#N/A</v>
      </c>
    </row>
    <row r="3228" spans="5:6" x14ac:dyDescent="0.25">
      <c r="E3228" t="e">
        <f>_xlfn.XLOOKUP(_xlfn.XLOOKUP(D3228,'Zip Code Lookup'!$F$29:$F$1276,'Zip Code Lookup'!$G$29:$G$1276),'Data Entry'!$AC$2:$AC$85,'Data Entry'!$AD$2:$AD$85,"Not Found")</f>
        <v>#N/A</v>
      </c>
      <c r="F3228" t="e">
        <f>IF(E3228="ORG 6 / ORG 1",_xlfn.XLOOKUP(D3228,'Zip Code Lookup'!$A$115:$A$148,'Zip Code Lookup'!$C$115:$C$148,"ORG 1"),"N/A")</f>
        <v>#N/A</v>
      </c>
    </row>
    <row r="3229" spans="5:6" x14ac:dyDescent="0.25">
      <c r="E3229" t="e">
        <f>_xlfn.XLOOKUP(_xlfn.XLOOKUP(D3229,'Zip Code Lookup'!$F$29:$F$1276,'Zip Code Lookup'!$G$29:$G$1276),'Data Entry'!$AC$2:$AC$85,'Data Entry'!$AD$2:$AD$85,"Not Found")</f>
        <v>#N/A</v>
      </c>
      <c r="F3229" t="e">
        <f>IF(E3229="ORG 6 / ORG 1",_xlfn.XLOOKUP(D3229,'Zip Code Lookup'!$A$115:$A$148,'Zip Code Lookup'!$C$115:$C$148,"ORG 1"),"N/A")</f>
        <v>#N/A</v>
      </c>
    </row>
    <row r="3230" spans="5:6" x14ac:dyDescent="0.25">
      <c r="E3230" t="e">
        <f>_xlfn.XLOOKUP(_xlfn.XLOOKUP(D3230,'Zip Code Lookup'!$F$29:$F$1276,'Zip Code Lookup'!$G$29:$G$1276),'Data Entry'!$AC$2:$AC$85,'Data Entry'!$AD$2:$AD$85,"Not Found")</f>
        <v>#N/A</v>
      </c>
      <c r="F3230" t="e">
        <f>IF(E3230="ORG 6 / ORG 1",_xlfn.XLOOKUP(D3230,'Zip Code Lookup'!$A$115:$A$148,'Zip Code Lookup'!$C$115:$C$148,"ORG 1"),"N/A")</f>
        <v>#N/A</v>
      </c>
    </row>
    <row r="3231" spans="5:6" x14ac:dyDescent="0.25">
      <c r="E3231" t="e">
        <f>_xlfn.XLOOKUP(_xlfn.XLOOKUP(D3231,'Zip Code Lookup'!$F$29:$F$1276,'Zip Code Lookup'!$G$29:$G$1276),'Data Entry'!$AC$2:$AC$85,'Data Entry'!$AD$2:$AD$85,"Not Found")</f>
        <v>#N/A</v>
      </c>
      <c r="F3231" t="e">
        <f>IF(E3231="ORG 6 / ORG 1",_xlfn.XLOOKUP(D3231,'Zip Code Lookup'!$A$115:$A$148,'Zip Code Lookup'!$C$115:$C$148,"ORG 1"),"N/A")</f>
        <v>#N/A</v>
      </c>
    </row>
    <row r="3232" spans="5:6" x14ac:dyDescent="0.25">
      <c r="E3232" t="e">
        <f>_xlfn.XLOOKUP(_xlfn.XLOOKUP(D3232,'Zip Code Lookup'!$F$29:$F$1276,'Zip Code Lookup'!$G$29:$G$1276),'Data Entry'!$AC$2:$AC$85,'Data Entry'!$AD$2:$AD$85,"Not Found")</f>
        <v>#N/A</v>
      </c>
      <c r="F3232" t="e">
        <f>IF(E3232="ORG 6 / ORG 1",_xlfn.XLOOKUP(D3232,'Zip Code Lookup'!$A$115:$A$148,'Zip Code Lookup'!$C$115:$C$148,"ORG 1"),"N/A")</f>
        <v>#N/A</v>
      </c>
    </row>
    <row r="3233" spans="5:6" x14ac:dyDescent="0.25">
      <c r="E3233" t="e">
        <f>_xlfn.XLOOKUP(_xlfn.XLOOKUP(D3233,'Zip Code Lookup'!$F$29:$F$1276,'Zip Code Lookup'!$G$29:$G$1276),'Data Entry'!$AC$2:$AC$85,'Data Entry'!$AD$2:$AD$85,"Not Found")</f>
        <v>#N/A</v>
      </c>
      <c r="F3233" t="e">
        <f>IF(E3233="ORG 6 / ORG 1",_xlfn.XLOOKUP(D3233,'Zip Code Lookup'!$A$115:$A$148,'Zip Code Lookup'!$C$115:$C$148,"ORG 1"),"N/A")</f>
        <v>#N/A</v>
      </c>
    </row>
    <row r="3234" spans="5:6" x14ac:dyDescent="0.25">
      <c r="E3234" t="e">
        <f>_xlfn.XLOOKUP(_xlfn.XLOOKUP(D3234,'Zip Code Lookup'!$F$29:$F$1276,'Zip Code Lookup'!$G$29:$G$1276),'Data Entry'!$AC$2:$AC$85,'Data Entry'!$AD$2:$AD$85,"Not Found")</f>
        <v>#N/A</v>
      </c>
      <c r="F3234" t="e">
        <f>IF(E3234="ORG 6 / ORG 1",_xlfn.XLOOKUP(D3234,'Zip Code Lookup'!$A$115:$A$148,'Zip Code Lookup'!$C$115:$C$148,"ORG 1"),"N/A")</f>
        <v>#N/A</v>
      </c>
    </row>
    <row r="3235" spans="5:6" x14ac:dyDescent="0.25">
      <c r="E3235" t="e">
        <f>_xlfn.XLOOKUP(_xlfn.XLOOKUP(D3235,'Zip Code Lookup'!$F$29:$F$1276,'Zip Code Lookup'!$G$29:$G$1276),'Data Entry'!$AC$2:$AC$85,'Data Entry'!$AD$2:$AD$85,"Not Found")</f>
        <v>#N/A</v>
      </c>
      <c r="F3235" t="e">
        <f>IF(E3235="ORG 6 / ORG 1",_xlfn.XLOOKUP(D3235,'Zip Code Lookup'!$A$115:$A$148,'Zip Code Lookup'!$C$115:$C$148,"ORG 1"),"N/A")</f>
        <v>#N/A</v>
      </c>
    </row>
    <row r="3236" spans="5:6" x14ac:dyDescent="0.25">
      <c r="E3236" t="e">
        <f>_xlfn.XLOOKUP(_xlfn.XLOOKUP(D3236,'Zip Code Lookup'!$F$29:$F$1276,'Zip Code Lookup'!$G$29:$G$1276),'Data Entry'!$AC$2:$AC$85,'Data Entry'!$AD$2:$AD$85,"Not Found")</f>
        <v>#N/A</v>
      </c>
      <c r="F3236" t="e">
        <f>IF(E3236="ORG 6 / ORG 1",_xlfn.XLOOKUP(D3236,'Zip Code Lookup'!$A$115:$A$148,'Zip Code Lookup'!$C$115:$C$148,"ORG 1"),"N/A")</f>
        <v>#N/A</v>
      </c>
    </row>
    <row r="3237" spans="5:6" x14ac:dyDescent="0.25">
      <c r="E3237" t="e">
        <f>_xlfn.XLOOKUP(_xlfn.XLOOKUP(D3237,'Zip Code Lookup'!$F$29:$F$1276,'Zip Code Lookup'!$G$29:$G$1276),'Data Entry'!$AC$2:$AC$85,'Data Entry'!$AD$2:$AD$85,"Not Found")</f>
        <v>#N/A</v>
      </c>
      <c r="F3237" t="e">
        <f>IF(E3237="ORG 6 / ORG 1",_xlfn.XLOOKUP(D3237,'Zip Code Lookup'!$A$115:$A$148,'Zip Code Lookup'!$C$115:$C$148,"ORG 1"),"N/A")</f>
        <v>#N/A</v>
      </c>
    </row>
    <row r="3238" spans="5:6" x14ac:dyDescent="0.25">
      <c r="E3238" t="e">
        <f>_xlfn.XLOOKUP(_xlfn.XLOOKUP(D3238,'Zip Code Lookup'!$F$29:$F$1276,'Zip Code Lookup'!$G$29:$G$1276),'Data Entry'!$AC$2:$AC$85,'Data Entry'!$AD$2:$AD$85,"Not Found")</f>
        <v>#N/A</v>
      </c>
      <c r="F3238" t="e">
        <f>IF(E3238="ORG 6 / ORG 1",_xlfn.XLOOKUP(D3238,'Zip Code Lookup'!$A$115:$A$148,'Zip Code Lookup'!$C$115:$C$148,"ORG 1"),"N/A")</f>
        <v>#N/A</v>
      </c>
    </row>
    <row r="3239" spans="5:6" x14ac:dyDescent="0.25">
      <c r="E3239" t="e">
        <f>_xlfn.XLOOKUP(_xlfn.XLOOKUP(D3239,'Zip Code Lookup'!$F$29:$F$1276,'Zip Code Lookup'!$G$29:$G$1276),'Data Entry'!$AC$2:$AC$85,'Data Entry'!$AD$2:$AD$85,"Not Found")</f>
        <v>#N/A</v>
      </c>
      <c r="F3239" t="e">
        <f>IF(E3239="ORG 6 / ORG 1",_xlfn.XLOOKUP(D3239,'Zip Code Lookup'!$A$115:$A$148,'Zip Code Lookup'!$C$115:$C$148,"ORG 1"),"N/A")</f>
        <v>#N/A</v>
      </c>
    </row>
    <row r="3240" spans="5:6" x14ac:dyDescent="0.25">
      <c r="E3240" t="e">
        <f>_xlfn.XLOOKUP(_xlfn.XLOOKUP(D3240,'Zip Code Lookup'!$F$29:$F$1276,'Zip Code Lookup'!$G$29:$G$1276),'Data Entry'!$AC$2:$AC$85,'Data Entry'!$AD$2:$AD$85,"Not Found")</f>
        <v>#N/A</v>
      </c>
      <c r="F3240" t="e">
        <f>IF(E3240="ORG 6 / ORG 1",_xlfn.XLOOKUP(D3240,'Zip Code Lookup'!$A$115:$A$148,'Zip Code Lookup'!$C$115:$C$148,"ORG 1"),"N/A")</f>
        <v>#N/A</v>
      </c>
    </row>
    <row r="3241" spans="5:6" x14ac:dyDescent="0.25">
      <c r="E3241" t="e">
        <f>_xlfn.XLOOKUP(_xlfn.XLOOKUP(D3241,'Zip Code Lookup'!$F$29:$F$1276,'Zip Code Lookup'!$G$29:$G$1276),'Data Entry'!$AC$2:$AC$85,'Data Entry'!$AD$2:$AD$85,"Not Found")</f>
        <v>#N/A</v>
      </c>
      <c r="F3241" t="e">
        <f>IF(E3241="ORG 6 / ORG 1",_xlfn.XLOOKUP(D3241,'Zip Code Lookup'!$A$115:$A$148,'Zip Code Lookup'!$C$115:$C$148,"ORG 1"),"N/A")</f>
        <v>#N/A</v>
      </c>
    </row>
    <row r="3242" spans="5:6" x14ac:dyDescent="0.25">
      <c r="E3242" t="e">
        <f>_xlfn.XLOOKUP(_xlfn.XLOOKUP(D3242,'Zip Code Lookup'!$F$29:$F$1276,'Zip Code Lookup'!$G$29:$G$1276),'Data Entry'!$AC$2:$AC$85,'Data Entry'!$AD$2:$AD$85,"Not Found")</f>
        <v>#N/A</v>
      </c>
      <c r="F3242" t="e">
        <f>IF(E3242="ORG 6 / ORG 1",_xlfn.XLOOKUP(D3242,'Zip Code Lookup'!$A$115:$A$148,'Zip Code Lookup'!$C$115:$C$148,"ORG 1"),"N/A")</f>
        <v>#N/A</v>
      </c>
    </row>
    <row r="3243" spans="5:6" x14ac:dyDescent="0.25">
      <c r="E3243" t="e">
        <f>_xlfn.XLOOKUP(_xlfn.XLOOKUP(D3243,'Zip Code Lookup'!$F$29:$F$1276,'Zip Code Lookup'!$G$29:$G$1276),'Data Entry'!$AC$2:$AC$85,'Data Entry'!$AD$2:$AD$85,"Not Found")</f>
        <v>#N/A</v>
      </c>
      <c r="F3243" t="e">
        <f>IF(E3243="ORG 6 / ORG 1",_xlfn.XLOOKUP(D3243,'Zip Code Lookup'!$A$115:$A$148,'Zip Code Lookup'!$C$115:$C$148,"ORG 1"),"N/A")</f>
        <v>#N/A</v>
      </c>
    </row>
    <row r="3244" spans="5:6" x14ac:dyDescent="0.25">
      <c r="E3244" t="e">
        <f>_xlfn.XLOOKUP(_xlfn.XLOOKUP(D3244,'Zip Code Lookup'!$F$29:$F$1276,'Zip Code Lookup'!$G$29:$G$1276),'Data Entry'!$AC$2:$AC$85,'Data Entry'!$AD$2:$AD$85,"Not Found")</f>
        <v>#N/A</v>
      </c>
      <c r="F3244" t="e">
        <f>IF(E3244="ORG 6 / ORG 1",_xlfn.XLOOKUP(D3244,'Zip Code Lookup'!$A$115:$A$148,'Zip Code Lookup'!$C$115:$C$148,"ORG 1"),"N/A")</f>
        <v>#N/A</v>
      </c>
    </row>
    <row r="3245" spans="5:6" x14ac:dyDescent="0.25">
      <c r="E3245" t="e">
        <f>_xlfn.XLOOKUP(_xlfn.XLOOKUP(D3245,'Zip Code Lookup'!$F$29:$F$1276,'Zip Code Lookup'!$G$29:$G$1276),'Data Entry'!$AC$2:$AC$85,'Data Entry'!$AD$2:$AD$85,"Not Found")</f>
        <v>#N/A</v>
      </c>
      <c r="F3245" t="e">
        <f>IF(E3245="ORG 6 / ORG 1",_xlfn.XLOOKUP(D3245,'Zip Code Lookup'!$A$115:$A$148,'Zip Code Lookup'!$C$115:$C$148,"ORG 1"),"N/A")</f>
        <v>#N/A</v>
      </c>
    </row>
    <row r="3246" spans="5:6" x14ac:dyDescent="0.25">
      <c r="E3246" t="e">
        <f>_xlfn.XLOOKUP(_xlfn.XLOOKUP(D3246,'Zip Code Lookup'!$F$29:$F$1276,'Zip Code Lookup'!$G$29:$G$1276),'Data Entry'!$AC$2:$AC$85,'Data Entry'!$AD$2:$AD$85,"Not Found")</f>
        <v>#N/A</v>
      </c>
      <c r="F3246" t="e">
        <f>IF(E3246="ORG 6 / ORG 1",_xlfn.XLOOKUP(D3246,'Zip Code Lookup'!$A$115:$A$148,'Zip Code Lookup'!$C$115:$C$148,"ORG 1"),"N/A")</f>
        <v>#N/A</v>
      </c>
    </row>
    <row r="3247" spans="5:6" x14ac:dyDescent="0.25">
      <c r="E3247" t="e">
        <f>_xlfn.XLOOKUP(_xlfn.XLOOKUP(D3247,'Zip Code Lookup'!$F$29:$F$1276,'Zip Code Lookup'!$G$29:$G$1276),'Data Entry'!$AC$2:$AC$85,'Data Entry'!$AD$2:$AD$85,"Not Found")</f>
        <v>#N/A</v>
      </c>
      <c r="F3247" t="e">
        <f>IF(E3247="ORG 6 / ORG 1",_xlfn.XLOOKUP(D3247,'Zip Code Lookup'!$A$115:$A$148,'Zip Code Lookup'!$C$115:$C$148,"ORG 1"),"N/A")</f>
        <v>#N/A</v>
      </c>
    </row>
    <row r="3248" spans="5:6" x14ac:dyDescent="0.25">
      <c r="E3248" t="e">
        <f>_xlfn.XLOOKUP(_xlfn.XLOOKUP(D3248,'Zip Code Lookup'!$F$29:$F$1276,'Zip Code Lookup'!$G$29:$G$1276),'Data Entry'!$AC$2:$AC$85,'Data Entry'!$AD$2:$AD$85,"Not Found")</f>
        <v>#N/A</v>
      </c>
      <c r="F3248" t="e">
        <f>IF(E3248="ORG 6 / ORG 1",_xlfn.XLOOKUP(D3248,'Zip Code Lookup'!$A$115:$A$148,'Zip Code Lookup'!$C$115:$C$148,"ORG 1"),"N/A")</f>
        <v>#N/A</v>
      </c>
    </row>
    <row r="3249" spans="5:6" x14ac:dyDescent="0.25">
      <c r="E3249" t="e">
        <f>_xlfn.XLOOKUP(_xlfn.XLOOKUP(D3249,'Zip Code Lookup'!$F$29:$F$1276,'Zip Code Lookup'!$G$29:$G$1276),'Data Entry'!$AC$2:$AC$85,'Data Entry'!$AD$2:$AD$85,"Not Found")</f>
        <v>#N/A</v>
      </c>
      <c r="F3249" t="e">
        <f>IF(E3249="ORG 6 / ORG 1",_xlfn.XLOOKUP(D3249,'Zip Code Lookup'!$A$115:$A$148,'Zip Code Lookup'!$C$115:$C$148,"ORG 1"),"N/A")</f>
        <v>#N/A</v>
      </c>
    </row>
    <row r="3250" spans="5:6" x14ac:dyDescent="0.25">
      <c r="E3250" t="e">
        <f>_xlfn.XLOOKUP(_xlfn.XLOOKUP(D3250,'Zip Code Lookup'!$F$29:$F$1276,'Zip Code Lookup'!$G$29:$G$1276),'Data Entry'!$AC$2:$AC$85,'Data Entry'!$AD$2:$AD$85,"Not Found")</f>
        <v>#N/A</v>
      </c>
      <c r="F3250" t="e">
        <f>IF(E3250="ORG 6 / ORG 1",_xlfn.XLOOKUP(D3250,'Zip Code Lookup'!$A$115:$A$148,'Zip Code Lookup'!$C$115:$C$148,"ORG 1"),"N/A")</f>
        <v>#N/A</v>
      </c>
    </row>
    <row r="3251" spans="5:6" x14ac:dyDescent="0.25">
      <c r="E3251" t="e">
        <f>_xlfn.XLOOKUP(_xlfn.XLOOKUP(D3251,'Zip Code Lookup'!$F$29:$F$1276,'Zip Code Lookup'!$G$29:$G$1276),'Data Entry'!$AC$2:$AC$85,'Data Entry'!$AD$2:$AD$85,"Not Found")</f>
        <v>#N/A</v>
      </c>
      <c r="F3251" t="e">
        <f>IF(E3251="ORG 6 / ORG 1",_xlfn.XLOOKUP(D3251,'Zip Code Lookup'!$A$115:$A$148,'Zip Code Lookup'!$C$115:$C$148,"ORG 1"),"N/A")</f>
        <v>#N/A</v>
      </c>
    </row>
    <row r="3252" spans="5:6" x14ac:dyDescent="0.25">
      <c r="E3252" t="e">
        <f>_xlfn.XLOOKUP(_xlfn.XLOOKUP(D3252,'Zip Code Lookup'!$F$29:$F$1276,'Zip Code Lookup'!$G$29:$G$1276),'Data Entry'!$AC$2:$AC$85,'Data Entry'!$AD$2:$AD$85,"Not Found")</f>
        <v>#N/A</v>
      </c>
      <c r="F3252" t="e">
        <f>IF(E3252="ORG 6 / ORG 1",_xlfn.XLOOKUP(D3252,'Zip Code Lookup'!$A$115:$A$148,'Zip Code Lookup'!$C$115:$C$148,"ORG 1"),"N/A")</f>
        <v>#N/A</v>
      </c>
    </row>
    <row r="3253" spans="5:6" x14ac:dyDescent="0.25">
      <c r="E3253" t="e">
        <f>_xlfn.XLOOKUP(_xlfn.XLOOKUP(D3253,'Zip Code Lookup'!$F$29:$F$1276,'Zip Code Lookup'!$G$29:$G$1276),'Data Entry'!$AC$2:$AC$85,'Data Entry'!$AD$2:$AD$85,"Not Found")</f>
        <v>#N/A</v>
      </c>
      <c r="F3253" t="e">
        <f>IF(E3253="ORG 6 / ORG 1",_xlfn.XLOOKUP(D3253,'Zip Code Lookup'!$A$115:$A$148,'Zip Code Lookup'!$C$115:$C$148,"ORG 1"),"N/A")</f>
        <v>#N/A</v>
      </c>
    </row>
    <row r="3254" spans="5:6" x14ac:dyDescent="0.25">
      <c r="E3254" t="e">
        <f>_xlfn.XLOOKUP(_xlfn.XLOOKUP(D3254,'Zip Code Lookup'!$F$29:$F$1276,'Zip Code Lookup'!$G$29:$G$1276),'Data Entry'!$AC$2:$AC$85,'Data Entry'!$AD$2:$AD$85,"Not Found")</f>
        <v>#N/A</v>
      </c>
      <c r="F3254" t="e">
        <f>IF(E3254="ORG 6 / ORG 1",_xlfn.XLOOKUP(D3254,'Zip Code Lookup'!$A$115:$A$148,'Zip Code Lookup'!$C$115:$C$148,"ORG 1"),"N/A")</f>
        <v>#N/A</v>
      </c>
    </row>
    <row r="3255" spans="5:6" x14ac:dyDescent="0.25">
      <c r="E3255" t="e">
        <f>_xlfn.XLOOKUP(_xlfn.XLOOKUP(D3255,'Zip Code Lookup'!$F$29:$F$1276,'Zip Code Lookup'!$G$29:$G$1276),'Data Entry'!$AC$2:$AC$85,'Data Entry'!$AD$2:$AD$85,"Not Found")</f>
        <v>#N/A</v>
      </c>
      <c r="F3255" t="e">
        <f>IF(E3255="ORG 6 / ORG 1",_xlfn.XLOOKUP(D3255,'Zip Code Lookup'!$A$115:$A$148,'Zip Code Lookup'!$C$115:$C$148,"ORG 1"),"N/A")</f>
        <v>#N/A</v>
      </c>
    </row>
    <row r="3256" spans="5:6" x14ac:dyDescent="0.25">
      <c r="E3256" t="e">
        <f>_xlfn.XLOOKUP(_xlfn.XLOOKUP(D3256,'Zip Code Lookup'!$F$29:$F$1276,'Zip Code Lookup'!$G$29:$G$1276),'Data Entry'!$AC$2:$AC$85,'Data Entry'!$AD$2:$AD$85,"Not Found")</f>
        <v>#N/A</v>
      </c>
      <c r="F3256" t="e">
        <f>IF(E3256="ORG 6 / ORG 1",_xlfn.XLOOKUP(D3256,'Zip Code Lookup'!$A$115:$A$148,'Zip Code Lookup'!$C$115:$C$148,"ORG 1"),"N/A")</f>
        <v>#N/A</v>
      </c>
    </row>
    <row r="3257" spans="5:6" x14ac:dyDescent="0.25">
      <c r="E3257" t="e">
        <f>_xlfn.XLOOKUP(_xlfn.XLOOKUP(D3257,'Zip Code Lookup'!$F$29:$F$1276,'Zip Code Lookup'!$G$29:$G$1276),'Data Entry'!$AC$2:$AC$85,'Data Entry'!$AD$2:$AD$85,"Not Found")</f>
        <v>#N/A</v>
      </c>
      <c r="F3257" t="e">
        <f>IF(E3257="ORG 6 / ORG 1",_xlfn.XLOOKUP(D3257,'Zip Code Lookup'!$A$115:$A$148,'Zip Code Lookup'!$C$115:$C$148,"ORG 1"),"N/A")</f>
        <v>#N/A</v>
      </c>
    </row>
    <row r="3258" spans="5:6" x14ac:dyDescent="0.25">
      <c r="E3258" t="e">
        <f>_xlfn.XLOOKUP(_xlfn.XLOOKUP(D3258,'Zip Code Lookup'!$F$29:$F$1276,'Zip Code Lookup'!$G$29:$G$1276),'Data Entry'!$AC$2:$AC$85,'Data Entry'!$AD$2:$AD$85,"Not Found")</f>
        <v>#N/A</v>
      </c>
      <c r="F3258" t="e">
        <f>IF(E3258="ORG 6 / ORG 1",_xlfn.XLOOKUP(D3258,'Zip Code Lookup'!$A$115:$A$148,'Zip Code Lookup'!$C$115:$C$148,"ORG 1"),"N/A")</f>
        <v>#N/A</v>
      </c>
    </row>
    <row r="3259" spans="5:6" x14ac:dyDescent="0.25">
      <c r="E3259" t="e">
        <f>_xlfn.XLOOKUP(_xlfn.XLOOKUP(D3259,'Zip Code Lookup'!$F$29:$F$1276,'Zip Code Lookup'!$G$29:$G$1276),'Data Entry'!$AC$2:$AC$85,'Data Entry'!$AD$2:$AD$85,"Not Found")</f>
        <v>#N/A</v>
      </c>
      <c r="F3259" t="e">
        <f>IF(E3259="ORG 6 / ORG 1",_xlfn.XLOOKUP(D3259,'Zip Code Lookup'!$A$115:$A$148,'Zip Code Lookup'!$C$115:$C$148,"ORG 1"),"N/A")</f>
        <v>#N/A</v>
      </c>
    </row>
    <row r="3260" spans="5:6" x14ac:dyDescent="0.25">
      <c r="E3260" t="e">
        <f>_xlfn.XLOOKUP(_xlfn.XLOOKUP(D3260,'Zip Code Lookup'!$F$29:$F$1276,'Zip Code Lookup'!$G$29:$G$1276),'Data Entry'!$AC$2:$AC$85,'Data Entry'!$AD$2:$AD$85,"Not Found")</f>
        <v>#N/A</v>
      </c>
      <c r="F3260" t="e">
        <f>IF(E3260="ORG 6 / ORG 1",_xlfn.XLOOKUP(D3260,'Zip Code Lookup'!$A$115:$A$148,'Zip Code Lookup'!$C$115:$C$148,"ORG 1"),"N/A")</f>
        <v>#N/A</v>
      </c>
    </row>
    <row r="3261" spans="5:6" x14ac:dyDescent="0.25">
      <c r="E3261" t="e">
        <f>_xlfn.XLOOKUP(_xlfn.XLOOKUP(D3261,'Zip Code Lookup'!$F$29:$F$1276,'Zip Code Lookup'!$G$29:$G$1276),'Data Entry'!$AC$2:$AC$85,'Data Entry'!$AD$2:$AD$85,"Not Found")</f>
        <v>#N/A</v>
      </c>
      <c r="F3261" t="e">
        <f>IF(E3261="ORG 6 / ORG 1",_xlfn.XLOOKUP(D3261,'Zip Code Lookup'!$A$115:$A$148,'Zip Code Lookup'!$C$115:$C$148,"ORG 1"),"N/A")</f>
        <v>#N/A</v>
      </c>
    </row>
    <row r="3262" spans="5:6" x14ac:dyDescent="0.25">
      <c r="E3262" t="e">
        <f>_xlfn.XLOOKUP(_xlfn.XLOOKUP(D3262,'Zip Code Lookup'!$F$29:$F$1276,'Zip Code Lookup'!$G$29:$G$1276),'Data Entry'!$AC$2:$AC$85,'Data Entry'!$AD$2:$AD$85,"Not Found")</f>
        <v>#N/A</v>
      </c>
      <c r="F3262" t="e">
        <f>IF(E3262="ORG 6 / ORG 1",_xlfn.XLOOKUP(D3262,'Zip Code Lookup'!$A$115:$A$148,'Zip Code Lookup'!$C$115:$C$148,"ORG 1"),"N/A")</f>
        <v>#N/A</v>
      </c>
    </row>
    <row r="3263" spans="5:6" x14ac:dyDescent="0.25">
      <c r="E3263" t="e">
        <f>_xlfn.XLOOKUP(_xlfn.XLOOKUP(D3263,'Zip Code Lookup'!$F$29:$F$1276,'Zip Code Lookup'!$G$29:$G$1276),'Data Entry'!$AC$2:$AC$85,'Data Entry'!$AD$2:$AD$85,"Not Found")</f>
        <v>#N/A</v>
      </c>
      <c r="F3263" t="e">
        <f>IF(E3263="ORG 6 / ORG 1",_xlfn.XLOOKUP(D3263,'Zip Code Lookup'!$A$115:$A$148,'Zip Code Lookup'!$C$115:$C$148,"ORG 1"),"N/A")</f>
        <v>#N/A</v>
      </c>
    </row>
    <row r="3264" spans="5:6" x14ac:dyDescent="0.25">
      <c r="E3264" t="e">
        <f>_xlfn.XLOOKUP(_xlfn.XLOOKUP(D3264,'Zip Code Lookup'!$F$29:$F$1276,'Zip Code Lookup'!$G$29:$G$1276),'Data Entry'!$AC$2:$AC$85,'Data Entry'!$AD$2:$AD$85,"Not Found")</f>
        <v>#N/A</v>
      </c>
      <c r="F3264" t="e">
        <f>IF(E3264="ORG 6 / ORG 1",_xlfn.XLOOKUP(D3264,'Zip Code Lookup'!$A$115:$A$148,'Zip Code Lookup'!$C$115:$C$148,"ORG 1"),"N/A")</f>
        <v>#N/A</v>
      </c>
    </row>
    <row r="3265" spans="5:6" x14ac:dyDescent="0.25">
      <c r="E3265" t="e">
        <f>_xlfn.XLOOKUP(_xlfn.XLOOKUP(D3265,'Zip Code Lookup'!$F$29:$F$1276,'Zip Code Lookup'!$G$29:$G$1276),'Data Entry'!$AC$2:$AC$85,'Data Entry'!$AD$2:$AD$85,"Not Found")</f>
        <v>#N/A</v>
      </c>
      <c r="F3265" t="e">
        <f>IF(E3265="ORG 6 / ORG 1",_xlfn.XLOOKUP(D3265,'Zip Code Lookup'!$A$115:$A$148,'Zip Code Lookup'!$C$115:$C$148,"ORG 1"),"N/A")</f>
        <v>#N/A</v>
      </c>
    </row>
    <row r="3266" spans="5:6" x14ac:dyDescent="0.25">
      <c r="E3266" t="e">
        <f>_xlfn.XLOOKUP(_xlfn.XLOOKUP(D3266,'Zip Code Lookup'!$F$29:$F$1276,'Zip Code Lookup'!$G$29:$G$1276),'Data Entry'!$AC$2:$AC$85,'Data Entry'!$AD$2:$AD$85,"Not Found")</f>
        <v>#N/A</v>
      </c>
      <c r="F3266" t="e">
        <f>IF(E3266="ORG 6 / ORG 1",_xlfn.XLOOKUP(D3266,'Zip Code Lookup'!$A$115:$A$148,'Zip Code Lookup'!$C$115:$C$148,"ORG 1"),"N/A")</f>
        <v>#N/A</v>
      </c>
    </row>
    <row r="3267" spans="5:6" x14ac:dyDescent="0.25">
      <c r="E3267" t="e">
        <f>_xlfn.XLOOKUP(_xlfn.XLOOKUP(D3267,'Zip Code Lookup'!$F$29:$F$1276,'Zip Code Lookup'!$G$29:$G$1276),'Data Entry'!$AC$2:$AC$85,'Data Entry'!$AD$2:$AD$85,"Not Found")</f>
        <v>#N/A</v>
      </c>
      <c r="F3267" t="e">
        <f>IF(E3267="ORG 6 / ORG 1",_xlfn.XLOOKUP(D3267,'Zip Code Lookup'!$A$115:$A$148,'Zip Code Lookup'!$C$115:$C$148,"ORG 1"),"N/A")</f>
        <v>#N/A</v>
      </c>
    </row>
    <row r="3268" spans="5:6" x14ac:dyDescent="0.25">
      <c r="E3268" t="e">
        <f>_xlfn.XLOOKUP(_xlfn.XLOOKUP(D3268,'Zip Code Lookup'!$F$29:$F$1276,'Zip Code Lookup'!$G$29:$G$1276),'Data Entry'!$AC$2:$AC$85,'Data Entry'!$AD$2:$AD$85,"Not Found")</f>
        <v>#N/A</v>
      </c>
      <c r="F3268" t="e">
        <f>IF(E3268="ORG 6 / ORG 1",_xlfn.XLOOKUP(D3268,'Zip Code Lookup'!$A$115:$A$148,'Zip Code Lookup'!$C$115:$C$148,"ORG 1"),"N/A")</f>
        <v>#N/A</v>
      </c>
    </row>
    <row r="3269" spans="5:6" x14ac:dyDescent="0.25">
      <c r="E3269" t="e">
        <f>_xlfn.XLOOKUP(_xlfn.XLOOKUP(D3269,'Zip Code Lookup'!$F$29:$F$1276,'Zip Code Lookup'!$G$29:$G$1276),'Data Entry'!$AC$2:$AC$85,'Data Entry'!$AD$2:$AD$85,"Not Found")</f>
        <v>#N/A</v>
      </c>
      <c r="F3269" t="e">
        <f>IF(E3269="ORG 6 / ORG 1",_xlfn.XLOOKUP(D3269,'Zip Code Lookup'!$A$115:$A$148,'Zip Code Lookup'!$C$115:$C$148,"ORG 1"),"N/A")</f>
        <v>#N/A</v>
      </c>
    </row>
    <row r="3270" spans="5:6" x14ac:dyDescent="0.25">
      <c r="E3270" t="e">
        <f>_xlfn.XLOOKUP(_xlfn.XLOOKUP(D3270,'Zip Code Lookup'!$F$29:$F$1276,'Zip Code Lookup'!$G$29:$G$1276),'Data Entry'!$AC$2:$AC$85,'Data Entry'!$AD$2:$AD$85,"Not Found")</f>
        <v>#N/A</v>
      </c>
      <c r="F3270" t="e">
        <f>IF(E3270="ORG 6 / ORG 1",_xlfn.XLOOKUP(D3270,'Zip Code Lookup'!$A$115:$A$148,'Zip Code Lookup'!$C$115:$C$148,"ORG 1"),"N/A")</f>
        <v>#N/A</v>
      </c>
    </row>
    <row r="3271" spans="5:6" x14ac:dyDescent="0.25">
      <c r="E3271" t="e">
        <f>_xlfn.XLOOKUP(_xlfn.XLOOKUP(D3271,'Zip Code Lookup'!$F$29:$F$1276,'Zip Code Lookup'!$G$29:$G$1276),'Data Entry'!$AC$2:$AC$85,'Data Entry'!$AD$2:$AD$85,"Not Found")</f>
        <v>#N/A</v>
      </c>
      <c r="F3271" t="e">
        <f>IF(E3271="ORG 6 / ORG 1",_xlfn.XLOOKUP(D3271,'Zip Code Lookup'!$A$115:$A$148,'Zip Code Lookup'!$C$115:$C$148,"ORG 1"),"N/A")</f>
        <v>#N/A</v>
      </c>
    </row>
    <row r="3272" spans="5:6" x14ac:dyDescent="0.25">
      <c r="E3272" t="e">
        <f>_xlfn.XLOOKUP(_xlfn.XLOOKUP(D3272,'Zip Code Lookup'!$F$29:$F$1276,'Zip Code Lookup'!$G$29:$G$1276),'Data Entry'!$AC$2:$AC$85,'Data Entry'!$AD$2:$AD$85,"Not Found")</f>
        <v>#N/A</v>
      </c>
      <c r="F3272" t="e">
        <f>IF(E3272="ORG 6 / ORG 1",_xlfn.XLOOKUP(D3272,'Zip Code Lookup'!$A$115:$A$148,'Zip Code Lookup'!$C$115:$C$148,"ORG 1"),"N/A")</f>
        <v>#N/A</v>
      </c>
    </row>
    <row r="3273" spans="5:6" x14ac:dyDescent="0.25">
      <c r="E3273" t="e">
        <f>_xlfn.XLOOKUP(_xlfn.XLOOKUP(D3273,'Zip Code Lookup'!$F$29:$F$1276,'Zip Code Lookup'!$G$29:$G$1276),'Data Entry'!$AC$2:$AC$85,'Data Entry'!$AD$2:$AD$85,"Not Found")</f>
        <v>#N/A</v>
      </c>
      <c r="F3273" t="e">
        <f>IF(E3273="ORG 6 / ORG 1",_xlfn.XLOOKUP(D3273,'Zip Code Lookup'!$A$115:$A$148,'Zip Code Lookup'!$C$115:$C$148,"ORG 1"),"N/A")</f>
        <v>#N/A</v>
      </c>
    </row>
    <row r="3274" spans="5:6" x14ac:dyDescent="0.25">
      <c r="E3274" t="e">
        <f>_xlfn.XLOOKUP(_xlfn.XLOOKUP(D3274,'Zip Code Lookup'!$F$29:$F$1276,'Zip Code Lookup'!$G$29:$G$1276),'Data Entry'!$AC$2:$AC$85,'Data Entry'!$AD$2:$AD$85,"Not Found")</f>
        <v>#N/A</v>
      </c>
      <c r="F3274" t="e">
        <f>IF(E3274="ORG 6 / ORG 1",_xlfn.XLOOKUP(D3274,'Zip Code Lookup'!$A$115:$A$148,'Zip Code Lookup'!$C$115:$C$148,"ORG 1"),"N/A")</f>
        <v>#N/A</v>
      </c>
    </row>
    <row r="3275" spans="5:6" x14ac:dyDescent="0.25">
      <c r="E3275" t="e">
        <f>_xlfn.XLOOKUP(_xlfn.XLOOKUP(D3275,'Zip Code Lookup'!$F$29:$F$1276,'Zip Code Lookup'!$G$29:$G$1276),'Data Entry'!$AC$2:$AC$85,'Data Entry'!$AD$2:$AD$85,"Not Found")</f>
        <v>#N/A</v>
      </c>
      <c r="F3275" t="e">
        <f>IF(E3275="ORG 6 / ORG 1",_xlfn.XLOOKUP(D3275,'Zip Code Lookup'!$A$115:$A$148,'Zip Code Lookup'!$C$115:$C$148,"ORG 1"),"N/A")</f>
        <v>#N/A</v>
      </c>
    </row>
    <row r="3276" spans="5:6" x14ac:dyDescent="0.25">
      <c r="E3276" t="e">
        <f>_xlfn.XLOOKUP(_xlfn.XLOOKUP(D3276,'Zip Code Lookup'!$F$29:$F$1276,'Zip Code Lookup'!$G$29:$G$1276),'Data Entry'!$AC$2:$AC$85,'Data Entry'!$AD$2:$AD$85,"Not Found")</f>
        <v>#N/A</v>
      </c>
      <c r="F3276" t="e">
        <f>IF(E3276="ORG 6 / ORG 1",_xlfn.XLOOKUP(D3276,'Zip Code Lookup'!$A$115:$A$148,'Zip Code Lookup'!$C$115:$C$148,"ORG 1"),"N/A")</f>
        <v>#N/A</v>
      </c>
    </row>
    <row r="3277" spans="5:6" x14ac:dyDescent="0.25">
      <c r="E3277" t="e">
        <f>_xlfn.XLOOKUP(_xlfn.XLOOKUP(D3277,'Zip Code Lookup'!$F$29:$F$1276,'Zip Code Lookup'!$G$29:$G$1276),'Data Entry'!$AC$2:$AC$85,'Data Entry'!$AD$2:$AD$85,"Not Found")</f>
        <v>#N/A</v>
      </c>
      <c r="F3277" t="e">
        <f>IF(E3277="ORG 6 / ORG 1",_xlfn.XLOOKUP(D3277,'Zip Code Lookup'!$A$115:$A$148,'Zip Code Lookup'!$C$115:$C$148,"ORG 1"),"N/A")</f>
        <v>#N/A</v>
      </c>
    </row>
    <row r="3278" spans="5:6" x14ac:dyDescent="0.25">
      <c r="E3278" t="e">
        <f>_xlfn.XLOOKUP(_xlfn.XLOOKUP(D3278,'Zip Code Lookup'!$F$29:$F$1276,'Zip Code Lookup'!$G$29:$G$1276),'Data Entry'!$AC$2:$AC$85,'Data Entry'!$AD$2:$AD$85,"Not Found")</f>
        <v>#N/A</v>
      </c>
      <c r="F3278" t="e">
        <f>IF(E3278="ORG 6 / ORG 1",_xlfn.XLOOKUP(D3278,'Zip Code Lookup'!$A$115:$A$148,'Zip Code Lookup'!$C$115:$C$148,"ORG 1"),"N/A")</f>
        <v>#N/A</v>
      </c>
    </row>
    <row r="3279" spans="5:6" x14ac:dyDescent="0.25">
      <c r="E3279" t="e">
        <f>_xlfn.XLOOKUP(_xlfn.XLOOKUP(D3279,'Zip Code Lookup'!$F$29:$F$1276,'Zip Code Lookup'!$G$29:$G$1276),'Data Entry'!$AC$2:$AC$85,'Data Entry'!$AD$2:$AD$85,"Not Found")</f>
        <v>#N/A</v>
      </c>
      <c r="F3279" t="e">
        <f>IF(E3279="ORG 6 / ORG 1",_xlfn.XLOOKUP(D3279,'Zip Code Lookup'!$A$115:$A$148,'Zip Code Lookup'!$C$115:$C$148,"ORG 1"),"N/A")</f>
        <v>#N/A</v>
      </c>
    </row>
    <row r="3280" spans="5:6" x14ac:dyDescent="0.25">
      <c r="E3280" t="e">
        <f>_xlfn.XLOOKUP(_xlfn.XLOOKUP(D3280,'Zip Code Lookup'!$F$29:$F$1276,'Zip Code Lookup'!$G$29:$G$1276),'Data Entry'!$AC$2:$AC$85,'Data Entry'!$AD$2:$AD$85,"Not Found")</f>
        <v>#N/A</v>
      </c>
      <c r="F3280" t="e">
        <f>IF(E3280="ORG 6 / ORG 1",_xlfn.XLOOKUP(D3280,'Zip Code Lookup'!$A$115:$A$148,'Zip Code Lookup'!$C$115:$C$148,"ORG 1"),"N/A")</f>
        <v>#N/A</v>
      </c>
    </row>
    <row r="3281" spans="5:6" x14ac:dyDescent="0.25">
      <c r="E3281" t="e">
        <f>_xlfn.XLOOKUP(_xlfn.XLOOKUP(D3281,'Zip Code Lookup'!$F$29:$F$1276,'Zip Code Lookup'!$G$29:$G$1276),'Data Entry'!$AC$2:$AC$85,'Data Entry'!$AD$2:$AD$85,"Not Found")</f>
        <v>#N/A</v>
      </c>
      <c r="F3281" t="e">
        <f>IF(E3281="ORG 6 / ORG 1",_xlfn.XLOOKUP(D3281,'Zip Code Lookup'!$A$115:$A$148,'Zip Code Lookup'!$C$115:$C$148,"ORG 1"),"N/A")</f>
        <v>#N/A</v>
      </c>
    </row>
    <row r="3282" spans="5:6" x14ac:dyDescent="0.25">
      <c r="E3282" t="e">
        <f>_xlfn.XLOOKUP(_xlfn.XLOOKUP(D3282,'Zip Code Lookup'!$F$29:$F$1276,'Zip Code Lookup'!$G$29:$G$1276),'Data Entry'!$AC$2:$AC$85,'Data Entry'!$AD$2:$AD$85,"Not Found")</f>
        <v>#N/A</v>
      </c>
      <c r="F3282" t="e">
        <f>IF(E3282="ORG 6 / ORG 1",_xlfn.XLOOKUP(D3282,'Zip Code Lookup'!$A$115:$A$148,'Zip Code Lookup'!$C$115:$C$148,"ORG 1"),"N/A")</f>
        <v>#N/A</v>
      </c>
    </row>
    <row r="3283" spans="5:6" x14ac:dyDescent="0.25">
      <c r="E3283" t="e">
        <f>_xlfn.XLOOKUP(_xlfn.XLOOKUP(D3283,'Zip Code Lookup'!$F$29:$F$1276,'Zip Code Lookup'!$G$29:$G$1276),'Data Entry'!$AC$2:$AC$85,'Data Entry'!$AD$2:$AD$85,"Not Found")</f>
        <v>#N/A</v>
      </c>
      <c r="F3283" t="e">
        <f>IF(E3283="ORG 6 / ORG 1",_xlfn.XLOOKUP(D3283,'Zip Code Lookup'!$A$115:$A$148,'Zip Code Lookup'!$C$115:$C$148,"ORG 1"),"N/A")</f>
        <v>#N/A</v>
      </c>
    </row>
    <row r="3284" spans="5:6" x14ac:dyDescent="0.25">
      <c r="E3284" t="e">
        <f>_xlfn.XLOOKUP(_xlfn.XLOOKUP(D3284,'Zip Code Lookup'!$F$29:$F$1276,'Zip Code Lookup'!$G$29:$G$1276),'Data Entry'!$AC$2:$AC$85,'Data Entry'!$AD$2:$AD$85,"Not Found")</f>
        <v>#N/A</v>
      </c>
      <c r="F3284" t="e">
        <f>IF(E3284="ORG 6 / ORG 1",_xlfn.XLOOKUP(D3284,'Zip Code Lookup'!$A$115:$A$148,'Zip Code Lookup'!$C$115:$C$148,"ORG 1"),"N/A")</f>
        <v>#N/A</v>
      </c>
    </row>
    <row r="3285" spans="5:6" x14ac:dyDescent="0.25">
      <c r="E3285" t="e">
        <f>_xlfn.XLOOKUP(_xlfn.XLOOKUP(D3285,'Zip Code Lookup'!$F$29:$F$1276,'Zip Code Lookup'!$G$29:$G$1276),'Data Entry'!$AC$2:$AC$85,'Data Entry'!$AD$2:$AD$85,"Not Found")</f>
        <v>#N/A</v>
      </c>
      <c r="F3285" t="e">
        <f>IF(E3285="ORG 6 / ORG 1",_xlfn.XLOOKUP(D3285,'Zip Code Lookup'!$A$115:$A$148,'Zip Code Lookup'!$C$115:$C$148,"ORG 1"),"N/A")</f>
        <v>#N/A</v>
      </c>
    </row>
    <row r="3286" spans="5:6" x14ac:dyDescent="0.25">
      <c r="E3286" t="e">
        <f>_xlfn.XLOOKUP(_xlfn.XLOOKUP(D3286,'Zip Code Lookup'!$F$29:$F$1276,'Zip Code Lookup'!$G$29:$G$1276),'Data Entry'!$AC$2:$AC$85,'Data Entry'!$AD$2:$AD$85,"Not Found")</f>
        <v>#N/A</v>
      </c>
      <c r="F3286" t="e">
        <f>IF(E3286="ORG 6 / ORG 1",_xlfn.XLOOKUP(D3286,'Zip Code Lookup'!$A$115:$A$148,'Zip Code Lookup'!$C$115:$C$148,"ORG 1"),"N/A")</f>
        <v>#N/A</v>
      </c>
    </row>
    <row r="3287" spans="5:6" x14ac:dyDescent="0.25">
      <c r="E3287" t="e">
        <f>_xlfn.XLOOKUP(_xlfn.XLOOKUP(D3287,'Zip Code Lookup'!$F$29:$F$1276,'Zip Code Lookup'!$G$29:$G$1276),'Data Entry'!$AC$2:$AC$85,'Data Entry'!$AD$2:$AD$85,"Not Found")</f>
        <v>#N/A</v>
      </c>
      <c r="F3287" t="e">
        <f>IF(E3287="ORG 6 / ORG 1",_xlfn.XLOOKUP(D3287,'Zip Code Lookup'!$A$115:$A$148,'Zip Code Lookup'!$C$115:$C$148,"ORG 1"),"N/A")</f>
        <v>#N/A</v>
      </c>
    </row>
    <row r="3288" spans="5:6" x14ac:dyDescent="0.25">
      <c r="E3288" t="e">
        <f>_xlfn.XLOOKUP(_xlfn.XLOOKUP(D3288,'Zip Code Lookup'!$F$29:$F$1276,'Zip Code Lookup'!$G$29:$G$1276),'Data Entry'!$AC$2:$AC$85,'Data Entry'!$AD$2:$AD$85,"Not Found")</f>
        <v>#N/A</v>
      </c>
      <c r="F3288" t="e">
        <f>IF(E3288="ORG 6 / ORG 1",_xlfn.XLOOKUP(D3288,'Zip Code Lookup'!$A$115:$A$148,'Zip Code Lookup'!$C$115:$C$148,"ORG 1"),"N/A")</f>
        <v>#N/A</v>
      </c>
    </row>
    <row r="3289" spans="5:6" x14ac:dyDescent="0.25">
      <c r="E3289" t="e">
        <f>_xlfn.XLOOKUP(_xlfn.XLOOKUP(D3289,'Zip Code Lookup'!$F$29:$F$1276,'Zip Code Lookup'!$G$29:$G$1276),'Data Entry'!$AC$2:$AC$85,'Data Entry'!$AD$2:$AD$85,"Not Found")</f>
        <v>#N/A</v>
      </c>
      <c r="F3289" t="e">
        <f>IF(E3289="ORG 6 / ORG 1",_xlfn.XLOOKUP(D3289,'Zip Code Lookup'!$A$115:$A$148,'Zip Code Lookup'!$C$115:$C$148,"ORG 1"),"N/A")</f>
        <v>#N/A</v>
      </c>
    </row>
    <row r="3290" spans="5:6" x14ac:dyDescent="0.25">
      <c r="E3290" t="e">
        <f>_xlfn.XLOOKUP(_xlfn.XLOOKUP(D3290,'Zip Code Lookup'!$F$29:$F$1276,'Zip Code Lookup'!$G$29:$G$1276),'Data Entry'!$AC$2:$AC$85,'Data Entry'!$AD$2:$AD$85,"Not Found")</f>
        <v>#N/A</v>
      </c>
      <c r="F3290" t="e">
        <f>IF(E3290="ORG 6 / ORG 1",_xlfn.XLOOKUP(D3290,'Zip Code Lookup'!$A$115:$A$148,'Zip Code Lookup'!$C$115:$C$148,"ORG 1"),"N/A")</f>
        <v>#N/A</v>
      </c>
    </row>
    <row r="3291" spans="5:6" x14ac:dyDescent="0.25">
      <c r="E3291" t="e">
        <f>_xlfn.XLOOKUP(_xlfn.XLOOKUP(D3291,'Zip Code Lookup'!$F$29:$F$1276,'Zip Code Lookup'!$G$29:$G$1276),'Data Entry'!$AC$2:$AC$85,'Data Entry'!$AD$2:$AD$85,"Not Found")</f>
        <v>#N/A</v>
      </c>
      <c r="F3291" t="e">
        <f>IF(E3291="ORG 6 / ORG 1",_xlfn.XLOOKUP(D3291,'Zip Code Lookup'!$A$115:$A$148,'Zip Code Lookup'!$C$115:$C$148,"ORG 1"),"N/A")</f>
        <v>#N/A</v>
      </c>
    </row>
    <row r="3292" spans="5:6" x14ac:dyDescent="0.25">
      <c r="E3292" t="e">
        <f>_xlfn.XLOOKUP(_xlfn.XLOOKUP(D3292,'Zip Code Lookup'!$F$29:$F$1276,'Zip Code Lookup'!$G$29:$G$1276),'Data Entry'!$AC$2:$AC$85,'Data Entry'!$AD$2:$AD$85,"Not Found")</f>
        <v>#N/A</v>
      </c>
      <c r="F3292" t="e">
        <f>IF(E3292="ORG 6 / ORG 1",_xlfn.XLOOKUP(D3292,'Zip Code Lookup'!$A$115:$A$148,'Zip Code Lookup'!$C$115:$C$148,"ORG 1"),"N/A")</f>
        <v>#N/A</v>
      </c>
    </row>
    <row r="3293" spans="5:6" x14ac:dyDescent="0.25">
      <c r="E3293" t="e">
        <f>_xlfn.XLOOKUP(_xlfn.XLOOKUP(D3293,'Zip Code Lookup'!$F$29:$F$1276,'Zip Code Lookup'!$G$29:$G$1276),'Data Entry'!$AC$2:$AC$85,'Data Entry'!$AD$2:$AD$85,"Not Found")</f>
        <v>#N/A</v>
      </c>
      <c r="F3293" t="e">
        <f>IF(E3293="ORG 6 / ORG 1",_xlfn.XLOOKUP(D3293,'Zip Code Lookup'!$A$115:$A$148,'Zip Code Lookup'!$C$115:$C$148,"ORG 1"),"N/A")</f>
        <v>#N/A</v>
      </c>
    </row>
    <row r="3294" spans="5:6" x14ac:dyDescent="0.25">
      <c r="E3294" t="e">
        <f>_xlfn.XLOOKUP(_xlfn.XLOOKUP(D3294,'Zip Code Lookup'!$F$29:$F$1276,'Zip Code Lookup'!$G$29:$G$1276),'Data Entry'!$AC$2:$AC$85,'Data Entry'!$AD$2:$AD$85,"Not Found")</f>
        <v>#N/A</v>
      </c>
      <c r="F3294" t="e">
        <f>IF(E3294="ORG 6 / ORG 1",_xlfn.XLOOKUP(D3294,'Zip Code Lookup'!$A$115:$A$148,'Zip Code Lookup'!$C$115:$C$148,"ORG 1"),"N/A")</f>
        <v>#N/A</v>
      </c>
    </row>
    <row r="3295" spans="5:6" x14ac:dyDescent="0.25">
      <c r="E3295" t="e">
        <f>_xlfn.XLOOKUP(_xlfn.XLOOKUP(D3295,'Zip Code Lookup'!$F$29:$F$1276,'Zip Code Lookup'!$G$29:$G$1276),'Data Entry'!$AC$2:$AC$85,'Data Entry'!$AD$2:$AD$85,"Not Found")</f>
        <v>#N/A</v>
      </c>
      <c r="F3295" t="e">
        <f>IF(E3295="ORG 6 / ORG 1",_xlfn.XLOOKUP(D3295,'Zip Code Lookup'!$A$115:$A$148,'Zip Code Lookup'!$C$115:$C$148,"ORG 1"),"N/A")</f>
        <v>#N/A</v>
      </c>
    </row>
    <row r="3296" spans="5:6" x14ac:dyDescent="0.25">
      <c r="E3296" t="e">
        <f>_xlfn.XLOOKUP(_xlfn.XLOOKUP(D3296,'Zip Code Lookup'!$F$29:$F$1276,'Zip Code Lookup'!$G$29:$G$1276),'Data Entry'!$AC$2:$AC$85,'Data Entry'!$AD$2:$AD$85,"Not Found")</f>
        <v>#N/A</v>
      </c>
      <c r="F3296" t="e">
        <f>IF(E3296="ORG 6 / ORG 1",_xlfn.XLOOKUP(D3296,'Zip Code Lookup'!$A$115:$A$148,'Zip Code Lookup'!$C$115:$C$148,"ORG 1"),"N/A")</f>
        <v>#N/A</v>
      </c>
    </row>
    <row r="3297" spans="5:6" x14ac:dyDescent="0.25">
      <c r="E3297" t="e">
        <f>_xlfn.XLOOKUP(_xlfn.XLOOKUP(D3297,'Zip Code Lookup'!$F$29:$F$1276,'Zip Code Lookup'!$G$29:$G$1276),'Data Entry'!$AC$2:$AC$85,'Data Entry'!$AD$2:$AD$85,"Not Found")</f>
        <v>#N/A</v>
      </c>
      <c r="F3297" t="e">
        <f>IF(E3297="ORG 6 / ORG 1",_xlfn.XLOOKUP(D3297,'Zip Code Lookup'!$A$115:$A$148,'Zip Code Lookup'!$C$115:$C$148,"ORG 1"),"N/A")</f>
        <v>#N/A</v>
      </c>
    </row>
    <row r="3298" spans="5:6" x14ac:dyDescent="0.25">
      <c r="E3298" t="e">
        <f>_xlfn.XLOOKUP(_xlfn.XLOOKUP(D3298,'Zip Code Lookup'!$F$29:$F$1276,'Zip Code Lookup'!$G$29:$G$1276),'Data Entry'!$AC$2:$AC$85,'Data Entry'!$AD$2:$AD$85,"Not Found")</f>
        <v>#N/A</v>
      </c>
      <c r="F3298" t="e">
        <f>IF(E3298="ORG 6 / ORG 1",_xlfn.XLOOKUP(D3298,'Zip Code Lookup'!$A$115:$A$148,'Zip Code Lookup'!$C$115:$C$148,"ORG 1"),"N/A")</f>
        <v>#N/A</v>
      </c>
    </row>
    <row r="3299" spans="5:6" x14ac:dyDescent="0.25">
      <c r="E3299" t="e">
        <f>_xlfn.XLOOKUP(_xlfn.XLOOKUP(D3299,'Zip Code Lookup'!$F$29:$F$1276,'Zip Code Lookup'!$G$29:$G$1276),'Data Entry'!$AC$2:$AC$85,'Data Entry'!$AD$2:$AD$85,"Not Found")</f>
        <v>#N/A</v>
      </c>
      <c r="F3299" t="e">
        <f>IF(E3299="ORG 6 / ORG 1",_xlfn.XLOOKUP(D3299,'Zip Code Lookup'!$A$115:$A$148,'Zip Code Lookup'!$C$115:$C$148,"ORG 1"),"N/A")</f>
        <v>#N/A</v>
      </c>
    </row>
    <row r="3300" spans="5:6" x14ac:dyDescent="0.25">
      <c r="E3300" t="e">
        <f>_xlfn.XLOOKUP(_xlfn.XLOOKUP(D3300,'Zip Code Lookup'!$F$29:$F$1276,'Zip Code Lookup'!$G$29:$G$1276),'Data Entry'!$AC$2:$AC$85,'Data Entry'!$AD$2:$AD$85,"Not Found")</f>
        <v>#N/A</v>
      </c>
      <c r="F3300" t="e">
        <f>IF(E3300="ORG 6 / ORG 1",_xlfn.XLOOKUP(D3300,'Zip Code Lookup'!$A$115:$A$148,'Zip Code Lookup'!$C$115:$C$148,"ORG 1"),"N/A")</f>
        <v>#N/A</v>
      </c>
    </row>
    <row r="3301" spans="5:6" x14ac:dyDescent="0.25">
      <c r="E3301" t="e">
        <f>_xlfn.XLOOKUP(_xlfn.XLOOKUP(D3301,'Zip Code Lookup'!$F$29:$F$1276,'Zip Code Lookup'!$G$29:$G$1276),'Data Entry'!$AC$2:$AC$85,'Data Entry'!$AD$2:$AD$85,"Not Found")</f>
        <v>#N/A</v>
      </c>
      <c r="F3301" t="e">
        <f>IF(E3301="ORG 6 / ORG 1",_xlfn.XLOOKUP(D3301,'Zip Code Lookup'!$A$115:$A$148,'Zip Code Lookup'!$C$115:$C$148,"ORG 1"),"N/A")</f>
        <v>#N/A</v>
      </c>
    </row>
    <row r="3302" spans="5:6" x14ac:dyDescent="0.25">
      <c r="E3302" t="e">
        <f>_xlfn.XLOOKUP(_xlfn.XLOOKUP(D3302,'Zip Code Lookup'!$F$29:$F$1276,'Zip Code Lookup'!$G$29:$G$1276),'Data Entry'!$AC$2:$AC$85,'Data Entry'!$AD$2:$AD$85,"Not Found")</f>
        <v>#N/A</v>
      </c>
      <c r="F3302" t="e">
        <f>IF(E3302="ORG 6 / ORG 1",_xlfn.XLOOKUP(D3302,'Zip Code Lookup'!$A$115:$A$148,'Zip Code Lookup'!$C$115:$C$148,"ORG 1"),"N/A")</f>
        <v>#N/A</v>
      </c>
    </row>
    <row r="3303" spans="5:6" x14ac:dyDescent="0.25">
      <c r="E3303" t="e">
        <f>_xlfn.XLOOKUP(_xlfn.XLOOKUP(D3303,'Zip Code Lookup'!$F$29:$F$1276,'Zip Code Lookup'!$G$29:$G$1276),'Data Entry'!$AC$2:$AC$85,'Data Entry'!$AD$2:$AD$85,"Not Found")</f>
        <v>#N/A</v>
      </c>
      <c r="F3303" t="e">
        <f>IF(E3303="ORG 6 / ORG 1",_xlfn.XLOOKUP(D3303,'Zip Code Lookup'!$A$115:$A$148,'Zip Code Lookup'!$C$115:$C$148,"ORG 1"),"N/A")</f>
        <v>#N/A</v>
      </c>
    </row>
    <row r="3304" spans="5:6" x14ac:dyDescent="0.25">
      <c r="E3304" t="e">
        <f>_xlfn.XLOOKUP(_xlfn.XLOOKUP(D3304,'Zip Code Lookup'!$F$29:$F$1276,'Zip Code Lookup'!$G$29:$G$1276),'Data Entry'!$AC$2:$AC$85,'Data Entry'!$AD$2:$AD$85,"Not Found")</f>
        <v>#N/A</v>
      </c>
      <c r="F3304" t="e">
        <f>IF(E3304="ORG 6 / ORG 1",_xlfn.XLOOKUP(D3304,'Zip Code Lookup'!$A$115:$A$148,'Zip Code Lookup'!$C$115:$C$148,"ORG 1"),"N/A")</f>
        <v>#N/A</v>
      </c>
    </row>
    <row r="3305" spans="5:6" x14ac:dyDescent="0.25">
      <c r="E3305" t="e">
        <f>_xlfn.XLOOKUP(_xlfn.XLOOKUP(D3305,'Zip Code Lookup'!$F$29:$F$1276,'Zip Code Lookup'!$G$29:$G$1276),'Data Entry'!$AC$2:$AC$85,'Data Entry'!$AD$2:$AD$85,"Not Found")</f>
        <v>#N/A</v>
      </c>
      <c r="F3305" t="e">
        <f>IF(E3305="ORG 6 / ORG 1",_xlfn.XLOOKUP(D3305,'Zip Code Lookup'!$A$115:$A$148,'Zip Code Lookup'!$C$115:$C$148,"ORG 1"),"N/A")</f>
        <v>#N/A</v>
      </c>
    </row>
    <row r="3306" spans="5:6" x14ac:dyDescent="0.25">
      <c r="E3306" t="e">
        <f>_xlfn.XLOOKUP(_xlfn.XLOOKUP(D3306,'Zip Code Lookup'!$F$29:$F$1276,'Zip Code Lookup'!$G$29:$G$1276),'Data Entry'!$AC$2:$AC$85,'Data Entry'!$AD$2:$AD$85,"Not Found")</f>
        <v>#N/A</v>
      </c>
      <c r="F3306" t="e">
        <f>IF(E3306="ORG 6 / ORG 1",_xlfn.XLOOKUP(D3306,'Zip Code Lookup'!$A$115:$A$148,'Zip Code Lookup'!$C$115:$C$148,"ORG 1"),"N/A")</f>
        <v>#N/A</v>
      </c>
    </row>
    <row r="3307" spans="5:6" x14ac:dyDescent="0.25">
      <c r="E3307" t="e">
        <f>_xlfn.XLOOKUP(_xlfn.XLOOKUP(D3307,'Zip Code Lookup'!$F$29:$F$1276,'Zip Code Lookup'!$G$29:$G$1276),'Data Entry'!$AC$2:$AC$85,'Data Entry'!$AD$2:$AD$85,"Not Found")</f>
        <v>#N/A</v>
      </c>
      <c r="F3307" t="e">
        <f>IF(E3307="ORG 6 / ORG 1",_xlfn.XLOOKUP(D3307,'Zip Code Lookup'!$A$115:$A$148,'Zip Code Lookup'!$C$115:$C$148,"ORG 1"),"N/A")</f>
        <v>#N/A</v>
      </c>
    </row>
    <row r="3308" spans="5:6" x14ac:dyDescent="0.25">
      <c r="E3308" t="e">
        <f>_xlfn.XLOOKUP(_xlfn.XLOOKUP(D3308,'Zip Code Lookup'!$F$29:$F$1276,'Zip Code Lookup'!$G$29:$G$1276),'Data Entry'!$AC$2:$AC$85,'Data Entry'!$AD$2:$AD$85,"Not Found")</f>
        <v>#N/A</v>
      </c>
      <c r="F3308" t="e">
        <f>IF(E3308="ORG 6 / ORG 1",_xlfn.XLOOKUP(D3308,'Zip Code Lookup'!$A$115:$A$148,'Zip Code Lookup'!$C$115:$C$148,"ORG 1"),"N/A")</f>
        <v>#N/A</v>
      </c>
    </row>
    <row r="3309" spans="5:6" x14ac:dyDescent="0.25">
      <c r="E3309" t="e">
        <f>_xlfn.XLOOKUP(_xlfn.XLOOKUP(D3309,'Zip Code Lookup'!$F$29:$F$1276,'Zip Code Lookup'!$G$29:$G$1276),'Data Entry'!$AC$2:$AC$85,'Data Entry'!$AD$2:$AD$85,"Not Found")</f>
        <v>#N/A</v>
      </c>
      <c r="F3309" t="e">
        <f>IF(E3309="ORG 6 / ORG 1",_xlfn.XLOOKUP(D3309,'Zip Code Lookup'!$A$115:$A$148,'Zip Code Lookup'!$C$115:$C$148,"ORG 1"),"N/A")</f>
        <v>#N/A</v>
      </c>
    </row>
    <row r="3310" spans="5:6" x14ac:dyDescent="0.25">
      <c r="E3310" t="e">
        <f>_xlfn.XLOOKUP(_xlfn.XLOOKUP(D3310,'Zip Code Lookup'!$F$29:$F$1276,'Zip Code Lookup'!$G$29:$G$1276),'Data Entry'!$AC$2:$AC$85,'Data Entry'!$AD$2:$AD$85,"Not Found")</f>
        <v>#N/A</v>
      </c>
      <c r="F3310" t="e">
        <f>IF(E3310="ORG 6 / ORG 1",_xlfn.XLOOKUP(D3310,'Zip Code Lookup'!$A$115:$A$148,'Zip Code Lookup'!$C$115:$C$148,"ORG 1"),"N/A")</f>
        <v>#N/A</v>
      </c>
    </row>
    <row r="3311" spans="5:6" x14ac:dyDescent="0.25">
      <c r="E3311" t="e">
        <f>_xlfn.XLOOKUP(_xlfn.XLOOKUP(D3311,'Zip Code Lookup'!$F$29:$F$1276,'Zip Code Lookup'!$G$29:$G$1276),'Data Entry'!$AC$2:$AC$85,'Data Entry'!$AD$2:$AD$85,"Not Found")</f>
        <v>#N/A</v>
      </c>
      <c r="F3311" t="e">
        <f>IF(E3311="ORG 6 / ORG 1",_xlfn.XLOOKUP(D3311,'Zip Code Lookup'!$A$115:$A$148,'Zip Code Lookup'!$C$115:$C$148,"ORG 1"),"N/A")</f>
        <v>#N/A</v>
      </c>
    </row>
    <row r="3312" spans="5:6" x14ac:dyDescent="0.25">
      <c r="E3312" t="e">
        <f>_xlfn.XLOOKUP(_xlfn.XLOOKUP(D3312,'Zip Code Lookup'!$F$29:$F$1276,'Zip Code Lookup'!$G$29:$G$1276),'Data Entry'!$AC$2:$AC$85,'Data Entry'!$AD$2:$AD$85,"Not Found")</f>
        <v>#N/A</v>
      </c>
      <c r="F3312" t="e">
        <f>IF(E3312="ORG 6 / ORG 1",_xlfn.XLOOKUP(D3312,'Zip Code Lookup'!$A$115:$A$148,'Zip Code Lookup'!$C$115:$C$148,"ORG 1"),"N/A")</f>
        <v>#N/A</v>
      </c>
    </row>
    <row r="3313" spans="5:6" x14ac:dyDescent="0.25">
      <c r="E3313" t="e">
        <f>_xlfn.XLOOKUP(_xlfn.XLOOKUP(D3313,'Zip Code Lookup'!$F$29:$F$1276,'Zip Code Lookup'!$G$29:$G$1276),'Data Entry'!$AC$2:$AC$85,'Data Entry'!$AD$2:$AD$85,"Not Found")</f>
        <v>#N/A</v>
      </c>
      <c r="F3313" t="e">
        <f>IF(E3313="ORG 6 / ORG 1",_xlfn.XLOOKUP(D3313,'Zip Code Lookup'!$A$115:$A$148,'Zip Code Lookup'!$C$115:$C$148,"ORG 1"),"N/A")</f>
        <v>#N/A</v>
      </c>
    </row>
    <row r="3314" spans="5:6" x14ac:dyDescent="0.25">
      <c r="E3314" t="e">
        <f>_xlfn.XLOOKUP(_xlfn.XLOOKUP(D3314,'Zip Code Lookup'!$F$29:$F$1276,'Zip Code Lookup'!$G$29:$G$1276),'Data Entry'!$AC$2:$AC$85,'Data Entry'!$AD$2:$AD$85,"Not Found")</f>
        <v>#N/A</v>
      </c>
      <c r="F3314" t="e">
        <f>IF(E3314="ORG 6 / ORG 1",_xlfn.XLOOKUP(D3314,'Zip Code Lookup'!$A$115:$A$148,'Zip Code Lookup'!$C$115:$C$148,"ORG 1"),"N/A")</f>
        <v>#N/A</v>
      </c>
    </row>
    <row r="3315" spans="5:6" x14ac:dyDescent="0.25">
      <c r="E3315" t="e">
        <f>_xlfn.XLOOKUP(_xlfn.XLOOKUP(D3315,'Zip Code Lookup'!$F$29:$F$1276,'Zip Code Lookup'!$G$29:$G$1276),'Data Entry'!$AC$2:$AC$85,'Data Entry'!$AD$2:$AD$85,"Not Found")</f>
        <v>#N/A</v>
      </c>
      <c r="F3315" t="e">
        <f>IF(E3315="ORG 6 / ORG 1",_xlfn.XLOOKUP(D3315,'Zip Code Lookup'!$A$115:$A$148,'Zip Code Lookup'!$C$115:$C$148,"ORG 1"),"N/A")</f>
        <v>#N/A</v>
      </c>
    </row>
    <row r="3316" spans="5:6" x14ac:dyDescent="0.25">
      <c r="E3316" t="e">
        <f>_xlfn.XLOOKUP(_xlfn.XLOOKUP(D3316,'Zip Code Lookup'!$F$29:$F$1276,'Zip Code Lookup'!$G$29:$G$1276),'Data Entry'!$AC$2:$AC$85,'Data Entry'!$AD$2:$AD$85,"Not Found")</f>
        <v>#N/A</v>
      </c>
      <c r="F3316" t="e">
        <f>IF(E3316="ORG 6 / ORG 1",_xlfn.XLOOKUP(D3316,'Zip Code Lookup'!$A$115:$A$148,'Zip Code Lookup'!$C$115:$C$148,"ORG 1"),"N/A")</f>
        <v>#N/A</v>
      </c>
    </row>
    <row r="3317" spans="5:6" x14ac:dyDescent="0.25">
      <c r="E3317" t="e">
        <f>_xlfn.XLOOKUP(_xlfn.XLOOKUP(D3317,'Zip Code Lookup'!$F$29:$F$1276,'Zip Code Lookup'!$G$29:$G$1276),'Data Entry'!$AC$2:$AC$85,'Data Entry'!$AD$2:$AD$85,"Not Found")</f>
        <v>#N/A</v>
      </c>
      <c r="F3317" t="e">
        <f>IF(E3317="ORG 6 / ORG 1",_xlfn.XLOOKUP(D3317,'Zip Code Lookup'!$A$115:$A$148,'Zip Code Lookup'!$C$115:$C$148,"ORG 1"),"N/A")</f>
        <v>#N/A</v>
      </c>
    </row>
    <row r="3318" spans="5:6" x14ac:dyDescent="0.25">
      <c r="E3318" t="e">
        <f>_xlfn.XLOOKUP(_xlfn.XLOOKUP(D3318,'Zip Code Lookup'!$F$29:$F$1276,'Zip Code Lookup'!$G$29:$G$1276),'Data Entry'!$AC$2:$AC$85,'Data Entry'!$AD$2:$AD$85,"Not Found")</f>
        <v>#N/A</v>
      </c>
      <c r="F3318" t="e">
        <f>IF(E3318="ORG 6 / ORG 1",_xlfn.XLOOKUP(D3318,'Zip Code Lookup'!$A$115:$A$148,'Zip Code Lookup'!$C$115:$C$148,"ORG 1"),"N/A")</f>
        <v>#N/A</v>
      </c>
    </row>
    <row r="3319" spans="5:6" x14ac:dyDescent="0.25">
      <c r="E3319" t="e">
        <f>_xlfn.XLOOKUP(_xlfn.XLOOKUP(D3319,'Zip Code Lookup'!$F$29:$F$1276,'Zip Code Lookup'!$G$29:$G$1276),'Data Entry'!$AC$2:$AC$85,'Data Entry'!$AD$2:$AD$85,"Not Found")</f>
        <v>#N/A</v>
      </c>
      <c r="F3319" t="e">
        <f>IF(E3319="ORG 6 / ORG 1",_xlfn.XLOOKUP(D3319,'Zip Code Lookup'!$A$115:$A$148,'Zip Code Lookup'!$C$115:$C$148,"ORG 1"),"N/A")</f>
        <v>#N/A</v>
      </c>
    </row>
    <row r="3320" spans="5:6" x14ac:dyDescent="0.25">
      <c r="E3320" t="e">
        <f>_xlfn.XLOOKUP(_xlfn.XLOOKUP(D3320,'Zip Code Lookup'!$F$29:$F$1276,'Zip Code Lookup'!$G$29:$G$1276),'Data Entry'!$AC$2:$AC$85,'Data Entry'!$AD$2:$AD$85,"Not Found")</f>
        <v>#N/A</v>
      </c>
      <c r="F3320" t="e">
        <f>IF(E3320="ORG 6 / ORG 1",_xlfn.XLOOKUP(D3320,'Zip Code Lookup'!$A$115:$A$148,'Zip Code Lookup'!$C$115:$C$148,"ORG 1"),"N/A")</f>
        <v>#N/A</v>
      </c>
    </row>
    <row r="3321" spans="5:6" x14ac:dyDescent="0.25">
      <c r="E3321" t="e">
        <f>_xlfn.XLOOKUP(_xlfn.XLOOKUP(D3321,'Zip Code Lookup'!$F$29:$F$1276,'Zip Code Lookup'!$G$29:$G$1276),'Data Entry'!$AC$2:$AC$85,'Data Entry'!$AD$2:$AD$85,"Not Found")</f>
        <v>#N/A</v>
      </c>
      <c r="F3321" t="e">
        <f>IF(E3321="ORG 6 / ORG 1",_xlfn.XLOOKUP(D3321,'Zip Code Lookup'!$A$115:$A$148,'Zip Code Lookup'!$C$115:$C$148,"ORG 1"),"N/A")</f>
        <v>#N/A</v>
      </c>
    </row>
    <row r="3322" spans="5:6" x14ac:dyDescent="0.25">
      <c r="E3322" t="e">
        <f>_xlfn.XLOOKUP(_xlfn.XLOOKUP(D3322,'Zip Code Lookup'!$F$29:$F$1276,'Zip Code Lookup'!$G$29:$G$1276),'Data Entry'!$AC$2:$AC$85,'Data Entry'!$AD$2:$AD$85,"Not Found")</f>
        <v>#N/A</v>
      </c>
      <c r="F3322" t="e">
        <f>IF(E3322="ORG 6 / ORG 1",_xlfn.XLOOKUP(D3322,'Zip Code Lookup'!$A$115:$A$148,'Zip Code Lookup'!$C$115:$C$148,"ORG 1"),"N/A")</f>
        <v>#N/A</v>
      </c>
    </row>
    <row r="3323" spans="5:6" x14ac:dyDescent="0.25">
      <c r="E3323" t="e">
        <f>_xlfn.XLOOKUP(_xlfn.XLOOKUP(D3323,'Zip Code Lookup'!$F$29:$F$1276,'Zip Code Lookup'!$G$29:$G$1276),'Data Entry'!$AC$2:$AC$85,'Data Entry'!$AD$2:$AD$85,"Not Found")</f>
        <v>#N/A</v>
      </c>
      <c r="F3323" t="e">
        <f>IF(E3323="ORG 6 / ORG 1",_xlfn.XLOOKUP(D3323,'Zip Code Lookup'!$A$115:$A$148,'Zip Code Lookup'!$C$115:$C$148,"ORG 1"),"N/A")</f>
        <v>#N/A</v>
      </c>
    </row>
    <row r="3324" spans="5:6" x14ac:dyDescent="0.25">
      <c r="E3324" t="e">
        <f>_xlfn.XLOOKUP(_xlfn.XLOOKUP(D3324,'Zip Code Lookup'!$F$29:$F$1276,'Zip Code Lookup'!$G$29:$G$1276),'Data Entry'!$AC$2:$AC$85,'Data Entry'!$AD$2:$AD$85,"Not Found")</f>
        <v>#N/A</v>
      </c>
      <c r="F3324" t="e">
        <f>IF(E3324="ORG 6 / ORG 1",_xlfn.XLOOKUP(D3324,'Zip Code Lookup'!$A$115:$A$148,'Zip Code Lookup'!$C$115:$C$148,"ORG 1"),"N/A")</f>
        <v>#N/A</v>
      </c>
    </row>
    <row r="3325" spans="5:6" x14ac:dyDescent="0.25">
      <c r="E3325" t="e">
        <f>_xlfn.XLOOKUP(_xlfn.XLOOKUP(D3325,'Zip Code Lookup'!$F$29:$F$1276,'Zip Code Lookup'!$G$29:$G$1276),'Data Entry'!$AC$2:$AC$85,'Data Entry'!$AD$2:$AD$85,"Not Found")</f>
        <v>#N/A</v>
      </c>
      <c r="F3325" t="e">
        <f>IF(E3325="ORG 6 / ORG 1",_xlfn.XLOOKUP(D3325,'Zip Code Lookup'!$A$115:$A$148,'Zip Code Lookup'!$C$115:$C$148,"ORG 1"),"N/A")</f>
        <v>#N/A</v>
      </c>
    </row>
    <row r="3326" spans="5:6" x14ac:dyDescent="0.25">
      <c r="E3326" t="e">
        <f>_xlfn.XLOOKUP(_xlfn.XLOOKUP(D3326,'Zip Code Lookup'!$F$29:$F$1276,'Zip Code Lookup'!$G$29:$G$1276),'Data Entry'!$AC$2:$AC$85,'Data Entry'!$AD$2:$AD$85,"Not Found")</f>
        <v>#N/A</v>
      </c>
      <c r="F3326" t="e">
        <f>IF(E3326="ORG 6 / ORG 1",_xlfn.XLOOKUP(D3326,'Zip Code Lookup'!$A$115:$A$148,'Zip Code Lookup'!$C$115:$C$148,"ORG 1"),"N/A")</f>
        <v>#N/A</v>
      </c>
    </row>
    <row r="3327" spans="5:6" x14ac:dyDescent="0.25">
      <c r="E3327" t="e">
        <f>_xlfn.XLOOKUP(_xlfn.XLOOKUP(D3327,'Zip Code Lookup'!$F$29:$F$1276,'Zip Code Lookup'!$G$29:$G$1276),'Data Entry'!$AC$2:$AC$85,'Data Entry'!$AD$2:$AD$85,"Not Found")</f>
        <v>#N/A</v>
      </c>
      <c r="F3327" t="e">
        <f>IF(E3327="ORG 6 / ORG 1",_xlfn.XLOOKUP(D3327,'Zip Code Lookup'!$A$115:$A$148,'Zip Code Lookup'!$C$115:$C$148,"ORG 1"),"N/A")</f>
        <v>#N/A</v>
      </c>
    </row>
    <row r="3328" spans="5:6" x14ac:dyDescent="0.25">
      <c r="E3328" t="e">
        <f>_xlfn.XLOOKUP(_xlfn.XLOOKUP(D3328,'Zip Code Lookup'!$F$29:$F$1276,'Zip Code Lookup'!$G$29:$G$1276),'Data Entry'!$AC$2:$AC$85,'Data Entry'!$AD$2:$AD$85,"Not Found")</f>
        <v>#N/A</v>
      </c>
      <c r="F3328" t="e">
        <f>IF(E3328="ORG 6 / ORG 1",_xlfn.XLOOKUP(D3328,'Zip Code Lookup'!$A$115:$A$148,'Zip Code Lookup'!$C$115:$C$148,"ORG 1"),"N/A")</f>
        <v>#N/A</v>
      </c>
    </row>
    <row r="3329" spans="5:6" x14ac:dyDescent="0.25">
      <c r="E3329" t="e">
        <f>_xlfn.XLOOKUP(_xlfn.XLOOKUP(D3329,'Zip Code Lookup'!$F$29:$F$1276,'Zip Code Lookup'!$G$29:$G$1276),'Data Entry'!$AC$2:$AC$85,'Data Entry'!$AD$2:$AD$85,"Not Found")</f>
        <v>#N/A</v>
      </c>
      <c r="F3329" t="e">
        <f>IF(E3329="ORG 6 / ORG 1",_xlfn.XLOOKUP(D3329,'Zip Code Lookup'!$A$115:$A$148,'Zip Code Lookup'!$C$115:$C$148,"ORG 1"),"N/A")</f>
        <v>#N/A</v>
      </c>
    </row>
    <row r="3330" spans="5:6" x14ac:dyDescent="0.25">
      <c r="E3330" t="e">
        <f>_xlfn.XLOOKUP(_xlfn.XLOOKUP(D3330,'Zip Code Lookup'!$F$29:$F$1276,'Zip Code Lookup'!$G$29:$G$1276),'Data Entry'!$AC$2:$AC$85,'Data Entry'!$AD$2:$AD$85,"Not Found")</f>
        <v>#N/A</v>
      </c>
      <c r="F3330" t="e">
        <f>IF(E3330="ORG 6 / ORG 1",_xlfn.XLOOKUP(D3330,'Zip Code Lookup'!$A$115:$A$148,'Zip Code Lookup'!$C$115:$C$148,"ORG 1"),"N/A")</f>
        <v>#N/A</v>
      </c>
    </row>
    <row r="3331" spans="5:6" x14ac:dyDescent="0.25">
      <c r="E3331" t="e">
        <f>_xlfn.XLOOKUP(_xlfn.XLOOKUP(D3331,'Zip Code Lookup'!$F$29:$F$1276,'Zip Code Lookup'!$G$29:$G$1276),'Data Entry'!$AC$2:$AC$85,'Data Entry'!$AD$2:$AD$85,"Not Found")</f>
        <v>#N/A</v>
      </c>
      <c r="F3331" t="e">
        <f>IF(E3331="ORG 6 / ORG 1",_xlfn.XLOOKUP(D3331,'Zip Code Lookup'!$A$115:$A$148,'Zip Code Lookup'!$C$115:$C$148,"ORG 1"),"N/A")</f>
        <v>#N/A</v>
      </c>
    </row>
    <row r="3332" spans="5:6" x14ac:dyDescent="0.25">
      <c r="E3332" t="e">
        <f>_xlfn.XLOOKUP(_xlfn.XLOOKUP(D3332,'Zip Code Lookup'!$F$29:$F$1276,'Zip Code Lookup'!$G$29:$G$1276),'Data Entry'!$AC$2:$AC$85,'Data Entry'!$AD$2:$AD$85,"Not Found")</f>
        <v>#N/A</v>
      </c>
      <c r="F3332" t="e">
        <f>IF(E3332="ORG 6 / ORG 1",_xlfn.XLOOKUP(D3332,'Zip Code Lookup'!$A$115:$A$148,'Zip Code Lookup'!$C$115:$C$148,"ORG 1"),"N/A")</f>
        <v>#N/A</v>
      </c>
    </row>
    <row r="3333" spans="5:6" x14ac:dyDescent="0.25">
      <c r="E3333" t="e">
        <f>_xlfn.XLOOKUP(_xlfn.XLOOKUP(D3333,'Zip Code Lookup'!$F$29:$F$1276,'Zip Code Lookup'!$G$29:$G$1276),'Data Entry'!$AC$2:$AC$85,'Data Entry'!$AD$2:$AD$85,"Not Found")</f>
        <v>#N/A</v>
      </c>
      <c r="F3333" t="e">
        <f>IF(E3333="ORG 6 / ORG 1",_xlfn.XLOOKUP(D3333,'Zip Code Lookup'!$A$115:$A$148,'Zip Code Lookup'!$C$115:$C$148,"ORG 1"),"N/A")</f>
        <v>#N/A</v>
      </c>
    </row>
    <row r="3334" spans="5:6" x14ac:dyDescent="0.25">
      <c r="E3334" t="e">
        <f>_xlfn.XLOOKUP(_xlfn.XLOOKUP(D3334,'Zip Code Lookup'!$F$29:$F$1276,'Zip Code Lookup'!$G$29:$G$1276),'Data Entry'!$AC$2:$AC$85,'Data Entry'!$AD$2:$AD$85,"Not Found")</f>
        <v>#N/A</v>
      </c>
      <c r="F3334" t="e">
        <f>IF(E3334="ORG 6 / ORG 1",_xlfn.XLOOKUP(D3334,'Zip Code Lookup'!$A$115:$A$148,'Zip Code Lookup'!$C$115:$C$148,"ORG 1"),"N/A")</f>
        <v>#N/A</v>
      </c>
    </row>
    <row r="3335" spans="5:6" x14ac:dyDescent="0.25">
      <c r="E3335" t="e">
        <f>_xlfn.XLOOKUP(_xlfn.XLOOKUP(D3335,'Zip Code Lookup'!$F$29:$F$1276,'Zip Code Lookup'!$G$29:$G$1276),'Data Entry'!$AC$2:$AC$85,'Data Entry'!$AD$2:$AD$85,"Not Found")</f>
        <v>#N/A</v>
      </c>
      <c r="F3335" t="e">
        <f>IF(E3335="ORG 6 / ORG 1",_xlfn.XLOOKUP(D3335,'Zip Code Lookup'!$A$115:$A$148,'Zip Code Lookup'!$C$115:$C$148,"ORG 1"),"N/A")</f>
        <v>#N/A</v>
      </c>
    </row>
    <row r="3336" spans="5:6" x14ac:dyDescent="0.25">
      <c r="E3336" t="e">
        <f>_xlfn.XLOOKUP(_xlfn.XLOOKUP(D3336,'Zip Code Lookup'!$F$29:$F$1276,'Zip Code Lookup'!$G$29:$G$1276),'Data Entry'!$AC$2:$AC$85,'Data Entry'!$AD$2:$AD$85,"Not Found")</f>
        <v>#N/A</v>
      </c>
      <c r="F3336" t="e">
        <f>IF(E3336="ORG 6 / ORG 1",_xlfn.XLOOKUP(D3336,'Zip Code Lookup'!$A$115:$A$148,'Zip Code Lookup'!$C$115:$C$148,"ORG 1"),"N/A")</f>
        <v>#N/A</v>
      </c>
    </row>
    <row r="3337" spans="5:6" x14ac:dyDescent="0.25">
      <c r="E3337" t="e">
        <f>_xlfn.XLOOKUP(_xlfn.XLOOKUP(D3337,'Zip Code Lookup'!$F$29:$F$1276,'Zip Code Lookup'!$G$29:$G$1276),'Data Entry'!$AC$2:$AC$85,'Data Entry'!$AD$2:$AD$85,"Not Found")</f>
        <v>#N/A</v>
      </c>
      <c r="F3337" t="e">
        <f>IF(E3337="ORG 6 / ORG 1",_xlfn.XLOOKUP(D3337,'Zip Code Lookup'!$A$115:$A$148,'Zip Code Lookup'!$C$115:$C$148,"ORG 1"),"N/A")</f>
        <v>#N/A</v>
      </c>
    </row>
    <row r="3338" spans="5:6" x14ac:dyDescent="0.25">
      <c r="E3338" t="e">
        <f>_xlfn.XLOOKUP(_xlfn.XLOOKUP(D3338,'Zip Code Lookup'!$F$29:$F$1276,'Zip Code Lookup'!$G$29:$G$1276),'Data Entry'!$AC$2:$AC$85,'Data Entry'!$AD$2:$AD$85,"Not Found")</f>
        <v>#N/A</v>
      </c>
      <c r="F3338" t="e">
        <f>IF(E3338="ORG 6 / ORG 1",_xlfn.XLOOKUP(D3338,'Zip Code Lookup'!$A$115:$A$148,'Zip Code Lookup'!$C$115:$C$148,"ORG 1"),"N/A")</f>
        <v>#N/A</v>
      </c>
    </row>
    <row r="3339" spans="5:6" x14ac:dyDescent="0.25">
      <c r="E3339" t="e">
        <f>_xlfn.XLOOKUP(_xlfn.XLOOKUP(D3339,'Zip Code Lookup'!$F$29:$F$1276,'Zip Code Lookup'!$G$29:$G$1276),'Data Entry'!$AC$2:$AC$85,'Data Entry'!$AD$2:$AD$85,"Not Found")</f>
        <v>#N/A</v>
      </c>
      <c r="F3339" t="e">
        <f>IF(E3339="ORG 6 / ORG 1",_xlfn.XLOOKUP(D3339,'Zip Code Lookup'!$A$115:$A$148,'Zip Code Lookup'!$C$115:$C$148,"ORG 1"),"N/A")</f>
        <v>#N/A</v>
      </c>
    </row>
    <row r="3340" spans="5:6" x14ac:dyDescent="0.25">
      <c r="E3340" t="e">
        <f>_xlfn.XLOOKUP(_xlfn.XLOOKUP(D3340,'Zip Code Lookup'!$F$29:$F$1276,'Zip Code Lookup'!$G$29:$G$1276),'Data Entry'!$AC$2:$AC$85,'Data Entry'!$AD$2:$AD$85,"Not Found")</f>
        <v>#N/A</v>
      </c>
      <c r="F3340" t="e">
        <f>IF(E3340="ORG 6 / ORG 1",_xlfn.XLOOKUP(D3340,'Zip Code Lookup'!$A$115:$A$148,'Zip Code Lookup'!$C$115:$C$148,"ORG 1"),"N/A")</f>
        <v>#N/A</v>
      </c>
    </row>
    <row r="3341" spans="5:6" x14ac:dyDescent="0.25">
      <c r="E3341" t="e">
        <f>_xlfn.XLOOKUP(_xlfn.XLOOKUP(D3341,'Zip Code Lookup'!$F$29:$F$1276,'Zip Code Lookup'!$G$29:$G$1276),'Data Entry'!$AC$2:$AC$85,'Data Entry'!$AD$2:$AD$85,"Not Found")</f>
        <v>#N/A</v>
      </c>
      <c r="F3341" t="e">
        <f>IF(E3341="ORG 6 / ORG 1",_xlfn.XLOOKUP(D3341,'Zip Code Lookup'!$A$115:$A$148,'Zip Code Lookup'!$C$115:$C$148,"ORG 1"),"N/A")</f>
        <v>#N/A</v>
      </c>
    </row>
    <row r="3342" spans="5:6" x14ac:dyDescent="0.25">
      <c r="E3342" t="e">
        <f>_xlfn.XLOOKUP(_xlfn.XLOOKUP(D3342,'Zip Code Lookup'!$F$29:$F$1276,'Zip Code Lookup'!$G$29:$G$1276),'Data Entry'!$AC$2:$AC$85,'Data Entry'!$AD$2:$AD$85,"Not Found")</f>
        <v>#N/A</v>
      </c>
      <c r="F3342" t="e">
        <f>IF(E3342="ORG 6 / ORG 1",_xlfn.XLOOKUP(D3342,'Zip Code Lookup'!$A$115:$A$148,'Zip Code Lookup'!$C$115:$C$148,"ORG 1"),"N/A")</f>
        <v>#N/A</v>
      </c>
    </row>
    <row r="3343" spans="5:6" x14ac:dyDescent="0.25">
      <c r="E3343" t="e">
        <f>_xlfn.XLOOKUP(_xlfn.XLOOKUP(D3343,'Zip Code Lookup'!$F$29:$F$1276,'Zip Code Lookup'!$G$29:$G$1276),'Data Entry'!$AC$2:$AC$85,'Data Entry'!$AD$2:$AD$85,"Not Found")</f>
        <v>#N/A</v>
      </c>
      <c r="F3343" t="e">
        <f>IF(E3343="ORG 6 / ORG 1",_xlfn.XLOOKUP(D3343,'Zip Code Lookup'!$A$115:$A$148,'Zip Code Lookup'!$C$115:$C$148,"ORG 1"),"N/A")</f>
        <v>#N/A</v>
      </c>
    </row>
    <row r="3344" spans="5:6" x14ac:dyDescent="0.25">
      <c r="E3344" t="e">
        <f>_xlfn.XLOOKUP(_xlfn.XLOOKUP(D3344,'Zip Code Lookup'!$F$29:$F$1276,'Zip Code Lookup'!$G$29:$G$1276),'Data Entry'!$AC$2:$AC$85,'Data Entry'!$AD$2:$AD$85,"Not Found")</f>
        <v>#N/A</v>
      </c>
      <c r="F3344" t="e">
        <f>IF(E3344="ORG 6 / ORG 1",_xlfn.XLOOKUP(D3344,'Zip Code Lookup'!$A$115:$A$148,'Zip Code Lookup'!$C$115:$C$148,"ORG 1"),"N/A")</f>
        <v>#N/A</v>
      </c>
    </row>
    <row r="3345" spans="5:6" x14ac:dyDescent="0.25">
      <c r="E3345" t="e">
        <f>_xlfn.XLOOKUP(_xlfn.XLOOKUP(D3345,'Zip Code Lookup'!$F$29:$F$1276,'Zip Code Lookup'!$G$29:$G$1276),'Data Entry'!$AC$2:$AC$85,'Data Entry'!$AD$2:$AD$85,"Not Found")</f>
        <v>#N/A</v>
      </c>
      <c r="F3345" t="e">
        <f>IF(E3345="ORG 6 / ORG 1",_xlfn.XLOOKUP(D3345,'Zip Code Lookup'!$A$115:$A$148,'Zip Code Lookup'!$C$115:$C$148,"ORG 1"),"N/A")</f>
        <v>#N/A</v>
      </c>
    </row>
    <row r="3346" spans="5:6" x14ac:dyDescent="0.25">
      <c r="E3346" t="e">
        <f>_xlfn.XLOOKUP(_xlfn.XLOOKUP(D3346,'Zip Code Lookup'!$F$29:$F$1276,'Zip Code Lookup'!$G$29:$G$1276),'Data Entry'!$AC$2:$AC$85,'Data Entry'!$AD$2:$AD$85,"Not Found")</f>
        <v>#N/A</v>
      </c>
      <c r="F3346" t="e">
        <f>IF(E3346="ORG 6 / ORG 1",_xlfn.XLOOKUP(D3346,'Zip Code Lookup'!$A$115:$A$148,'Zip Code Lookup'!$C$115:$C$148,"ORG 1"),"N/A")</f>
        <v>#N/A</v>
      </c>
    </row>
    <row r="3347" spans="5:6" x14ac:dyDescent="0.25">
      <c r="E3347" t="e">
        <f>_xlfn.XLOOKUP(_xlfn.XLOOKUP(D3347,'Zip Code Lookup'!$F$29:$F$1276,'Zip Code Lookup'!$G$29:$G$1276),'Data Entry'!$AC$2:$AC$85,'Data Entry'!$AD$2:$AD$85,"Not Found")</f>
        <v>#N/A</v>
      </c>
      <c r="F3347" t="e">
        <f>IF(E3347="ORG 6 / ORG 1",_xlfn.XLOOKUP(D3347,'Zip Code Lookup'!$A$115:$A$148,'Zip Code Lookup'!$C$115:$C$148,"ORG 1"),"N/A")</f>
        <v>#N/A</v>
      </c>
    </row>
    <row r="3348" spans="5:6" x14ac:dyDescent="0.25">
      <c r="E3348" t="e">
        <f>_xlfn.XLOOKUP(_xlfn.XLOOKUP(D3348,'Zip Code Lookup'!$F$29:$F$1276,'Zip Code Lookup'!$G$29:$G$1276),'Data Entry'!$AC$2:$AC$85,'Data Entry'!$AD$2:$AD$85,"Not Found")</f>
        <v>#N/A</v>
      </c>
      <c r="F3348" t="e">
        <f>IF(E3348="ORG 6 / ORG 1",_xlfn.XLOOKUP(D3348,'Zip Code Lookup'!$A$115:$A$148,'Zip Code Lookup'!$C$115:$C$148,"ORG 1"),"N/A")</f>
        <v>#N/A</v>
      </c>
    </row>
    <row r="3349" spans="5:6" x14ac:dyDescent="0.25">
      <c r="E3349" t="e">
        <f>_xlfn.XLOOKUP(_xlfn.XLOOKUP(D3349,'Zip Code Lookup'!$F$29:$F$1276,'Zip Code Lookup'!$G$29:$G$1276),'Data Entry'!$AC$2:$AC$85,'Data Entry'!$AD$2:$AD$85,"Not Found")</f>
        <v>#N/A</v>
      </c>
      <c r="F3349" t="e">
        <f>IF(E3349="ORG 6 / ORG 1",_xlfn.XLOOKUP(D3349,'Zip Code Lookup'!$A$115:$A$148,'Zip Code Lookup'!$C$115:$C$148,"ORG 1"),"N/A")</f>
        <v>#N/A</v>
      </c>
    </row>
    <row r="3350" spans="5:6" x14ac:dyDescent="0.25">
      <c r="E3350" t="e">
        <f>_xlfn.XLOOKUP(_xlfn.XLOOKUP(D3350,'Zip Code Lookup'!$F$29:$F$1276,'Zip Code Lookup'!$G$29:$G$1276),'Data Entry'!$AC$2:$AC$85,'Data Entry'!$AD$2:$AD$85,"Not Found")</f>
        <v>#N/A</v>
      </c>
      <c r="F3350" t="e">
        <f>IF(E3350="ORG 6 / ORG 1",_xlfn.XLOOKUP(D3350,'Zip Code Lookup'!$A$115:$A$148,'Zip Code Lookup'!$C$115:$C$148,"ORG 1"),"N/A")</f>
        <v>#N/A</v>
      </c>
    </row>
    <row r="3351" spans="5:6" x14ac:dyDescent="0.25">
      <c r="E3351" t="e">
        <f>_xlfn.XLOOKUP(_xlfn.XLOOKUP(D3351,'Zip Code Lookup'!$F$29:$F$1276,'Zip Code Lookup'!$G$29:$G$1276),'Data Entry'!$AC$2:$AC$85,'Data Entry'!$AD$2:$AD$85,"Not Found")</f>
        <v>#N/A</v>
      </c>
      <c r="F3351" t="e">
        <f>IF(E3351="ORG 6 / ORG 1",_xlfn.XLOOKUP(D3351,'Zip Code Lookup'!$A$115:$A$148,'Zip Code Lookup'!$C$115:$C$148,"ORG 1"),"N/A")</f>
        <v>#N/A</v>
      </c>
    </row>
    <row r="3352" spans="5:6" x14ac:dyDescent="0.25">
      <c r="E3352" t="e">
        <f>_xlfn.XLOOKUP(_xlfn.XLOOKUP(D3352,'Zip Code Lookup'!$F$29:$F$1276,'Zip Code Lookup'!$G$29:$G$1276),'Data Entry'!$AC$2:$AC$85,'Data Entry'!$AD$2:$AD$85,"Not Found")</f>
        <v>#N/A</v>
      </c>
      <c r="F3352" t="e">
        <f>IF(E3352="ORG 6 / ORG 1",_xlfn.XLOOKUP(D3352,'Zip Code Lookup'!$A$115:$A$148,'Zip Code Lookup'!$C$115:$C$148,"ORG 1"),"N/A")</f>
        <v>#N/A</v>
      </c>
    </row>
    <row r="3353" spans="5:6" x14ac:dyDescent="0.25">
      <c r="E3353" t="e">
        <f>_xlfn.XLOOKUP(_xlfn.XLOOKUP(D3353,'Zip Code Lookup'!$F$29:$F$1276,'Zip Code Lookup'!$G$29:$G$1276),'Data Entry'!$AC$2:$AC$85,'Data Entry'!$AD$2:$AD$85,"Not Found")</f>
        <v>#N/A</v>
      </c>
      <c r="F3353" t="e">
        <f>IF(E3353="ORG 6 / ORG 1",_xlfn.XLOOKUP(D3353,'Zip Code Lookup'!$A$115:$A$148,'Zip Code Lookup'!$C$115:$C$148,"ORG 1"),"N/A")</f>
        <v>#N/A</v>
      </c>
    </row>
    <row r="3354" spans="5:6" x14ac:dyDescent="0.25">
      <c r="E3354" t="e">
        <f>_xlfn.XLOOKUP(_xlfn.XLOOKUP(D3354,'Zip Code Lookup'!$F$29:$F$1276,'Zip Code Lookup'!$G$29:$G$1276),'Data Entry'!$AC$2:$AC$85,'Data Entry'!$AD$2:$AD$85,"Not Found")</f>
        <v>#N/A</v>
      </c>
      <c r="F3354" t="e">
        <f>IF(E3354="ORG 6 / ORG 1",_xlfn.XLOOKUP(D3354,'Zip Code Lookup'!$A$115:$A$148,'Zip Code Lookup'!$C$115:$C$148,"ORG 1"),"N/A")</f>
        <v>#N/A</v>
      </c>
    </row>
    <row r="3355" spans="5:6" x14ac:dyDescent="0.25">
      <c r="E3355" t="e">
        <f>_xlfn.XLOOKUP(_xlfn.XLOOKUP(D3355,'Zip Code Lookup'!$F$29:$F$1276,'Zip Code Lookup'!$G$29:$G$1276),'Data Entry'!$AC$2:$AC$85,'Data Entry'!$AD$2:$AD$85,"Not Found")</f>
        <v>#N/A</v>
      </c>
      <c r="F3355" t="e">
        <f>IF(E3355="ORG 6 / ORG 1",_xlfn.XLOOKUP(D3355,'Zip Code Lookup'!$A$115:$A$148,'Zip Code Lookup'!$C$115:$C$148,"ORG 1"),"N/A")</f>
        <v>#N/A</v>
      </c>
    </row>
    <row r="3356" spans="5:6" x14ac:dyDescent="0.25">
      <c r="E3356" t="e">
        <f>_xlfn.XLOOKUP(_xlfn.XLOOKUP(D3356,'Zip Code Lookup'!$F$29:$F$1276,'Zip Code Lookup'!$G$29:$G$1276),'Data Entry'!$AC$2:$AC$85,'Data Entry'!$AD$2:$AD$85,"Not Found")</f>
        <v>#N/A</v>
      </c>
      <c r="F3356" t="e">
        <f>IF(E3356="ORG 6 / ORG 1",_xlfn.XLOOKUP(D3356,'Zip Code Lookup'!$A$115:$A$148,'Zip Code Lookup'!$C$115:$C$148,"ORG 1"),"N/A")</f>
        <v>#N/A</v>
      </c>
    </row>
    <row r="3357" spans="5:6" x14ac:dyDescent="0.25">
      <c r="E3357" t="e">
        <f>_xlfn.XLOOKUP(_xlfn.XLOOKUP(D3357,'Zip Code Lookup'!$F$29:$F$1276,'Zip Code Lookup'!$G$29:$G$1276),'Data Entry'!$AC$2:$AC$85,'Data Entry'!$AD$2:$AD$85,"Not Found")</f>
        <v>#N/A</v>
      </c>
      <c r="F3357" t="e">
        <f>IF(E3357="ORG 6 / ORG 1",_xlfn.XLOOKUP(D3357,'Zip Code Lookup'!$A$115:$A$148,'Zip Code Lookup'!$C$115:$C$148,"ORG 1"),"N/A")</f>
        <v>#N/A</v>
      </c>
    </row>
    <row r="3358" spans="5:6" x14ac:dyDescent="0.25">
      <c r="E3358" t="e">
        <f>_xlfn.XLOOKUP(_xlfn.XLOOKUP(D3358,'Zip Code Lookup'!$F$29:$F$1276,'Zip Code Lookup'!$G$29:$G$1276),'Data Entry'!$AC$2:$AC$85,'Data Entry'!$AD$2:$AD$85,"Not Found")</f>
        <v>#N/A</v>
      </c>
      <c r="F3358" t="e">
        <f>IF(E3358="ORG 6 / ORG 1",_xlfn.XLOOKUP(D3358,'Zip Code Lookup'!$A$115:$A$148,'Zip Code Lookup'!$C$115:$C$148,"ORG 1"),"N/A")</f>
        <v>#N/A</v>
      </c>
    </row>
    <row r="3359" spans="5:6" x14ac:dyDescent="0.25">
      <c r="E3359" t="e">
        <f>_xlfn.XLOOKUP(_xlfn.XLOOKUP(D3359,'Zip Code Lookup'!$F$29:$F$1276,'Zip Code Lookup'!$G$29:$G$1276),'Data Entry'!$AC$2:$AC$85,'Data Entry'!$AD$2:$AD$85,"Not Found")</f>
        <v>#N/A</v>
      </c>
      <c r="F3359" t="e">
        <f>IF(E3359="ORG 6 / ORG 1",_xlfn.XLOOKUP(D3359,'Zip Code Lookup'!$A$115:$A$148,'Zip Code Lookup'!$C$115:$C$148,"ORG 1"),"N/A")</f>
        <v>#N/A</v>
      </c>
    </row>
    <row r="3360" spans="5:6" x14ac:dyDescent="0.25">
      <c r="E3360" t="e">
        <f>_xlfn.XLOOKUP(_xlfn.XLOOKUP(D3360,'Zip Code Lookup'!$F$29:$F$1276,'Zip Code Lookup'!$G$29:$G$1276),'Data Entry'!$AC$2:$AC$85,'Data Entry'!$AD$2:$AD$85,"Not Found")</f>
        <v>#N/A</v>
      </c>
      <c r="F3360" t="e">
        <f>IF(E3360="ORG 6 / ORG 1",_xlfn.XLOOKUP(D3360,'Zip Code Lookup'!$A$115:$A$148,'Zip Code Lookup'!$C$115:$C$148,"ORG 1"),"N/A")</f>
        <v>#N/A</v>
      </c>
    </row>
    <row r="3361" spans="5:6" x14ac:dyDescent="0.25">
      <c r="E3361" t="e">
        <f>_xlfn.XLOOKUP(_xlfn.XLOOKUP(D3361,'Zip Code Lookup'!$F$29:$F$1276,'Zip Code Lookup'!$G$29:$G$1276),'Data Entry'!$AC$2:$AC$85,'Data Entry'!$AD$2:$AD$85,"Not Found")</f>
        <v>#N/A</v>
      </c>
      <c r="F3361" t="e">
        <f>IF(E3361="ORG 6 / ORG 1",_xlfn.XLOOKUP(D3361,'Zip Code Lookup'!$A$115:$A$148,'Zip Code Lookup'!$C$115:$C$148,"ORG 1"),"N/A")</f>
        <v>#N/A</v>
      </c>
    </row>
    <row r="3362" spans="5:6" x14ac:dyDescent="0.25">
      <c r="E3362" t="e">
        <f>_xlfn.XLOOKUP(_xlfn.XLOOKUP(D3362,'Zip Code Lookup'!$F$29:$F$1276,'Zip Code Lookup'!$G$29:$G$1276),'Data Entry'!$AC$2:$AC$85,'Data Entry'!$AD$2:$AD$85,"Not Found")</f>
        <v>#N/A</v>
      </c>
      <c r="F3362" t="e">
        <f>IF(E3362="ORG 6 / ORG 1",_xlfn.XLOOKUP(D3362,'Zip Code Lookup'!$A$115:$A$148,'Zip Code Lookup'!$C$115:$C$148,"ORG 1"),"N/A")</f>
        <v>#N/A</v>
      </c>
    </row>
    <row r="3363" spans="5:6" x14ac:dyDescent="0.25">
      <c r="E3363" t="e">
        <f>_xlfn.XLOOKUP(_xlfn.XLOOKUP(D3363,'Zip Code Lookup'!$F$29:$F$1276,'Zip Code Lookup'!$G$29:$G$1276),'Data Entry'!$AC$2:$AC$85,'Data Entry'!$AD$2:$AD$85,"Not Found")</f>
        <v>#N/A</v>
      </c>
      <c r="F3363" t="e">
        <f>IF(E3363="ORG 6 / ORG 1",_xlfn.XLOOKUP(D3363,'Zip Code Lookup'!$A$115:$A$148,'Zip Code Lookup'!$C$115:$C$148,"ORG 1"),"N/A")</f>
        <v>#N/A</v>
      </c>
    </row>
    <row r="3364" spans="5:6" x14ac:dyDescent="0.25">
      <c r="E3364" t="e">
        <f>_xlfn.XLOOKUP(_xlfn.XLOOKUP(D3364,'Zip Code Lookup'!$F$29:$F$1276,'Zip Code Lookup'!$G$29:$G$1276),'Data Entry'!$AC$2:$AC$85,'Data Entry'!$AD$2:$AD$85,"Not Found")</f>
        <v>#N/A</v>
      </c>
      <c r="F3364" t="e">
        <f>IF(E3364="ORG 6 / ORG 1",_xlfn.XLOOKUP(D3364,'Zip Code Lookup'!$A$115:$A$148,'Zip Code Lookup'!$C$115:$C$148,"ORG 1"),"N/A")</f>
        <v>#N/A</v>
      </c>
    </row>
    <row r="3365" spans="5:6" x14ac:dyDescent="0.25">
      <c r="E3365" t="e">
        <f>_xlfn.XLOOKUP(_xlfn.XLOOKUP(D3365,'Zip Code Lookup'!$F$29:$F$1276,'Zip Code Lookup'!$G$29:$G$1276),'Data Entry'!$AC$2:$AC$85,'Data Entry'!$AD$2:$AD$85,"Not Found")</f>
        <v>#N/A</v>
      </c>
      <c r="F3365" t="e">
        <f>IF(E3365="ORG 6 / ORG 1",_xlfn.XLOOKUP(D3365,'Zip Code Lookup'!$A$115:$A$148,'Zip Code Lookup'!$C$115:$C$148,"ORG 1"),"N/A")</f>
        <v>#N/A</v>
      </c>
    </row>
    <row r="3366" spans="5:6" x14ac:dyDescent="0.25">
      <c r="E3366" t="e">
        <f>_xlfn.XLOOKUP(_xlfn.XLOOKUP(D3366,'Zip Code Lookup'!$F$29:$F$1276,'Zip Code Lookup'!$G$29:$G$1276),'Data Entry'!$AC$2:$AC$85,'Data Entry'!$AD$2:$AD$85,"Not Found")</f>
        <v>#N/A</v>
      </c>
      <c r="F3366" t="e">
        <f>IF(E3366="ORG 6 / ORG 1",_xlfn.XLOOKUP(D3366,'Zip Code Lookup'!$A$115:$A$148,'Zip Code Lookup'!$C$115:$C$148,"ORG 1"),"N/A")</f>
        <v>#N/A</v>
      </c>
    </row>
    <row r="3367" spans="5:6" x14ac:dyDescent="0.25">
      <c r="E3367" t="e">
        <f>_xlfn.XLOOKUP(_xlfn.XLOOKUP(D3367,'Zip Code Lookup'!$F$29:$F$1276,'Zip Code Lookup'!$G$29:$G$1276),'Data Entry'!$AC$2:$AC$85,'Data Entry'!$AD$2:$AD$85,"Not Found")</f>
        <v>#N/A</v>
      </c>
      <c r="F3367" t="e">
        <f>IF(E3367="ORG 6 / ORG 1",_xlfn.XLOOKUP(D3367,'Zip Code Lookup'!$A$115:$A$148,'Zip Code Lookup'!$C$115:$C$148,"ORG 1"),"N/A")</f>
        <v>#N/A</v>
      </c>
    </row>
    <row r="3368" spans="5:6" x14ac:dyDescent="0.25">
      <c r="E3368" t="e">
        <f>_xlfn.XLOOKUP(_xlfn.XLOOKUP(D3368,'Zip Code Lookup'!$F$29:$F$1276,'Zip Code Lookup'!$G$29:$G$1276),'Data Entry'!$AC$2:$AC$85,'Data Entry'!$AD$2:$AD$85,"Not Found")</f>
        <v>#N/A</v>
      </c>
      <c r="F3368" t="e">
        <f>IF(E3368="ORG 6 / ORG 1",_xlfn.XLOOKUP(D3368,'Zip Code Lookup'!$A$115:$A$148,'Zip Code Lookup'!$C$115:$C$148,"ORG 1"),"N/A")</f>
        <v>#N/A</v>
      </c>
    </row>
    <row r="3369" spans="5:6" x14ac:dyDescent="0.25">
      <c r="E3369" t="e">
        <f>_xlfn.XLOOKUP(_xlfn.XLOOKUP(D3369,'Zip Code Lookup'!$F$29:$F$1276,'Zip Code Lookup'!$G$29:$G$1276),'Data Entry'!$AC$2:$AC$85,'Data Entry'!$AD$2:$AD$85,"Not Found")</f>
        <v>#N/A</v>
      </c>
      <c r="F3369" t="e">
        <f>IF(E3369="ORG 6 / ORG 1",_xlfn.XLOOKUP(D3369,'Zip Code Lookup'!$A$115:$A$148,'Zip Code Lookup'!$C$115:$C$148,"ORG 1"),"N/A")</f>
        <v>#N/A</v>
      </c>
    </row>
    <row r="3370" spans="5:6" x14ac:dyDescent="0.25">
      <c r="E3370" t="e">
        <f>_xlfn.XLOOKUP(_xlfn.XLOOKUP(D3370,'Zip Code Lookup'!$F$29:$F$1276,'Zip Code Lookup'!$G$29:$G$1276),'Data Entry'!$AC$2:$AC$85,'Data Entry'!$AD$2:$AD$85,"Not Found")</f>
        <v>#N/A</v>
      </c>
      <c r="F3370" t="e">
        <f>IF(E3370="ORG 6 / ORG 1",_xlfn.XLOOKUP(D3370,'Zip Code Lookup'!$A$115:$A$148,'Zip Code Lookup'!$C$115:$C$148,"ORG 1"),"N/A")</f>
        <v>#N/A</v>
      </c>
    </row>
    <row r="3371" spans="5:6" x14ac:dyDescent="0.25">
      <c r="E3371" t="e">
        <f>_xlfn.XLOOKUP(_xlfn.XLOOKUP(D3371,'Zip Code Lookup'!$F$29:$F$1276,'Zip Code Lookup'!$G$29:$G$1276),'Data Entry'!$AC$2:$AC$85,'Data Entry'!$AD$2:$AD$85,"Not Found")</f>
        <v>#N/A</v>
      </c>
      <c r="F3371" t="e">
        <f>IF(E3371="ORG 6 / ORG 1",_xlfn.XLOOKUP(D3371,'Zip Code Lookup'!$A$115:$A$148,'Zip Code Lookup'!$C$115:$C$148,"ORG 1"),"N/A")</f>
        <v>#N/A</v>
      </c>
    </row>
    <row r="3372" spans="5:6" x14ac:dyDescent="0.25">
      <c r="E3372" t="e">
        <f>_xlfn.XLOOKUP(_xlfn.XLOOKUP(D3372,'Zip Code Lookup'!$F$29:$F$1276,'Zip Code Lookup'!$G$29:$G$1276),'Data Entry'!$AC$2:$AC$85,'Data Entry'!$AD$2:$AD$85,"Not Found")</f>
        <v>#N/A</v>
      </c>
      <c r="F3372" t="e">
        <f>IF(E3372="ORG 6 / ORG 1",_xlfn.XLOOKUP(D3372,'Zip Code Lookup'!$A$115:$A$148,'Zip Code Lookup'!$C$115:$C$148,"ORG 1"),"N/A")</f>
        <v>#N/A</v>
      </c>
    </row>
    <row r="3373" spans="5:6" x14ac:dyDescent="0.25">
      <c r="E3373" t="e">
        <f>_xlfn.XLOOKUP(_xlfn.XLOOKUP(D3373,'Zip Code Lookup'!$F$29:$F$1276,'Zip Code Lookup'!$G$29:$G$1276),'Data Entry'!$AC$2:$AC$85,'Data Entry'!$AD$2:$AD$85,"Not Found")</f>
        <v>#N/A</v>
      </c>
      <c r="F3373" t="e">
        <f>IF(E3373="ORG 6 / ORG 1",_xlfn.XLOOKUP(D3373,'Zip Code Lookup'!$A$115:$A$148,'Zip Code Lookup'!$C$115:$C$148,"ORG 1"),"N/A")</f>
        <v>#N/A</v>
      </c>
    </row>
    <row r="3374" spans="5:6" x14ac:dyDescent="0.25">
      <c r="E3374" t="e">
        <f>_xlfn.XLOOKUP(_xlfn.XLOOKUP(D3374,'Zip Code Lookup'!$F$29:$F$1276,'Zip Code Lookup'!$G$29:$G$1276),'Data Entry'!$AC$2:$AC$85,'Data Entry'!$AD$2:$AD$85,"Not Found")</f>
        <v>#N/A</v>
      </c>
      <c r="F3374" t="e">
        <f>IF(E3374="ORG 6 / ORG 1",_xlfn.XLOOKUP(D3374,'Zip Code Lookup'!$A$115:$A$148,'Zip Code Lookup'!$C$115:$C$148,"ORG 1"),"N/A")</f>
        <v>#N/A</v>
      </c>
    </row>
    <row r="3375" spans="5:6" x14ac:dyDescent="0.25">
      <c r="E3375" t="e">
        <f>_xlfn.XLOOKUP(_xlfn.XLOOKUP(D3375,'Zip Code Lookup'!$F$29:$F$1276,'Zip Code Lookup'!$G$29:$G$1276),'Data Entry'!$AC$2:$AC$85,'Data Entry'!$AD$2:$AD$85,"Not Found")</f>
        <v>#N/A</v>
      </c>
      <c r="F3375" t="e">
        <f>IF(E3375="ORG 6 / ORG 1",_xlfn.XLOOKUP(D3375,'Zip Code Lookup'!$A$115:$A$148,'Zip Code Lookup'!$C$115:$C$148,"ORG 1"),"N/A")</f>
        <v>#N/A</v>
      </c>
    </row>
    <row r="3376" spans="5:6" x14ac:dyDescent="0.25">
      <c r="E3376" t="e">
        <f>_xlfn.XLOOKUP(_xlfn.XLOOKUP(D3376,'Zip Code Lookup'!$F$29:$F$1276,'Zip Code Lookup'!$G$29:$G$1276),'Data Entry'!$AC$2:$AC$85,'Data Entry'!$AD$2:$AD$85,"Not Found")</f>
        <v>#N/A</v>
      </c>
      <c r="F3376" t="e">
        <f>IF(E3376="ORG 6 / ORG 1",_xlfn.XLOOKUP(D3376,'Zip Code Lookup'!$A$115:$A$148,'Zip Code Lookup'!$C$115:$C$148,"ORG 1"),"N/A")</f>
        <v>#N/A</v>
      </c>
    </row>
    <row r="3377" spans="5:6" x14ac:dyDescent="0.25">
      <c r="E3377" t="e">
        <f>_xlfn.XLOOKUP(_xlfn.XLOOKUP(D3377,'Zip Code Lookup'!$F$29:$F$1276,'Zip Code Lookup'!$G$29:$G$1276),'Data Entry'!$AC$2:$AC$85,'Data Entry'!$AD$2:$AD$85,"Not Found")</f>
        <v>#N/A</v>
      </c>
      <c r="F3377" t="e">
        <f>IF(E3377="ORG 6 / ORG 1",_xlfn.XLOOKUP(D3377,'Zip Code Lookup'!$A$115:$A$148,'Zip Code Lookup'!$C$115:$C$148,"ORG 1"),"N/A")</f>
        <v>#N/A</v>
      </c>
    </row>
    <row r="3378" spans="5:6" x14ac:dyDescent="0.25">
      <c r="E3378" t="e">
        <f>_xlfn.XLOOKUP(_xlfn.XLOOKUP(D3378,'Zip Code Lookup'!$F$29:$F$1276,'Zip Code Lookup'!$G$29:$G$1276),'Data Entry'!$AC$2:$AC$85,'Data Entry'!$AD$2:$AD$85,"Not Found")</f>
        <v>#N/A</v>
      </c>
      <c r="F3378" t="e">
        <f>IF(E3378="ORG 6 / ORG 1",_xlfn.XLOOKUP(D3378,'Zip Code Lookup'!$A$115:$A$148,'Zip Code Lookup'!$C$115:$C$148,"ORG 1"),"N/A")</f>
        <v>#N/A</v>
      </c>
    </row>
    <row r="3379" spans="5:6" x14ac:dyDescent="0.25">
      <c r="E3379" t="e">
        <f>_xlfn.XLOOKUP(_xlfn.XLOOKUP(D3379,'Zip Code Lookup'!$F$29:$F$1276,'Zip Code Lookup'!$G$29:$G$1276),'Data Entry'!$AC$2:$AC$85,'Data Entry'!$AD$2:$AD$85,"Not Found")</f>
        <v>#N/A</v>
      </c>
      <c r="F3379" t="e">
        <f>IF(E3379="ORG 6 / ORG 1",_xlfn.XLOOKUP(D3379,'Zip Code Lookup'!$A$115:$A$148,'Zip Code Lookup'!$C$115:$C$148,"ORG 1"),"N/A")</f>
        <v>#N/A</v>
      </c>
    </row>
    <row r="3380" spans="5:6" x14ac:dyDescent="0.25">
      <c r="E3380" t="e">
        <f>_xlfn.XLOOKUP(_xlfn.XLOOKUP(D3380,'Zip Code Lookup'!$F$29:$F$1276,'Zip Code Lookup'!$G$29:$G$1276),'Data Entry'!$AC$2:$AC$85,'Data Entry'!$AD$2:$AD$85,"Not Found")</f>
        <v>#N/A</v>
      </c>
      <c r="F3380" t="e">
        <f>IF(E3380="ORG 6 / ORG 1",_xlfn.XLOOKUP(D3380,'Zip Code Lookup'!$A$115:$A$148,'Zip Code Lookup'!$C$115:$C$148,"ORG 1"),"N/A")</f>
        <v>#N/A</v>
      </c>
    </row>
    <row r="3381" spans="5:6" x14ac:dyDescent="0.25">
      <c r="E3381" t="e">
        <f>_xlfn.XLOOKUP(_xlfn.XLOOKUP(D3381,'Zip Code Lookup'!$F$29:$F$1276,'Zip Code Lookup'!$G$29:$G$1276),'Data Entry'!$AC$2:$AC$85,'Data Entry'!$AD$2:$AD$85,"Not Found")</f>
        <v>#N/A</v>
      </c>
      <c r="F3381" t="e">
        <f>IF(E3381="ORG 6 / ORG 1",_xlfn.XLOOKUP(D3381,'Zip Code Lookup'!$A$115:$A$148,'Zip Code Lookup'!$C$115:$C$148,"ORG 1"),"N/A")</f>
        <v>#N/A</v>
      </c>
    </row>
    <row r="3382" spans="5:6" x14ac:dyDescent="0.25">
      <c r="E3382" t="e">
        <f>_xlfn.XLOOKUP(_xlfn.XLOOKUP(D3382,'Zip Code Lookup'!$F$29:$F$1276,'Zip Code Lookup'!$G$29:$G$1276),'Data Entry'!$AC$2:$AC$85,'Data Entry'!$AD$2:$AD$85,"Not Found")</f>
        <v>#N/A</v>
      </c>
      <c r="F3382" t="e">
        <f>IF(E3382="ORG 6 / ORG 1",_xlfn.XLOOKUP(D3382,'Zip Code Lookup'!$A$115:$A$148,'Zip Code Lookup'!$C$115:$C$148,"ORG 1"),"N/A")</f>
        <v>#N/A</v>
      </c>
    </row>
    <row r="3383" spans="5:6" x14ac:dyDescent="0.25">
      <c r="E3383" t="e">
        <f>_xlfn.XLOOKUP(_xlfn.XLOOKUP(D3383,'Zip Code Lookup'!$F$29:$F$1276,'Zip Code Lookup'!$G$29:$G$1276),'Data Entry'!$AC$2:$AC$85,'Data Entry'!$AD$2:$AD$85,"Not Found")</f>
        <v>#N/A</v>
      </c>
      <c r="F3383" t="e">
        <f>IF(E3383="ORG 6 / ORG 1",_xlfn.XLOOKUP(D3383,'Zip Code Lookup'!$A$115:$A$148,'Zip Code Lookup'!$C$115:$C$148,"ORG 1"),"N/A")</f>
        <v>#N/A</v>
      </c>
    </row>
    <row r="3384" spans="5:6" x14ac:dyDescent="0.25">
      <c r="E3384" t="e">
        <f>_xlfn.XLOOKUP(_xlfn.XLOOKUP(D3384,'Zip Code Lookup'!$F$29:$F$1276,'Zip Code Lookup'!$G$29:$G$1276),'Data Entry'!$AC$2:$AC$85,'Data Entry'!$AD$2:$AD$85,"Not Found")</f>
        <v>#N/A</v>
      </c>
      <c r="F3384" t="e">
        <f>IF(E3384="ORG 6 / ORG 1",_xlfn.XLOOKUP(D3384,'Zip Code Lookup'!$A$115:$A$148,'Zip Code Lookup'!$C$115:$C$148,"ORG 1"),"N/A")</f>
        <v>#N/A</v>
      </c>
    </row>
    <row r="3385" spans="5:6" x14ac:dyDescent="0.25">
      <c r="E3385" t="e">
        <f>_xlfn.XLOOKUP(_xlfn.XLOOKUP(D3385,'Zip Code Lookup'!$F$29:$F$1276,'Zip Code Lookup'!$G$29:$G$1276),'Data Entry'!$AC$2:$AC$85,'Data Entry'!$AD$2:$AD$85,"Not Found")</f>
        <v>#N/A</v>
      </c>
      <c r="F3385" t="e">
        <f>IF(E3385="ORG 6 / ORG 1",_xlfn.XLOOKUP(D3385,'Zip Code Lookup'!$A$115:$A$148,'Zip Code Lookup'!$C$115:$C$148,"ORG 1"),"N/A")</f>
        <v>#N/A</v>
      </c>
    </row>
    <row r="3386" spans="5:6" x14ac:dyDescent="0.25">
      <c r="E3386" t="e">
        <f>_xlfn.XLOOKUP(_xlfn.XLOOKUP(D3386,'Zip Code Lookup'!$F$29:$F$1276,'Zip Code Lookup'!$G$29:$G$1276),'Data Entry'!$AC$2:$AC$85,'Data Entry'!$AD$2:$AD$85,"Not Found")</f>
        <v>#N/A</v>
      </c>
      <c r="F3386" t="e">
        <f>IF(E3386="ORG 6 / ORG 1",_xlfn.XLOOKUP(D3386,'Zip Code Lookup'!$A$115:$A$148,'Zip Code Lookup'!$C$115:$C$148,"ORG 1"),"N/A")</f>
        <v>#N/A</v>
      </c>
    </row>
    <row r="3387" spans="5:6" x14ac:dyDescent="0.25">
      <c r="E3387" t="e">
        <f>_xlfn.XLOOKUP(_xlfn.XLOOKUP(D3387,'Zip Code Lookup'!$F$29:$F$1276,'Zip Code Lookup'!$G$29:$G$1276),'Data Entry'!$AC$2:$AC$85,'Data Entry'!$AD$2:$AD$85,"Not Found")</f>
        <v>#N/A</v>
      </c>
      <c r="F3387" t="e">
        <f>IF(E3387="ORG 6 / ORG 1",_xlfn.XLOOKUP(D3387,'Zip Code Lookup'!$A$115:$A$148,'Zip Code Lookup'!$C$115:$C$148,"ORG 1"),"N/A")</f>
        <v>#N/A</v>
      </c>
    </row>
    <row r="3388" spans="5:6" x14ac:dyDescent="0.25">
      <c r="E3388" t="e">
        <f>_xlfn.XLOOKUP(_xlfn.XLOOKUP(D3388,'Zip Code Lookup'!$F$29:$F$1276,'Zip Code Lookup'!$G$29:$G$1276),'Data Entry'!$AC$2:$AC$85,'Data Entry'!$AD$2:$AD$85,"Not Found")</f>
        <v>#N/A</v>
      </c>
      <c r="F3388" t="e">
        <f>IF(E3388="ORG 6 / ORG 1",_xlfn.XLOOKUP(D3388,'Zip Code Lookup'!$A$115:$A$148,'Zip Code Lookup'!$C$115:$C$148,"ORG 1"),"N/A")</f>
        <v>#N/A</v>
      </c>
    </row>
    <row r="3389" spans="5:6" x14ac:dyDescent="0.25">
      <c r="E3389" t="e">
        <f>_xlfn.XLOOKUP(_xlfn.XLOOKUP(D3389,'Zip Code Lookup'!$F$29:$F$1276,'Zip Code Lookup'!$G$29:$G$1276),'Data Entry'!$AC$2:$AC$85,'Data Entry'!$AD$2:$AD$85,"Not Found")</f>
        <v>#N/A</v>
      </c>
      <c r="F3389" t="e">
        <f>IF(E3389="ORG 6 / ORG 1",_xlfn.XLOOKUP(D3389,'Zip Code Lookup'!$A$115:$A$148,'Zip Code Lookup'!$C$115:$C$148,"ORG 1"),"N/A")</f>
        <v>#N/A</v>
      </c>
    </row>
    <row r="3390" spans="5:6" x14ac:dyDescent="0.25">
      <c r="E3390" t="e">
        <f>_xlfn.XLOOKUP(_xlfn.XLOOKUP(D3390,'Zip Code Lookup'!$F$29:$F$1276,'Zip Code Lookup'!$G$29:$G$1276),'Data Entry'!$AC$2:$AC$85,'Data Entry'!$AD$2:$AD$85,"Not Found")</f>
        <v>#N/A</v>
      </c>
      <c r="F3390" t="e">
        <f>IF(E3390="ORG 6 / ORG 1",_xlfn.XLOOKUP(D3390,'Zip Code Lookup'!$A$115:$A$148,'Zip Code Lookup'!$C$115:$C$148,"ORG 1"),"N/A")</f>
        <v>#N/A</v>
      </c>
    </row>
    <row r="3391" spans="5:6" x14ac:dyDescent="0.25">
      <c r="E3391" t="e">
        <f>_xlfn.XLOOKUP(_xlfn.XLOOKUP(D3391,'Zip Code Lookup'!$F$29:$F$1276,'Zip Code Lookup'!$G$29:$G$1276),'Data Entry'!$AC$2:$AC$85,'Data Entry'!$AD$2:$AD$85,"Not Found")</f>
        <v>#N/A</v>
      </c>
      <c r="F3391" t="e">
        <f>IF(E3391="ORG 6 / ORG 1",_xlfn.XLOOKUP(D3391,'Zip Code Lookup'!$A$115:$A$148,'Zip Code Lookup'!$C$115:$C$148,"ORG 1"),"N/A")</f>
        <v>#N/A</v>
      </c>
    </row>
    <row r="3392" spans="5:6" x14ac:dyDescent="0.25">
      <c r="E3392" t="e">
        <f>_xlfn.XLOOKUP(_xlfn.XLOOKUP(D3392,'Zip Code Lookup'!$F$29:$F$1276,'Zip Code Lookup'!$G$29:$G$1276),'Data Entry'!$AC$2:$AC$85,'Data Entry'!$AD$2:$AD$85,"Not Found")</f>
        <v>#N/A</v>
      </c>
      <c r="F3392" t="e">
        <f>IF(E3392="ORG 6 / ORG 1",_xlfn.XLOOKUP(D3392,'Zip Code Lookup'!$A$115:$A$148,'Zip Code Lookup'!$C$115:$C$148,"ORG 1"),"N/A")</f>
        <v>#N/A</v>
      </c>
    </row>
    <row r="3393" spans="5:6" x14ac:dyDescent="0.25">
      <c r="E3393" t="e">
        <f>_xlfn.XLOOKUP(_xlfn.XLOOKUP(D3393,'Zip Code Lookup'!$F$29:$F$1276,'Zip Code Lookup'!$G$29:$G$1276),'Data Entry'!$AC$2:$AC$85,'Data Entry'!$AD$2:$AD$85,"Not Found")</f>
        <v>#N/A</v>
      </c>
      <c r="F3393" t="e">
        <f>IF(E3393="ORG 6 / ORG 1",_xlfn.XLOOKUP(D3393,'Zip Code Lookup'!$A$115:$A$148,'Zip Code Lookup'!$C$115:$C$148,"ORG 1"),"N/A")</f>
        <v>#N/A</v>
      </c>
    </row>
    <row r="3394" spans="5:6" x14ac:dyDescent="0.25">
      <c r="E3394" t="e">
        <f>_xlfn.XLOOKUP(_xlfn.XLOOKUP(D3394,'Zip Code Lookup'!$F$29:$F$1276,'Zip Code Lookup'!$G$29:$G$1276),'Data Entry'!$AC$2:$AC$85,'Data Entry'!$AD$2:$AD$85,"Not Found")</f>
        <v>#N/A</v>
      </c>
      <c r="F3394" t="e">
        <f>IF(E3394="ORG 6 / ORG 1",_xlfn.XLOOKUP(D3394,'Zip Code Lookup'!$A$115:$A$148,'Zip Code Lookup'!$C$115:$C$148,"ORG 1"),"N/A")</f>
        <v>#N/A</v>
      </c>
    </row>
    <row r="3395" spans="5:6" x14ac:dyDescent="0.25">
      <c r="E3395" t="e">
        <f>_xlfn.XLOOKUP(_xlfn.XLOOKUP(D3395,'Zip Code Lookup'!$F$29:$F$1276,'Zip Code Lookup'!$G$29:$G$1276),'Data Entry'!$AC$2:$AC$85,'Data Entry'!$AD$2:$AD$85,"Not Found")</f>
        <v>#N/A</v>
      </c>
      <c r="F3395" t="e">
        <f>IF(E3395="ORG 6 / ORG 1",_xlfn.XLOOKUP(D3395,'Zip Code Lookup'!$A$115:$A$148,'Zip Code Lookup'!$C$115:$C$148,"ORG 1"),"N/A")</f>
        <v>#N/A</v>
      </c>
    </row>
    <row r="3396" spans="5:6" x14ac:dyDescent="0.25">
      <c r="E3396" t="e">
        <f>_xlfn.XLOOKUP(_xlfn.XLOOKUP(D3396,'Zip Code Lookup'!$F$29:$F$1276,'Zip Code Lookup'!$G$29:$G$1276),'Data Entry'!$AC$2:$AC$85,'Data Entry'!$AD$2:$AD$85,"Not Found")</f>
        <v>#N/A</v>
      </c>
      <c r="F3396" t="e">
        <f>IF(E3396="ORG 6 / ORG 1",_xlfn.XLOOKUP(D3396,'Zip Code Lookup'!$A$115:$A$148,'Zip Code Lookup'!$C$115:$C$148,"ORG 1"),"N/A")</f>
        <v>#N/A</v>
      </c>
    </row>
    <row r="3397" spans="5:6" x14ac:dyDescent="0.25">
      <c r="E3397" t="e">
        <f>_xlfn.XLOOKUP(_xlfn.XLOOKUP(D3397,'Zip Code Lookup'!$F$29:$F$1276,'Zip Code Lookup'!$G$29:$G$1276),'Data Entry'!$AC$2:$AC$85,'Data Entry'!$AD$2:$AD$85,"Not Found")</f>
        <v>#N/A</v>
      </c>
      <c r="F3397" t="e">
        <f>IF(E3397="ORG 6 / ORG 1",_xlfn.XLOOKUP(D3397,'Zip Code Lookup'!$A$115:$A$148,'Zip Code Lookup'!$C$115:$C$148,"ORG 1"),"N/A")</f>
        <v>#N/A</v>
      </c>
    </row>
    <row r="3398" spans="5:6" x14ac:dyDescent="0.25">
      <c r="E3398" t="e">
        <f>_xlfn.XLOOKUP(_xlfn.XLOOKUP(D3398,'Zip Code Lookup'!$F$29:$F$1276,'Zip Code Lookup'!$G$29:$G$1276),'Data Entry'!$AC$2:$AC$85,'Data Entry'!$AD$2:$AD$85,"Not Found")</f>
        <v>#N/A</v>
      </c>
      <c r="F3398" t="e">
        <f>IF(E3398="ORG 6 / ORG 1",_xlfn.XLOOKUP(D3398,'Zip Code Lookup'!$A$115:$A$148,'Zip Code Lookup'!$C$115:$C$148,"ORG 1"),"N/A")</f>
        <v>#N/A</v>
      </c>
    </row>
    <row r="3399" spans="5:6" x14ac:dyDescent="0.25">
      <c r="E3399" t="e">
        <f>_xlfn.XLOOKUP(_xlfn.XLOOKUP(D3399,'Zip Code Lookup'!$F$29:$F$1276,'Zip Code Lookup'!$G$29:$G$1276),'Data Entry'!$AC$2:$AC$85,'Data Entry'!$AD$2:$AD$85,"Not Found")</f>
        <v>#N/A</v>
      </c>
      <c r="F3399" t="e">
        <f>IF(E3399="ORG 6 / ORG 1",_xlfn.XLOOKUP(D3399,'Zip Code Lookup'!$A$115:$A$148,'Zip Code Lookup'!$C$115:$C$148,"ORG 1"),"N/A")</f>
        <v>#N/A</v>
      </c>
    </row>
    <row r="3400" spans="5:6" x14ac:dyDescent="0.25">
      <c r="E3400" t="e">
        <f>_xlfn.XLOOKUP(_xlfn.XLOOKUP(D3400,'Zip Code Lookup'!$F$29:$F$1276,'Zip Code Lookup'!$G$29:$G$1276),'Data Entry'!$AC$2:$AC$85,'Data Entry'!$AD$2:$AD$85,"Not Found")</f>
        <v>#N/A</v>
      </c>
      <c r="F3400" t="e">
        <f>IF(E3400="ORG 6 / ORG 1",_xlfn.XLOOKUP(D3400,'Zip Code Lookup'!$A$115:$A$148,'Zip Code Lookup'!$C$115:$C$148,"ORG 1"),"N/A")</f>
        <v>#N/A</v>
      </c>
    </row>
    <row r="3401" spans="5:6" x14ac:dyDescent="0.25">
      <c r="E3401" t="e">
        <f>_xlfn.XLOOKUP(_xlfn.XLOOKUP(D3401,'Zip Code Lookup'!$F$29:$F$1276,'Zip Code Lookup'!$G$29:$G$1276),'Data Entry'!$AC$2:$AC$85,'Data Entry'!$AD$2:$AD$85,"Not Found")</f>
        <v>#N/A</v>
      </c>
      <c r="F3401" t="e">
        <f>IF(E3401="ORG 6 / ORG 1",_xlfn.XLOOKUP(D3401,'Zip Code Lookup'!$A$115:$A$148,'Zip Code Lookup'!$C$115:$C$148,"ORG 1"),"N/A")</f>
        <v>#N/A</v>
      </c>
    </row>
    <row r="3402" spans="5:6" x14ac:dyDescent="0.25">
      <c r="E3402" t="e">
        <f>_xlfn.XLOOKUP(_xlfn.XLOOKUP(D3402,'Zip Code Lookup'!$F$29:$F$1276,'Zip Code Lookup'!$G$29:$G$1276),'Data Entry'!$AC$2:$AC$85,'Data Entry'!$AD$2:$AD$85,"Not Found")</f>
        <v>#N/A</v>
      </c>
      <c r="F3402" t="e">
        <f>IF(E3402="ORG 6 / ORG 1",_xlfn.XLOOKUP(D3402,'Zip Code Lookup'!$A$115:$A$148,'Zip Code Lookup'!$C$115:$C$148,"ORG 1"),"N/A")</f>
        <v>#N/A</v>
      </c>
    </row>
    <row r="3403" spans="5:6" x14ac:dyDescent="0.25">
      <c r="E3403" t="e">
        <f>_xlfn.XLOOKUP(_xlfn.XLOOKUP(D3403,'Zip Code Lookup'!$F$29:$F$1276,'Zip Code Lookup'!$G$29:$G$1276),'Data Entry'!$AC$2:$AC$85,'Data Entry'!$AD$2:$AD$85,"Not Found")</f>
        <v>#N/A</v>
      </c>
      <c r="F3403" t="e">
        <f>IF(E3403="ORG 6 / ORG 1",_xlfn.XLOOKUP(D3403,'Zip Code Lookup'!$A$115:$A$148,'Zip Code Lookup'!$C$115:$C$148,"ORG 1"),"N/A")</f>
        <v>#N/A</v>
      </c>
    </row>
    <row r="3404" spans="5:6" x14ac:dyDescent="0.25">
      <c r="E3404" t="e">
        <f>_xlfn.XLOOKUP(_xlfn.XLOOKUP(D3404,'Zip Code Lookup'!$F$29:$F$1276,'Zip Code Lookup'!$G$29:$G$1276),'Data Entry'!$AC$2:$AC$85,'Data Entry'!$AD$2:$AD$85,"Not Found")</f>
        <v>#N/A</v>
      </c>
      <c r="F3404" t="e">
        <f>IF(E3404="ORG 6 / ORG 1",_xlfn.XLOOKUP(D3404,'Zip Code Lookup'!$A$115:$A$148,'Zip Code Lookup'!$C$115:$C$148,"ORG 1"),"N/A")</f>
        <v>#N/A</v>
      </c>
    </row>
    <row r="3405" spans="5:6" x14ac:dyDescent="0.25">
      <c r="E3405" t="e">
        <f>_xlfn.XLOOKUP(_xlfn.XLOOKUP(D3405,'Zip Code Lookup'!$F$29:$F$1276,'Zip Code Lookup'!$G$29:$G$1276),'Data Entry'!$AC$2:$AC$85,'Data Entry'!$AD$2:$AD$85,"Not Found")</f>
        <v>#N/A</v>
      </c>
      <c r="F3405" t="e">
        <f>IF(E3405="ORG 6 / ORG 1",_xlfn.XLOOKUP(D3405,'Zip Code Lookup'!$A$115:$A$148,'Zip Code Lookup'!$C$115:$C$148,"ORG 1"),"N/A")</f>
        <v>#N/A</v>
      </c>
    </row>
    <row r="3406" spans="5:6" x14ac:dyDescent="0.25">
      <c r="E3406" t="e">
        <f>_xlfn.XLOOKUP(_xlfn.XLOOKUP(D3406,'Zip Code Lookup'!$F$29:$F$1276,'Zip Code Lookup'!$G$29:$G$1276),'Data Entry'!$AC$2:$AC$85,'Data Entry'!$AD$2:$AD$85,"Not Found")</f>
        <v>#N/A</v>
      </c>
      <c r="F3406" t="e">
        <f>IF(E3406="ORG 6 / ORG 1",_xlfn.XLOOKUP(D3406,'Zip Code Lookup'!$A$115:$A$148,'Zip Code Lookup'!$C$115:$C$148,"ORG 1"),"N/A")</f>
        <v>#N/A</v>
      </c>
    </row>
    <row r="3407" spans="5:6" x14ac:dyDescent="0.25">
      <c r="E3407" t="e">
        <f>_xlfn.XLOOKUP(_xlfn.XLOOKUP(D3407,'Zip Code Lookup'!$F$29:$F$1276,'Zip Code Lookup'!$G$29:$G$1276),'Data Entry'!$AC$2:$AC$85,'Data Entry'!$AD$2:$AD$85,"Not Found")</f>
        <v>#N/A</v>
      </c>
      <c r="F3407" t="e">
        <f>IF(E3407="ORG 6 / ORG 1",_xlfn.XLOOKUP(D3407,'Zip Code Lookup'!$A$115:$A$148,'Zip Code Lookup'!$C$115:$C$148,"ORG 1"),"N/A")</f>
        <v>#N/A</v>
      </c>
    </row>
    <row r="3408" spans="5:6" x14ac:dyDescent="0.25">
      <c r="E3408" t="e">
        <f>_xlfn.XLOOKUP(_xlfn.XLOOKUP(D3408,'Zip Code Lookup'!$F$29:$F$1276,'Zip Code Lookup'!$G$29:$G$1276),'Data Entry'!$AC$2:$AC$85,'Data Entry'!$AD$2:$AD$85,"Not Found")</f>
        <v>#N/A</v>
      </c>
      <c r="F3408" t="e">
        <f>IF(E3408="ORG 6 / ORG 1",_xlfn.XLOOKUP(D3408,'Zip Code Lookup'!$A$115:$A$148,'Zip Code Lookup'!$C$115:$C$148,"ORG 1"),"N/A")</f>
        <v>#N/A</v>
      </c>
    </row>
    <row r="3409" spans="5:6" x14ac:dyDescent="0.25">
      <c r="E3409" t="e">
        <f>_xlfn.XLOOKUP(_xlfn.XLOOKUP(D3409,'Zip Code Lookup'!$F$29:$F$1276,'Zip Code Lookup'!$G$29:$G$1276),'Data Entry'!$AC$2:$AC$85,'Data Entry'!$AD$2:$AD$85,"Not Found")</f>
        <v>#N/A</v>
      </c>
      <c r="F3409" t="e">
        <f>IF(E3409="ORG 6 / ORG 1",_xlfn.XLOOKUP(D3409,'Zip Code Lookup'!$A$115:$A$148,'Zip Code Lookup'!$C$115:$C$148,"ORG 1"),"N/A")</f>
        <v>#N/A</v>
      </c>
    </row>
    <row r="3410" spans="5:6" x14ac:dyDescent="0.25">
      <c r="E3410" t="e">
        <f>_xlfn.XLOOKUP(_xlfn.XLOOKUP(D3410,'Zip Code Lookup'!$F$29:$F$1276,'Zip Code Lookup'!$G$29:$G$1276),'Data Entry'!$AC$2:$AC$85,'Data Entry'!$AD$2:$AD$85,"Not Found")</f>
        <v>#N/A</v>
      </c>
      <c r="F3410" t="e">
        <f>IF(E3410="ORG 6 / ORG 1",_xlfn.XLOOKUP(D3410,'Zip Code Lookup'!$A$115:$A$148,'Zip Code Lookup'!$C$115:$C$148,"ORG 1"),"N/A")</f>
        <v>#N/A</v>
      </c>
    </row>
    <row r="3411" spans="5:6" x14ac:dyDescent="0.25">
      <c r="E3411" t="e">
        <f>_xlfn.XLOOKUP(_xlfn.XLOOKUP(D3411,'Zip Code Lookup'!$F$29:$F$1276,'Zip Code Lookup'!$G$29:$G$1276),'Data Entry'!$AC$2:$AC$85,'Data Entry'!$AD$2:$AD$85,"Not Found")</f>
        <v>#N/A</v>
      </c>
      <c r="F3411" t="e">
        <f>IF(E3411="ORG 6 / ORG 1",_xlfn.XLOOKUP(D3411,'Zip Code Lookup'!$A$115:$A$148,'Zip Code Lookup'!$C$115:$C$148,"ORG 1"),"N/A")</f>
        <v>#N/A</v>
      </c>
    </row>
    <row r="3412" spans="5:6" x14ac:dyDescent="0.25">
      <c r="E3412" t="e">
        <f>_xlfn.XLOOKUP(_xlfn.XLOOKUP(D3412,'Zip Code Lookup'!$F$29:$F$1276,'Zip Code Lookup'!$G$29:$G$1276),'Data Entry'!$AC$2:$AC$85,'Data Entry'!$AD$2:$AD$85,"Not Found")</f>
        <v>#N/A</v>
      </c>
      <c r="F3412" t="e">
        <f>IF(E3412="ORG 6 / ORG 1",_xlfn.XLOOKUP(D3412,'Zip Code Lookup'!$A$115:$A$148,'Zip Code Lookup'!$C$115:$C$148,"ORG 1"),"N/A")</f>
        <v>#N/A</v>
      </c>
    </row>
    <row r="3413" spans="5:6" x14ac:dyDescent="0.25">
      <c r="E3413" t="e">
        <f>_xlfn.XLOOKUP(_xlfn.XLOOKUP(D3413,'Zip Code Lookup'!$F$29:$F$1276,'Zip Code Lookup'!$G$29:$G$1276),'Data Entry'!$AC$2:$AC$85,'Data Entry'!$AD$2:$AD$85,"Not Found")</f>
        <v>#N/A</v>
      </c>
      <c r="F3413" t="e">
        <f>IF(E3413="ORG 6 / ORG 1",_xlfn.XLOOKUP(D3413,'Zip Code Lookup'!$A$115:$A$148,'Zip Code Lookup'!$C$115:$C$148,"ORG 1"),"N/A")</f>
        <v>#N/A</v>
      </c>
    </row>
    <row r="3414" spans="5:6" x14ac:dyDescent="0.25">
      <c r="E3414" t="e">
        <f>_xlfn.XLOOKUP(_xlfn.XLOOKUP(D3414,'Zip Code Lookup'!$F$29:$F$1276,'Zip Code Lookup'!$G$29:$G$1276),'Data Entry'!$AC$2:$AC$85,'Data Entry'!$AD$2:$AD$85,"Not Found")</f>
        <v>#N/A</v>
      </c>
      <c r="F3414" t="e">
        <f>IF(E3414="ORG 6 / ORG 1",_xlfn.XLOOKUP(D3414,'Zip Code Lookup'!$A$115:$A$148,'Zip Code Lookup'!$C$115:$C$148,"ORG 1"),"N/A")</f>
        <v>#N/A</v>
      </c>
    </row>
    <row r="3415" spans="5:6" x14ac:dyDescent="0.25">
      <c r="E3415" t="e">
        <f>_xlfn.XLOOKUP(_xlfn.XLOOKUP(D3415,'Zip Code Lookup'!$F$29:$F$1276,'Zip Code Lookup'!$G$29:$G$1276),'Data Entry'!$AC$2:$AC$85,'Data Entry'!$AD$2:$AD$85,"Not Found")</f>
        <v>#N/A</v>
      </c>
      <c r="F3415" t="e">
        <f>IF(E3415="ORG 6 / ORG 1",_xlfn.XLOOKUP(D3415,'Zip Code Lookup'!$A$115:$A$148,'Zip Code Lookup'!$C$115:$C$148,"ORG 1"),"N/A")</f>
        <v>#N/A</v>
      </c>
    </row>
    <row r="3416" spans="5:6" x14ac:dyDescent="0.25">
      <c r="E3416" t="e">
        <f>_xlfn.XLOOKUP(_xlfn.XLOOKUP(D3416,'Zip Code Lookup'!$F$29:$F$1276,'Zip Code Lookup'!$G$29:$G$1276),'Data Entry'!$AC$2:$AC$85,'Data Entry'!$AD$2:$AD$85,"Not Found")</f>
        <v>#N/A</v>
      </c>
      <c r="F3416" t="e">
        <f>IF(E3416="ORG 6 / ORG 1",_xlfn.XLOOKUP(D3416,'Zip Code Lookup'!$A$115:$A$148,'Zip Code Lookup'!$C$115:$C$148,"ORG 1"),"N/A")</f>
        <v>#N/A</v>
      </c>
    </row>
    <row r="3417" spans="5:6" x14ac:dyDescent="0.25">
      <c r="E3417" t="e">
        <f>_xlfn.XLOOKUP(_xlfn.XLOOKUP(D3417,'Zip Code Lookup'!$F$29:$F$1276,'Zip Code Lookup'!$G$29:$G$1276),'Data Entry'!$AC$2:$AC$85,'Data Entry'!$AD$2:$AD$85,"Not Found")</f>
        <v>#N/A</v>
      </c>
      <c r="F3417" t="e">
        <f>IF(E3417="ORG 6 / ORG 1",_xlfn.XLOOKUP(D3417,'Zip Code Lookup'!$A$115:$A$148,'Zip Code Lookup'!$C$115:$C$148,"ORG 1"),"N/A")</f>
        <v>#N/A</v>
      </c>
    </row>
    <row r="3418" spans="5:6" x14ac:dyDescent="0.25">
      <c r="E3418" t="e">
        <f>_xlfn.XLOOKUP(_xlfn.XLOOKUP(D3418,'Zip Code Lookup'!$F$29:$F$1276,'Zip Code Lookup'!$G$29:$G$1276),'Data Entry'!$AC$2:$AC$85,'Data Entry'!$AD$2:$AD$85,"Not Found")</f>
        <v>#N/A</v>
      </c>
      <c r="F3418" t="e">
        <f>IF(E3418="ORG 6 / ORG 1",_xlfn.XLOOKUP(D3418,'Zip Code Lookup'!$A$115:$A$148,'Zip Code Lookup'!$C$115:$C$148,"ORG 1"),"N/A")</f>
        <v>#N/A</v>
      </c>
    </row>
    <row r="3419" spans="5:6" x14ac:dyDescent="0.25">
      <c r="E3419" t="e">
        <f>_xlfn.XLOOKUP(_xlfn.XLOOKUP(D3419,'Zip Code Lookup'!$F$29:$F$1276,'Zip Code Lookup'!$G$29:$G$1276),'Data Entry'!$AC$2:$AC$85,'Data Entry'!$AD$2:$AD$85,"Not Found")</f>
        <v>#N/A</v>
      </c>
      <c r="F3419" t="e">
        <f>IF(E3419="ORG 6 / ORG 1",_xlfn.XLOOKUP(D3419,'Zip Code Lookup'!$A$115:$A$148,'Zip Code Lookup'!$C$115:$C$148,"ORG 1"),"N/A")</f>
        <v>#N/A</v>
      </c>
    </row>
    <row r="3420" spans="5:6" x14ac:dyDescent="0.25">
      <c r="E3420" t="e">
        <f>_xlfn.XLOOKUP(_xlfn.XLOOKUP(D3420,'Zip Code Lookup'!$F$29:$F$1276,'Zip Code Lookup'!$G$29:$G$1276),'Data Entry'!$AC$2:$AC$85,'Data Entry'!$AD$2:$AD$85,"Not Found")</f>
        <v>#N/A</v>
      </c>
      <c r="F3420" t="e">
        <f>IF(E3420="ORG 6 / ORG 1",_xlfn.XLOOKUP(D3420,'Zip Code Lookup'!$A$115:$A$148,'Zip Code Lookup'!$C$115:$C$148,"ORG 1"),"N/A")</f>
        <v>#N/A</v>
      </c>
    </row>
    <row r="3421" spans="5:6" x14ac:dyDescent="0.25">
      <c r="E3421" t="e">
        <f>_xlfn.XLOOKUP(_xlfn.XLOOKUP(D3421,'Zip Code Lookup'!$F$29:$F$1276,'Zip Code Lookup'!$G$29:$G$1276),'Data Entry'!$AC$2:$AC$85,'Data Entry'!$AD$2:$AD$85,"Not Found")</f>
        <v>#N/A</v>
      </c>
      <c r="F3421" t="e">
        <f>IF(E3421="ORG 6 / ORG 1",_xlfn.XLOOKUP(D3421,'Zip Code Lookup'!$A$115:$A$148,'Zip Code Lookup'!$C$115:$C$148,"ORG 1"),"N/A")</f>
        <v>#N/A</v>
      </c>
    </row>
    <row r="3422" spans="5:6" x14ac:dyDescent="0.25">
      <c r="E3422" t="e">
        <f>_xlfn.XLOOKUP(_xlfn.XLOOKUP(D3422,'Zip Code Lookup'!$F$29:$F$1276,'Zip Code Lookup'!$G$29:$G$1276),'Data Entry'!$AC$2:$AC$85,'Data Entry'!$AD$2:$AD$85,"Not Found")</f>
        <v>#N/A</v>
      </c>
      <c r="F3422" t="e">
        <f>IF(E3422="ORG 6 / ORG 1",_xlfn.XLOOKUP(D3422,'Zip Code Lookup'!$A$115:$A$148,'Zip Code Lookup'!$C$115:$C$148,"ORG 1"),"N/A")</f>
        <v>#N/A</v>
      </c>
    </row>
    <row r="3423" spans="5:6" x14ac:dyDescent="0.25">
      <c r="E3423" t="e">
        <f>_xlfn.XLOOKUP(_xlfn.XLOOKUP(D3423,'Zip Code Lookup'!$F$29:$F$1276,'Zip Code Lookup'!$G$29:$G$1276),'Data Entry'!$AC$2:$AC$85,'Data Entry'!$AD$2:$AD$85,"Not Found")</f>
        <v>#N/A</v>
      </c>
      <c r="F3423" t="e">
        <f>IF(E3423="ORG 6 / ORG 1",_xlfn.XLOOKUP(D3423,'Zip Code Lookup'!$A$115:$A$148,'Zip Code Lookup'!$C$115:$C$148,"ORG 1"),"N/A")</f>
        <v>#N/A</v>
      </c>
    </row>
    <row r="3424" spans="5:6" x14ac:dyDescent="0.25">
      <c r="E3424" t="e">
        <f>_xlfn.XLOOKUP(_xlfn.XLOOKUP(D3424,'Zip Code Lookup'!$F$29:$F$1276,'Zip Code Lookup'!$G$29:$G$1276),'Data Entry'!$AC$2:$AC$85,'Data Entry'!$AD$2:$AD$85,"Not Found")</f>
        <v>#N/A</v>
      </c>
      <c r="F3424" t="e">
        <f>IF(E3424="ORG 6 / ORG 1",_xlfn.XLOOKUP(D3424,'Zip Code Lookup'!$A$115:$A$148,'Zip Code Lookup'!$C$115:$C$148,"ORG 1"),"N/A")</f>
        <v>#N/A</v>
      </c>
    </row>
    <row r="3425" spans="5:6" x14ac:dyDescent="0.25">
      <c r="E3425" t="e">
        <f>_xlfn.XLOOKUP(_xlfn.XLOOKUP(D3425,'Zip Code Lookup'!$F$29:$F$1276,'Zip Code Lookup'!$G$29:$G$1276),'Data Entry'!$AC$2:$AC$85,'Data Entry'!$AD$2:$AD$85,"Not Found")</f>
        <v>#N/A</v>
      </c>
      <c r="F3425" t="e">
        <f>IF(E3425="ORG 6 / ORG 1",_xlfn.XLOOKUP(D3425,'Zip Code Lookup'!$A$115:$A$148,'Zip Code Lookup'!$C$115:$C$148,"ORG 1"),"N/A")</f>
        <v>#N/A</v>
      </c>
    </row>
    <row r="3426" spans="5:6" x14ac:dyDescent="0.25">
      <c r="E3426" t="e">
        <f>_xlfn.XLOOKUP(_xlfn.XLOOKUP(D3426,'Zip Code Lookup'!$F$29:$F$1276,'Zip Code Lookup'!$G$29:$G$1276),'Data Entry'!$AC$2:$AC$85,'Data Entry'!$AD$2:$AD$85,"Not Found")</f>
        <v>#N/A</v>
      </c>
      <c r="F3426" t="e">
        <f>IF(E3426="ORG 6 / ORG 1",_xlfn.XLOOKUP(D3426,'Zip Code Lookup'!$A$115:$A$148,'Zip Code Lookup'!$C$115:$C$148,"ORG 1"),"N/A")</f>
        <v>#N/A</v>
      </c>
    </row>
    <row r="3427" spans="5:6" x14ac:dyDescent="0.25">
      <c r="E3427" t="e">
        <f>_xlfn.XLOOKUP(_xlfn.XLOOKUP(D3427,'Zip Code Lookup'!$F$29:$F$1276,'Zip Code Lookup'!$G$29:$G$1276),'Data Entry'!$AC$2:$AC$85,'Data Entry'!$AD$2:$AD$85,"Not Found")</f>
        <v>#N/A</v>
      </c>
      <c r="F3427" t="e">
        <f>IF(E3427="ORG 6 / ORG 1",_xlfn.XLOOKUP(D3427,'Zip Code Lookup'!$A$115:$A$148,'Zip Code Lookup'!$C$115:$C$148,"ORG 1"),"N/A")</f>
        <v>#N/A</v>
      </c>
    </row>
    <row r="3428" spans="5:6" x14ac:dyDescent="0.25">
      <c r="E3428" t="e">
        <f>_xlfn.XLOOKUP(_xlfn.XLOOKUP(D3428,'Zip Code Lookup'!$F$29:$F$1276,'Zip Code Lookup'!$G$29:$G$1276),'Data Entry'!$AC$2:$AC$85,'Data Entry'!$AD$2:$AD$85,"Not Found")</f>
        <v>#N/A</v>
      </c>
      <c r="F3428" t="e">
        <f>IF(E3428="ORG 6 / ORG 1",_xlfn.XLOOKUP(D3428,'Zip Code Lookup'!$A$115:$A$148,'Zip Code Lookup'!$C$115:$C$148,"ORG 1"),"N/A")</f>
        <v>#N/A</v>
      </c>
    </row>
    <row r="3429" spans="5:6" x14ac:dyDescent="0.25">
      <c r="E3429" t="e">
        <f>_xlfn.XLOOKUP(_xlfn.XLOOKUP(D3429,'Zip Code Lookup'!$F$29:$F$1276,'Zip Code Lookup'!$G$29:$G$1276),'Data Entry'!$AC$2:$AC$85,'Data Entry'!$AD$2:$AD$85,"Not Found")</f>
        <v>#N/A</v>
      </c>
      <c r="F3429" t="e">
        <f>IF(E3429="ORG 6 / ORG 1",_xlfn.XLOOKUP(D3429,'Zip Code Lookup'!$A$115:$A$148,'Zip Code Lookup'!$C$115:$C$148,"ORG 1"),"N/A")</f>
        <v>#N/A</v>
      </c>
    </row>
    <row r="3430" spans="5:6" x14ac:dyDescent="0.25">
      <c r="E3430" t="e">
        <f>_xlfn.XLOOKUP(_xlfn.XLOOKUP(D3430,'Zip Code Lookup'!$F$29:$F$1276,'Zip Code Lookup'!$G$29:$G$1276),'Data Entry'!$AC$2:$AC$85,'Data Entry'!$AD$2:$AD$85,"Not Found")</f>
        <v>#N/A</v>
      </c>
      <c r="F3430" t="e">
        <f>IF(E3430="ORG 6 / ORG 1",_xlfn.XLOOKUP(D3430,'Zip Code Lookup'!$A$115:$A$148,'Zip Code Lookup'!$C$115:$C$148,"ORG 1"),"N/A")</f>
        <v>#N/A</v>
      </c>
    </row>
    <row r="3431" spans="5:6" x14ac:dyDescent="0.25">
      <c r="E3431" t="e">
        <f>_xlfn.XLOOKUP(_xlfn.XLOOKUP(D3431,'Zip Code Lookup'!$F$29:$F$1276,'Zip Code Lookup'!$G$29:$G$1276),'Data Entry'!$AC$2:$AC$85,'Data Entry'!$AD$2:$AD$85,"Not Found")</f>
        <v>#N/A</v>
      </c>
      <c r="F3431" t="e">
        <f>IF(E3431="ORG 6 / ORG 1",_xlfn.XLOOKUP(D3431,'Zip Code Lookup'!$A$115:$A$148,'Zip Code Lookup'!$C$115:$C$148,"ORG 1"),"N/A")</f>
        <v>#N/A</v>
      </c>
    </row>
    <row r="3432" spans="5:6" x14ac:dyDescent="0.25">
      <c r="E3432" t="e">
        <f>_xlfn.XLOOKUP(_xlfn.XLOOKUP(D3432,'Zip Code Lookup'!$F$29:$F$1276,'Zip Code Lookup'!$G$29:$G$1276),'Data Entry'!$AC$2:$AC$85,'Data Entry'!$AD$2:$AD$85,"Not Found")</f>
        <v>#N/A</v>
      </c>
      <c r="F3432" t="e">
        <f>IF(E3432="ORG 6 / ORG 1",_xlfn.XLOOKUP(D3432,'Zip Code Lookup'!$A$115:$A$148,'Zip Code Lookup'!$C$115:$C$148,"ORG 1"),"N/A")</f>
        <v>#N/A</v>
      </c>
    </row>
    <row r="3433" spans="5:6" x14ac:dyDescent="0.25">
      <c r="E3433" t="e">
        <f>_xlfn.XLOOKUP(_xlfn.XLOOKUP(D3433,'Zip Code Lookup'!$F$29:$F$1276,'Zip Code Lookup'!$G$29:$G$1276),'Data Entry'!$AC$2:$AC$85,'Data Entry'!$AD$2:$AD$85,"Not Found")</f>
        <v>#N/A</v>
      </c>
      <c r="F3433" t="e">
        <f>IF(E3433="ORG 6 / ORG 1",_xlfn.XLOOKUP(D3433,'Zip Code Lookup'!$A$115:$A$148,'Zip Code Lookup'!$C$115:$C$148,"ORG 1"),"N/A")</f>
        <v>#N/A</v>
      </c>
    </row>
    <row r="3434" spans="5:6" x14ac:dyDescent="0.25">
      <c r="E3434" t="e">
        <f>_xlfn.XLOOKUP(_xlfn.XLOOKUP(D3434,'Zip Code Lookup'!$F$29:$F$1276,'Zip Code Lookup'!$G$29:$G$1276),'Data Entry'!$AC$2:$AC$85,'Data Entry'!$AD$2:$AD$85,"Not Found")</f>
        <v>#N/A</v>
      </c>
      <c r="F3434" t="e">
        <f>IF(E3434="ORG 6 / ORG 1",_xlfn.XLOOKUP(D3434,'Zip Code Lookup'!$A$115:$A$148,'Zip Code Lookup'!$C$115:$C$148,"ORG 1"),"N/A")</f>
        <v>#N/A</v>
      </c>
    </row>
    <row r="3435" spans="5:6" x14ac:dyDescent="0.25">
      <c r="E3435" t="e">
        <f>_xlfn.XLOOKUP(_xlfn.XLOOKUP(D3435,'Zip Code Lookup'!$F$29:$F$1276,'Zip Code Lookup'!$G$29:$G$1276),'Data Entry'!$AC$2:$AC$85,'Data Entry'!$AD$2:$AD$85,"Not Found")</f>
        <v>#N/A</v>
      </c>
      <c r="F3435" t="e">
        <f>IF(E3435="ORG 6 / ORG 1",_xlfn.XLOOKUP(D3435,'Zip Code Lookup'!$A$115:$A$148,'Zip Code Lookup'!$C$115:$C$148,"ORG 1"),"N/A")</f>
        <v>#N/A</v>
      </c>
    </row>
    <row r="3436" spans="5:6" x14ac:dyDescent="0.25">
      <c r="E3436" t="e">
        <f>_xlfn.XLOOKUP(_xlfn.XLOOKUP(D3436,'Zip Code Lookup'!$F$29:$F$1276,'Zip Code Lookup'!$G$29:$G$1276),'Data Entry'!$AC$2:$AC$85,'Data Entry'!$AD$2:$AD$85,"Not Found")</f>
        <v>#N/A</v>
      </c>
      <c r="F3436" t="e">
        <f>IF(E3436="ORG 6 / ORG 1",_xlfn.XLOOKUP(D3436,'Zip Code Lookup'!$A$115:$A$148,'Zip Code Lookup'!$C$115:$C$148,"ORG 1"),"N/A")</f>
        <v>#N/A</v>
      </c>
    </row>
    <row r="3437" spans="5:6" x14ac:dyDescent="0.25">
      <c r="E3437" t="e">
        <f>_xlfn.XLOOKUP(_xlfn.XLOOKUP(D3437,'Zip Code Lookup'!$F$29:$F$1276,'Zip Code Lookup'!$G$29:$G$1276),'Data Entry'!$AC$2:$AC$85,'Data Entry'!$AD$2:$AD$85,"Not Found")</f>
        <v>#N/A</v>
      </c>
      <c r="F3437" t="e">
        <f>IF(E3437="ORG 6 / ORG 1",_xlfn.XLOOKUP(D3437,'Zip Code Lookup'!$A$115:$A$148,'Zip Code Lookup'!$C$115:$C$148,"ORG 1"),"N/A")</f>
        <v>#N/A</v>
      </c>
    </row>
    <row r="3438" spans="5:6" x14ac:dyDescent="0.25">
      <c r="E3438" t="e">
        <f>_xlfn.XLOOKUP(_xlfn.XLOOKUP(D3438,'Zip Code Lookup'!$F$29:$F$1276,'Zip Code Lookup'!$G$29:$G$1276),'Data Entry'!$AC$2:$AC$85,'Data Entry'!$AD$2:$AD$85,"Not Found")</f>
        <v>#N/A</v>
      </c>
      <c r="F3438" t="e">
        <f>IF(E3438="ORG 6 / ORG 1",_xlfn.XLOOKUP(D3438,'Zip Code Lookup'!$A$115:$A$148,'Zip Code Lookup'!$C$115:$C$148,"ORG 1"),"N/A")</f>
        <v>#N/A</v>
      </c>
    </row>
    <row r="3439" spans="5:6" x14ac:dyDescent="0.25">
      <c r="E3439" t="e">
        <f>_xlfn.XLOOKUP(_xlfn.XLOOKUP(D3439,'Zip Code Lookup'!$F$29:$F$1276,'Zip Code Lookup'!$G$29:$G$1276),'Data Entry'!$AC$2:$AC$85,'Data Entry'!$AD$2:$AD$85,"Not Found")</f>
        <v>#N/A</v>
      </c>
      <c r="F3439" t="e">
        <f>IF(E3439="ORG 6 / ORG 1",_xlfn.XLOOKUP(D3439,'Zip Code Lookup'!$A$115:$A$148,'Zip Code Lookup'!$C$115:$C$148,"ORG 1"),"N/A")</f>
        <v>#N/A</v>
      </c>
    </row>
    <row r="3440" spans="5:6" x14ac:dyDescent="0.25">
      <c r="E3440" t="e">
        <f>_xlfn.XLOOKUP(_xlfn.XLOOKUP(D3440,'Zip Code Lookup'!$F$29:$F$1276,'Zip Code Lookup'!$G$29:$G$1276),'Data Entry'!$AC$2:$AC$85,'Data Entry'!$AD$2:$AD$85,"Not Found")</f>
        <v>#N/A</v>
      </c>
      <c r="F3440" t="e">
        <f>IF(E3440="ORG 6 / ORG 1",_xlfn.XLOOKUP(D3440,'Zip Code Lookup'!$A$115:$A$148,'Zip Code Lookup'!$C$115:$C$148,"ORG 1"),"N/A")</f>
        <v>#N/A</v>
      </c>
    </row>
    <row r="3441" spans="5:6" x14ac:dyDescent="0.25">
      <c r="E3441" t="e">
        <f>_xlfn.XLOOKUP(_xlfn.XLOOKUP(D3441,'Zip Code Lookup'!$F$29:$F$1276,'Zip Code Lookup'!$G$29:$G$1276),'Data Entry'!$AC$2:$AC$85,'Data Entry'!$AD$2:$AD$85,"Not Found")</f>
        <v>#N/A</v>
      </c>
      <c r="F3441" t="e">
        <f>IF(E3441="ORG 6 / ORG 1",_xlfn.XLOOKUP(D3441,'Zip Code Lookup'!$A$115:$A$148,'Zip Code Lookup'!$C$115:$C$148,"ORG 1"),"N/A")</f>
        <v>#N/A</v>
      </c>
    </row>
    <row r="3442" spans="5:6" x14ac:dyDescent="0.25">
      <c r="E3442" t="e">
        <f>_xlfn.XLOOKUP(_xlfn.XLOOKUP(D3442,'Zip Code Lookup'!$F$29:$F$1276,'Zip Code Lookup'!$G$29:$G$1276),'Data Entry'!$AC$2:$AC$85,'Data Entry'!$AD$2:$AD$85,"Not Found")</f>
        <v>#N/A</v>
      </c>
      <c r="F3442" t="e">
        <f>IF(E3442="ORG 6 / ORG 1",_xlfn.XLOOKUP(D3442,'Zip Code Lookup'!$A$115:$A$148,'Zip Code Lookup'!$C$115:$C$148,"ORG 1"),"N/A")</f>
        <v>#N/A</v>
      </c>
    </row>
    <row r="3443" spans="5:6" x14ac:dyDescent="0.25">
      <c r="E3443" t="e">
        <f>_xlfn.XLOOKUP(_xlfn.XLOOKUP(D3443,'Zip Code Lookup'!$F$29:$F$1276,'Zip Code Lookup'!$G$29:$G$1276),'Data Entry'!$AC$2:$AC$85,'Data Entry'!$AD$2:$AD$85,"Not Found")</f>
        <v>#N/A</v>
      </c>
      <c r="F3443" t="e">
        <f>IF(E3443="ORG 6 / ORG 1",_xlfn.XLOOKUP(D3443,'Zip Code Lookup'!$A$115:$A$148,'Zip Code Lookup'!$C$115:$C$148,"ORG 1"),"N/A")</f>
        <v>#N/A</v>
      </c>
    </row>
    <row r="3444" spans="5:6" x14ac:dyDescent="0.25">
      <c r="E3444" t="e">
        <f>_xlfn.XLOOKUP(_xlfn.XLOOKUP(D3444,'Zip Code Lookup'!$F$29:$F$1276,'Zip Code Lookup'!$G$29:$G$1276),'Data Entry'!$AC$2:$AC$85,'Data Entry'!$AD$2:$AD$85,"Not Found")</f>
        <v>#N/A</v>
      </c>
      <c r="F3444" t="e">
        <f>IF(E3444="ORG 6 / ORG 1",_xlfn.XLOOKUP(D3444,'Zip Code Lookup'!$A$115:$A$148,'Zip Code Lookup'!$C$115:$C$148,"ORG 1"),"N/A")</f>
        <v>#N/A</v>
      </c>
    </row>
    <row r="3445" spans="5:6" x14ac:dyDescent="0.25">
      <c r="E3445" t="e">
        <f>_xlfn.XLOOKUP(_xlfn.XLOOKUP(D3445,'Zip Code Lookup'!$F$29:$F$1276,'Zip Code Lookup'!$G$29:$G$1276),'Data Entry'!$AC$2:$AC$85,'Data Entry'!$AD$2:$AD$85,"Not Found")</f>
        <v>#N/A</v>
      </c>
      <c r="F3445" t="e">
        <f>IF(E3445="ORG 6 / ORG 1",_xlfn.XLOOKUP(D3445,'Zip Code Lookup'!$A$115:$A$148,'Zip Code Lookup'!$C$115:$C$148,"ORG 1"),"N/A")</f>
        <v>#N/A</v>
      </c>
    </row>
    <row r="3446" spans="5:6" x14ac:dyDescent="0.25">
      <c r="E3446" t="e">
        <f>_xlfn.XLOOKUP(_xlfn.XLOOKUP(D3446,'Zip Code Lookup'!$F$29:$F$1276,'Zip Code Lookup'!$G$29:$G$1276),'Data Entry'!$AC$2:$AC$85,'Data Entry'!$AD$2:$AD$85,"Not Found")</f>
        <v>#N/A</v>
      </c>
      <c r="F3446" t="e">
        <f>IF(E3446="ORG 6 / ORG 1",_xlfn.XLOOKUP(D3446,'Zip Code Lookup'!$A$115:$A$148,'Zip Code Lookup'!$C$115:$C$148,"ORG 1"),"N/A")</f>
        <v>#N/A</v>
      </c>
    </row>
    <row r="3447" spans="5:6" x14ac:dyDescent="0.25">
      <c r="E3447" t="e">
        <f>_xlfn.XLOOKUP(_xlfn.XLOOKUP(D3447,'Zip Code Lookup'!$F$29:$F$1276,'Zip Code Lookup'!$G$29:$G$1276),'Data Entry'!$AC$2:$AC$85,'Data Entry'!$AD$2:$AD$85,"Not Found")</f>
        <v>#N/A</v>
      </c>
      <c r="F3447" t="e">
        <f>IF(E3447="ORG 6 / ORG 1",_xlfn.XLOOKUP(D3447,'Zip Code Lookup'!$A$115:$A$148,'Zip Code Lookup'!$C$115:$C$148,"ORG 1"),"N/A")</f>
        <v>#N/A</v>
      </c>
    </row>
    <row r="3448" spans="5:6" x14ac:dyDescent="0.25">
      <c r="E3448" t="e">
        <f>_xlfn.XLOOKUP(_xlfn.XLOOKUP(D3448,'Zip Code Lookup'!$F$29:$F$1276,'Zip Code Lookup'!$G$29:$G$1276),'Data Entry'!$AC$2:$AC$85,'Data Entry'!$AD$2:$AD$85,"Not Found")</f>
        <v>#N/A</v>
      </c>
      <c r="F3448" t="e">
        <f>IF(E3448="ORG 6 / ORG 1",_xlfn.XLOOKUP(D3448,'Zip Code Lookup'!$A$115:$A$148,'Zip Code Lookup'!$C$115:$C$148,"ORG 1"),"N/A")</f>
        <v>#N/A</v>
      </c>
    </row>
    <row r="3449" spans="5:6" x14ac:dyDescent="0.25">
      <c r="E3449" t="e">
        <f>_xlfn.XLOOKUP(_xlfn.XLOOKUP(D3449,'Zip Code Lookup'!$F$29:$F$1276,'Zip Code Lookup'!$G$29:$G$1276),'Data Entry'!$AC$2:$AC$85,'Data Entry'!$AD$2:$AD$85,"Not Found")</f>
        <v>#N/A</v>
      </c>
      <c r="F3449" t="e">
        <f>IF(E3449="ORG 6 / ORG 1",_xlfn.XLOOKUP(D3449,'Zip Code Lookup'!$A$115:$A$148,'Zip Code Lookup'!$C$115:$C$148,"ORG 1"),"N/A")</f>
        <v>#N/A</v>
      </c>
    </row>
    <row r="3450" spans="5:6" x14ac:dyDescent="0.25">
      <c r="E3450" t="e">
        <f>_xlfn.XLOOKUP(_xlfn.XLOOKUP(D3450,'Zip Code Lookup'!$F$29:$F$1276,'Zip Code Lookup'!$G$29:$G$1276),'Data Entry'!$AC$2:$AC$85,'Data Entry'!$AD$2:$AD$85,"Not Found")</f>
        <v>#N/A</v>
      </c>
      <c r="F3450" t="e">
        <f>IF(E3450="ORG 6 / ORG 1",_xlfn.XLOOKUP(D3450,'Zip Code Lookup'!$A$115:$A$148,'Zip Code Lookup'!$C$115:$C$148,"ORG 1"),"N/A")</f>
        <v>#N/A</v>
      </c>
    </row>
    <row r="3451" spans="5:6" x14ac:dyDescent="0.25">
      <c r="E3451" t="e">
        <f>_xlfn.XLOOKUP(_xlfn.XLOOKUP(D3451,'Zip Code Lookup'!$F$29:$F$1276,'Zip Code Lookup'!$G$29:$G$1276),'Data Entry'!$AC$2:$AC$85,'Data Entry'!$AD$2:$AD$85,"Not Found")</f>
        <v>#N/A</v>
      </c>
      <c r="F3451" t="e">
        <f>IF(E3451="ORG 6 / ORG 1",_xlfn.XLOOKUP(D3451,'Zip Code Lookup'!$A$115:$A$148,'Zip Code Lookup'!$C$115:$C$148,"ORG 1"),"N/A")</f>
        <v>#N/A</v>
      </c>
    </row>
    <row r="3452" spans="5:6" x14ac:dyDescent="0.25">
      <c r="E3452" t="e">
        <f>_xlfn.XLOOKUP(_xlfn.XLOOKUP(D3452,'Zip Code Lookup'!$F$29:$F$1276,'Zip Code Lookup'!$G$29:$G$1276),'Data Entry'!$AC$2:$AC$85,'Data Entry'!$AD$2:$AD$85,"Not Found")</f>
        <v>#N/A</v>
      </c>
      <c r="F3452" t="e">
        <f>IF(E3452="ORG 6 / ORG 1",_xlfn.XLOOKUP(D3452,'Zip Code Lookup'!$A$115:$A$148,'Zip Code Lookup'!$C$115:$C$148,"ORG 1"),"N/A")</f>
        <v>#N/A</v>
      </c>
    </row>
    <row r="3453" spans="5:6" x14ac:dyDescent="0.25">
      <c r="E3453" t="e">
        <f>_xlfn.XLOOKUP(_xlfn.XLOOKUP(D3453,'Zip Code Lookup'!$F$29:$F$1276,'Zip Code Lookup'!$G$29:$G$1276),'Data Entry'!$AC$2:$AC$85,'Data Entry'!$AD$2:$AD$85,"Not Found")</f>
        <v>#N/A</v>
      </c>
      <c r="F3453" t="e">
        <f>IF(E3453="ORG 6 / ORG 1",_xlfn.XLOOKUP(D3453,'Zip Code Lookup'!$A$115:$A$148,'Zip Code Lookup'!$C$115:$C$148,"ORG 1"),"N/A")</f>
        <v>#N/A</v>
      </c>
    </row>
    <row r="3454" spans="5:6" x14ac:dyDescent="0.25">
      <c r="E3454" t="e">
        <f>_xlfn.XLOOKUP(_xlfn.XLOOKUP(D3454,'Zip Code Lookup'!$F$29:$F$1276,'Zip Code Lookup'!$G$29:$G$1276),'Data Entry'!$AC$2:$AC$85,'Data Entry'!$AD$2:$AD$85,"Not Found")</f>
        <v>#N/A</v>
      </c>
      <c r="F3454" t="e">
        <f>IF(E3454="ORG 6 / ORG 1",_xlfn.XLOOKUP(D3454,'Zip Code Lookup'!$A$115:$A$148,'Zip Code Lookup'!$C$115:$C$148,"ORG 1"),"N/A")</f>
        <v>#N/A</v>
      </c>
    </row>
    <row r="3455" spans="5:6" x14ac:dyDescent="0.25">
      <c r="E3455" t="e">
        <f>_xlfn.XLOOKUP(_xlfn.XLOOKUP(D3455,'Zip Code Lookup'!$F$29:$F$1276,'Zip Code Lookup'!$G$29:$G$1276),'Data Entry'!$AC$2:$AC$85,'Data Entry'!$AD$2:$AD$85,"Not Found")</f>
        <v>#N/A</v>
      </c>
      <c r="F3455" t="e">
        <f>IF(E3455="ORG 6 / ORG 1",_xlfn.XLOOKUP(D3455,'Zip Code Lookup'!$A$115:$A$148,'Zip Code Lookup'!$C$115:$C$148,"ORG 1"),"N/A")</f>
        <v>#N/A</v>
      </c>
    </row>
    <row r="3456" spans="5:6" x14ac:dyDescent="0.25">
      <c r="E3456" t="e">
        <f>_xlfn.XLOOKUP(_xlfn.XLOOKUP(D3456,'Zip Code Lookup'!$F$29:$F$1276,'Zip Code Lookup'!$G$29:$G$1276),'Data Entry'!$AC$2:$AC$85,'Data Entry'!$AD$2:$AD$85,"Not Found")</f>
        <v>#N/A</v>
      </c>
      <c r="F3456" t="e">
        <f>IF(E3456="ORG 6 / ORG 1",_xlfn.XLOOKUP(D3456,'Zip Code Lookup'!$A$115:$A$148,'Zip Code Lookup'!$C$115:$C$148,"ORG 1"),"N/A")</f>
        <v>#N/A</v>
      </c>
    </row>
    <row r="3457" spans="5:6" x14ac:dyDescent="0.25">
      <c r="E3457" t="e">
        <f>_xlfn.XLOOKUP(_xlfn.XLOOKUP(D3457,'Zip Code Lookup'!$F$29:$F$1276,'Zip Code Lookup'!$G$29:$G$1276),'Data Entry'!$AC$2:$AC$85,'Data Entry'!$AD$2:$AD$85,"Not Found")</f>
        <v>#N/A</v>
      </c>
      <c r="F3457" t="e">
        <f>IF(E3457="ORG 6 / ORG 1",_xlfn.XLOOKUP(D3457,'Zip Code Lookup'!$A$115:$A$148,'Zip Code Lookup'!$C$115:$C$148,"ORG 1"),"N/A")</f>
        <v>#N/A</v>
      </c>
    </row>
    <row r="3458" spans="5:6" x14ac:dyDescent="0.25">
      <c r="E3458" t="e">
        <f>_xlfn.XLOOKUP(_xlfn.XLOOKUP(D3458,'Zip Code Lookup'!$F$29:$F$1276,'Zip Code Lookup'!$G$29:$G$1276),'Data Entry'!$AC$2:$AC$85,'Data Entry'!$AD$2:$AD$85,"Not Found")</f>
        <v>#N/A</v>
      </c>
      <c r="F3458" t="e">
        <f>IF(E3458="ORG 6 / ORG 1",_xlfn.XLOOKUP(D3458,'Zip Code Lookup'!$A$115:$A$148,'Zip Code Lookup'!$C$115:$C$148,"ORG 1"),"N/A")</f>
        <v>#N/A</v>
      </c>
    </row>
    <row r="3459" spans="5:6" x14ac:dyDescent="0.25">
      <c r="E3459" t="e">
        <f>_xlfn.XLOOKUP(_xlfn.XLOOKUP(D3459,'Zip Code Lookup'!$F$29:$F$1276,'Zip Code Lookup'!$G$29:$G$1276),'Data Entry'!$AC$2:$AC$85,'Data Entry'!$AD$2:$AD$85,"Not Found")</f>
        <v>#N/A</v>
      </c>
      <c r="F3459" t="e">
        <f>IF(E3459="ORG 6 / ORG 1",_xlfn.XLOOKUP(D3459,'Zip Code Lookup'!$A$115:$A$148,'Zip Code Lookup'!$C$115:$C$148,"ORG 1"),"N/A")</f>
        <v>#N/A</v>
      </c>
    </row>
    <row r="3460" spans="5:6" x14ac:dyDescent="0.25">
      <c r="E3460" t="e">
        <f>_xlfn.XLOOKUP(_xlfn.XLOOKUP(D3460,'Zip Code Lookup'!$F$29:$F$1276,'Zip Code Lookup'!$G$29:$G$1276),'Data Entry'!$AC$2:$AC$85,'Data Entry'!$AD$2:$AD$85,"Not Found")</f>
        <v>#N/A</v>
      </c>
      <c r="F3460" t="e">
        <f>IF(E3460="ORG 6 / ORG 1",_xlfn.XLOOKUP(D3460,'Zip Code Lookup'!$A$115:$A$148,'Zip Code Lookup'!$C$115:$C$148,"ORG 1"),"N/A")</f>
        <v>#N/A</v>
      </c>
    </row>
    <row r="3461" spans="5:6" x14ac:dyDescent="0.25">
      <c r="E3461" t="e">
        <f>_xlfn.XLOOKUP(_xlfn.XLOOKUP(D3461,'Zip Code Lookup'!$F$29:$F$1276,'Zip Code Lookup'!$G$29:$G$1276),'Data Entry'!$AC$2:$AC$85,'Data Entry'!$AD$2:$AD$85,"Not Found")</f>
        <v>#N/A</v>
      </c>
      <c r="F3461" t="e">
        <f>IF(E3461="ORG 6 / ORG 1",_xlfn.XLOOKUP(D3461,'Zip Code Lookup'!$A$115:$A$148,'Zip Code Lookup'!$C$115:$C$148,"ORG 1"),"N/A")</f>
        <v>#N/A</v>
      </c>
    </row>
    <row r="3462" spans="5:6" x14ac:dyDescent="0.25">
      <c r="E3462" t="e">
        <f>_xlfn.XLOOKUP(_xlfn.XLOOKUP(D3462,'Zip Code Lookup'!$F$29:$F$1276,'Zip Code Lookup'!$G$29:$G$1276),'Data Entry'!$AC$2:$AC$85,'Data Entry'!$AD$2:$AD$85,"Not Found")</f>
        <v>#N/A</v>
      </c>
      <c r="F3462" t="e">
        <f>IF(E3462="ORG 6 / ORG 1",_xlfn.XLOOKUP(D3462,'Zip Code Lookup'!$A$115:$A$148,'Zip Code Lookup'!$C$115:$C$148,"ORG 1"),"N/A")</f>
        <v>#N/A</v>
      </c>
    </row>
    <row r="3463" spans="5:6" x14ac:dyDescent="0.25">
      <c r="E3463" t="e">
        <f>_xlfn.XLOOKUP(_xlfn.XLOOKUP(D3463,'Zip Code Lookup'!$F$29:$F$1276,'Zip Code Lookup'!$G$29:$G$1276),'Data Entry'!$AC$2:$AC$85,'Data Entry'!$AD$2:$AD$85,"Not Found")</f>
        <v>#N/A</v>
      </c>
      <c r="F3463" t="e">
        <f>IF(E3463="ORG 6 / ORG 1",_xlfn.XLOOKUP(D3463,'Zip Code Lookup'!$A$115:$A$148,'Zip Code Lookup'!$C$115:$C$148,"ORG 1"),"N/A")</f>
        <v>#N/A</v>
      </c>
    </row>
    <row r="3464" spans="5:6" x14ac:dyDescent="0.25">
      <c r="E3464" t="e">
        <f>_xlfn.XLOOKUP(_xlfn.XLOOKUP(D3464,'Zip Code Lookup'!$F$29:$F$1276,'Zip Code Lookup'!$G$29:$G$1276),'Data Entry'!$AC$2:$AC$85,'Data Entry'!$AD$2:$AD$85,"Not Found")</f>
        <v>#N/A</v>
      </c>
      <c r="F3464" t="e">
        <f>IF(E3464="ORG 6 / ORG 1",_xlfn.XLOOKUP(D3464,'Zip Code Lookup'!$A$115:$A$148,'Zip Code Lookup'!$C$115:$C$148,"ORG 1"),"N/A")</f>
        <v>#N/A</v>
      </c>
    </row>
    <row r="3465" spans="5:6" x14ac:dyDescent="0.25">
      <c r="E3465" t="e">
        <f>_xlfn.XLOOKUP(_xlfn.XLOOKUP(D3465,'Zip Code Lookup'!$F$29:$F$1276,'Zip Code Lookup'!$G$29:$G$1276),'Data Entry'!$AC$2:$AC$85,'Data Entry'!$AD$2:$AD$85,"Not Found")</f>
        <v>#N/A</v>
      </c>
      <c r="F3465" t="e">
        <f>IF(E3465="ORG 6 / ORG 1",_xlfn.XLOOKUP(D3465,'Zip Code Lookup'!$A$115:$A$148,'Zip Code Lookup'!$C$115:$C$148,"ORG 1"),"N/A")</f>
        <v>#N/A</v>
      </c>
    </row>
    <row r="3466" spans="5:6" x14ac:dyDescent="0.25">
      <c r="E3466" t="e">
        <f>_xlfn.XLOOKUP(_xlfn.XLOOKUP(D3466,'Zip Code Lookup'!$F$29:$F$1276,'Zip Code Lookup'!$G$29:$G$1276),'Data Entry'!$AC$2:$AC$85,'Data Entry'!$AD$2:$AD$85,"Not Found")</f>
        <v>#N/A</v>
      </c>
      <c r="F3466" t="e">
        <f>IF(E3466="ORG 6 / ORG 1",_xlfn.XLOOKUP(D3466,'Zip Code Lookup'!$A$115:$A$148,'Zip Code Lookup'!$C$115:$C$148,"ORG 1"),"N/A")</f>
        <v>#N/A</v>
      </c>
    </row>
    <row r="3467" spans="5:6" x14ac:dyDescent="0.25">
      <c r="E3467" t="e">
        <f>_xlfn.XLOOKUP(_xlfn.XLOOKUP(D3467,'Zip Code Lookup'!$F$29:$F$1276,'Zip Code Lookup'!$G$29:$G$1276),'Data Entry'!$AC$2:$AC$85,'Data Entry'!$AD$2:$AD$85,"Not Found")</f>
        <v>#N/A</v>
      </c>
      <c r="F3467" t="e">
        <f>IF(E3467="ORG 6 / ORG 1",_xlfn.XLOOKUP(D3467,'Zip Code Lookup'!$A$115:$A$148,'Zip Code Lookup'!$C$115:$C$148,"ORG 1"),"N/A")</f>
        <v>#N/A</v>
      </c>
    </row>
    <row r="3468" spans="5:6" x14ac:dyDescent="0.25">
      <c r="E3468" t="e">
        <f>_xlfn.XLOOKUP(_xlfn.XLOOKUP(D3468,'Zip Code Lookup'!$F$29:$F$1276,'Zip Code Lookup'!$G$29:$G$1276),'Data Entry'!$AC$2:$AC$85,'Data Entry'!$AD$2:$AD$85,"Not Found")</f>
        <v>#N/A</v>
      </c>
      <c r="F3468" t="e">
        <f>IF(E3468="ORG 6 / ORG 1",_xlfn.XLOOKUP(D3468,'Zip Code Lookup'!$A$115:$A$148,'Zip Code Lookup'!$C$115:$C$148,"ORG 1"),"N/A")</f>
        <v>#N/A</v>
      </c>
    </row>
    <row r="3469" spans="5:6" x14ac:dyDescent="0.25">
      <c r="E3469" t="e">
        <f>_xlfn.XLOOKUP(_xlfn.XLOOKUP(D3469,'Zip Code Lookup'!$F$29:$F$1276,'Zip Code Lookup'!$G$29:$G$1276),'Data Entry'!$AC$2:$AC$85,'Data Entry'!$AD$2:$AD$85,"Not Found")</f>
        <v>#N/A</v>
      </c>
      <c r="F3469" t="e">
        <f>IF(E3469="ORG 6 / ORG 1",_xlfn.XLOOKUP(D3469,'Zip Code Lookup'!$A$115:$A$148,'Zip Code Lookup'!$C$115:$C$148,"ORG 1"),"N/A")</f>
        <v>#N/A</v>
      </c>
    </row>
    <row r="3470" spans="5:6" x14ac:dyDescent="0.25">
      <c r="E3470" t="e">
        <f>_xlfn.XLOOKUP(_xlfn.XLOOKUP(D3470,'Zip Code Lookup'!$F$29:$F$1276,'Zip Code Lookup'!$G$29:$G$1276),'Data Entry'!$AC$2:$AC$85,'Data Entry'!$AD$2:$AD$85,"Not Found")</f>
        <v>#N/A</v>
      </c>
      <c r="F3470" t="e">
        <f>IF(E3470="ORG 6 / ORG 1",_xlfn.XLOOKUP(D3470,'Zip Code Lookup'!$A$115:$A$148,'Zip Code Lookup'!$C$115:$C$148,"ORG 1"),"N/A")</f>
        <v>#N/A</v>
      </c>
    </row>
    <row r="3471" spans="5:6" x14ac:dyDescent="0.25">
      <c r="E3471" t="e">
        <f>_xlfn.XLOOKUP(_xlfn.XLOOKUP(D3471,'Zip Code Lookup'!$F$29:$F$1276,'Zip Code Lookup'!$G$29:$G$1276),'Data Entry'!$AC$2:$AC$85,'Data Entry'!$AD$2:$AD$85,"Not Found")</f>
        <v>#N/A</v>
      </c>
      <c r="F3471" t="e">
        <f>IF(E3471="ORG 6 / ORG 1",_xlfn.XLOOKUP(D3471,'Zip Code Lookup'!$A$115:$A$148,'Zip Code Lookup'!$C$115:$C$148,"ORG 1"),"N/A")</f>
        <v>#N/A</v>
      </c>
    </row>
    <row r="3472" spans="5:6" x14ac:dyDescent="0.25">
      <c r="E3472" t="e">
        <f>_xlfn.XLOOKUP(_xlfn.XLOOKUP(D3472,'Zip Code Lookup'!$F$29:$F$1276,'Zip Code Lookup'!$G$29:$G$1276),'Data Entry'!$AC$2:$AC$85,'Data Entry'!$AD$2:$AD$85,"Not Found")</f>
        <v>#N/A</v>
      </c>
      <c r="F3472" t="e">
        <f>IF(E3472="ORG 6 / ORG 1",_xlfn.XLOOKUP(D3472,'Zip Code Lookup'!$A$115:$A$148,'Zip Code Lookup'!$C$115:$C$148,"ORG 1"),"N/A")</f>
        <v>#N/A</v>
      </c>
    </row>
    <row r="3473" spans="5:6" x14ac:dyDescent="0.25">
      <c r="E3473" t="e">
        <f>_xlfn.XLOOKUP(_xlfn.XLOOKUP(D3473,'Zip Code Lookup'!$F$29:$F$1276,'Zip Code Lookup'!$G$29:$G$1276),'Data Entry'!$AC$2:$AC$85,'Data Entry'!$AD$2:$AD$85,"Not Found")</f>
        <v>#N/A</v>
      </c>
      <c r="F3473" t="e">
        <f>IF(E3473="ORG 6 / ORG 1",_xlfn.XLOOKUP(D3473,'Zip Code Lookup'!$A$115:$A$148,'Zip Code Lookup'!$C$115:$C$148,"ORG 1"),"N/A")</f>
        <v>#N/A</v>
      </c>
    </row>
    <row r="3474" spans="5:6" x14ac:dyDescent="0.25">
      <c r="E3474" t="e">
        <f>_xlfn.XLOOKUP(_xlfn.XLOOKUP(D3474,'Zip Code Lookup'!$F$29:$F$1276,'Zip Code Lookup'!$G$29:$G$1276),'Data Entry'!$AC$2:$AC$85,'Data Entry'!$AD$2:$AD$85,"Not Found")</f>
        <v>#N/A</v>
      </c>
      <c r="F3474" t="e">
        <f>IF(E3474="ORG 6 / ORG 1",_xlfn.XLOOKUP(D3474,'Zip Code Lookup'!$A$115:$A$148,'Zip Code Lookup'!$C$115:$C$148,"ORG 1"),"N/A")</f>
        <v>#N/A</v>
      </c>
    </row>
    <row r="3475" spans="5:6" x14ac:dyDescent="0.25">
      <c r="E3475" t="e">
        <f>_xlfn.XLOOKUP(_xlfn.XLOOKUP(D3475,'Zip Code Lookup'!$F$29:$F$1276,'Zip Code Lookup'!$G$29:$G$1276),'Data Entry'!$AC$2:$AC$85,'Data Entry'!$AD$2:$AD$85,"Not Found")</f>
        <v>#N/A</v>
      </c>
      <c r="F3475" t="e">
        <f>IF(E3475="ORG 6 / ORG 1",_xlfn.XLOOKUP(D3475,'Zip Code Lookup'!$A$115:$A$148,'Zip Code Lookup'!$C$115:$C$148,"ORG 1"),"N/A")</f>
        <v>#N/A</v>
      </c>
    </row>
    <row r="3476" spans="5:6" x14ac:dyDescent="0.25">
      <c r="E3476" t="e">
        <f>_xlfn.XLOOKUP(_xlfn.XLOOKUP(D3476,'Zip Code Lookup'!$F$29:$F$1276,'Zip Code Lookup'!$G$29:$G$1276),'Data Entry'!$AC$2:$AC$85,'Data Entry'!$AD$2:$AD$85,"Not Found")</f>
        <v>#N/A</v>
      </c>
      <c r="F3476" t="e">
        <f>IF(E3476="ORG 6 / ORG 1",_xlfn.XLOOKUP(D3476,'Zip Code Lookup'!$A$115:$A$148,'Zip Code Lookup'!$C$115:$C$148,"ORG 1"),"N/A")</f>
        <v>#N/A</v>
      </c>
    </row>
    <row r="3477" spans="5:6" x14ac:dyDescent="0.25">
      <c r="E3477" t="e">
        <f>_xlfn.XLOOKUP(_xlfn.XLOOKUP(D3477,'Zip Code Lookup'!$F$29:$F$1276,'Zip Code Lookup'!$G$29:$G$1276),'Data Entry'!$AC$2:$AC$85,'Data Entry'!$AD$2:$AD$85,"Not Found")</f>
        <v>#N/A</v>
      </c>
      <c r="F3477" t="e">
        <f>IF(E3477="ORG 6 / ORG 1",_xlfn.XLOOKUP(D3477,'Zip Code Lookup'!$A$115:$A$148,'Zip Code Lookup'!$C$115:$C$148,"ORG 1"),"N/A")</f>
        <v>#N/A</v>
      </c>
    </row>
    <row r="3478" spans="5:6" x14ac:dyDescent="0.25">
      <c r="E3478" t="e">
        <f>_xlfn.XLOOKUP(_xlfn.XLOOKUP(D3478,'Zip Code Lookup'!$F$29:$F$1276,'Zip Code Lookup'!$G$29:$G$1276),'Data Entry'!$AC$2:$AC$85,'Data Entry'!$AD$2:$AD$85,"Not Found")</f>
        <v>#N/A</v>
      </c>
      <c r="F3478" t="e">
        <f>IF(E3478="ORG 6 / ORG 1",_xlfn.XLOOKUP(D3478,'Zip Code Lookup'!$A$115:$A$148,'Zip Code Lookup'!$C$115:$C$148,"ORG 1"),"N/A")</f>
        <v>#N/A</v>
      </c>
    </row>
    <row r="3479" spans="5:6" x14ac:dyDescent="0.25">
      <c r="E3479" t="e">
        <f>_xlfn.XLOOKUP(_xlfn.XLOOKUP(D3479,'Zip Code Lookup'!$F$29:$F$1276,'Zip Code Lookup'!$G$29:$G$1276),'Data Entry'!$AC$2:$AC$85,'Data Entry'!$AD$2:$AD$85,"Not Found")</f>
        <v>#N/A</v>
      </c>
      <c r="F3479" t="e">
        <f>IF(E3479="ORG 6 / ORG 1",_xlfn.XLOOKUP(D3479,'Zip Code Lookup'!$A$115:$A$148,'Zip Code Lookup'!$C$115:$C$148,"ORG 1"),"N/A")</f>
        <v>#N/A</v>
      </c>
    </row>
    <row r="3480" spans="5:6" x14ac:dyDescent="0.25">
      <c r="E3480" t="e">
        <f>_xlfn.XLOOKUP(_xlfn.XLOOKUP(D3480,'Zip Code Lookup'!$F$29:$F$1276,'Zip Code Lookup'!$G$29:$G$1276),'Data Entry'!$AC$2:$AC$85,'Data Entry'!$AD$2:$AD$85,"Not Found")</f>
        <v>#N/A</v>
      </c>
      <c r="F3480" t="e">
        <f>IF(E3480="ORG 6 / ORG 1",_xlfn.XLOOKUP(D3480,'Zip Code Lookup'!$A$115:$A$148,'Zip Code Lookup'!$C$115:$C$148,"ORG 1"),"N/A")</f>
        <v>#N/A</v>
      </c>
    </row>
    <row r="3481" spans="5:6" x14ac:dyDescent="0.25">
      <c r="E3481" t="e">
        <f>_xlfn.XLOOKUP(_xlfn.XLOOKUP(D3481,'Zip Code Lookup'!$F$29:$F$1276,'Zip Code Lookup'!$G$29:$G$1276),'Data Entry'!$AC$2:$AC$85,'Data Entry'!$AD$2:$AD$85,"Not Found")</f>
        <v>#N/A</v>
      </c>
      <c r="F3481" t="e">
        <f>IF(E3481="ORG 6 / ORG 1",_xlfn.XLOOKUP(D3481,'Zip Code Lookup'!$A$115:$A$148,'Zip Code Lookup'!$C$115:$C$148,"ORG 1"),"N/A")</f>
        <v>#N/A</v>
      </c>
    </row>
    <row r="3482" spans="5:6" x14ac:dyDescent="0.25">
      <c r="E3482" t="e">
        <f>_xlfn.XLOOKUP(_xlfn.XLOOKUP(D3482,'Zip Code Lookup'!$F$29:$F$1276,'Zip Code Lookup'!$G$29:$G$1276),'Data Entry'!$AC$2:$AC$85,'Data Entry'!$AD$2:$AD$85,"Not Found")</f>
        <v>#N/A</v>
      </c>
      <c r="F3482" t="e">
        <f>IF(E3482="ORG 6 / ORG 1",_xlfn.XLOOKUP(D3482,'Zip Code Lookup'!$A$115:$A$148,'Zip Code Lookup'!$C$115:$C$148,"ORG 1"),"N/A")</f>
        <v>#N/A</v>
      </c>
    </row>
    <row r="3483" spans="5:6" x14ac:dyDescent="0.25">
      <c r="E3483" t="e">
        <f>_xlfn.XLOOKUP(_xlfn.XLOOKUP(D3483,'Zip Code Lookup'!$F$29:$F$1276,'Zip Code Lookup'!$G$29:$G$1276),'Data Entry'!$AC$2:$AC$85,'Data Entry'!$AD$2:$AD$85,"Not Found")</f>
        <v>#N/A</v>
      </c>
      <c r="F3483" t="e">
        <f>IF(E3483="ORG 6 / ORG 1",_xlfn.XLOOKUP(D3483,'Zip Code Lookup'!$A$115:$A$148,'Zip Code Lookup'!$C$115:$C$148,"ORG 1"),"N/A")</f>
        <v>#N/A</v>
      </c>
    </row>
    <row r="3484" spans="5:6" x14ac:dyDescent="0.25">
      <c r="E3484" t="e">
        <f>_xlfn.XLOOKUP(_xlfn.XLOOKUP(D3484,'Zip Code Lookup'!$F$29:$F$1276,'Zip Code Lookup'!$G$29:$G$1276),'Data Entry'!$AC$2:$AC$85,'Data Entry'!$AD$2:$AD$85,"Not Found")</f>
        <v>#N/A</v>
      </c>
      <c r="F3484" t="e">
        <f>IF(E3484="ORG 6 / ORG 1",_xlfn.XLOOKUP(D3484,'Zip Code Lookup'!$A$115:$A$148,'Zip Code Lookup'!$C$115:$C$148,"ORG 1"),"N/A")</f>
        <v>#N/A</v>
      </c>
    </row>
    <row r="3485" spans="5:6" x14ac:dyDescent="0.25">
      <c r="E3485" t="e">
        <f>_xlfn.XLOOKUP(_xlfn.XLOOKUP(D3485,'Zip Code Lookup'!$F$29:$F$1276,'Zip Code Lookup'!$G$29:$G$1276),'Data Entry'!$AC$2:$AC$85,'Data Entry'!$AD$2:$AD$85,"Not Found")</f>
        <v>#N/A</v>
      </c>
      <c r="F3485" t="e">
        <f>IF(E3485="ORG 6 / ORG 1",_xlfn.XLOOKUP(D3485,'Zip Code Lookup'!$A$115:$A$148,'Zip Code Lookup'!$C$115:$C$148,"ORG 1"),"N/A")</f>
        <v>#N/A</v>
      </c>
    </row>
    <row r="3486" spans="5:6" x14ac:dyDescent="0.25">
      <c r="E3486" t="e">
        <f>_xlfn.XLOOKUP(_xlfn.XLOOKUP(D3486,'Zip Code Lookup'!$F$29:$F$1276,'Zip Code Lookup'!$G$29:$G$1276),'Data Entry'!$AC$2:$AC$85,'Data Entry'!$AD$2:$AD$85,"Not Found")</f>
        <v>#N/A</v>
      </c>
      <c r="F3486" t="e">
        <f>IF(E3486="ORG 6 / ORG 1",_xlfn.XLOOKUP(D3486,'Zip Code Lookup'!$A$115:$A$148,'Zip Code Lookup'!$C$115:$C$148,"ORG 1"),"N/A")</f>
        <v>#N/A</v>
      </c>
    </row>
    <row r="3487" spans="5:6" x14ac:dyDescent="0.25">
      <c r="E3487" t="e">
        <f>_xlfn.XLOOKUP(_xlfn.XLOOKUP(D3487,'Zip Code Lookup'!$F$29:$F$1276,'Zip Code Lookup'!$G$29:$G$1276),'Data Entry'!$AC$2:$AC$85,'Data Entry'!$AD$2:$AD$85,"Not Found")</f>
        <v>#N/A</v>
      </c>
      <c r="F3487" t="e">
        <f>IF(E3487="ORG 6 / ORG 1",_xlfn.XLOOKUP(D3487,'Zip Code Lookup'!$A$115:$A$148,'Zip Code Lookup'!$C$115:$C$148,"ORG 1"),"N/A")</f>
        <v>#N/A</v>
      </c>
    </row>
    <row r="3488" spans="5:6" x14ac:dyDescent="0.25">
      <c r="E3488" t="e">
        <f>_xlfn.XLOOKUP(_xlfn.XLOOKUP(D3488,'Zip Code Lookup'!$F$29:$F$1276,'Zip Code Lookup'!$G$29:$G$1276),'Data Entry'!$AC$2:$AC$85,'Data Entry'!$AD$2:$AD$85,"Not Found")</f>
        <v>#N/A</v>
      </c>
      <c r="F3488" t="e">
        <f>IF(E3488="ORG 6 / ORG 1",_xlfn.XLOOKUP(D3488,'Zip Code Lookup'!$A$115:$A$148,'Zip Code Lookup'!$C$115:$C$148,"ORG 1"),"N/A")</f>
        <v>#N/A</v>
      </c>
    </row>
    <row r="3489" spans="5:6" x14ac:dyDescent="0.25">
      <c r="E3489" t="e">
        <f>_xlfn.XLOOKUP(_xlfn.XLOOKUP(D3489,'Zip Code Lookup'!$F$29:$F$1276,'Zip Code Lookup'!$G$29:$G$1276),'Data Entry'!$AC$2:$AC$85,'Data Entry'!$AD$2:$AD$85,"Not Found")</f>
        <v>#N/A</v>
      </c>
      <c r="F3489" t="e">
        <f>IF(E3489="ORG 6 / ORG 1",_xlfn.XLOOKUP(D3489,'Zip Code Lookup'!$A$115:$A$148,'Zip Code Lookup'!$C$115:$C$148,"ORG 1"),"N/A")</f>
        <v>#N/A</v>
      </c>
    </row>
    <row r="3490" spans="5:6" x14ac:dyDescent="0.25">
      <c r="E3490" t="e">
        <f>_xlfn.XLOOKUP(_xlfn.XLOOKUP(D3490,'Zip Code Lookup'!$F$29:$F$1276,'Zip Code Lookup'!$G$29:$G$1276),'Data Entry'!$AC$2:$AC$85,'Data Entry'!$AD$2:$AD$85,"Not Found")</f>
        <v>#N/A</v>
      </c>
      <c r="F3490" t="e">
        <f>IF(E3490="ORG 6 / ORG 1",_xlfn.XLOOKUP(D3490,'Zip Code Lookup'!$A$115:$A$148,'Zip Code Lookup'!$C$115:$C$148,"ORG 1"),"N/A")</f>
        <v>#N/A</v>
      </c>
    </row>
    <row r="3491" spans="5:6" x14ac:dyDescent="0.25">
      <c r="E3491" t="e">
        <f>_xlfn.XLOOKUP(_xlfn.XLOOKUP(D3491,'Zip Code Lookup'!$F$29:$F$1276,'Zip Code Lookup'!$G$29:$G$1276),'Data Entry'!$AC$2:$AC$85,'Data Entry'!$AD$2:$AD$85,"Not Found")</f>
        <v>#N/A</v>
      </c>
      <c r="F3491" t="e">
        <f>IF(E3491="ORG 6 / ORG 1",_xlfn.XLOOKUP(D3491,'Zip Code Lookup'!$A$115:$A$148,'Zip Code Lookup'!$C$115:$C$148,"ORG 1"),"N/A")</f>
        <v>#N/A</v>
      </c>
    </row>
    <row r="3492" spans="5:6" x14ac:dyDescent="0.25">
      <c r="E3492" t="e">
        <f>_xlfn.XLOOKUP(_xlfn.XLOOKUP(D3492,'Zip Code Lookup'!$F$29:$F$1276,'Zip Code Lookup'!$G$29:$G$1276),'Data Entry'!$AC$2:$AC$85,'Data Entry'!$AD$2:$AD$85,"Not Found")</f>
        <v>#N/A</v>
      </c>
      <c r="F3492" t="e">
        <f>IF(E3492="ORG 6 / ORG 1",_xlfn.XLOOKUP(D3492,'Zip Code Lookup'!$A$115:$A$148,'Zip Code Lookup'!$C$115:$C$148,"ORG 1"),"N/A")</f>
        <v>#N/A</v>
      </c>
    </row>
    <row r="3493" spans="5:6" x14ac:dyDescent="0.25">
      <c r="E3493" t="e">
        <f>_xlfn.XLOOKUP(_xlfn.XLOOKUP(D3493,'Zip Code Lookup'!$F$29:$F$1276,'Zip Code Lookup'!$G$29:$G$1276),'Data Entry'!$AC$2:$AC$85,'Data Entry'!$AD$2:$AD$85,"Not Found")</f>
        <v>#N/A</v>
      </c>
      <c r="F3493" t="e">
        <f>IF(E3493="ORG 6 / ORG 1",_xlfn.XLOOKUP(D3493,'Zip Code Lookup'!$A$115:$A$148,'Zip Code Lookup'!$C$115:$C$148,"ORG 1"),"N/A")</f>
        <v>#N/A</v>
      </c>
    </row>
    <row r="3494" spans="5:6" x14ac:dyDescent="0.25">
      <c r="E3494" t="e">
        <f>_xlfn.XLOOKUP(_xlfn.XLOOKUP(D3494,'Zip Code Lookup'!$F$29:$F$1276,'Zip Code Lookup'!$G$29:$G$1276),'Data Entry'!$AC$2:$AC$85,'Data Entry'!$AD$2:$AD$85,"Not Found")</f>
        <v>#N/A</v>
      </c>
      <c r="F3494" t="e">
        <f>IF(E3494="ORG 6 / ORG 1",_xlfn.XLOOKUP(D3494,'Zip Code Lookup'!$A$115:$A$148,'Zip Code Lookup'!$C$115:$C$148,"ORG 1"),"N/A")</f>
        <v>#N/A</v>
      </c>
    </row>
    <row r="3495" spans="5:6" x14ac:dyDescent="0.25">
      <c r="E3495" t="e">
        <f>_xlfn.XLOOKUP(_xlfn.XLOOKUP(D3495,'Zip Code Lookup'!$F$29:$F$1276,'Zip Code Lookup'!$G$29:$G$1276),'Data Entry'!$AC$2:$AC$85,'Data Entry'!$AD$2:$AD$85,"Not Found")</f>
        <v>#N/A</v>
      </c>
      <c r="F3495" t="e">
        <f>IF(E3495="ORG 6 / ORG 1",_xlfn.XLOOKUP(D3495,'Zip Code Lookup'!$A$115:$A$148,'Zip Code Lookup'!$C$115:$C$148,"ORG 1"),"N/A")</f>
        <v>#N/A</v>
      </c>
    </row>
    <row r="3496" spans="5:6" x14ac:dyDescent="0.25">
      <c r="E3496" t="e">
        <f>_xlfn.XLOOKUP(_xlfn.XLOOKUP(D3496,'Zip Code Lookup'!$F$29:$F$1276,'Zip Code Lookup'!$G$29:$G$1276),'Data Entry'!$AC$2:$AC$85,'Data Entry'!$AD$2:$AD$85,"Not Found")</f>
        <v>#N/A</v>
      </c>
      <c r="F3496" t="e">
        <f>IF(E3496="ORG 6 / ORG 1",_xlfn.XLOOKUP(D3496,'Zip Code Lookup'!$A$115:$A$148,'Zip Code Lookup'!$C$115:$C$148,"ORG 1"),"N/A")</f>
        <v>#N/A</v>
      </c>
    </row>
    <row r="3497" spans="5:6" x14ac:dyDescent="0.25">
      <c r="E3497" t="e">
        <f>_xlfn.XLOOKUP(_xlfn.XLOOKUP(D3497,'Zip Code Lookup'!$F$29:$F$1276,'Zip Code Lookup'!$G$29:$G$1276),'Data Entry'!$AC$2:$AC$85,'Data Entry'!$AD$2:$AD$85,"Not Found")</f>
        <v>#N/A</v>
      </c>
      <c r="F3497" t="e">
        <f>IF(E3497="ORG 6 / ORG 1",_xlfn.XLOOKUP(D3497,'Zip Code Lookup'!$A$115:$A$148,'Zip Code Lookup'!$C$115:$C$148,"ORG 1"),"N/A")</f>
        <v>#N/A</v>
      </c>
    </row>
    <row r="3498" spans="5:6" x14ac:dyDescent="0.25">
      <c r="E3498" t="e">
        <f>_xlfn.XLOOKUP(_xlfn.XLOOKUP(D3498,'Zip Code Lookup'!$F$29:$F$1276,'Zip Code Lookup'!$G$29:$G$1276),'Data Entry'!$AC$2:$AC$85,'Data Entry'!$AD$2:$AD$85,"Not Found")</f>
        <v>#N/A</v>
      </c>
      <c r="F3498" t="e">
        <f>IF(E3498="ORG 6 / ORG 1",_xlfn.XLOOKUP(D3498,'Zip Code Lookup'!$A$115:$A$148,'Zip Code Lookup'!$C$115:$C$148,"ORG 1"),"N/A")</f>
        <v>#N/A</v>
      </c>
    </row>
    <row r="3499" spans="5:6" x14ac:dyDescent="0.25">
      <c r="E3499" t="e">
        <f>_xlfn.XLOOKUP(_xlfn.XLOOKUP(D3499,'Zip Code Lookup'!$F$29:$F$1276,'Zip Code Lookup'!$G$29:$G$1276),'Data Entry'!$AC$2:$AC$85,'Data Entry'!$AD$2:$AD$85,"Not Found")</f>
        <v>#N/A</v>
      </c>
      <c r="F3499" t="e">
        <f>IF(E3499="ORG 6 / ORG 1",_xlfn.XLOOKUP(D3499,'Zip Code Lookup'!$A$115:$A$148,'Zip Code Lookup'!$C$115:$C$148,"ORG 1"),"N/A")</f>
        <v>#N/A</v>
      </c>
    </row>
    <row r="3500" spans="5:6" x14ac:dyDescent="0.25">
      <c r="E3500" t="e">
        <f>_xlfn.XLOOKUP(_xlfn.XLOOKUP(D3500,'Zip Code Lookup'!$F$29:$F$1276,'Zip Code Lookup'!$G$29:$G$1276),'Data Entry'!$AC$2:$AC$85,'Data Entry'!$AD$2:$AD$85,"Not Found")</f>
        <v>#N/A</v>
      </c>
      <c r="F3500" t="e">
        <f>IF(E3500="ORG 6 / ORG 1",_xlfn.XLOOKUP(D3500,'Zip Code Lookup'!$A$115:$A$148,'Zip Code Lookup'!$C$115:$C$148,"ORG 1"),"N/A")</f>
        <v>#N/A</v>
      </c>
    </row>
    <row r="3501" spans="5:6" x14ac:dyDescent="0.25">
      <c r="E3501" t="e">
        <f>_xlfn.XLOOKUP(_xlfn.XLOOKUP(D3501,'Zip Code Lookup'!$F$29:$F$1276,'Zip Code Lookup'!$G$29:$G$1276),'Data Entry'!$AC$2:$AC$85,'Data Entry'!$AD$2:$AD$85,"Not Found")</f>
        <v>#N/A</v>
      </c>
      <c r="F3501" t="e">
        <f>IF(E3501="ORG 6 / ORG 1",_xlfn.XLOOKUP(D3501,'Zip Code Lookup'!$A$115:$A$148,'Zip Code Lookup'!$C$115:$C$148,"ORG 1"),"N/A")</f>
        <v>#N/A</v>
      </c>
    </row>
    <row r="3502" spans="5:6" x14ac:dyDescent="0.25">
      <c r="E3502" t="e">
        <f>_xlfn.XLOOKUP(_xlfn.XLOOKUP(D3502,'Zip Code Lookup'!$F$29:$F$1276,'Zip Code Lookup'!$G$29:$G$1276),'Data Entry'!$AC$2:$AC$85,'Data Entry'!$AD$2:$AD$85,"Not Found")</f>
        <v>#N/A</v>
      </c>
      <c r="F3502" t="e">
        <f>IF(E3502="ORG 6 / ORG 1",_xlfn.XLOOKUP(D3502,'Zip Code Lookup'!$A$115:$A$148,'Zip Code Lookup'!$C$115:$C$148,"ORG 1"),"N/A")</f>
        <v>#N/A</v>
      </c>
    </row>
    <row r="3503" spans="5:6" x14ac:dyDescent="0.25">
      <c r="E3503" t="e">
        <f>_xlfn.XLOOKUP(_xlfn.XLOOKUP(D3503,'Zip Code Lookup'!$F$29:$F$1276,'Zip Code Lookup'!$G$29:$G$1276),'Data Entry'!$AC$2:$AC$85,'Data Entry'!$AD$2:$AD$85,"Not Found")</f>
        <v>#N/A</v>
      </c>
      <c r="F3503" t="e">
        <f>IF(E3503="ORG 6 / ORG 1",_xlfn.XLOOKUP(D3503,'Zip Code Lookup'!$A$115:$A$148,'Zip Code Lookup'!$C$115:$C$148,"ORG 1"),"N/A")</f>
        <v>#N/A</v>
      </c>
    </row>
    <row r="3504" spans="5:6" x14ac:dyDescent="0.25">
      <c r="E3504" t="e">
        <f>_xlfn.XLOOKUP(_xlfn.XLOOKUP(D3504,'Zip Code Lookup'!$F$29:$F$1276,'Zip Code Lookup'!$G$29:$G$1276),'Data Entry'!$AC$2:$AC$85,'Data Entry'!$AD$2:$AD$85,"Not Found")</f>
        <v>#N/A</v>
      </c>
      <c r="F3504" t="e">
        <f>IF(E3504="ORG 6 / ORG 1",_xlfn.XLOOKUP(D3504,'Zip Code Lookup'!$A$115:$A$148,'Zip Code Lookup'!$C$115:$C$148,"ORG 1"),"N/A")</f>
        <v>#N/A</v>
      </c>
    </row>
    <row r="3505" spans="5:6" x14ac:dyDescent="0.25">
      <c r="E3505" t="e">
        <f>_xlfn.XLOOKUP(_xlfn.XLOOKUP(D3505,'Zip Code Lookup'!$F$29:$F$1276,'Zip Code Lookup'!$G$29:$G$1276),'Data Entry'!$AC$2:$AC$85,'Data Entry'!$AD$2:$AD$85,"Not Found")</f>
        <v>#N/A</v>
      </c>
      <c r="F3505" t="e">
        <f>IF(E3505="ORG 6 / ORG 1",_xlfn.XLOOKUP(D3505,'Zip Code Lookup'!$A$115:$A$148,'Zip Code Lookup'!$C$115:$C$148,"ORG 1"),"N/A")</f>
        <v>#N/A</v>
      </c>
    </row>
    <row r="3506" spans="5:6" x14ac:dyDescent="0.25">
      <c r="E3506" t="e">
        <f>_xlfn.XLOOKUP(_xlfn.XLOOKUP(D3506,'Zip Code Lookup'!$F$29:$F$1276,'Zip Code Lookup'!$G$29:$G$1276),'Data Entry'!$AC$2:$AC$85,'Data Entry'!$AD$2:$AD$85,"Not Found")</f>
        <v>#N/A</v>
      </c>
      <c r="F3506" t="e">
        <f>IF(E3506="ORG 6 / ORG 1",_xlfn.XLOOKUP(D3506,'Zip Code Lookup'!$A$115:$A$148,'Zip Code Lookup'!$C$115:$C$148,"ORG 1"),"N/A")</f>
        <v>#N/A</v>
      </c>
    </row>
    <row r="3507" spans="5:6" x14ac:dyDescent="0.25">
      <c r="E3507" t="e">
        <f>_xlfn.XLOOKUP(_xlfn.XLOOKUP(D3507,'Zip Code Lookup'!$F$29:$F$1276,'Zip Code Lookup'!$G$29:$G$1276),'Data Entry'!$AC$2:$AC$85,'Data Entry'!$AD$2:$AD$85,"Not Found")</f>
        <v>#N/A</v>
      </c>
      <c r="F3507" t="e">
        <f>IF(E3507="ORG 6 / ORG 1",_xlfn.XLOOKUP(D3507,'Zip Code Lookup'!$A$115:$A$148,'Zip Code Lookup'!$C$115:$C$148,"ORG 1"),"N/A")</f>
        <v>#N/A</v>
      </c>
    </row>
    <row r="3508" spans="5:6" x14ac:dyDescent="0.25">
      <c r="E3508" t="e">
        <f>_xlfn.XLOOKUP(_xlfn.XLOOKUP(D3508,'Zip Code Lookup'!$F$29:$F$1276,'Zip Code Lookup'!$G$29:$G$1276),'Data Entry'!$AC$2:$AC$85,'Data Entry'!$AD$2:$AD$85,"Not Found")</f>
        <v>#N/A</v>
      </c>
      <c r="F3508" t="e">
        <f>IF(E3508="ORG 6 / ORG 1",_xlfn.XLOOKUP(D3508,'Zip Code Lookup'!$A$115:$A$148,'Zip Code Lookup'!$C$115:$C$148,"ORG 1"),"N/A")</f>
        <v>#N/A</v>
      </c>
    </row>
    <row r="3509" spans="5:6" x14ac:dyDescent="0.25">
      <c r="E3509" t="e">
        <f>_xlfn.XLOOKUP(_xlfn.XLOOKUP(D3509,'Zip Code Lookup'!$F$29:$F$1276,'Zip Code Lookup'!$G$29:$G$1276),'Data Entry'!$AC$2:$AC$85,'Data Entry'!$AD$2:$AD$85,"Not Found")</f>
        <v>#N/A</v>
      </c>
      <c r="F3509" t="e">
        <f>IF(E3509="ORG 6 / ORG 1",_xlfn.XLOOKUP(D3509,'Zip Code Lookup'!$A$115:$A$148,'Zip Code Lookup'!$C$115:$C$148,"ORG 1"),"N/A")</f>
        <v>#N/A</v>
      </c>
    </row>
    <row r="3510" spans="5:6" x14ac:dyDescent="0.25">
      <c r="E3510" t="e">
        <f>_xlfn.XLOOKUP(_xlfn.XLOOKUP(D3510,'Zip Code Lookup'!$F$29:$F$1276,'Zip Code Lookup'!$G$29:$G$1276),'Data Entry'!$AC$2:$AC$85,'Data Entry'!$AD$2:$AD$85,"Not Found")</f>
        <v>#N/A</v>
      </c>
      <c r="F3510" t="e">
        <f>IF(E3510="ORG 6 / ORG 1",_xlfn.XLOOKUP(D3510,'Zip Code Lookup'!$A$115:$A$148,'Zip Code Lookup'!$C$115:$C$148,"ORG 1"),"N/A")</f>
        <v>#N/A</v>
      </c>
    </row>
    <row r="3511" spans="5:6" x14ac:dyDescent="0.25">
      <c r="E3511" t="e">
        <f>_xlfn.XLOOKUP(_xlfn.XLOOKUP(D3511,'Zip Code Lookup'!$F$29:$F$1276,'Zip Code Lookup'!$G$29:$G$1276),'Data Entry'!$AC$2:$AC$85,'Data Entry'!$AD$2:$AD$85,"Not Found")</f>
        <v>#N/A</v>
      </c>
      <c r="F3511" t="e">
        <f>IF(E3511="ORG 6 / ORG 1",_xlfn.XLOOKUP(D3511,'Zip Code Lookup'!$A$115:$A$148,'Zip Code Lookup'!$C$115:$C$148,"ORG 1"),"N/A")</f>
        <v>#N/A</v>
      </c>
    </row>
    <row r="3512" spans="5:6" x14ac:dyDescent="0.25">
      <c r="E3512" t="e">
        <f>_xlfn.XLOOKUP(_xlfn.XLOOKUP(D3512,'Zip Code Lookup'!$F$29:$F$1276,'Zip Code Lookup'!$G$29:$G$1276),'Data Entry'!$AC$2:$AC$85,'Data Entry'!$AD$2:$AD$85,"Not Found")</f>
        <v>#N/A</v>
      </c>
      <c r="F3512" t="e">
        <f>IF(E3512="ORG 6 / ORG 1",_xlfn.XLOOKUP(D3512,'Zip Code Lookup'!$A$115:$A$148,'Zip Code Lookup'!$C$115:$C$148,"ORG 1"),"N/A")</f>
        <v>#N/A</v>
      </c>
    </row>
    <row r="3513" spans="5:6" x14ac:dyDescent="0.25">
      <c r="E3513" t="e">
        <f>_xlfn.XLOOKUP(_xlfn.XLOOKUP(D3513,'Zip Code Lookup'!$F$29:$F$1276,'Zip Code Lookup'!$G$29:$G$1276),'Data Entry'!$AC$2:$AC$85,'Data Entry'!$AD$2:$AD$85,"Not Found")</f>
        <v>#N/A</v>
      </c>
      <c r="F3513" t="e">
        <f>IF(E3513="ORG 6 / ORG 1",_xlfn.XLOOKUP(D3513,'Zip Code Lookup'!$A$115:$A$148,'Zip Code Lookup'!$C$115:$C$148,"ORG 1"),"N/A")</f>
        <v>#N/A</v>
      </c>
    </row>
    <row r="3514" spans="5:6" x14ac:dyDescent="0.25">
      <c r="E3514" t="e">
        <f>_xlfn.XLOOKUP(_xlfn.XLOOKUP(D3514,'Zip Code Lookup'!$F$29:$F$1276,'Zip Code Lookup'!$G$29:$G$1276),'Data Entry'!$AC$2:$AC$85,'Data Entry'!$AD$2:$AD$85,"Not Found")</f>
        <v>#N/A</v>
      </c>
      <c r="F3514" t="e">
        <f>IF(E3514="ORG 6 / ORG 1",_xlfn.XLOOKUP(D3514,'Zip Code Lookup'!$A$115:$A$148,'Zip Code Lookup'!$C$115:$C$148,"ORG 1"),"N/A")</f>
        <v>#N/A</v>
      </c>
    </row>
    <row r="3515" spans="5:6" x14ac:dyDescent="0.25">
      <c r="E3515" t="e">
        <f>_xlfn.XLOOKUP(_xlfn.XLOOKUP(D3515,'Zip Code Lookup'!$F$29:$F$1276,'Zip Code Lookup'!$G$29:$G$1276),'Data Entry'!$AC$2:$AC$85,'Data Entry'!$AD$2:$AD$85,"Not Found")</f>
        <v>#N/A</v>
      </c>
      <c r="F3515" t="e">
        <f>IF(E3515="ORG 6 / ORG 1",_xlfn.XLOOKUP(D3515,'Zip Code Lookup'!$A$115:$A$148,'Zip Code Lookup'!$C$115:$C$148,"ORG 1"),"N/A")</f>
        <v>#N/A</v>
      </c>
    </row>
    <row r="3516" spans="5:6" x14ac:dyDescent="0.25">
      <c r="E3516" t="e">
        <f>_xlfn.XLOOKUP(_xlfn.XLOOKUP(D3516,'Zip Code Lookup'!$F$29:$F$1276,'Zip Code Lookup'!$G$29:$G$1276),'Data Entry'!$AC$2:$AC$85,'Data Entry'!$AD$2:$AD$85,"Not Found")</f>
        <v>#N/A</v>
      </c>
      <c r="F3516" t="e">
        <f>IF(E3516="ORG 6 / ORG 1",_xlfn.XLOOKUP(D3516,'Zip Code Lookup'!$A$115:$A$148,'Zip Code Lookup'!$C$115:$C$148,"ORG 1"),"N/A")</f>
        <v>#N/A</v>
      </c>
    </row>
    <row r="3517" spans="5:6" x14ac:dyDescent="0.25">
      <c r="E3517" t="e">
        <f>_xlfn.XLOOKUP(_xlfn.XLOOKUP(D3517,'Zip Code Lookup'!$F$29:$F$1276,'Zip Code Lookup'!$G$29:$G$1276),'Data Entry'!$AC$2:$AC$85,'Data Entry'!$AD$2:$AD$85,"Not Found")</f>
        <v>#N/A</v>
      </c>
      <c r="F3517" t="e">
        <f>IF(E3517="ORG 6 / ORG 1",_xlfn.XLOOKUP(D3517,'Zip Code Lookup'!$A$115:$A$148,'Zip Code Lookup'!$C$115:$C$148,"ORG 1"),"N/A")</f>
        <v>#N/A</v>
      </c>
    </row>
    <row r="3518" spans="5:6" x14ac:dyDescent="0.25">
      <c r="E3518" t="e">
        <f>_xlfn.XLOOKUP(_xlfn.XLOOKUP(D3518,'Zip Code Lookup'!$F$29:$F$1276,'Zip Code Lookup'!$G$29:$G$1276),'Data Entry'!$AC$2:$AC$85,'Data Entry'!$AD$2:$AD$85,"Not Found")</f>
        <v>#N/A</v>
      </c>
      <c r="F3518" t="e">
        <f>IF(E3518="ORG 6 / ORG 1",_xlfn.XLOOKUP(D3518,'Zip Code Lookup'!$A$115:$A$148,'Zip Code Lookup'!$C$115:$C$148,"ORG 1"),"N/A")</f>
        <v>#N/A</v>
      </c>
    </row>
    <row r="3519" spans="5:6" x14ac:dyDescent="0.25">
      <c r="E3519" t="e">
        <f>_xlfn.XLOOKUP(_xlfn.XLOOKUP(D3519,'Zip Code Lookup'!$F$29:$F$1276,'Zip Code Lookup'!$G$29:$G$1276),'Data Entry'!$AC$2:$AC$85,'Data Entry'!$AD$2:$AD$85,"Not Found")</f>
        <v>#N/A</v>
      </c>
      <c r="F3519" t="e">
        <f>IF(E3519="ORG 6 / ORG 1",_xlfn.XLOOKUP(D3519,'Zip Code Lookup'!$A$115:$A$148,'Zip Code Lookup'!$C$115:$C$148,"ORG 1"),"N/A")</f>
        <v>#N/A</v>
      </c>
    </row>
    <row r="3520" spans="5:6" x14ac:dyDescent="0.25">
      <c r="E3520" t="e">
        <f>_xlfn.XLOOKUP(_xlfn.XLOOKUP(D3520,'Zip Code Lookup'!$F$29:$F$1276,'Zip Code Lookup'!$G$29:$G$1276),'Data Entry'!$AC$2:$AC$85,'Data Entry'!$AD$2:$AD$85,"Not Found")</f>
        <v>#N/A</v>
      </c>
      <c r="F3520" t="e">
        <f>IF(E3520="ORG 6 / ORG 1",_xlfn.XLOOKUP(D3520,'Zip Code Lookup'!$A$115:$A$148,'Zip Code Lookup'!$C$115:$C$148,"ORG 1"),"N/A")</f>
        <v>#N/A</v>
      </c>
    </row>
    <row r="3521" spans="5:6" x14ac:dyDescent="0.25">
      <c r="E3521" t="e">
        <f>_xlfn.XLOOKUP(_xlfn.XLOOKUP(D3521,'Zip Code Lookup'!$F$29:$F$1276,'Zip Code Lookup'!$G$29:$G$1276),'Data Entry'!$AC$2:$AC$85,'Data Entry'!$AD$2:$AD$85,"Not Found")</f>
        <v>#N/A</v>
      </c>
      <c r="F3521" t="e">
        <f>IF(E3521="ORG 6 / ORG 1",_xlfn.XLOOKUP(D3521,'Zip Code Lookup'!$A$115:$A$148,'Zip Code Lookup'!$C$115:$C$148,"ORG 1"),"N/A")</f>
        <v>#N/A</v>
      </c>
    </row>
    <row r="3522" spans="5:6" x14ac:dyDescent="0.25">
      <c r="E3522" t="e">
        <f>_xlfn.XLOOKUP(_xlfn.XLOOKUP(D3522,'Zip Code Lookup'!$F$29:$F$1276,'Zip Code Lookup'!$G$29:$G$1276),'Data Entry'!$AC$2:$AC$85,'Data Entry'!$AD$2:$AD$85,"Not Found")</f>
        <v>#N/A</v>
      </c>
      <c r="F3522" t="e">
        <f>IF(E3522="ORG 6 / ORG 1",_xlfn.XLOOKUP(D3522,'Zip Code Lookup'!$A$115:$A$148,'Zip Code Lookup'!$C$115:$C$148,"ORG 1"),"N/A")</f>
        <v>#N/A</v>
      </c>
    </row>
    <row r="3523" spans="5:6" x14ac:dyDescent="0.25">
      <c r="E3523" t="e">
        <f>_xlfn.XLOOKUP(_xlfn.XLOOKUP(D3523,'Zip Code Lookup'!$F$29:$F$1276,'Zip Code Lookup'!$G$29:$G$1276),'Data Entry'!$AC$2:$AC$85,'Data Entry'!$AD$2:$AD$85,"Not Found")</f>
        <v>#N/A</v>
      </c>
      <c r="F3523" t="e">
        <f>IF(E3523="ORG 6 / ORG 1",_xlfn.XLOOKUP(D3523,'Zip Code Lookup'!$A$115:$A$148,'Zip Code Lookup'!$C$115:$C$148,"ORG 1"),"N/A")</f>
        <v>#N/A</v>
      </c>
    </row>
    <row r="3524" spans="5:6" x14ac:dyDescent="0.25">
      <c r="E3524" t="e">
        <f>_xlfn.XLOOKUP(_xlfn.XLOOKUP(D3524,'Zip Code Lookup'!$F$29:$F$1276,'Zip Code Lookup'!$G$29:$G$1276),'Data Entry'!$AC$2:$AC$85,'Data Entry'!$AD$2:$AD$85,"Not Found")</f>
        <v>#N/A</v>
      </c>
      <c r="F3524" t="e">
        <f>IF(E3524="ORG 6 / ORG 1",_xlfn.XLOOKUP(D3524,'Zip Code Lookup'!$A$115:$A$148,'Zip Code Lookup'!$C$115:$C$148,"ORG 1"),"N/A")</f>
        <v>#N/A</v>
      </c>
    </row>
    <row r="3525" spans="5:6" x14ac:dyDescent="0.25">
      <c r="E3525" t="e">
        <f>_xlfn.XLOOKUP(_xlfn.XLOOKUP(D3525,'Zip Code Lookup'!$F$29:$F$1276,'Zip Code Lookup'!$G$29:$G$1276),'Data Entry'!$AC$2:$AC$85,'Data Entry'!$AD$2:$AD$85,"Not Found")</f>
        <v>#N/A</v>
      </c>
      <c r="F3525" t="e">
        <f>IF(E3525="ORG 6 / ORG 1",_xlfn.XLOOKUP(D3525,'Zip Code Lookup'!$A$115:$A$148,'Zip Code Lookup'!$C$115:$C$148,"ORG 1"),"N/A")</f>
        <v>#N/A</v>
      </c>
    </row>
    <row r="3526" spans="5:6" x14ac:dyDescent="0.25">
      <c r="E3526" t="e">
        <f>_xlfn.XLOOKUP(_xlfn.XLOOKUP(D3526,'Zip Code Lookup'!$F$29:$F$1276,'Zip Code Lookup'!$G$29:$G$1276),'Data Entry'!$AC$2:$AC$85,'Data Entry'!$AD$2:$AD$85,"Not Found")</f>
        <v>#N/A</v>
      </c>
      <c r="F3526" t="e">
        <f>IF(E3526="ORG 6 / ORG 1",_xlfn.XLOOKUP(D3526,'Zip Code Lookup'!$A$115:$A$148,'Zip Code Lookup'!$C$115:$C$148,"ORG 1"),"N/A")</f>
        <v>#N/A</v>
      </c>
    </row>
    <row r="3527" spans="5:6" x14ac:dyDescent="0.25">
      <c r="E3527" t="e">
        <f>_xlfn.XLOOKUP(_xlfn.XLOOKUP(D3527,'Zip Code Lookup'!$F$29:$F$1276,'Zip Code Lookup'!$G$29:$G$1276),'Data Entry'!$AC$2:$AC$85,'Data Entry'!$AD$2:$AD$85,"Not Found")</f>
        <v>#N/A</v>
      </c>
      <c r="F3527" t="e">
        <f>IF(E3527="ORG 6 / ORG 1",_xlfn.XLOOKUP(D3527,'Zip Code Lookup'!$A$115:$A$148,'Zip Code Lookup'!$C$115:$C$148,"ORG 1"),"N/A")</f>
        <v>#N/A</v>
      </c>
    </row>
    <row r="3528" spans="5:6" x14ac:dyDescent="0.25">
      <c r="E3528" t="e">
        <f>_xlfn.XLOOKUP(_xlfn.XLOOKUP(D3528,'Zip Code Lookup'!$F$29:$F$1276,'Zip Code Lookup'!$G$29:$G$1276),'Data Entry'!$AC$2:$AC$85,'Data Entry'!$AD$2:$AD$85,"Not Found")</f>
        <v>#N/A</v>
      </c>
      <c r="F3528" t="e">
        <f>IF(E3528="ORG 6 / ORG 1",_xlfn.XLOOKUP(D3528,'Zip Code Lookup'!$A$115:$A$148,'Zip Code Lookup'!$C$115:$C$148,"ORG 1"),"N/A")</f>
        <v>#N/A</v>
      </c>
    </row>
    <row r="3529" spans="5:6" x14ac:dyDescent="0.25">
      <c r="E3529" t="e">
        <f>_xlfn.XLOOKUP(_xlfn.XLOOKUP(D3529,'Zip Code Lookup'!$F$29:$F$1276,'Zip Code Lookup'!$G$29:$G$1276),'Data Entry'!$AC$2:$AC$85,'Data Entry'!$AD$2:$AD$85,"Not Found")</f>
        <v>#N/A</v>
      </c>
      <c r="F3529" t="e">
        <f>IF(E3529="ORG 6 / ORG 1",_xlfn.XLOOKUP(D3529,'Zip Code Lookup'!$A$115:$A$148,'Zip Code Lookup'!$C$115:$C$148,"ORG 1"),"N/A")</f>
        <v>#N/A</v>
      </c>
    </row>
    <row r="3530" spans="5:6" x14ac:dyDescent="0.25">
      <c r="E3530" t="e">
        <f>_xlfn.XLOOKUP(_xlfn.XLOOKUP(D3530,'Zip Code Lookup'!$F$29:$F$1276,'Zip Code Lookup'!$G$29:$G$1276),'Data Entry'!$AC$2:$AC$85,'Data Entry'!$AD$2:$AD$85,"Not Found")</f>
        <v>#N/A</v>
      </c>
      <c r="F3530" t="e">
        <f>IF(E3530="ORG 6 / ORG 1",_xlfn.XLOOKUP(D3530,'Zip Code Lookup'!$A$115:$A$148,'Zip Code Lookup'!$C$115:$C$148,"ORG 1"),"N/A")</f>
        <v>#N/A</v>
      </c>
    </row>
    <row r="3531" spans="5:6" x14ac:dyDescent="0.25">
      <c r="E3531" t="e">
        <f>_xlfn.XLOOKUP(_xlfn.XLOOKUP(D3531,'Zip Code Lookup'!$F$29:$F$1276,'Zip Code Lookup'!$G$29:$G$1276),'Data Entry'!$AC$2:$AC$85,'Data Entry'!$AD$2:$AD$85,"Not Found")</f>
        <v>#N/A</v>
      </c>
      <c r="F3531" t="e">
        <f>IF(E3531="ORG 6 / ORG 1",_xlfn.XLOOKUP(D3531,'Zip Code Lookup'!$A$115:$A$148,'Zip Code Lookup'!$C$115:$C$148,"ORG 1"),"N/A")</f>
        <v>#N/A</v>
      </c>
    </row>
    <row r="3532" spans="5:6" x14ac:dyDescent="0.25">
      <c r="E3532" t="e">
        <f>_xlfn.XLOOKUP(_xlfn.XLOOKUP(D3532,'Zip Code Lookup'!$F$29:$F$1276,'Zip Code Lookup'!$G$29:$G$1276),'Data Entry'!$AC$2:$AC$85,'Data Entry'!$AD$2:$AD$85,"Not Found")</f>
        <v>#N/A</v>
      </c>
      <c r="F3532" t="e">
        <f>IF(E3532="ORG 6 / ORG 1",_xlfn.XLOOKUP(D3532,'Zip Code Lookup'!$A$115:$A$148,'Zip Code Lookup'!$C$115:$C$148,"ORG 1"),"N/A")</f>
        <v>#N/A</v>
      </c>
    </row>
    <row r="3533" spans="5:6" x14ac:dyDescent="0.25">
      <c r="E3533" t="e">
        <f>_xlfn.XLOOKUP(_xlfn.XLOOKUP(D3533,'Zip Code Lookup'!$F$29:$F$1276,'Zip Code Lookup'!$G$29:$G$1276),'Data Entry'!$AC$2:$AC$85,'Data Entry'!$AD$2:$AD$85,"Not Found")</f>
        <v>#N/A</v>
      </c>
      <c r="F3533" t="e">
        <f>IF(E3533="ORG 6 / ORG 1",_xlfn.XLOOKUP(D3533,'Zip Code Lookup'!$A$115:$A$148,'Zip Code Lookup'!$C$115:$C$148,"ORG 1"),"N/A")</f>
        <v>#N/A</v>
      </c>
    </row>
    <row r="3534" spans="5:6" x14ac:dyDescent="0.25">
      <c r="E3534" t="e">
        <f>_xlfn.XLOOKUP(_xlfn.XLOOKUP(D3534,'Zip Code Lookup'!$F$29:$F$1276,'Zip Code Lookup'!$G$29:$G$1276),'Data Entry'!$AC$2:$AC$85,'Data Entry'!$AD$2:$AD$85,"Not Found")</f>
        <v>#N/A</v>
      </c>
      <c r="F3534" t="e">
        <f>IF(E3534="ORG 6 / ORG 1",_xlfn.XLOOKUP(D3534,'Zip Code Lookup'!$A$115:$A$148,'Zip Code Lookup'!$C$115:$C$148,"ORG 1"),"N/A")</f>
        <v>#N/A</v>
      </c>
    </row>
    <row r="3535" spans="5:6" x14ac:dyDescent="0.25">
      <c r="E3535" t="e">
        <f>_xlfn.XLOOKUP(_xlfn.XLOOKUP(D3535,'Zip Code Lookup'!$F$29:$F$1276,'Zip Code Lookup'!$G$29:$G$1276),'Data Entry'!$AC$2:$AC$85,'Data Entry'!$AD$2:$AD$85,"Not Found")</f>
        <v>#N/A</v>
      </c>
      <c r="F3535" t="e">
        <f>IF(E3535="ORG 6 / ORG 1",_xlfn.XLOOKUP(D3535,'Zip Code Lookup'!$A$115:$A$148,'Zip Code Lookup'!$C$115:$C$148,"ORG 1"),"N/A")</f>
        <v>#N/A</v>
      </c>
    </row>
    <row r="3536" spans="5:6" x14ac:dyDescent="0.25">
      <c r="E3536" t="e">
        <f>_xlfn.XLOOKUP(_xlfn.XLOOKUP(D3536,'Zip Code Lookup'!$F$29:$F$1276,'Zip Code Lookup'!$G$29:$G$1276),'Data Entry'!$AC$2:$AC$85,'Data Entry'!$AD$2:$AD$85,"Not Found")</f>
        <v>#N/A</v>
      </c>
      <c r="F3536" t="e">
        <f>IF(E3536="ORG 6 / ORG 1",_xlfn.XLOOKUP(D3536,'Zip Code Lookup'!$A$115:$A$148,'Zip Code Lookup'!$C$115:$C$148,"ORG 1"),"N/A")</f>
        <v>#N/A</v>
      </c>
    </row>
    <row r="3537" spans="5:6" x14ac:dyDescent="0.25">
      <c r="E3537" t="e">
        <f>_xlfn.XLOOKUP(_xlfn.XLOOKUP(D3537,'Zip Code Lookup'!$F$29:$F$1276,'Zip Code Lookup'!$G$29:$G$1276),'Data Entry'!$AC$2:$AC$85,'Data Entry'!$AD$2:$AD$85,"Not Found")</f>
        <v>#N/A</v>
      </c>
      <c r="F3537" t="e">
        <f>IF(E3537="ORG 6 / ORG 1",_xlfn.XLOOKUP(D3537,'Zip Code Lookup'!$A$115:$A$148,'Zip Code Lookup'!$C$115:$C$148,"ORG 1"),"N/A")</f>
        <v>#N/A</v>
      </c>
    </row>
    <row r="3538" spans="5:6" x14ac:dyDescent="0.25">
      <c r="E3538" t="e">
        <f>_xlfn.XLOOKUP(_xlfn.XLOOKUP(D3538,'Zip Code Lookup'!$F$29:$F$1276,'Zip Code Lookup'!$G$29:$G$1276),'Data Entry'!$AC$2:$AC$85,'Data Entry'!$AD$2:$AD$85,"Not Found")</f>
        <v>#N/A</v>
      </c>
      <c r="F3538" t="e">
        <f>IF(E3538="ORG 6 / ORG 1",_xlfn.XLOOKUP(D3538,'Zip Code Lookup'!$A$115:$A$148,'Zip Code Lookup'!$C$115:$C$148,"ORG 1"),"N/A")</f>
        <v>#N/A</v>
      </c>
    </row>
    <row r="3539" spans="5:6" x14ac:dyDescent="0.25">
      <c r="E3539" t="e">
        <f>_xlfn.XLOOKUP(_xlfn.XLOOKUP(D3539,'Zip Code Lookup'!$F$29:$F$1276,'Zip Code Lookup'!$G$29:$G$1276),'Data Entry'!$AC$2:$AC$85,'Data Entry'!$AD$2:$AD$85,"Not Found")</f>
        <v>#N/A</v>
      </c>
      <c r="F3539" t="e">
        <f>IF(E3539="ORG 6 / ORG 1",_xlfn.XLOOKUP(D3539,'Zip Code Lookup'!$A$115:$A$148,'Zip Code Lookup'!$C$115:$C$148,"ORG 1"),"N/A")</f>
        <v>#N/A</v>
      </c>
    </row>
    <row r="3540" spans="5:6" x14ac:dyDescent="0.25">
      <c r="E3540" t="e">
        <f>_xlfn.XLOOKUP(_xlfn.XLOOKUP(D3540,'Zip Code Lookup'!$F$29:$F$1276,'Zip Code Lookup'!$G$29:$G$1276),'Data Entry'!$AC$2:$AC$85,'Data Entry'!$AD$2:$AD$85,"Not Found")</f>
        <v>#N/A</v>
      </c>
      <c r="F3540" t="e">
        <f>IF(E3540="ORG 6 / ORG 1",_xlfn.XLOOKUP(D3540,'Zip Code Lookup'!$A$115:$A$148,'Zip Code Lookup'!$C$115:$C$148,"ORG 1"),"N/A")</f>
        <v>#N/A</v>
      </c>
    </row>
    <row r="3541" spans="5:6" x14ac:dyDescent="0.25">
      <c r="E3541" t="e">
        <f>_xlfn.XLOOKUP(_xlfn.XLOOKUP(D3541,'Zip Code Lookup'!$F$29:$F$1276,'Zip Code Lookup'!$G$29:$G$1276),'Data Entry'!$AC$2:$AC$85,'Data Entry'!$AD$2:$AD$85,"Not Found")</f>
        <v>#N/A</v>
      </c>
      <c r="F3541" t="e">
        <f>IF(E3541="ORG 6 / ORG 1",_xlfn.XLOOKUP(D3541,'Zip Code Lookup'!$A$115:$A$148,'Zip Code Lookup'!$C$115:$C$148,"ORG 1"),"N/A")</f>
        <v>#N/A</v>
      </c>
    </row>
    <row r="3542" spans="5:6" x14ac:dyDescent="0.25">
      <c r="E3542" t="e">
        <f>_xlfn.XLOOKUP(_xlfn.XLOOKUP(D3542,'Zip Code Lookup'!$F$29:$F$1276,'Zip Code Lookup'!$G$29:$G$1276),'Data Entry'!$AC$2:$AC$85,'Data Entry'!$AD$2:$AD$85,"Not Found")</f>
        <v>#N/A</v>
      </c>
      <c r="F3542" t="e">
        <f>IF(E3542="ORG 6 / ORG 1",_xlfn.XLOOKUP(D3542,'Zip Code Lookup'!$A$115:$A$148,'Zip Code Lookup'!$C$115:$C$148,"ORG 1"),"N/A")</f>
        <v>#N/A</v>
      </c>
    </row>
    <row r="3543" spans="5:6" x14ac:dyDescent="0.25">
      <c r="E3543" t="e">
        <f>_xlfn.XLOOKUP(_xlfn.XLOOKUP(D3543,'Zip Code Lookup'!$F$29:$F$1276,'Zip Code Lookup'!$G$29:$G$1276),'Data Entry'!$AC$2:$AC$85,'Data Entry'!$AD$2:$AD$85,"Not Found")</f>
        <v>#N/A</v>
      </c>
      <c r="F3543" t="e">
        <f>IF(E3543="ORG 6 / ORG 1",_xlfn.XLOOKUP(D3543,'Zip Code Lookup'!$A$115:$A$148,'Zip Code Lookup'!$C$115:$C$148,"ORG 1"),"N/A")</f>
        <v>#N/A</v>
      </c>
    </row>
    <row r="3544" spans="5:6" x14ac:dyDescent="0.25">
      <c r="E3544" t="e">
        <f>_xlfn.XLOOKUP(_xlfn.XLOOKUP(D3544,'Zip Code Lookup'!$F$29:$F$1276,'Zip Code Lookup'!$G$29:$G$1276),'Data Entry'!$AC$2:$AC$85,'Data Entry'!$AD$2:$AD$85,"Not Found")</f>
        <v>#N/A</v>
      </c>
      <c r="F3544" t="e">
        <f>IF(E3544="ORG 6 / ORG 1",_xlfn.XLOOKUP(D3544,'Zip Code Lookup'!$A$115:$A$148,'Zip Code Lookup'!$C$115:$C$148,"ORG 1"),"N/A")</f>
        <v>#N/A</v>
      </c>
    </row>
    <row r="3545" spans="5:6" x14ac:dyDescent="0.25">
      <c r="E3545" t="e">
        <f>_xlfn.XLOOKUP(_xlfn.XLOOKUP(D3545,'Zip Code Lookup'!$F$29:$F$1276,'Zip Code Lookup'!$G$29:$G$1276),'Data Entry'!$AC$2:$AC$85,'Data Entry'!$AD$2:$AD$85,"Not Found")</f>
        <v>#N/A</v>
      </c>
      <c r="F3545" t="e">
        <f>IF(E3545="ORG 6 / ORG 1",_xlfn.XLOOKUP(D3545,'Zip Code Lookup'!$A$115:$A$148,'Zip Code Lookup'!$C$115:$C$148,"ORG 1"),"N/A")</f>
        <v>#N/A</v>
      </c>
    </row>
    <row r="3546" spans="5:6" x14ac:dyDescent="0.25">
      <c r="E3546" t="e">
        <f>_xlfn.XLOOKUP(_xlfn.XLOOKUP(D3546,'Zip Code Lookup'!$F$29:$F$1276,'Zip Code Lookup'!$G$29:$G$1276),'Data Entry'!$AC$2:$AC$85,'Data Entry'!$AD$2:$AD$85,"Not Found")</f>
        <v>#N/A</v>
      </c>
      <c r="F3546" t="e">
        <f>IF(E3546="ORG 6 / ORG 1",_xlfn.XLOOKUP(D3546,'Zip Code Lookup'!$A$115:$A$148,'Zip Code Lookup'!$C$115:$C$148,"ORG 1"),"N/A")</f>
        <v>#N/A</v>
      </c>
    </row>
    <row r="3547" spans="5:6" x14ac:dyDescent="0.25">
      <c r="E3547" t="e">
        <f>_xlfn.XLOOKUP(_xlfn.XLOOKUP(D3547,'Zip Code Lookup'!$F$29:$F$1276,'Zip Code Lookup'!$G$29:$G$1276),'Data Entry'!$AC$2:$AC$85,'Data Entry'!$AD$2:$AD$85,"Not Found")</f>
        <v>#N/A</v>
      </c>
      <c r="F3547" t="e">
        <f>IF(E3547="ORG 6 / ORG 1",_xlfn.XLOOKUP(D3547,'Zip Code Lookup'!$A$115:$A$148,'Zip Code Lookup'!$C$115:$C$148,"ORG 1"),"N/A")</f>
        <v>#N/A</v>
      </c>
    </row>
    <row r="3548" spans="5:6" x14ac:dyDescent="0.25">
      <c r="E3548" t="e">
        <f>_xlfn.XLOOKUP(_xlfn.XLOOKUP(D3548,'Zip Code Lookup'!$F$29:$F$1276,'Zip Code Lookup'!$G$29:$G$1276),'Data Entry'!$AC$2:$AC$85,'Data Entry'!$AD$2:$AD$85,"Not Found")</f>
        <v>#N/A</v>
      </c>
      <c r="F3548" t="e">
        <f>IF(E3548="ORG 6 / ORG 1",_xlfn.XLOOKUP(D3548,'Zip Code Lookup'!$A$115:$A$148,'Zip Code Lookup'!$C$115:$C$148,"ORG 1"),"N/A")</f>
        <v>#N/A</v>
      </c>
    </row>
    <row r="3549" spans="5:6" x14ac:dyDescent="0.25">
      <c r="E3549" t="e">
        <f>_xlfn.XLOOKUP(_xlfn.XLOOKUP(D3549,'Zip Code Lookup'!$F$29:$F$1276,'Zip Code Lookup'!$G$29:$G$1276),'Data Entry'!$AC$2:$AC$85,'Data Entry'!$AD$2:$AD$85,"Not Found")</f>
        <v>#N/A</v>
      </c>
      <c r="F3549" t="e">
        <f>IF(E3549="ORG 6 / ORG 1",_xlfn.XLOOKUP(D3549,'Zip Code Lookup'!$A$115:$A$148,'Zip Code Lookup'!$C$115:$C$148,"ORG 1"),"N/A")</f>
        <v>#N/A</v>
      </c>
    </row>
    <row r="3550" spans="5:6" x14ac:dyDescent="0.25">
      <c r="E3550" t="e">
        <f>_xlfn.XLOOKUP(_xlfn.XLOOKUP(D3550,'Zip Code Lookup'!$F$29:$F$1276,'Zip Code Lookup'!$G$29:$G$1276),'Data Entry'!$AC$2:$AC$85,'Data Entry'!$AD$2:$AD$85,"Not Found")</f>
        <v>#N/A</v>
      </c>
      <c r="F3550" t="e">
        <f>IF(E3550="ORG 6 / ORG 1",_xlfn.XLOOKUP(D3550,'Zip Code Lookup'!$A$115:$A$148,'Zip Code Lookup'!$C$115:$C$148,"ORG 1"),"N/A")</f>
        <v>#N/A</v>
      </c>
    </row>
    <row r="3551" spans="5:6" x14ac:dyDescent="0.25">
      <c r="E3551" t="e">
        <f>_xlfn.XLOOKUP(_xlfn.XLOOKUP(D3551,'Zip Code Lookup'!$F$29:$F$1276,'Zip Code Lookup'!$G$29:$G$1276),'Data Entry'!$AC$2:$AC$85,'Data Entry'!$AD$2:$AD$85,"Not Found")</f>
        <v>#N/A</v>
      </c>
      <c r="F3551" t="e">
        <f>IF(E3551="ORG 6 / ORG 1",_xlfn.XLOOKUP(D3551,'Zip Code Lookup'!$A$115:$A$148,'Zip Code Lookup'!$C$115:$C$148,"ORG 1"),"N/A")</f>
        <v>#N/A</v>
      </c>
    </row>
    <row r="3552" spans="5:6" x14ac:dyDescent="0.25">
      <c r="E3552" t="e">
        <f>_xlfn.XLOOKUP(_xlfn.XLOOKUP(D3552,'Zip Code Lookup'!$F$29:$F$1276,'Zip Code Lookup'!$G$29:$G$1276),'Data Entry'!$AC$2:$AC$85,'Data Entry'!$AD$2:$AD$85,"Not Found")</f>
        <v>#N/A</v>
      </c>
      <c r="F3552" t="e">
        <f>IF(E3552="ORG 6 / ORG 1",_xlfn.XLOOKUP(D3552,'Zip Code Lookup'!$A$115:$A$148,'Zip Code Lookup'!$C$115:$C$148,"ORG 1"),"N/A")</f>
        <v>#N/A</v>
      </c>
    </row>
    <row r="3553" spans="5:6" x14ac:dyDescent="0.25">
      <c r="E3553" t="e">
        <f>_xlfn.XLOOKUP(_xlfn.XLOOKUP(D3553,'Zip Code Lookup'!$F$29:$F$1276,'Zip Code Lookup'!$G$29:$G$1276),'Data Entry'!$AC$2:$AC$85,'Data Entry'!$AD$2:$AD$85,"Not Found")</f>
        <v>#N/A</v>
      </c>
      <c r="F3553" t="e">
        <f>IF(E3553="ORG 6 / ORG 1",_xlfn.XLOOKUP(D3553,'Zip Code Lookup'!$A$115:$A$148,'Zip Code Lookup'!$C$115:$C$148,"ORG 1"),"N/A")</f>
        <v>#N/A</v>
      </c>
    </row>
    <row r="3554" spans="5:6" x14ac:dyDescent="0.25">
      <c r="E3554" t="e">
        <f>_xlfn.XLOOKUP(_xlfn.XLOOKUP(D3554,'Zip Code Lookup'!$F$29:$F$1276,'Zip Code Lookup'!$G$29:$G$1276),'Data Entry'!$AC$2:$AC$85,'Data Entry'!$AD$2:$AD$85,"Not Found")</f>
        <v>#N/A</v>
      </c>
      <c r="F3554" t="e">
        <f>IF(E3554="ORG 6 / ORG 1",_xlfn.XLOOKUP(D3554,'Zip Code Lookup'!$A$115:$A$148,'Zip Code Lookup'!$C$115:$C$148,"ORG 1"),"N/A")</f>
        <v>#N/A</v>
      </c>
    </row>
    <row r="3555" spans="5:6" x14ac:dyDescent="0.25">
      <c r="E3555" t="e">
        <f>_xlfn.XLOOKUP(_xlfn.XLOOKUP(D3555,'Zip Code Lookup'!$F$29:$F$1276,'Zip Code Lookup'!$G$29:$G$1276),'Data Entry'!$AC$2:$AC$85,'Data Entry'!$AD$2:$AD$85,"Not Found")</f>
        <v>#N/A</v>
      </c>
      <c r="F3555" t="e">
        <f>IF(E3555="ORG 6 / ORG 1",_xlfn.XLOOKUP(D3555,'Zip Code Lookup'!$A$115:$A$148,'Zip Code Lookup'!$C$115:$C$148,"ORG 1"),"N/A")</f>
        <v>#N/A</v>
      </c>
    </row>
    <row r="3556" spans="5:6" x14ac:dyDescent="0.25">
      <c r="E3556" t="e">
        <f>_xlfn.XLOOKUP(_xlfn.XLOOKUP(D3556,'Zip Code Lookup'!$F$29:$F$1276,'Zip Code Lookup'!$G$29:$G$1276),'Data Entry'!$AC$2:$AC$85,'Data Entry'!$AD$2:$AD$85,"Not Found")</f>
        <v>#N/A</v>
      </c>
      <c r="F3556" t="e">
        <f>IF(E3556="ORG 6 / ORG 1",_xlfn.XLOOKUP(D3556,'Zip Code Lookup'!$A$115:$A$148,'Zip Code Lookup'!$C$115:$C$148,"ORG 1"),"N/A")</f>
        <v>#N/A</v>
      </c>
    </row>
    <row r="3557" spans="5:6" x14ac:dyDescent="0.25">
      <c r="E3557" t="e">
        <f>_xlfn.XLOOKUP(_xlfn.XLOOKUP(D3557,'Zip Code Lookup'!$F$29:$F$1276,'Zip Code Lookup'!$G$29:$G$1276),'Data Entry'!$AC$2:$AC$85,'Data Entry'!$AD$2:$AD$85,"Not Found")</f>
        <v>#N/A</v>
      </c>
      <c r="F3557" t="e">
        <f>IF(E3557="ORG 6 / ORG 1",_xlfn.XLOOKUP(D3557,'Zip Code Lookup'!$A$115:$A$148,'Zip Code Lookup'!$C$115:$C$148,"ORG 1"),"N/A")</f>
        <v>#N/A</v>
      </c>
    </row>
    <row r="3558" spans="5:6" x14ac:dyDescent="0.25">
      <c r="E3558" t="e">
        <f>_xlfn.XLOOKUP(_xlfn.XLOOKUP(D3558,'Zip Code Lookup'!$F$29:$F$1276,'Zip Code Lookup'!$G$29:$G$1276),'Data Entry'!$AC$2:$AC$85,'Data Entry'!$AD$2:$AD$85,"Not Found")</f>
        <v>#N/A</v>
      </c>
      <c r="F3558" t="e">
        <f>IF(E3558="ORG 6 / ORG 1",_xlfn.XLOOKUP(D3558,'Zip Code Lookup'!$A$115:$A$148,'Zip Code Lookup'!$C$115:$C$148,"ORG 1"),"N/A")</f>
        <v>#N/A</v>
      </c>
    </row>
    <row r="3559" spans="5:6" x14ac:dyDescent="0.25">
      <c r="E3559" t="e">
        <f>_xlfn.XLOOKUP(_xlfn.XLOOKUP(D3559,'Zip Code Lookup'!$F$29:$F$1276,'Zip Code Lookup'!$G$29:$G$1276),'Data Entry'!$AC$2:$AC$85,'Data Entry'!$AD$2:$AD$85,"Not Found")</f>
        <v>#N/A</v>
      </c>
      <c r="F3559" t="e">
        <f>IF(E3559="ORG 6 / ORG 1",_xlfn.XLOOKUP(D3559,'Zip Code Lookup'!$A$115:$A$148,'Zip Code Lookup'!$C$115:$C$148,"ORG 1"),"N/A")</f>
        <v>#N/A</v>
      </c>
    </row>
    <row r="3560" spans="5:6" x14ac:dyDescent="0.25">
      <c r="E3560" t="e">
        <f>_xlfn.XLOOKUP(_xlfn.XLOOKUP(D3560,'Zip Code Lookup'!$F$29:$F$1276,'Zip Code Lookup'!$G$29:$G$1276),'Data Entry'!$AC$2:$AC$85,'Data Entry'!$AD$2:$AD$85,"Not Found")</f>
        <v>#N/A</v>
      </c>
      <c r="F3560" t="e">
        <f>IF(E3560="ORG 6 / ORG 1",_xlfn.XLOOKUP(D3560,'Zip Code Lookup'!$A$115:$A$148,'Zip Code Lookup'!$C$115:$C$148,"ORG 1"),"N/A")</f>
        <v>#N/A</v>
      </c>
    </row>
    <row r="3561" spans="5:6" x14ac:dyDescent="0.25">
      <c r="E3561" t="e">
        <f>_xlfn.XLOOKUP(_xlfn.XLOOKUP(D3561,'Zip Code Lookup'!$F$29:$F$1276,'Zip Code Lookup'!$G$29:$G$1276),'Data Entry'!$AC$2:$AC$85,'Data Entry'!$AD$2:$AD$85,"Not Found")</f>
        <v>#N/A</v>
      </c>
      <c r="F3561" t="e">
        <f>IF(E3561="ORG 6 / ORG 1",_xlfn.XLOOKUP(D3561,'Zip Code Lookup'!$A$115:$A$148,'Zip Code Lookup'!$C$115:$C$148,"ORG 1"),"N/A")</f>
        <v>#N/A</v>
      </c>
    </row>
    <row r="3562" spans="5:6" x14ac:dyDescent="0.25">
      <c r="E3562" t="e">
        <f>_xlfn.XLOOKUP(_xlfn.XLOOKUP(D3562,'Zip Code Lookup'!$F$29:$F$1276,'Zip Code Lookup'!$G$29:$G$1276),'Data Entry'!$AC$2:$AC$85,'Data Entry'!$AD$2:$AD$85,"Not Found")</f>
        <v>#N/A</v>
      </c>
      <c r="F3562" t="e">
        <f>IF(E3562="ORG 6 / ORG 1",_xlfn.XLOOKUP(D3562,'Zip Code Lookup'!$A$115:$A$148,'Zip Code Lookup'!$C$115:$C$148,"ORG 1"),"N/A")</f>
        <v>#N/A</v>
      </c>
    </row>
    <row r="3563" spans="5:6" x14ac:dyDescent="0.25">
      <c r="E3563" t="e">
        <f>_xlfn.XLOOKUP(_xlfn.XLOOKUP(D3563,'Zip Code Lookup'!$F$29:$F$1276,'Zip Code Lookup'!$G$29:$G$1276),'Data Entry'!$AC$2:$AC$85,'Data Entry'!$AD$2:$AD$85,"Not Found")</f>
        <v>#N/A</v>
      </c>
      <c r="F3563" t="e">
        <f>IF(E3563="ORG 6 / ORG 1",_xlfn.XLOOKUP(D3563,'Zip Code Lookup'!$A$115:$A$148,'Zip Code Lookup'!$C$115:$C$148,"ORG 1"),"N/A")</f>
        <v>#N/A</v>
      </c>
    </row>
    <row r="3564" spans="5:6" x14ac:dyDescent="0.25">
      <c r="E3564" t="e">
        <f>_xlfn.XLOOKUP(_xlfn.XLOOKUP(D3564,'Zip Code Lookup'!$F$29:$F$1276,'Zip Code Lookup'!$G$29:$G$1276),'Data Entry'!$AC$2:$AC$85,'Data Entry'!$AD$2:$AD$85,"Not Found")</f>
        <v>#N/A</v>
      </c>
      <c r="F3564" t="e">
        <f>IF(E3564="ORG 6 / ORG 1",_xlfn.XLOOKUP(D3564,'Zip Code Lookup'!$A$115:$A$148,'Zip Code Lookup'!$C$115:$C$148,"ORG 1"),"N/A")</f>
        <v>#N/A</v>
      </c>
    </row>
    <row r="3565" spans="5:6" x14ac:dyDescent="0.25">
      <c r="E3565" t="e">
        <f>_xlfn.XLOOKUP(_xlfn.XLOOKUP(D3565,'Zip Code Lookup'!$F$29:$F$1276,'Zip Code Lookup'!$G$29:$G$1276),'Data Entry'!$AC$2:$AC$85,'Data Entry'!$AD$2:$AD$85,"Not Found")</f>
        <v>#N/A</v>
      </c>
      <c r="F3565" t="e">
        <f>IF(E3565="ORG 6 / ORG 1",_xlfn.XLOOKUP(D3565,'Zip Code Lookup'!$A$115:$A$148,'Zip Code Lookup'!$C$115:$C$148,"ORG 1"),"N/A")</f>
        <v>#N/A</v>
      </c>
    </row>
    <row r="3566" spans="5:6" x14ac:dyDescent="0.25">
      <c r="E3566" t="e">
        <f>_xlfn.XLOOKUP(_xlfn.XLOOKUP(D3566,'Zip Code Lookup'!$F$29:$F$1276,'Zip Code Lookup'!$G$29:$G$1276),'Data Entry'!$AC$2:$AC$85,'Data Entry'!$AD$2:$AD$85,"Not Found")</f>
        <v>#N/A</v>
      </c>
      <c r="F3566" t="e">
        <f>IF(E3566="ORG 6 / ORG 1",_xlfn.XLOOKUP(D3566,'Zip Code Lookup'!$A$115:$A$148,'Zip Code Lookup'!$C$115:$C$148,"ORG 1"),"N/A")</f>
        <v>#N/A</v>
      </c>
    </row>
    <row r="3567" spans="5:6" x14ac:dyDescent="0.25">
      <c r="E3567" t="e">
        <f>_xlfn.XLOOKUP(_xlfn.XLOOKUP(D3567,'Zip Code Lookup'!$F$29:$F$1276,'Zip Code Lookup'!$G$29:$G$1276),'Data Entry'!$AC$2:$AC$85,'Data Entry'!$AD$2:$AD$85,"Not Found")</f>
        <v>#N/A</v>
      </c>
      <c r="F3567" t="e">
        <f>IF(E3567="ORG 6 / ORG 1",_xlfn.XLOOKUP(D3567,'Zip Code Lookup'!$A$115:$A$148,'Zip Code Lookup'!$C$115:$C$148,"ORG 1"),"N/A")</f>
        <v>#N/A</v>
      </c>
    </row>
    <row r="3568" spans="5:6" x14ac:dyDescent="0.25">
      <c r="E3568" t="e">
        <f>_xlfn.XLOOKUP(_xlfn.XLOOKUP(D3568,'Zip Code Lookup'!$F$29:$F$1276,'Zip Code Lookup'!$G$29:$G$1276),'Data Entry'!$AC$2:$AC$85,'Data Entry'!$AD$2:$AD$85,"Not Found")</f>
        <v>#N/A</v>
      </c>
      <c r="F3568" t="e">
        <f>IF(E3568="ORG 6 / ORG 1",_xlfn.XLOOKUP(D3568,'Zip Code Lookup'!$A$115:$A$148,'Zip Code Lookup'!$C$115:$C$148,"ORG 1"),"N/A")</f>
        <v>#N/A</v>
      </c>
    </row>
    <row r="3569" spans="5:6" x14ac:dyDescent="0.25">
      <c r="E3569" t="e">
        <f>_xlfn.XLOOKUP(_xlfn.XLOOKUP(D3569,'Zip Code Lookup'!$F$29:$F$1276,'Zip Code Lookup'!$G$29:$G$1276),'Data Entry'!$AC$2:$AC$85,'Data Entry'!$AD$2:$AD$85,"Not Found")</f>
        <v>#N/A</v>
      </c>
      <c r="F3569" t="e">
        <f>IF(E3569="ORG 6 / ORG 1",_xlfn.XLOOKUP(D3569,'Zip Code Lookup'!$A$115:$A$148,'Zip Code Lookup'!$C$115:$C$148,"ORG 1"),"N/A")</f>
        <v>#N/A</v>
      </c>
    </row>
    <row r="3570" spans="5:6" x14ac:dyDescent="0.25">
      <c r="E3570" t="e">
        <f>_xlfn.XLOOKUP(_xlfn.XLOOKUP(D3570,'Zip Code Lookup'!$F$29:$F$1276,'Zip Code Lookup'!$G$29:$G$1276),'Data Entry'!$AC$2:$AC$85,'Data Entry'!$AD$2:$AD$85,"Not Found")</f>
        <v>#N/A</v>
      </c>
      <c r="F3570" t="e">
        <f>IF(E3570="ORG 6 / ORG 1",_xlfn.XLOOKUP(D3570,'Zip Code Lookup'!$A$115:$A$148,'Zip Code Lookup'!$C$115:$C$148,"ORG 1"),"N/A")</f>
        <v>#N/A</v>
      </c>
    </row>
    <row r="3571" spans="5:6" x14ac:dyDescent="0.25">
      <c r="E3571" t="e">
        <f>_xlfn.XLOOKUP(_xlfn.XLOOKUP(D3571,'Zip Code Lookup'!$F$29:$F$1276,'Zip Code Lookup'!$G$29:$G$1276),'Data Entry'!$AC$2:$AC$85,'Data Entry'!$AD$2:$AD$85,"Not Found")</f>
        <v>#N/A</v>
      </c>
      <c r="F3571" t="e">
        <f>IF(E3571="ORG 6 / ORG 1",_xlfn.XLOOKUP(D3571,'Zip Code Lookup'!$A$115:$A$148,'Zip Code Lookup'!$C$115:$C$148,"ORG 1"),"N/A")</f>
        <v>#N/A</v>
      </c>
    </row>
    <row r="3572" spans="5:6" x14ac:dyDescent="0.25">
      <c r="E3572" t="e">
        <f>_xlfn.XLOOKUP(_xlfn.XLOOKUP(D3572,'Zip Code Lookup'!$F$29:$F$1276,'Zip Code Lookup'!$G$29:$G$1276),'Data Entry'!$AC$2:$AC$85,'Data Entry'!$AD$2:$AD$85,"Not Found")</f>
        <v>#N/A</v>
      </c>
      <c r="F3572" t="e">
        <f>IF(E3572="ORG 6 / ORG 1",_xlfn.XLOOKUP(D3572,'Zip Code Lookup'!$A$115:$A$148,'Zip Code Lookup'!$C$115:$C$148,"ORG 1"),"N/A")</f>
        <v>#N/A</v>
      </c>
    </row>
    <row r="3573" spans="5:6" x14ac:dyDescent="0.25">
      <c r="E3573" t="e">
        <f>_xlfn.XLOOKUP(_xlfn.XLOOKUP(D3573,'Zip Code Lookup'!$F$29:$F$1276,'Zip Code Lookup'!$G$29:$G$1276),'Data Entry'!$AC$2:$AC$85,'Data Entry'!$AD$2:$AD$85,"Not Found")</f>
        <v>#N/A</v>
      </c>
      <c r="F3573" t="e">
        <f>IF(E3573="ORG 6 / ORG 1",_xlfn.XLOOKUP(D3573,'Zip Code Lookup'!$A$115:$A$148,'Zip Code Lookup'!$C$115:$C$148,"ORG 1"),"N/A")</f>
        <v>#N/A</v>
      </c>
    </row>
    <row r="3574" spans="5:6" x14ac:dyDescent="0.25">
      <c r="E3574" t="e">
        <f>_xlfn.XLOOKUP(_xlfn.XLOOKUP(D3574,'Zip Code Lookup'!$F$29:$F$1276,'Zip Code Lookup'!$G$29:$G$1276),'Data Entry'!$AC$2:$AC$85,'Data Entry'!$AD$2:$AD$85,"Not Found")</f>
        <v>#N/A</v>
      </c>
      <c r="F3574" t="e">
        <f>IF(E3574="ORG 6 / ORG 1",_xlfn.XLOOKUP(D3574,'Zip Code Lookup'!$A$115:$A$148,'Zip Code Lookup'!$C$115:$C$148,"ORG 1"),"N/A")</f>
        <v>#N/A</v>
      </c>
    </row>
    <row r="3575" spans="5:6" x14ac:dyDescent="0.25">
      <c r="E3575" t="e">
        <f>_xlfn.XLOOKUP(_xlfn.XLOOKUP(D3575,'Zip Code Lookup'!$F$29:$F$1276,'Zip Code Lookup'!$G$29:$G$1276),'Data Entry'!$AC$2:$AC$85,'Data Entry'!$AD$2:$AD$85,"Not Found")</f>
        <v>#N/A</v>
      </c>
      <c r="F3575" t="e">
        <f>IF(E3575="ORG 6 / ORG 1",_xlfn.XLOOKUP(D3575,'Zip Code Lookup'!$A$115:$A$148,'Zip Code Lookup'!$C$115:$C$148,"ORG 1"),"N/A")</f>
        <v>#N/A</v>
      </c>
    </row>
    <row r="3576" spans="5:6" x14ac:dyDescent="0.25">
      <c r="E3576" t="e">
        <f>_xlfn.XLOOKUP(_xlfn.XLOOKUP(D3576,'Zip Code Lookup'!$F$29:$F$1276,'Zip Code Lookup'!$G$29:$G$1276),'Data Entry'!$AC$2:$AC$85,'Data Entry'!$AD$2:$AD$85,"Not Found")</f>
        <v>#N/A</v>
      </c>
      <c r="F3576" t="e">
        <f>IF(E3576="ORG 6 / ORG 1",_xlfn.XLOOKUP(D3576,'Zip Code Lookup'!$A$115:$A$148,'Zip Code Lookup'!$C$115:$C$148,"ORG 1"),"N/A")</f>
        <v>#N/A</v>
      </c>
    </row>
    <row r="3577" spans="5:6" x14ac:dyDescent="0.25">
      <c r="E3577" t="e">
        <f>_xlfn.XLOOKUP(_xlfn.XLOOKUP(D3577,'Zip Code Lookup'!$F$29:$F$1276,'Zip Code Lookup'!$G$29:$G$1276),'Data Entry'!$AC$2:$AC$85,'Data Entry'!$AD$2:$AD$85,"Not Found")</f>
        <v>#N/A</v>
      </c>
      <c r="F3577" t="e">
        <f>IF(E3577="ORG 6 / ORG 1",_xlfn.XLOOKUP(D3577,'Zip Code Lookup'!$A$115:$A$148,'Zip Code Lookup'!$C$115:$C$148,"ORG 1"),"N/A")</f>
        <v>#N/A</v>
      </c>
    </row>
    <row r="3578" spans="5:6" x14ac:dyDescent="0.25">
      <c r="E3578" t="e">
        <f>_xlfn.XLOOKUP(_xlfn.XLOOKUP(D3578,'Zip Code Lookup'!$F$29:$F$1276,'Zip Code Lookup'!$G$29:$G$1276),'Data Entry'!$AC$2:$AC$85,'Data Entry'!$AD$2:$AD$85,"Not Found")</f>
        <v>#N/A</v>
      </c>
      <c r="F3578" t="e">
        <f>IF(E3578="ORG 6 / ORG 1",_xlfn.XLOOKUP(D3578,'Zip Code Lookup'!$A$115:$A$148,'Zip Code Lookup'!$C$115:$C$148,"ORG 1"),"N/A")</f>
        <v>#N/A</v>
      </c>
    </row>
    <row r="3579" spans="5:6" x14ac:dyDescent="0.25">
      <c r="E3579" t="e">
        <f>_xlfn.XLOOKUP(_xlfn.XLOOKUP(D3579,'Zip Code Lookup'!$F$29:$F$1276,'Zip Code Lookup'!$G$29:$G$1276),'Data Entry'!$AC$2:$AC$85,'Data Entry'!$AD$2:$AD$85,"Not Found")</f>
        <v>#N/A</v>
      </c>
      <c r="F3579" t="e">
        <f>IF(E3579="ORG 6 / ORG 1",_xlfn.XLOOKUP(D3579,'Zip Code Lookup'!$A$115:$A$148,'Zip Code Lookup'!$C$115:$C$148,"ORG 1"),"N/A")</f>
        <v>#N/A</v>
      </c>
    </row>
    <row r="3580" spans="5:6" x14ac:dyDescent="0.25">
      <c r="E3580" t="e">
        <f>_xlfn.XLOOKUP(_xlfn.XLOOKUP(D3580,'Zip Code Lookup'!$F$29:$F$1276,'Zip Code Lookup'!$G$29:$G$1276),'Data Entry'!$AC$2:$AC$85,'Data Entry'!$AD$2:$AD$85,"Not Found")</f>
        <v>#N/A</v>
      </c>
      <c r="F3580" t="e">
        <f>IF(E3580="ORG 6 / ORG 1",_xlfn.XLOOKUP(D3580,'Zip Code Lookup'!$A$115:$A$148,'Zip Code Lookup'!$C$115:$C$148,"ORG 1"),"N/A")</f>
        <v>#N/A</v>
      </c>
    </row>
    <row r="3581" spans="5:6" x14ac:dyDescent="0.25">
      <c r="E3581" t="e">
        <f>_xlfn.XLOOKUP(_xlfn.XLOOKUP(D3581,'Zip Code Lookup'!$F$29:$F$1276,'Zip Code Lookup'!$G$29:$G$1276),'Data Entry'!$AC$2:$AC$85,'Data Entry'!$AD$2:$AD$85,"Not Found")</f>
        <v>#N/A</v>
      </c>
      <c r="F3581" t="e">
        <f>IF(E3581="ORG 6 / ORG 1",_xlfn.XLOOKUP(D3581,'Zip Code Lookup'!$A$115:$A$148,'Zip Code Lookup'!$C$115:$C$148,"ORG 1"),"N/A")</f>
        <v>#N/A</v>
      </c>
    </row>
    <row r="3582" spans="5:6" x14ac:dyDescent="0.25">
      <c r="E3582" t="e">
        <f>_xlfn.XLOOKUP(_xlfn.XLOOKUP(D3582,'Zip Code Lookup'!$F$29:$F$1276,'Zip Code Lookup'!$G$29:$G$1276),'Data Entry'!$AC$2:$AC$85,'Data Entry'!$AD$2:$AD$85,"Not Found")</f>
        <v>#N/A</v>
      </c>
      <c r="F3582" t="e">
        <f>IF(E3582="ORG 6 / ORG 1",_xlfn.XLOOKUP(D3582,'Zip Code Lookup'!$A$115:$A$148,'Zip Code Lookup'!$C$115:$C$148,"ORG 1"),"N/A")</f>
        <v>#N/A</v>
      </c>
    </row>
    <row r="3583" spans="5:6" x14ac:dyDescent="0.25">
      <c r="E3583" t="e">
        <f>_xlfn.XLOOKUP(_xlfn.XLOOKUP(D3583,'Zip Code Lookup'!$F$29:$F$1276,'Zip Code Lookup'!$G$29:$G$1276),'Data Entry'!$AC$2:$AC$85,'Data Entry'!$AD$2:$AD$85,"Not Found")</f>
        <v>#N/A</v>
      </c>
      <c r="F3583" t="e">
        <f>IF(E3583="ORG 6 / ORG 1",_xlfn.XLOOKUP(D3583,'Zip Code Lookup'!$A$115:$A$148,'Zip Code Lookup'!$C$115:$C$148,"ORG 1"),"N/A")</f>
        <v>#N/A</v>
      </c>
    </row>
    <row r="3584" spans="5:6" x14ac:dyDescent="0.25">
      <c r="E3584" t="e">
        <f>_xlfn.XLOOKUP(_xlfn.XLOOKUP(D3584,'Zip Code Lookup'!$F$29:$F$1276,'Zip Code Lookup'!$G$29:$G$1276),'Data Entry'!$AC$2:$AC$85,'Data Entry'!$AD$2:$AD$85,"Not Found")</f>
        <v>#N/A</v>
      </c>
      <c r="F3584" t="e">
        <f>IF(E3584="ORG 6 / ORG 1",_xlfn.XLOOKUP(D3584,'Zip Code Lookup'!$A$115:$A$148,'Zip Code Lookup'!$C$115:$C$148,"ORG 1"),"N/A")</f>
        <v>#N/A</v>
      </c>
    </row>
    <row r="3585" spans="5:6" x14ac:dyDescent="0.25">
      <c r="E3585" t="e">
        <f>_xlfn.XLOOKUP(_xlfn.XLOOKUP(D3585,'Zip Code Lookup'!$F$29:$F$1276,'Zip Code Lookup'!$G$29:$G$1276),'Data Entry'!$AC$2:$AC$85,'Data Entry'!$AD$2:$AD$85,"Not Found")</f>
        <v>#N/A</v>
      </c>
      <c r="F3585" t="e">
        <f>IF(E3585="ORG 6 / ORG 1",_xlfn.XLOOKUP(D3585,'Zip Code Lookup'!$A$115:$A$148,'Zip Code Lookup'!$C$115:$C$148,"ORG 1"),"N/A")</f>
        <v>#N/A</v>
      </c>
    </row>
    <row r="3586" spans="5:6" x14ac:dyDescent="0.25">
      <c r="E3586" t="e">
        <f>_xlfn.XLOOKUP(_xlfn.XLOOKUP(D3586,'Zip Code Lookup'!$F$29:$F$1276,'Zip Code Lookup'!$G$29:$G$1276),'Data Entry'!$AC$2:$AC$85,'Data Entry'!$AD$2:$AD$85,"Not Found")</f>
        <v>#N/A</v>
      </c>
      <c r="F3586" t="e">
        <f>IF(E3586="ORG 6 / ORG 1",_xlfn.XLOOKUP(D3586,'Zip Code Lookup'!$A$115:$A$148,'Zip Code Lookup'!$C$115:$C$148,"ORG 1"),"N/A")</f>
        <v>#N/A</v>
      </c>
    </row>
    <row r="3587" spans="5:6" x14ac:dyDescent="0.25">
      <c r="E3587" t="e">
        <f>_xlfn.XLOOKUP(_xlfn.XLOOKUP(D3587,'Zip Code Lookup'!$F$29:$F$1276,'Zip Code Lookup'!$G$29:$G$1276),'Data Entry'!$AC$2:$AC$85,'Data Entry'!$AD$2:$AD$85,"Not Found")</f>
        <v>#N/A</v>
      </c>
      <c r="F3587" t="e">
        <f>IF(E3587="ORG 6 / ORG 1",_xlfn.XLOOKUP(D3587,'Zip Code Lookup'!$A$115:$A$148,'Zip Code Lookup'!$C$115:$C$148,"ORG 1"),"N/A")</f>
        <v>#N/A</v>
      </c>
    </row>
    <row r="3588" spans="5:6" x14ac:dyDescent="0.25">
      <c r="E3588" t="e">
        <f>_xlfn.XLOOKUP(_xlfn.XLOOKUP(D3588,'Zip Code Lookup'!$F$29:$F$1276,'Zip Code Lookup'!$G$29:$G$1276),'Data Entry'!$AC$2:$AC$85,'Data Entry'!$AD$2:$AD$85,"Not Found")</f>
        <v>#N/A</v>
      </c>
      <c r="F3588" t="e">
        <f>IF(E3588="ORG 6 / ORG 1",_xlfn.XLOOKUP(D3588,'Zip Code Lookup'!$A$115:$A$148,'Zip Code Lookup'!$C$115:$C$148,"ORG 1"),"N/A")</f>
        <v>#N/A</v>
      </c>
    </row>
    <row r="3589" spans="5:6" x14ac:dyDescent="0.25">
      <c r="E3589" t="e">
        <f>_xlfn.XLOOKUP(_xlfn.XLOOKUP(D3589,'Zip Code Lookup'!$F$29:$F$1276,'Zip Code Lookup'!$G$29:$G$1276),'Data Entry'!$AC$2:$AC$85,'Data Entry'!$AD$2:$AD$85,"Not Found")</f>
        <v>#N/A</v>
      </c>
      <c r="F3589" t="e">
        <f>IF(E3589="ORG 6 / ORG 1",_xlfn.XLOOKUP(D3589,'Zip Code Lookup'!$A$115:$A$148,'Zip Code Lookup'!$C$115:$C$148,"ORG 1"),"N/A")</f>
        <v>#N/A</v>
      </c>
    </row>
    <row r="3590" spans="5:6" x14ac:dyDescent="0.25">
      <c r="E3590" t="e">
        <f>_xlfn.XLOOKUP(_xlfn.XLOOKUP(D3590,'Zip Code Lookup'!$F$29:$F$1276,'Zip Code Lookup'!$G$29:$G$1276),'Data Entry'!$AC$2:$AC$85,'Data Entry'!$AD$2:$AD$85,"Not Found")</f>
        <v>#N/A</v>
      </c>
      <c r="F3590" t="e">
        <f>IF(E3590="ORG 6 / ORG 1",_xlfn.XLOOKUP(D3590,'Zip Code Lookup'!$A$115:$A$148,'Zip Code Lookup'!$C$115:$C$148,"ORG 1"),"N/A")</f>
        <v>#N/A</v>
      </c>
    </row>
    <row r="3591" spans="5:6" x14ac:dyDescent="0.25">
      <c r="E3591" t="e">
        <f>_xlfn.XLOOKUP(_xlfn.XLOOKUP(D3591,'Zip Code Lookup'!$F$29:$F$1276,'Zip Code Lookup'!$G$29:$G$1276),'Data Entry'!$AC$2:$AC$85,'Data Entry'!$AD$2:$AD$85,"Not Found")</f>
        <v>#N/A</v>
      </c>
      <c r="F3591" t="e">
        <f>IF(E3591="ORG 6 / ORG 1",_xlfn.XLOOKUP(D3591,'Zip Code Lookup'!$A$115:$A$148,'Zip Code Lookup'!$C$115:$C$148,"ORG 1"),"N/A")</f>
        <v>#N/A</v>
      </c>
    </row>
    <row r="3592" spans="5:6" x14ac:dyDescent="0.25">
      <c r="E3592" t="e">
        <f>_xlfn.XLOOKUP(_xlfn.XLOOKUP(D3592,'Zip Code Lookup'!$F$29:$F$1276,'Zip Code Lookup'!$G$29:$G$1276),'Data Entry'!$AC$2:$AC$85,'Data Entry'!$AD$2:$AD$85,"Not Found")</f>
        <v>#N/A</v>
      </c>
      <c r="F3592" t="e">
        <f>IF(E3592="ORG 6 / ORG 1",_xlfn.XLOOKUP(D3592,'Zip Code Lookup'!$A$115:$A$148,'Zip Code Lookup'!$C$115:$C$148,"ORG 1"),"N/A")</f>
        <v>#N/A</v>
      </c>
    </row>
    <row r="3593" spans="5:6" x14ac:dyDescent="0.25">
      <c r="E3593" t="e">
        <f>_xlfn.XLOOKUP(_xlfn.XLOOKUP(D3593,'Zip Code Lookup'!$F$29:$F$1276,'Zip Code Lookup'!$G$29:$G$1276),'Data Entry'!$AC$2:$AC$85,'Data Entry'!$AD$2:$AD$85,"Not Found")</f>
        <v>#N/A</v>
      </c>
      <c r="F3593" t="e">
        <f>IF(E3593="ORG 6 / ORG 1",_xlfn.XLOOKUP(D3593,'Zip Code Lookup'!$A$115:$A$148,'Zip Code Lookup'!$C$115:$C$148,"ORG 1"),"N/A")</f>
        <v>#N/A</v>
      </c>
    </row>
    <row r="3594" spans="5:6" x14ac:dyDescent="0.25">
      <c r="E3594" t="e">
        <f>_xlfn.XLOOKUP(_xlfn.XLOOKUP(D3594,'Zip Code Lookup'!$F$29:$F$1276,'Zip Code Lookup'!$G$29:$G$1276),'Data Entry'!$AC$2:$AC$85,'Data Entry'!$AD$2:$AD$85,"Not Found")</f>
        <v>#N/A</v>
      </c>
      <c r="F3594" t="e">
        <f>IF(E3594="ORG 6 / ORG 1",_xlfn.XLOOKUP(D3594,'Zip Code Lookup'!$A$115:$A$148,'Zip Code Lookup'!$C$115:$C$148,"ORG 1"),"N/A")</f>
        <v>#N/A</v>
      </c>
    </row>
    <row r="3595" spans="5:6" x14ac:dyDescent="0.25">
      <c r="E3595" t="e">
        <f>_xlfn.XLOOKUP(_xlfn.XLOOKUP(D3595,'Zip Code Lookup'!$F$29:$F$1276,'Zip Code Lookup'!$G$29:$G$1276),'Data Entry'!$AC$2:$AC$85,'Data Entry'!$AD$2:$AD$85,"Not Found")</f>
        <v>#N/A</v>
      </c>
      <c r="F3595" t="e">
        <f>IF(E3595="ORG 6 / ORG 1",_xlfn.XLOOKUP(D3595,'Zip Code Lookup'!$A$115:$A$148,'Zip Code Lookup'!$C$115:$C$148,"ORG 1"),"N/A")</f>
        <v>#N/A</v>
      </c>
    </row>
    <row r="3596" spans="5:6" x14ac:dyDescent="0.25">
      <c r="E3596" t="e">
        <f>_xlfn.XLOOKUP(_xlfn.XLOOKUP(D3596,'Zip Code Lookup'!$F$29:$F$1276,'Zip Code Lookup'!$G$29:$G$1276),'Data Entry'!$AC$2:$AC$85,'Data Entry'!$AD$2:$AD$85,"Not Found")</f>
        <v>#N/A</v>
      </c>
      <c r="F3596" t="e">
        <f>IF(E3596="ORG 6 / ORG 1",_xlfn.XLOOKUP(D3596,'Zip Code Lookup'!$A$115:$A$148,'Zip Code Lookup'!$C$115:$C$148,"ORG 1"),"N/A")</f>
        <v>#N/A</v>
      </c>
    </row>
    <row r="3597" spans="5:6" x14ac:dyDescent="0.25">
      <c r="E3597" t="e">
        <f>_xlfn.XLOOKUP(_xlfn.XLOOKUP(D3597,'Zip Code Lookup'!$F$29:$F$1276,'Zip Code Lookup'!$G$29:$G$1276),'Data Entry'!$AC$2:$AC$85,'Data Entry'!$AD$2:$AD$85,"Not Found")</f>
        <v>#N/A</v>
      </c>
      <c r="F3597" t="e">
        <f>IF(E3597="ORG 6 / ORG 1",_xlfn.XLOOKUP(D3597,'Zip Code Lookup'!$A$115:$A$148,'Zip Code Lookup'!$C$115:$C$148,"ORG 1"),"N/A")</f>
        <v>#N/A</v>
      </c>
    </row>
    <row r="3598" spans="5:6" x14ac:dyDescent="0.25">
      <c r="E3598" t="e">
        <f>_xlfn.XLOOKUP(_xlfn.XLOOKUP(D3598,'Zip Code Lookup'!$F$29:$F$1276,'Zip Code Lookup'!$G$29:$G$1276),'Data Entry'!$AC$2:$AC$85,'Data Entry'!$AD$2:$AD$85,"Not Found")</f>
        <v>#N/A</v>
      </c>
      <c r="F3598" t="e">
        <f>IF(E3598="ORG 6 / ORG 1",_xlfn.XLOOKUP(D3598,'Zip Code Lookup'!$A$115:$A$148,'Zip Code Lookup'!$C$115:$C$148,"ORG 1"),"N/A")</f>
        <v>#N/A</v>
      </c>
    </row>
    <row r="3599" spans="5:6" x14ac:dyDescent="0.25">
      <c r="E3599" t="e">
        <f>_xlfn.XLOOKUP(_xlfn.XLOOKUP(D3599,'Zip Code Lookup'!$F$29:$F$1276,'Zip Code Lookup'!$G$29:$G$1276),'Data Entry'!$AC$2:$AC$85,'Data Entry'!$AD$2:$AD$85,"Not Found")</f>
        <v>#N/A</v>
      </c>
      <c r="F3599" t="e">
        <f>IF(E3599="ORG 6 / ORG 1",_xlfn.XLOOKUP(D3599,'Zip Code Lookup'!$A$115:$A$148,'Zip Code Lookup'!$C$115:$C$148,"ORG 1"),"N/A")</f>
        <v>#N/A</v>
      </c>
    </row>
    <row r="3600" spans="5:6" x14ac:dyDescent="0.25">
      <c r="E3600" t="e">
        <f>_xlfn.XLOOKUP(_xlfn.XLOOKUP(D3600,'Zip Code Lookup'!$F$29:$F$1276,'Zip Code Lookup'!$G$29:$G$1276),'Data Entry'!$AC$2:$AC$85,'Data Entry'!$AD$2:$AD$85,"Not Found")</f>
        <v>#N/A</v>
      </c>
      <c r="F3600" t="e">
        <f>IF(E3600="ORG 6 / ORG 1",_xlfn.XLOOKUP(D3600,'Zip Code Lookup'!$A$115:$A$148,'Zip Code Lookup'!$C$115:$C$148,"ORG 1"),"N/A")</f>
        <v>#N/A</v>
      </c>
    </row>
    <row r="3601" spans="5:6" x14ac:dyDescent="0.25">
      <c r="E3601" t="e">
        <f>_xlfn.XLOOKUP(_xlfn.XLOOKUP(D3601,'Zip Code Lookup'!$F$29:$F$1276,'Zip Code Lookup'!$G$29:$G$1276),'Data Entry'!$AC$2:$AC$85,'Data Entry'!$AD$2:$AD$85,"Not Found")</f>
        <v>#N/A</v>
      </c>
      <c r="F3601" t="e">
        <f>IF(E3601="ORG 6 / ORG 1",_xlfn.XLOOKUP(D3601,'Zip Code Lookup'!$A$115:$A$148,'Zip Code Lookup'!$C$115:$C$148,"ORG 1"),"N/A")</f>
        <v>#N/A</v>
      </c>
    </row>
    <row r="3602" spans="5:6" x14ac:dyDescent="0.25">
      <c r="E3602" t="e">
        <f>_xlfn.XLOOKUP(_xlfn.XLOOKUP(D3602,'Zip Code Lookup'!$F$29:$F$1276,'Zip Code Lookup'!$G$29:$G$1276),'Data Entry'!$AC$2:$AC$85,'Data Entry'!$AD$2:$AD$85,"Not Found")</f>
        <v>#N/A</v>
      </c>
      <c r="F3602" t="e">
        <f>IF(E3602="ORG 6 / ORG 1",_xlfn.XLOOKUP(D3602,'Zip Code Lookup'!$A$115:$A$148,'Zip Code Lookup'!$C$115:$C$148,"ORG 1"),"N/A")</f>
        <v>#N/A</v>
      </c>
    </row>
    <row r="3603" spans="5:6" x14ac:dyDescent="0.25">
      <c r="E3603" t="e">
        <f>_xlfn.XLOOKUP(_xlfn.XLOOKUP(D3603,'Zip Code Lookup'!$F$29:$F$1276,'Zip Code Lookup'!$G$29:$G$1276),'Data Entry'!$AC$2:$AC$85,'Data Entry'!$AD$2:$AD$85,"Not Found")</f>
        <v>#N/A</v>
      </c>
      <c r="F3603" t="e">
        <f>IF(E3603="ORG 6 / ORG 1",_xlfn.XLOOKUP(D3603,'Zip Code Lookup'!$A$115:$A$148,'Zip Code Lookup'!$C$115:$C$148,"ORG 1"),"N/A")</f>
        <v>#N/A</v>
      </c>
    </row>
    <row r="3604" spans="5:6" x14ac:dyDescent="0.25">
      <c r="E3604" t="e">
        <f>_xlfn.XLOOKUP(_xlfn.XLOOKUP(D3604,'Zip Code Lookup'!$F$29:$F$1276,'Zip Code Lookup'!$G$29:$G$1276),'Data Entry'!$AC$2:$AC$85,'Data Entry'!$AD$2:$AD$85,"Not Found")</f>
        <v>#N/A</v>
      </c>
      <c r="F3604" t="e">
        <f>IF(E3604="ORG 6 / ORG 1",_xlfn.XLOOKUP(D3604,'Zip Code Lookup'!$A$115:$A$148,'Zip Code Lookup'!$C$115:$C$148,"ORG 1"),"N/A")</f>
        <v>#N/A</v>
      </c>
    </row>
    <row r="3605" spans="5:6" x14ac:dyDescent="0.25">
      <c r="E3605" t="e">
        <f>_xlfn.XLOOKUP(_xlfn.XLOOKUP(D3605,'Zip Code Lookup'!$F$29:$F$1276,'Zip Code Lookup'!$G$29:$G$1276),'Data Entry'!$AC$2:$AC$85,'Data Entry'!$AD$2:$AD$85,"Not Found")</f>
        <v>#N/A</v>
      </c>
      <c r="F3605" t="e">
        <f>IF(E3605="ORG 6 / ORG 1",_xlfn.XLOOKUP(D3605,'Zip Code Lookup'!$A$115:$A$148,'Zip Code Lookup'!$C$115:$C$148,"ORG 1"),"N/A")</f>
        <v>#N/A</v>
      </c>
    </row>
    <row r="3606" spans="5:6" x14ac:dyDescent="0.25">
      <c r="E3606" t="e">
        <f>_xlfn.XLOOKUP(_xlfn.XLOOKUP(D3606,'Zip Code Lookup'!$F$29:$F$1276,'Zip Code Lookup'!$G$29:$G$1276),'Data Entry'!$AC$2:$AC$85,'Data Entry'!$AD$2:$AD$85,"Not Found")</f>
        <v>#N/A</v>
      </c>
      <c r="F3606" t="e">
        <f>IF(E3606="ORG 6 / ORG 1",_xlfn.XLOOKUP(D3606,'Zip Code Lookup'!$A$115:$A$148,'Zip Code Lookup'!$C$115:$C$148,"ORG 1"),"N/A")</f>
        <v>#N/A</v>
      </c>
    </row>
    <row r="3607" spans="5:6" x14ac:dyDescent="0.25">
      <c r="E3607" t="e">
        <f>_xlfn.XLOOKUP(_xlfn.XLOOKUP(D3607,'Zip Code Lookup'!$F$29:$F$1276,'Zip Code Lookup'!$G$29:$G$1276),'Data Entry'!$AC$2:$AC$85,'Data Entry'!$AD$2:$AD$85,"Not Found")</f>
        <v>#N/A</v>
      </c>
      <c r="F3607" t="e">
        <f>IF(E3607="ORG 6 / ORG 1",_xlfn.XLOOKUP(D3607,'Zip Code Lookup'!$A$115:$A$148,'Zip Code Lookup'!$C$115:$C$148,"ORG 1"),"N/A")</f>
        <v>#N/A</v>
      </c>
    </row>
    <row r="3608" spans="5:6" x14ac:dyDescent="0.25">
      <c r="E3608" t="e">
        <f>_xlfn.XLOOKUP(_xlfn.XLOOKUP(D3608,'Zip Code Lookup'!$F$29:$F$1276,'Zip Code Lookup'!$G$29:$G$1276),'Data Entry'!$AC$2:$AC$85,'Data Entry'!$AD$2:$AD$85,"Not Found")</f>
        <v>#N/A</v>
      </c>
      <c r="F3608" t="e">
        <f>IF(E3608="ORG 6 / ORG 1",_xlfn.XLOOKUP(D3608,'Zip Code Lookup'!$A$115:$A$148,'Zip Code Lookup'!$C$115:$C$148,"ORG 1"),"N/A")</f>
        <v>#N/A</v>
      </c>
    </row>
    <row r="3609" spans="5:6" x14ac:dyDescent="0.25">
      <c r="E3609" t="e">
        <f>_xlfn.XLOOKUP(_xlfn.XLOOKUP(D3609,'Zip Code Lookup'!$F$29:$F$1276,'Zip Code Lookup'!$G$29:$G$1276),'Data Entry'!$AC$2:$AC$85,'Data Entry'!$AD$2:$AD$85,"Not Found")</f>
        <v>#N/A</v>
      </c>
      <c r="F3609" t="e">
        <f>IF(E3609="ORG 6 / ORG 1",_xlfn.XLOOKUP(D3609,'Zip Code Lookup'!$A$115:$A$148,'Zip Code Lookup'!$C$115:$C$148,"ORG 1"),"N/A")</f>
        <v>#N/A</v>
      </c>
    </row>
    <row r="3610" spans="5:6" x14ac:dyDescent="0.25">
      <c r="E3610" t="e">
        <f>_xlfn.XLOOKUP(_xlfn.XLOOKUP(D3610,'Zip Code Lookup'!$F$29:$F$1276,'Zip Code Lookup'!$G$29:$G$1276),'Data Entry'!$AC$2:$AC$85,'Data Entry'!$AD$2:$AD$85,"Not Found")</f>
        <v>#N/A</v>
      </c>
      <c r="F3610" t="e">
        <f>IF(E3610="ORG 6 / ORG 1",_xlfn.XLOOKUP(D3610,'Zip Code Lookup'!$A$115:$A$148,'Zip Code Lookup'!$C$115:$C$148,"ORG 1"),"N/A")</f>
        <v>#N/A</v>
      </c>
    </row>
    <row r="3611" spans="5:6" x14ac:dyDescent="0.25">
      <c r="E3611" t="e">
        <f>_xlfn.XLOOKUP(_xlfn.XLOOKUP(D3611,'Zip Code Lookup'!$F$29:$F$1276,'Zip Code Lookup'!$G$29:$G$1276),'Data Entry'!$AC$2:$AC$85,'Data Entry'!$AD$2:$AD$85,"Not Found")</f>
        <v>#N/A</v>
      </c>
      <c r="F3611" t="e">
        <f>IF(E3611="ORG 6 / ORG 1",_xlfn.XLOOKUP(D3611,'Zip Code Lookup'!$A$115:$A$148,'Zip Code Lookup'!$C$115:$C$148,"ORG 1"),"N/A")</f>
        <v>#N/A</v>
      </c>
    </row>
    <row r="3612" spans="5:6" x14ac:dyDescent="0.25">
      <c r="E3612" t="e">
        <f>_xlfn.XLOOKUP(_xlfn.XLOOKUP(D3612,'Zip Code Lookup'!$F$29:$F$1276,'Zip Code Lookup'!$G$29:$G$1276),'Data Entry'!$AC$2:$AC$85,'Data Entry'!$AD$2:$AD$85,"Not Found")</f>
        <v>#N/A</v>
      </c>
      <c r="F3612" t="e">
        <f>IF(E3612="ORG 6 / ORG 1",_xlfn.XLOOKUP(D3612,'Zip Code Lookup'!$A$115:$A$148,'Zip Code Lookup'!$C$115:$C$148,"ORG 1"),"N/A")</f>
        <v>#N/A</v>
      </c>
    </row>
    <row r="3613" spans="5:6" x14ac:dyDescent="0.25">
      <c r="E3613" t="e">
        <f>_xlfn.XLOOKUP(_xlfn.XLOOKUP(D3613,'Zip Code Lookup'!$F$29:$F$1276,'Zip Code Lookup'!$G$29:$G$1276),'Data Entry'!$AC$2:$AC$85,'Data Entry'!$AD$2:$AD$85,"Not Found")</f>
        <v>#N/A</v>
      </c>
      <c r="F3613" t="e">
        <f>IF(E3613="ORG 6 / ORG 1",_xlfn.XLOOKUP(D3613,'Zip Code Lookup'!$A$115:$A$148,'Zip Code Lookup'!$C$115:$C$148,"ORG 1"),"N/A")</f>
        <v>#N/A</v>
      </c>
    </row>
    <row r="3614" spans="5:6" x14ac:dyDescent="0.25">
      <c r="E3614" t="e">
        <f>_xlfn.XLOOKUP(_xlfn.XLOOKUP(D3614,'Zip Code Lookup'!$F$29:$F$1276,'Zip Code Lookup'!$G$29:$G$1276),'Data Entry'!$AC$2:$AC$85,'Data Entry'!$AD$2:$AD$85,"Not Found")</f>
        <v>#N/A</v>
      </c>
      <c r="F3614" t="e">
        <f>IF(E3614="ORG 6 / ORG 1",_xlfn.XLOOKUP(D3614,'Zip Code Lookup'!$A$115:$A$148,'Zip Code Lookup'!$C$115:$C$148,"ORG 1"),"N/A")</f>
        <v>#N/A</v>
      </c>
    </row>
    <row r="3615" spans="5:6" x14ac:dyDescent="0.25">
      <c r="E3615" t="e">
        <f>_xlfn.XLOOKUP(_xlfn.XLOOKUP(D3615,'Zip Code Lookup'!$F$29:$F$1276,'Zip Code Lookup'!$G$29:$G$1276),'Data Entry'!$AC$2:$AC$85,'Data Entry'!$AD$2:$AD$85,"Not Found")</f>
        <v>#N/A</v>
      </c>
      <c r="F3615" t="e">
        <f>IF(E3615="ORG 6 / ORG 1",_xlfn.XLOOKUP(D3615,'Zip Code Lookup'!$A$115:$A$148,'Zip Code Lookup'!$C$115:$C$148,"ORG 1"),"N/A")</f>
        <v>#N/A</v>
      </c>
    </row>
    <row r="3616" spans="5:6" x14ac:dyDescent="0.25">
      <c r="E3616" t="e">
        <f>_xlfn.XLOOKUP(_xlfn.XLOOKUP(D3616,'Zip Code Lookup'!$F$29:$F$1276,'Zip Code Lookup'!$G$29:$G$1276),'Data Entry'!$AC$2:$AC$85,'Data Entry'!$AD$2:$AD$85,"Not Found")</f>
        <v>#N/A</v>
      </c>
      <c r="F3616" t="e">
        <f>IF(E3616="ORG 6 / ORG 1",_xlfn.XLOOKUP(D3616,'Zip Code Lookup'!$A$115:$A$148,'Zip Code Lookup'!$C$115:$C$148,"ORG 1"),"N/A")</f>
        <v>#N/A</v>
      </c>
    </row>
    <row r="3617" spans="5:6" x14ac:dyDescent="0.25">
      <c r="E3617" t="e">
        <f>_xlfn.XLOOKUP(_xlfn.XLOOKUP(D3617,'Zip Code Lookup'!$F$29:$F$1276,'Zip Code Lookup'!$G$29:$G$1276),'Data Entry'!$AC$2:$AC$85,'Data Entry'!$AD$2:$AD$85,"Not Found")</f>
        <v>#N/A</v>
      </c>
      <c r="F3617" t="e">
        <f>IF(E3617="ORG 6 / ORG 1",_xlfn.XLOOKUP(D3617,'Zip Code Lookup'!$A$115:$A$148,'Zip Code Lookup'!$C$115:$C$148,"ORG 1"),"N/A")</f>
        <v>#N/A</v>
      </c>
    </row>
    <row r="3618" spans="5:6" x14ac:dyDescent="0.25">
      <c r="E3618" t="e">
        <f>_xlfn.XLOOKUP(_xlfn.XLOOKUP(D3618,'Zip Code Lookup'!$F$29:$F$1276,'Zip Code Lookup'!$G$29:$G$1276),'Data Entry'!$AC$2:$AC$85,'Data Entry'!$AD$2:$AD$85,"Not Found")</f>
        <v>#N/A</v>
      </c>
      <c r="F3618" t="e">
        <f>IF(E3618="ORG 6 / ORG 1",_xlfn.XLOOKUP(D3618,'Zip Code Lookup'!$A$115:$A$148,'Zip Code Lookup'!$C$115:$C$148,"ORG 1"),"N/A")</f>
        <v>#N/A</v>
      </c>
    </row>
    <row r="3619" spans="5:6" x14ac:dyDescent="0.25">
      <c r="E3619" t="e">
        <f>_xlfn.XLOOKUP(_xlfn.XLOOKUP(D3619,'Zip Code Lookup'!$F$29:$F$1276,'Zip Code Lookup'!$G$29:$G$1276),'Data Entry'!$AC$2:$AC$85,'Data Entry'!$AD$2:$AD$85,"Not Found")</f>
        <v>#N/A</v>
      </c>
      <c r="F3619" t="e">
        <f>IF(E3619="ORG 6 / ORG 1",_xlfn.XLOOKUP(D3619,'Zip Code Lookup'!$A$115:$A$148,'Zip Code Lookup'!$C$115:$C$148,"ORG 1"),"N/A")</f>
        <v>#N/A</v>
      </c>
    </row>
    <row r="3620" spans="5:6" x14ac:dyDescent="0.25">
      <c r="E3620" t="e">
        <f>_xlfn.XLOOKUP(_xlfn.XLOOKUP(D3620,'Zip Code Lookup'!$F$29:$F$1276,'Zip Code Lookup'!$G$29:$G$1276),'Data Entry'!$AC$2:$AC$85,'Data Entry'!$AD$2:$AD$85,"Not Found")</f>
        <v>#N/A</v>
      </c>
      <c r="F3620" t="e">
        <f>IF(E3620="ORG 6 / ORG 1",_xlfn.XLOOKUP(D3620,'Zip Code Lookup'!$A$115:$A$148,'Zip Code Lookup'!$C$115:$C$148,"ORG 1"),"N/A")</f>
        <v>#N/A</v>
      </c>
    </row>
    <row r="3621" spans="5:6" x14ac:dyDescent="0.25">
      <c r="E3621" t="e">
        <f>_xlfn.XLOOKUP(_xlfn.XLOOKUP(D3621,'Zip Code Lookup'!$F$29:$F$1276,'Zip Code Lookup'!$G$29:$G$1276),'Data Entry'!$AC$2:$AC$85,'Data Entry'!$AD$2:$AD$85,"Not Found")</f>
        <v>#N/A</v>
      </c>
      <c r="F3621" t="e">
        <f>IF(E3621="ORG 6 / ORG 1",_xlfn.XLOOKUP(D3621,'Zip Code Lookup'!$A$115:$A$148,'Zip Code Lookup'!$C$115:$C$148,"ORG 1"),"N/A")</f>
        <v>#N/A</v>
      </c>
    </row>
    <row r="3622" spans="5:6" x14ac:dyDescent="0.25">
      <c r="E3622" t="e">
        <f>_xlfn.XLOOKUP(_xlfn.XLOOKUP(D3622,'Zip Code Lookup'!$F$29:$F$1276,'Zip Code Lookup'!$G$29:$G$1276),'Data Entry'!$AC$2:$AC$85,'Data Entry'!$AD$2:$AD$85,"Not Found")</f>
        <v>#N/A</v>
      </c>
      <c r="F3622" t="e">
        <f>IF(E3622="ORG 6 / ORG 1",_xlfn.XLOOKUP(D3622,'Zip Code Lookup'!$A$115:$A$148,'Zip Code Lookup'!$C$115:$C$148,"ORG 1"),"N/A")</f>
        <v>#N/A</v>
      </c>
    </row>
    <row r="3623" spans="5:6" x14ac:dyDescent="0.25">
      <c r="E3623" t="e">
        <f>_xlfn.XLOOKUP(_xlfn.XLOOKUP(D3623,'Zip Code Lookup'!$F$29:$F$1276,'Zip Code Lookup'!$G$29:$G$1276),'Data Entry'!$AC$2:$AC$85,'Data Entry'!$AD$2:$AD$85,"Not Found")</f>
        <v>#N/A</v>
      </c>
      <c r="F3623" t="e">
        <f>IF(E3623="ORG 6 / ORG 1",_xlfn.XLOOKUP(D3623,'Zip Code Lookup'!$A$115:$A$148,'Zip Code Lookup'!$C$115:$C$148,"ORG 1"),"N/A")</f>
        <v>#N/A</v>
      </c>
    </row>
    <row r="3624" spans="5:6" x14ac:dyDescent="0.25">
      <c r="E3624" t="e">
        <f>_xlfn.XLOOKUP(_xlfn.XLOOKUP(D3624,'Zip Code Lookup'!$F$29:$F$1276,'Zip Code Lookup'!$G$29:$G$1276),'Data Entry'!$AC$2:$AC$85,'Data Entry'!$AD$2:$AD$85,"Not Found")</f>
        <v>#N/A</v>
      </c>
      <c r="F3624" t="e">
        <f>IF(E3624="ORG 6 / ORG 1",_xlfn.XLOOKUP(D3624,'Zip Code Lookup'!$A$115:$A$148,'Zip Code Lookup'!$C$115:$C$148,"ORG 1"),"N/A")</f>
        <v>#N/A</v>
      </c>
    </row>
    <row r="3625" spans="5:6" x14ac:dyDescent="0.25">
      <c r="E3625" t="e">
        <f>_xlfn.XLOOKUP(_xlfn.XLOOKUP(D3625,'Zip Code Lookup'!$F$29:$F$1276,'Zip Code Lookup'!$G$29:$G$1276),'Data Entry'!$AC$2:$AC$85,'Data Entry'!$AD$2:$AD$85,"Not Found")</f>
        <v>#N/A</v>
      </c>
      <c r="F3625" t="e">
        <f>IF(E3625="ORG 6 / ORG 1",_xlfn.XLOOKUP(D3625,'Zip Code Lookup'!$A$115:$A$148,'Zip Code Lookup'!$C$115:$C$148,"ORG 1"),"N/A")</f>
        <v>#N/A</v>
      </c>
    </row>
    <row r="3626" spans="5:6" x14ac:dyDescent="0.25">
      <c r="E3626" t="e">
        <f>_xlfn.XLOOKUP(_xlfn.XLOOKUP(D3626,'Zip Code Lookup'!$F$29:$F$1276,'Zip Code Lookup'!$G$29:$G$1276),'Data Entry'!$AC$2:$AC$85,'Data Entry'!$AD$2:$AD$85,"Not Found")</f>
        <v>#N/A</v>
      </c>
      <c r="F3626" t="e">
        <f>IF(E3626="ORG 6 / ORG 1",_xlfn.XLOOKUP(D3626,'Zip Code Lookup'!$A$115:$A$148,'Zip Code Lookup'!$C$115:$C$148,"ORG 1"),"N/A")</f>
        <v>#N/A</v>
      </c>
    </row>
    <row r="3627" spans="5:6" x14ac:dyDescent="0.25">
      <c r="E3627" t="e">
        <f>_xlfn.XLOOKUP(_xlfn.XLOOKUP(D3627,'Zip Code Lookup'!$F$29:$F$1276,'Zip Code Lookup'!$G$29:$G$1276),'Data Entry'!$AC$2:$AC$85,'Data Entry'!$AD$2:$AD$85,"Not Found")</f>
        <v>#N/A</v>
      </c>
      <c r="F3627" t="e">
        <f>IF(E3627="ORG 6 / ORG 1",_xlfn.XLOOKUP(D3627,'Zip Code Lookup'!$A$115:$A$148,'Zip Code Lookup'!$C$115:$C$148,"ORG 1"),"N/A")</f>
        <v>#N/A</v>
      </c>
    </row>
    <row r="3628" spans="5:6" x14ac:dyDescent="0.25">
      <c r="E3628" t="e">
        <f>_xlfn.XLOOKUP(_xlfn.XLOOKUP(D3628,'Zip Code Lookup'!$F$29:$F$1276,'Zip Code Lookup'!$G$29:$G$1276),'Data Entry'!$AC$2:$AC$85,'Data Entry'!$AD$2:$AD$85,"Not Found")</f>
        <v>#N/A</v>
      </c>
      <c r="F3628" t="e">
        <f>IF(E3628="ORG 6 / ORG 1",_xlfn.XLOOKUP(D3628,'Zip Code Lookup'!$A$115:$A$148,'Zip Code Lookup'!$C$115:$C$148,"ORG 1"),"N/A")</f>
        <v>#N/A</v>
      </c>
    </row>
    <row r="3629" spans="5:6" x14ac:dyDescent="0.25">
      <c r="E3629" t="e">
        <f>_xlfn.XLOOKUP(_xlfn.XLOOKUP(D3629,'Zip Code Lookup'!$F$29:$F$1276,'Zip Code Lookup'!$G$29:$G$1276),'Data Entry'!$AC$2:$AC$85,'Data Entry'!$AD$2:$AD$85,"Not Found")</f>
        <v>#N/A</v>
      </c>
      <c r="F3629" t="e">
        <f>IF(E3629="ORG 6 / ORG 1",_xlfn.XLOOKUP(D3629,'Zip Code Lookup'!$A$115:$A$148,'Zip Code Lookup'!$C$115:$C$148,"ORG 1"),"N/A")</f>
        <v>#N/A</v>
      </c>
    </row>
    <row r="3630" spans="5:6" x14ac:dyDescent="0.25">
      <c r="E3630" t="e">
        <f>_xlfn.XLOOKUP(_xlfn.XLOOKUP(D3630,'Zip Code Lookup'!$F$29:$F$1276,'Zip Code Lookup'!$G$29:$G$1276),'Data Entry'!$AC$2:$AC$85,'Data Entry'!$AD$2:$AD$85,"Not Found")</f>
        <v>#N/A</v>
      </c>
      <c r="F3630" t="e">
        <f>IF(E3630="ORG 6 / ORG 1",_xlfn.XLOOKUP(D3630,'Zip Code Lookup'!$A$115:$A$148,'Zip Code Lookup'!$C$115:$C$148,"ORG 1"),"N/A")</f>
        <v>#N/A</v>
      </c>
    </row>
    <row r="3631" spans="5:6" x14ac:dyDescent="0.25">
      <c r="E3631" t="e">
        <f>_xlfn.XLOOKUP(_xlfn.XLOOKUP(D3631,'Zip Code Lookup'!$F$29:$F$1276,'Zip Code Lookup'!$G$29:$G$1276),'Data Entry'!$AC$2:$AC$85,'Data Entry'!$AD$2:$AD$85,"Not Found")</f>
        <v>#N/A</v>
      </c>
      <c r="F3631" t="e">
        <f>IF(E3631="ORG 6 / ORG 1",_xlfn.XLOOKUP(D3631,'Zip Code Lookup'!$A$115:$A$148,'Zip Code Lookup'!$C$115:$C$148,"ORG 1"),"N/A")</f>
        <v>#N/A</v>
      </c>
    </row>
    <row r="3632" spans="5:6" x14ac:dyDescent="0.25">
      <c r="E3632" t="e">
        <f>_xlfn.XLOOKUP(_xlfn.XLOOKUP(D3632,'Zip Code Lookup'!$F$29:$F$1276,'Zip Code Lookup'!$G$29:$G$1276),'Data Entry'!$AC$2:$AC$85,'Data Entry'!$AD$2:$AD$85,"Not Found")</f>
        <v>#N/A</v>
      </c>
      <c r="F3632" t="e">
        <f>IF(E3632="ORG 6 / ORG 1",_xlfn.XLOOKUP(D3632,'Zip Code Lookup'!$A$115:$A$148,'Zip Code Lookup'!$C$115:$C$148,"ORG 1"),"N/A")</f>
        <v>#N/A</v>
      </c>
    </row>
    <row r="3633" spans="5:6" x14ac:dyDescent="0.25">
      <c r="E3633" t="e">
        <f>_xlfn.XLOOKUP(_xlfn.XLOOKUP(D3633,'Zip Code Lookup'!$F$29:$F$1276,'Zip Code Lookup'!$G$29:$G$1276),'Data Entry'!$AC$2:$AC$85,'Data Entry'!$AD$2:$AD$85,"Not Found")</f>
        <v>#N/A</v>
      </c>
      <c r="F3633" t="e">
        <f>IF(E3633="ORG 6 / ORG 1",_xlfn.XLOOKUP(D3633,'Zip Code Lookup'!$A$115:$A$148,'Zip Code Lookup'!$C$115:$C$148,"ORG 1"),"N/A")</f>
        <v>#N/A</v>
      </c>
    </row>
    <row r="3634" spans="5:6" x14ac:dyDescent="0.25">
      <c r="E3634" t="e">
        <f>_xlfn.XLOOKUP(_xlfn.XLOOKUP(D3634,'Zip Code Lookup'!$F$29:$F$1276,'Zip Code Lookup'!$G$29:$G$1276),'Data Entry'!$AC$2:$AC$85,'Data Entry'!$AD$2:$AD$85,"Not Found")</f>
        <v>#N/A</v>
      </c>
      <c r="F3634" t="e">
        <f>IF(E3634="ORG 6 / ORG 1",_xlfn.XLOOKUP(D3634,'Zip Code Lookup'!$A$115:$A$148,'Zip Code Lookup'!$C$115:$C$148,"ORG 1"),"N/A")</f>
        <v>#N/A</v>
      </c>
    </row>
    <row r="3635" spans="5:6" x14ac:dyDescent="0.25">
      <c r="E3635" t="e">
        <f>_xlfn.XLOOKUP(_xlfn.XLOOKUP(D3635,'Zip Code Lookup'!$F$29:$F$1276,'Zip Code Lookup'!$G$29:$G$1276),'Data Entry'!$AC$2:$AC$85,'Data Entry'!$AD$2:$AD$85,"Not Found")</f>
        <v>#N/A</v>
      </c>
      <c r="F3635" t="e">
        <f>IF(E3635="ORG 6 / ORG 1",_xlfn.XLOOKUP(D3635,'Zip Code Lookup'!$A$115:$A$148,'Zip Code Lookup'!$C$115:$C$148,"ORG 1"),"N/A")</f>
        <v>#N/A</v>
      </c>
    </row>
    <row r="3636" spans="5:6" x14ac:dyDescent="0.25">
      <c r="E3636" t="e">
        <f>_xlfn.XLOOKUP(_xlfn.XLOOKUP(D3636,'Zip Code Lookup'!$F$29:$F$1276,'Zip Code Lookup'!$G$29:$G$1276),'Data Entry'!$AC$2:$AC$85,'Data Entry'!$AD$2:$AD$85,"Not Found")</f>
        <v>#N/A</v>
      </c>
      <c r="F3636" t="e">
        <f>IF(E3636="ORG 6 / ORG 1",_xlfn.XLOOKUP(D3636,'Zip Code Lookup'!$A$115:$A$148,'Zip Code Lookup'!$C$115:$C$148,"ORG 1"),"N/A")</f>
        <v>#N/A</v>
      </c>
    </row>
    <row r="3637" spans="5:6" x14ac:dyDescent="0.25">
      <c r="E3637" t="e">
        <f>_xlfn.XLOOKUP(_xlfn.XLOOKUP(D3637,'Zip Code Lookup'!$F$29:$F$1276,'Zip Code Lookup'!$G$29:$G$1276),'Data Entry'!$AC$2:$AC$85,'Data Entry'!$AD$2:$AD$85,"Not Found")</f>
        <v>#N/A</v>
      </c>
      <c r="F3637" t="e">
        <f>IF(E3637="ORG 6 / ORG 1",_xlfn.XLOOKUP(D3637,'Zip Code Lookup'!$A$115:$A$148,'Zip Code Lookup'!$C$115:$C$148,"ORG 1"),"N/A")</f>
        <v>#N/A</v>
      </c>
    </row>
    <row r="3638" spans="5:6" x14ac:dyDescent="0.25">
      <c r="E3638" t="e">
        <f>_xlfn.XLOOKUP(_xlfn.XLOOKUP(D3638,'Zip Code Lookup'!$F$29:$F$1276,'Zip Code Lookup'!$G$29:$G$1276),'Data Entry'!$AC$2:$AC$85,'Data Entry'!$AD$2:$AD$85,"Not Found")</f>
        <v>#N/A</v>
      </c>
      <c r="F3638" t="e">
        <f>IF(E3638="ORG 6 / ORG 1",_xlfn.XLOOKUP(D3638,'Zip Code Lookup'!$A$115:$A$148,'Zip Code Lookup'!$C$115:$C$148,"ORG 1"),"N/A")</f>
        <v>#N/A</v>
      </c>
    </row>
    <row r="3639" spans="5:6" x14ac:dyDescent="0.25">
      <c r="E3639" t="e">
        <f>_xlfn.XLOOKUP(_xlfn.XLOOKUP(D3639,'Zip Code Lookup'!$F$29:$F$1276,'Zip Code Lookup'!$G$29:$G$1276),'Data Entry'!$AC$2:$AC$85,'Data Entry'!$AD$2:$AD$85,"Not Found")</f>
        <v>#N/A</v>
      </c>
      <c r="F3639" t="e">
        <f>IF(E3639="ORG 6 / ORG 1",_xlfn.XLOOKUP(D3639,'Zip Code Lookup'!$A$115:$A$148,'Zip Code Lookup'!$C$115:$C$148,"ORG 1"),"N/A")</f>
        <v>#N/A</v>
      </c>
    </row>
    <row r="3640" spans="5:6" x14ac:dyDescent="0.25">
      <c r="E3640" t="e">
        <f>_xlfn.XLOOKUP(_xlfn.XLOOKUP(D3640,'Zip Code Lookup'!$F$29:$F$1276,'Zip Code Lookup'!$G$29:$G$1276),'Data Entry'!$AC$2:$AC$85,'Data Entry'!$AD$2:$AD$85,"Not Found")</f>
        <v>#N/A</v>
      </c>
      <c r="F3640" t="e">
        <f>IF(E3640="ORG 6 / ORG 1",_xlfn.XLOOKUP(D3640,'Zip Code Lookup'!$A$115:$A$148,'Zip Code Lookup'!$C$115:$C$148,"ORG 1"),"N/A")</f>
        <v>#N/A</v>
      </c>
    </row>
    <row r="3641" spans="5:6" x14ac:dyDescent="0.25">
      <c r="E3641" t="e">
        <f>_xlfn.XLOOKUP(_xlfn.XLOOKUP(D3641,'Zip Code Lookup'!$F$29:$F$1276,'Zip Code Lookup'!$G$29:$G$1276),'Data Entry'!$AC$2:$AC$85,'Data Entry'!$AD$2:$AD$85,"Not Found")</f>
        <v>#N/A</v>
      </c>
      <c r="F3641" t="e">
        <f>IF(E3641="ORG 6 / ORG 1",_xlfn.XLOOKUP(D3641,'Zip Code Lookup'!$A$115:$A$148,'Zip Code Lookup'!$C$115:$C$148,"ORG 1"),"N/A")</f>
        <v>#N/A</v>
      </c>
    </row>
    <row r="3642" spans="5:6" x14ac:dyDescent="0.25">
      <c r="E3642" t="e">
        <f>_xlfn.XLOOKUP(_xlfn.XLOOKUP(D3642,'Zip Code Lookup'!$F$29:$F$1276,'Zip Code Lookup'!$G$29:$G$1276),'Data Entry'!$AC$2:$AC$85,'Data Entry'!$AD$2:$AD$85,"Not Found")</f>
        <v>#N/A</v>
      </c>
      <c r="F3642" t="e">
        <f>IF(E3642="ORG 6 / ORG 1",_xlfn.XLOOKUP(D3642,'Zip Code Lookup'!$A$115:$A$148,'Zip Code Lookup'!$C$115:$C$148,"ORG 1"),"N/A")</f>
        <v>#N/A</v>
      </c>
    </row>
    <row r="3643" spans="5:6" x14ac:dyDescent="0.25">
      <c r="E3643" t="e">
        <f>_xlfn.XLOOKUP(_xlfn.XLOOKUP(D3643,'Zip Code Lookup'!$F$29:$F$1276,'Zip Code Lookup'!$G$29:$G$1276),'Data Entry'!$AC$2:$AC$85,'Data Entry'!$AD$2:$AD$85,"Not Found")</f>
        <v>#N/A</v>
      </c>
      <c r="F3643" t="e">
        <f>IF(E3643="ORG 6 / ORG 1",_xlfn.XLOOKUP(D3643,'Zip Code Lookup'!$A$115:$A$148,'Zip Code Lookup'!$C$115:$C$148,"ORG 1"),"N/A")</f>
        <v>#N/A</v>
      </c>
    </row>
    <row r="3644" spans="5:6" x14ac:dyDescent="0.25">
      <c r="E3644" t="e">
        <f>_xlfn.XLOOKUP(_xlfn.XLOOKUP(D3644,'Zip Code Lookup'!$F$29:$F$1276,'Zip Code Lookup'!$G$29:$G$1276),'Data Entry'!$AC$2:$AC$85,'Data Entry'!$AD$2:$AD$85,"Not Found")</f>
        <v>#N/A</v>
      </c>
      <c r="F3644" t="e">
        <f>IF(E3644="ORG 6 / ORG 1",_xlfn.XLOOKUP(D3644,'Zip Code Lookup'!$A$115:$A$148,'Zip Code Lookup'!$C$115:$C$148,"ORG 1"),"N/A")</f>
        <v>#N/A</v>
      </c>
    </row>
    <row r="3645" spans="5:6" x14ac:dyDescent="0.25">
      <c r="E3645" t="e">
        <f>_xlfn.XLOOKUP(_xlfn.XLOOKUP(D3645,'Zip Code Lookup'!$F$29:$F$1276,'Zip Code Lookup'!$G$29:$G$1276),'Data Entry'!$AC$2:$AC$85,'Data Entry'!$AD$2:$AD$85,"Not Found")</f>
        <v>#N/A</v>
      </c>
      <c r="F3645" t="e">
        <f>IF(E3645="ORG 6 / ORG 1",_xlfn.XLOOKUP(D3645,'Zip Code Lookup'!$A$115:$A$148,'Zip Code Lookup'!$C$115:$C$148,"ORG 1"),"N/A")</f>
        <v>#N/A</v>
      </c>
    </row>
    <row r="3646" spans="5:6" x14ac:dyDescent="0.25">
      <c r="E3646" t="e">
        <f>_xlfn.XLOOKUP(_xlfn.XLOOKUP(D3646,'Zip Code Lookup'!$F$29:$F$1276,'Zip Code Lookup'!$G$29:$G$1276),'Data Entry'!$AC$2:$AC$85,'Data Entry'!$AD$2:$AD$85,"Not Found")</f>
        <v>#N/A</v>
      </c>
      <c r="F3646" t="e">
        <f>IF(E3646="ORG 6 / ORG 1",_xlfn.XLOOKUP(D3646,'Zip Code Lookup'!$A$115:$A$148,'Zip Code Lookup'!$C$115:$C$148,"ORG 1"),"N/A")</f>
        <v>#N/A</v>
      </c>
    </row>
    <row r="3647" spans="5:6" x14ac:dyDescent="0.25">
      <c r="E3647" t="e">
        <f>_xlfn.XLOOKUP(_xlfn.XLOOKUP(D3647,'Zip Code Lookup'!$F$29:$F$1276,'Zip Code Lookup'!$G$29:$G$1276),'Data Entry'!$AC$2:$AC$85,'Data Entry'!$AD$2:$AD$85,"Not Found")</f>
        <v>#N/A</v>
      </c>
      <c r="F3647" t="e">
        <f>IF(E3647="ORG 6 / ORG 1",_xlfn.XLOOKUP(D3647,'Zip Code Lookup'!$A$115:$A$148,'Zip Code Lookup'!$C$115:$C$148,"ORG 1"),"N/A")</f>
        <v>#N/A</v>
      </c>
    </row>
    <row r="3648" spans="5:6" x14ac:dyDescent="0.25">
      <c r="E3648" t="e">
        <f>_xlfn.XLOOKUP(_xlfn.XLOOKUP(D3648,'Zip Code Lookup'!$F$29:$F$1276,'Zip Code Lookup'!$G$29:$G$1276),'Data Entry'!$AC$2:$AC$85,'Data Entry'!$AD$2:$AD$85,"Not Found")</f>
        <v>#N/A</v>
      </c>
      <c r="F3648" t="e">
        <f>IF(E3648="ORG 6 / ORG 1",_xlfn.XLOOKUP(D3648,'Zip Code Lookup'!$A$115:$A$148,'Zip Code Lookup'!$C$115:$C$148,"ORG 1"),"N/A")</f>
        <v>#N/A</v>
      </c>
    </row>
    <row r="3649" spans="5:6" x14ac:dyDescent="0.25">
      <c r="E3649" t="e">
        <f>_xlfn.XLOOKUP(_xlfn.XLOOKUP(D3649,'Zip Code Lookup'!$F$29:$F$1276,'Zip Code Lookup'!$G$29:$G$1276),'Data Entry'!$AC$2:$AC$85,'Data Entry'!$AD$2:$AD$85,"Not Found")</f>
        <v>#N/A</v>
      </c>
      <c r="F3649" t="e">
        <f>IF(E3649="ORG 6 / ORG 1",_xlfn.XLOOKUP(D3649,'Zip Code Lookup'!$A$115:$A$148,'Zip Code Lookup'!$C$115:$C$148,"ORG 1"),"N/A")</f>
        <v>#N/A</v>
      </c>
    </row>
    <row r="3650" spans="5:6" x14ac:dyDescent="0.25">
      <c r="E3650" t="e">
        <f>_xlfn.XLOOKUP(_xlfn.XLOOKUP(D3650,'Zip Code Lookup'!$F$29:$F$1276,'Zip Code Lookup'!$G$29:$G$1276),'Data Entry'!$AC$2:$AC$85,'Data Entry'!$AD$2:$AD$85,"Not Found")</f>
        <v>#N/A</v>
      </c>
      <c r="F3650" t="e">
        <f>IF(E3650="ORG 6 / ORG 1",_xlfn.XLOOKUP(D3650,'Zip Code Lookup'!$A$115:$A$148,'Zip Code Lookup'!$C$115:$C$148,"ORG 1"),"N/A")</f>
        <v>#N/A</v>
      </c>
    </row>
    <row r="3651" spans="5:6" x14ac:dyDescent="0.25">
      <c r="E3651" t="e">
        <f>_xlfn.XLOOKUP(_xlfn.XLOOKUP(D3651,'Zip Code Lookup'!$F$29:$F$1276,'Zip Code Lookup'!$G$29:$G$1276),'Data Entry'!$AC$2:$AC$85,'Data Entry'!$AD$2:$AD$85,"Not Found")</f>
        <v>#N/A</v>
      </c>
      <c r="F3651" t="e">
        <f>IF(E3651="ORG 6 / ORG 1",_xlfn.XLOOKUP(D3651,'Zip Code Lookup'!$A$115:$A$148,'Zip Code Lookup'!$C$115:$C$148,"ORG 1"),"N/A")</f>
        <v>#N/A</v>
      </c>
    </row>
    <row r="3652" spans="5:6" x14ac:dyDescent="0.25">
      <c r="E3652" t="e">
        <f>_xlfn.XLOOKUP(_xlfn.XLOOKUP(D3652,'Zip Code Lookup'!$F$29:$F$1276,'Zip Code Lookup'!$G$29:$G$1276),'Data Entry'!$AC$2:$AC$85,'Data Entry'!$AD$2:$AD$85,"Not Found")</f>
        <v>#N/A</v>
      </c>
      <c r="F3652" t="e">
        <f>IF(E3652="ORG 6 / ORG 1",_xlfn.XLOOKUP(D3652,'Zip Code Lookup'!$A$115:$A$148,'Zip Code Lookup'!$C$115:$C$148,"ORG 1"),"N/A")</f>
        <v>#N/A</v>
      </c>
    </row>
    <row r="3653" spans="5:6" x14ac:dyDescent="0.25">
      <c r="E3653" t="e">
        <f>_xlfn.XLOOKUP(_xlfn.XLOOKUP(D3653,'Zip Code Lookup'!$F$29:$F$1276,'Zip Code Lookup'!$G$29:$G$1276),'Data Entry'!$AC$2:$AC$85,'Data Entry'!$AD$2:$AD$85,"Not Found")</f>
        <v>#N/A</v>
      </c>
      <c r="F3653" t="e">
        <f>IF(E3653="ORG 6 / ORG 1",_xlfn.XLOOKUP(D3653,'Zip Code Lookup'!$A$115:$A$148,'Zip Code Lookup'!$C$115:$C$148,"ORG 1"),"N/A")</f>
        <v>#N/A</v>
      </c>
    </row>
    <row r="3654" spans="5:6" x14ac:dyDescent="0.25">
      <c r="E3654" t="e">
        <f>_xlfn.XLOOKUP(_xlfn.XLOOKUP(D3654,'Zip Code Lookup'!$F$29:$F$1276,'Zip Code Lookup'!$G$29:$G$1276),'Data Entry'!$AC$2:$AC$85,'Data Entry'!$AD$2:$AD$85,"Not Found")</f>
        <v>#N/A</v>
      </c>
      <c r="F3654" t="e">
        <f>IF(E3654="ORG 6 / ORG 1",_xlfn.XLOOKUP(D3654,'Zip Code Lookup'!$A$115:$A$148,'Zip Code Lookup'!$C$115:$C$148,"ORG 1"),"N/A")</f>
        <v>#N/A</v>
      </c>
    </row>
    <row r="3655" spans="5:6" x14ac:dyDescent="0.25">
      <c r="E3655" t="e">
        <f>_xlfn.XLOOKUP(_xlfn.XLOOKUP(D3655,'Zip Code Lookup'!$F$29:$F$1276,'Zip Code Lookup'!$G$29:$G$1276),'Data Entry'!$AC$2:$AC$85,'Data Entry'!$AD$2:$AD$85,"Not Found")</f>
        <v>#N/A</v>
      </c>
      <c r="F3655" t="e">
        <f>IF(E3655="ORG 6 / ORG 1",_xlfn.XLOOKUP(D3655,'Zip Code Lookup'!$A$115:$A$148,'Zip Code Lookup'!$C$115:$C$148,"ORG 1"),"N/A")</f>
        <v>#N/A</v>
      </c>
    </row>
    <row r="3656" spans="5:6" x14ac:dyDescent="0.25">
      <c r="E3656" t="e">
        <f>_xlfn.XLOOKUP(_xlfn.XLOOKUP(D3656,'Zip Code Lookup'!$F$29:$F$1276,'Zip Code Lookup'!$G$29:$G$1276),'Data Entry'!$AC$2:$AC$85,'Data Entry'!$AD$2:$AD$85,"Not Found")</f>
        <v>#N/A</v>
      </c>
      <c r="F3656" t="e">
        <f>IF(E3656="ORG 6 / ORG 1",_xlfn.XLOOKUP(D3656,'Zip Code Lookup'!$A$115:$A$148,'Zip Code Lookup'!$C$115:$C$148,"ORG 1"),"N/A")</f>
        <v>#N/A</v>
      </c>
    </row>
    <row r="3657" spans="5:6" x14ac:dyDescent="0.25">
      <c r="E3657" t="e">
        <f>_xlfn.XLOOKUP(_xlfn.XLOOKUP(D3657,'Zip Code Lookup'!$F$29:$F$1276,'Zip Code Lookup'!$G$29:$G$1276),'Data Entry'!$AC$2:$AC$85,'Data Entry'!$AD$2:$AD$85,"Not Found")</f>
        <v>#N/A</v>
      </c>
      <c r="F3657" t="e">
        <f>IF(E3657="ORG 6 / ORG 1",_xlfn.XLOOKUP(D3657,'Zip Code Lookup'!$A$115:$A$148,'Zip Code Lookup'!$C$115:$C$148,"ORG 1"),"N/A")</f>
        <v>#N/A</v>
      </c>
    </row>
    <row r="3658" spans="5:6" x14ac:dyDescent="0.25">
      <c r="E3658" t="e">
        <f>_xlfn.XLOOKUP(_xlfn.XLOOKUP(D3658,'Zip Code Lookup'!$F$29:$F$1276,'Zip Code Lookup'!$G$29:$G$1276),'Data Entry'!$AC$2:$AC$85,'Data Entry'!$AD$2:$AD$85,"Not Found")</f>
        <v>#N/A</v>
      </c>
      <c r="F3658" t="e">
        <f>IF(E3658="ORG 6 / ORG 1",_xlfn.XLOOKUP(D3658,'Zip Code Lookup'!$A$115:$A$148,'Zip Code Lookup'!$C$115:$C$148,"ORG 1"),"N/A")</f>
        <v>#N/A</v>
      </c>
    </row>
    <row r="3659" spans="5:6" x14ac:dyDescent="0.25">
      <c r="E3659" t="e">
        <f>_xlfn.XLOOKUP(_xlfn.XLOOKUP(D3659,'Zip Code Lookup'!$F$29:$F$1276,'Zip Code Lookup'!$G$29:$G$1276),'Data Entry'!$AC$2:$AC$85,'Data Entry'!$AD$2:$AD$85,"Not Found")</f>
        <v>#N/A</v>
      </c>
      <c r="F3659" t="e">
        <f>IF(E3659="ORG 6 / ORG 1",_xlfn.XLOOKUP(D3659,'Zip Code Lookup'!$A$115:$A$148,'Zip Code Lookup'!$C$115:$C$148,"ORG 1"),"N/A")</f>
        <v>#N/A</v>
      </c>
    </row>
    <row r="3660" spans="5:6" x14ac:dyDescent="0.25">
      <c r="E3660" t="e">
        <f>_xlfn.XLOOKUP(_xlfn.XLOOKUP(D3660,'Zip Code Lookup'!$F$29:$F$1276,'Zip Code Lookup'!$G$29:$G$1276),'Data Entry'!$AC$2:$AC$85,'Data Entry'!$AD$2:$AD$85,"Not Found")</f>
        <v>#N/A</v>
      </c>
      <c r="F3660" t="e">
        <f>IF(E3660="ORG 6 / ORG 1",_xlfn.XLOOKUP(D3660,'Zip Code Lookup'!$A$115:$A$148,'Zip Code Lookup'!$C$115:$C$148,"ORG 1"),"N/A")</f>
        <v>#N/A</v>
      </c>
    </row>
    <row r="3661" spans="5:6" x14ac:dyDescent="0.25">
      <c r="E3661" t="e">
        <f>_xlfn.XLOOKUP(_xlfn.XLOOKUP(D3661,'Zip Code Lookup'!$F$29:$F$1276,'Zip Code Lookup'!$G$29:$G$1276),'Data Entry'!$AC$2:$AC$85,'Data Entry'!$AD$2:$AD$85,"Not Found")</f>
        <v>#N/A</v>
      </c>
      <c r="F3661" t="e">
        <f>IF(E3661="ORG 6 / ORG 1",_xlfn.XLOOKUP(D3661,'Zip Code Lookup'!$A$115:$A$148,'Zip Code Lookup'!$C$115:$C$148,"ORG 1"),"N/A")</f>
        <v>#N/A</v>
      </c>
    </row>
    <row r="3662" spans="5:6" x14ac:dyDescent="0.25">
      <c r="E3662" t="e">
        <f>_xlfn.XLOOKUP(_xlfn.XLOOKUP(D3662,'Zip Code Lookup'!$F$29:$F$1276,'Zip Code Lookup'!$G$29:$G$1276),'Data Entry'!$AC$2:$AC$85,'Data Entry'!$AD$2:$AD$85,"Not Found")</f>
        <v>#N/A</v>
      </c>
      <c r="F3662" t="e">
        <f>IF(E3662="ORG 6 / ORG 1",_xlfn.XLOOKUP(D3662,'Zip Code Lookup'!$A$115:$A$148,'Zip Code Lookup'!$C$115:$C$148,"ORG 1"),"N/A")</f>
        <v>#N/A</v>
      </c>
    </row>
    <row r="3663" spans="5:6" x14ac:dyDescent="0.25">
      <c r="E3663" t="e">
        <f>_xlfn.XLOOKUP(_xlfn.XLOOKUP(D3663,'Zip Code Lookup'!$F$29:$F$1276,'Zip Code Lookup'!$G$29:$G$1276),'Data Entry'!$AC$2:$AC$85,'Data Entry'!$AD$2:$AD$85,"Not Found")</f>
        <v>#N/A</v>
      </c>
      <c r="F3663" t="e">
        <f>IF(E3663="ORG 6 / ORG 1",_xlfn.XLOOKUP(D3663,'Zip Code Lookup'!$A$115:$A$148,'Zip Code Lookup'!$C$115:$C$148,"ORG 1"),"N/A")</f>
        <v>#N/A</v>
      </c>
    </row>
    <row r="3664" spans="5:6" x14ac:dyDescent="0.25">
      <c r="E3664" t="e">
        <f>_xlfn.XLOOKUP(_xlfn.XLOOKUP(D3664,'Zip Code Lookup'!$F$29:$F$1276,'Zip Code Lookup'!$G$29:$G$1276),'Data Entry'!$AC$2:$AC$85,'Data Entry'!$AD$2:$AD$85,"Not Found")</f>
        <v>#N/A</v>
      </c>
      <c r="F3664" t="e">
        <f>IF(E3664="ORG 6 / ORG 1",_xlfn.XLOOKUP(D3664,'Zip Code Lookup'!$A$115:$A$148,'Zip Code Lookup'!$C$115:$C$148,"ORG 1"),"N/A")</f>
        <v>#N/A</v>
      </c>
    </row>
    <row r="3665" spans="5:6" x14ac:dyDescent="0.25">
      <c r="E3665" t="e">
        <f>_xlfn.XLOOKUP(_xlfn.XLOOKUP(D3665,'Zip Code Lookup'!$F$29:$F$1276,'Zip Code Lookup'!$G$29:$G$1276),'Data Entry'!$AC$2:$AC$85,'Data Entry'!$AD$2:$AD$85,"Not Found")</f>
        <v>#N/A</v>
      </c>
      <c r="F3665" t="e">
        <f>IF(E3665="ORG 6 / ORG 1",_xlfn.XLOOKUP(D3665,'Zip Code Lookup'!$A$115:$A$148,'Zip Code Lookup'!$C$115:$C$148,"ORG 1"),"N/A")</f>
        <v>#N/A</v>
      </c>
    </row>
    <row r="3666" spans="5:6" x14ac:dyDescent="0.25">
      <c r="E3666" t="e">
        <f>_xlfn.XLOOKUP(_xlfn.XLOOKUP(D3666,'Zip Code Lookup'!$F$29:$F$1276,'Zip Code Lookup'!$G$29:$G$1276),'Data Entry'!$AC$2:$AC$85,'Data Entry'!$AD$2:$AD$85,"Not Found")</f>
        <v>#N/A</v>
      </c>
      <c r="F3666" t="e">
        <f>IF(E3666="ORG 6 / ORG 1",_xlfn.XLOOKUP(D3666,'Zip Code Lookup'!$A$115:$A$148,'Zip Code Lookup'!$C$115:$C$148,"ORG 1"),"N/A")</f>
        <v>#N/A</v>
      </c>
    </row>
    <row r="3667" spans="5:6" x14ac:dyDescent="0.25">
      <c r="E3667" t="e">
        <f>_xlfn.XLOOKUP(_xlfn.XLOOKUP(D3667,'Zip Code Lookup'!$F$29:$F$1276,'Zip Code Lookup'!$G$29:$G$1276),'Data Entry'!$AC$2:$AC$85,'Data Entry'!$AD$2:$AD$85,"Not Found")</f>
        <v>#N/A</v>
      </c>
      <c r="F3667" t="e">
        <f>IF(E3667="ORG 6 / ORG 1",_xlfn.XLOOKUP(D3667,'Zip Code Lookup'!$A$115:$A$148,'Zip Code Lookup'!$C$115:$C$148,"ORG 1"),"N/A")</f>
        <v>#N/A</v>
      </c>
    </row>
    <row r="3668" spans="5:6" x14ac:dyDescent="0.25">
      <c r="E3668" t="e">
        <f>_xlfn.XLOOKUP(_xlfn.XLOOKUP(D3668,'Zip Code Lookup'!$F$29:$F$1276,'Zip Code Lookup'!$G$29:$G$1276),'Data Entry'!$AC$2:$AC$85,'Data Entry'!$AD$2:$AD$85,"Not Found")</f>
        <v>#N/A</v>
      </c>
      <c r="F3668" t="e">
        <f>IF(E3668="ORG 6 / ORG 1",_xlfn.XLOOKUP(D3668,'Zip Code Lookup'!$A$115:$A$148,'Zip Code Lookup'!$C$115:$C$148,"ORG 1"),"N/A")</f>
        <v>#N/A</v>
      </c>
    </row>
    <row r="3669" spans="5:6" x14ac:dyDescent="0.25">
      <c r="E3669" t="e">
        <f>_xlfn.XLOOKUP(_xlfn.XLOOKUP(D3669,'Zip Code Lookup'!$F$29:$F$1276,'Zip Code Lookup'!$G$29:$G$1276),'Data Entry'!$AC$2:$AC$85,'Data Entry'!$AD$2:$AD$85,"Not Found")</f>
        <v>#N/A</v>
      </c>
      <c r="F3669" t="e">
        <f>IF(E3669="ORG 6 / ORG 1",_xlfn.XLOOKUP(D3669,'Zip Code Lookup'!$A$115:$A$148,'Zip Code Lookup'!$C$115:$C$148,"ORG 1"),"N/A")</f>
        <v>#N/A</v>
      </c>
    </row>
    <row r="3670" spans="5:6" x14ac:dyDescent="0.25">
      <c r="E3670" t="e">
        <f>_xlfn.XLOOKUP(_xlfn.XLOOKUP(D3670,'Zip Code Lookup'!$F$29:$F$1276,'Zip Code Lookup'!$G$29:$G$1276),'Data Entry'!$AC$2:$AC$85,'Data Entry'!$AD$2:$AD$85,"Not Found")</f>
        <v>#N/A</v>
      </c>
      <c r="F3670" t="e">
        <f>IF(E3670="ORG 6 / ORG 1",_xlfn.XLOOKUP(D3670,'Zip Code Lookup'!$A$115:$A$148,'Zip Code Lookup'!$C$115:$C$148,"ORG 1"),"N/A")</f>
        <v>#N/A</v>
      </c>
    </row>
    <row r="3671" spans="5:6" x14ac:dyDescent="0.25">
      <c r="E3671" t="e">
        <f>_xlfn.XLOOKUP(_xlfn.XLOOKUP(D3671,'Zip Code Lookup'!$F$29:$F$1276,'Zip Code Lookup'!$G$29:$G$1276),'Data Entry'!$AC$2:$AC$85,'Data Entry'!$AD$2:$AD$85,"Not Found")</f>
        <v>#N/A</v>
      </c>
      <c r="F3671" t="e">
        <f>IF(E3671="ORG 6 / ORG 1",_xlfn.XLOOKUP(D3671,'Zip Code Lookup'!$A$115:$A$148,'Zip Code Lookup'!$C$115:$C$148,"ORG 1"),"N/A")</f>
        <v>#N/A</v>
      </c>
    </row>
    <row r="3672" spans="5:6" x14ac:dyDescent="0.25">
      <c r="E3672" t="e">
        <f>_xlfn.XLOOKUP(_xlfn.XLOOKUP(D3672,'Zip Code Lookup'!$F$29:$F$1276,'Zip Code Lookup'!$G$29:$G$1276),'Data Entry'!$AC$2:$AC$85,'Data Entry'!$AD$2:$AD$85,"Not Found")</f>
        <v>#N/A</v>
      </c>
      <c r="F3672" t="e">
        <f>IF(E3672="ORG 6 / ORG 1",_xlfn.XLOOKUP(D3672,'Zip Code Lookup'!$A$115:$A$148,'Zip Code Lookup'!$C$115:$C$148,"ORG 1"),"N/A")</f>
        <v>#N/A</v>
      </c>
    </row>
    <row r="3673" spans="5:6" x14ac:dyDescent="0.25">
      <c r="E3673" t="e">
        <f>_xlfn.XLOOKUP(_xlfn.XLOOKUP(D3673,'Zip Code Lookup'!$F$29:$F$1276,'Zip Code Lookup'!$G$29:$G$1276),'Data Entry'!$AC$2:$AC$85,'Data Entry'!$AD$2:$AD$85,"Not Found")</f>
        <v>#N/A</v>
      </c>
      <c r="F3673" t="e">
        <f>IF(E3673="ORG 6 / ORG 1",_xlfn.XLOOKUP(D3673,'Zip Code Lookup'!$A$115:$A$148,'Zip Code Lookup'!$C$115:$C$148,"ORG 1"),"N/A")</f>
        <v>#N/A</v>
      </c>
    </row>
    <row r="3674" spans="5:6" x14ac:dyDescent="0.25">
      <c r="E3674" t="e">
        <f>_xlfn.XLOOKUP(_xlfn.XLOOKUP(D3674,'Zip Code Lookup'!$F$29:$F$1276,'Zip Code Lookup'!$G$29:$G$1276),'Data Entry'!$AC$2:$AC$85,'Data Entry'!$AD$2:$AD$85,"Not Found")</f>
        <v>#N/A</v>
      </c>
      <c r="F3674" t="e">
        <f>IF(E3674="ORG 6 / ORG 1",_xlfn.XLOOKUP(D3674,'Zip Code Lookup'!$A$115:$A$148,'Zip Code Lookup'!$C$115:$C$148,"ORG 1"),"N/A")</f>
        <v>#N/A</v>
      </c>
    </row>
    <row r="3675" spans="5:6" x14ac:dyDescent="0.25">
      <c r="E3675" t="e">
        <f>_xlfn.XLOOKUP(_xlfn.XLOOKUP(D3675,'Zip Code Lookup'!$F$29:$F$1276,'Zip Code Lookup'!$G$29:$G$1276),'Data Entry'!$AC$2:$AC$85,'Data Entry'!$AD$2:$AD$85,"Not Found")</f>
        <v>#N/A</v>
      </c>
      <c r="F3675" t="e">
        <f>IF(E3675="ORG 6 / ORG 1",_xlfn.XLOOKUP(D3675,'Zip Code Lookup'!$A$115:$A$148,'Zip Code Lookup'!$C$115:$C$148,"ORG 1"),"N/A")</f>
        <v>#N/A</v>
      </c>
    </row>
    <row r="3676" spans="5:6" x14ac:dyDescent="0.25">
      <c r="E3676" t="e">
        <f>_xlfn.XLOOKUP(_xlfn.XLOOKUP(D3676,'Zip Code Lookup'!$F$29:$F$1276,'Zip Code Lookup'!$G$29:$G$1276),'Data Entry'!$AC$2:$AC$85,'Data Entry'!$AD$2:$AD$85,"Not Found")</f>
        <v>#N/A</v>
      </c>
      <c r="F3676" t="e">
        <f>IF(E3676="ORG 6 / ORG 1",_xlfn.XLOOKUP(D3676,'Zip Code Lookup'!$A$115:$A$148,'Zip Code Lookup'!$C$115:$C$148,"ORG 1"),"N/A")</f>
        <v>#N/A</v>
      </c>
    </row>
    <row r="3677" spans="5:6" x14ac:dyDescent="0.25">
      <c r="E3677" t="e">
        <f>_xlfn.XLOOKUP(_xlfn.XLOOKUP(D3677,'Zip Code Lookup'!$F$29:$F$1276,'Zip Code Lookup'!$G$29:$G$1276),'Data Entry'!$AC$2:$AC$85,'Data Entry'!$AD$2:$AD$85,"Not Found")</f>
        <v>#N/A</v>
      </c>
      <c r="F3677" t="e">
        <f>IF(E3677="ORG 6 / ORG 1",_xlfn.XLOOKUP(D3677,'Zip Code Lookup'!$A$115:$A$148,'Zip Code Lookup'!$C$115:$C$148,"ORG 1"),"N/A")</f>
        <v>#N/A</v>
      </c>
    </row>
    <row r="3678" spans="5:6" x14ac:dyDescent="0.25">
      <c r="E3678" t="e">
        <f>_xlfn.XLOOKUP(_xlfn.XLOOKUP(D3678,'Zip Code Lookup'!$F$29:$F$1276,'Zip Code Lookup'!$G$29:$G$1276),'Data Entry'!$AC$2:$AC$85,'Data Entry'!$AD$2:$AD$85,"Not Found")</f>
        <v>#N/A</v>
      </c>
      <c r="F3678" t="e">
        <f>IF(E3678="ORG 6 / ORG 1",_xlfn.XLOOKUP(D3678,'Zip Code Lookup'!$A$115:$A$148,'Zip Code Lookup'!$C$115:$C$148,"ORG 1"),"N/A")</f>
        <v>#N/A</v>
      </c>
    </row>
    <row r="3679" spans="5:6" x14ac:dyDescent="0.25">
      <c r="E3679" t="e">
        <f>_xlfn.XLOOKUP(_xlfn.XLOOKUP(D3679,'Zip Code Lookup'!$F$29:$F$1276,'Zip Code Lookup'!$G$29:$G$1276),'Data Entry'!$AC$2:$AC$85,'Data Entry'!$AD$2:$AD$85,"Not Found")</f>
        <v>#N/A</v>
      </c>
      <c r="F3679" t="e">
        <f>IF(E3679="ORG 6 / ORG 1",_xlfn.XLOOKUP(D3679,'Zip Code Lookup'!$A$115:$A$148,'Zip Code Lookup'!$C$115:$C$148,"ORG 1"),"N/A")</f>
        <v>#N/A</v>
      </c>
    </row>
    <row r="3680" spans="5:6" x14ac:dyDescent="0.25">
      <c r="E3680" t="e">
        <f>_xlfn.XLOOKUP(_xlfn.XLOOKUP(D3680,'Zip Code Lookup'!$F$29:$F$1276,'Zip Code Lookup'!$G$29:$G$1276),'Data Entry'!$AC$2:$AC$85,'Data Entry'!$AD$2:$AD$85,"Not Found")</f>
        <v>#N/A</v>
      </c>
      <c r="F3680" t="e">
        <f>IF(E3680="ORG 6 / ORG 1",_xlfn.XLOOKUP(D3680,'Zip Code Lookup'!$A$115:$A$148,'Zip Code Lookup'!$C$115:$C$148,"ORG 1"),"N/A")</f>
        <v>#N/A</v>
      </c>
    </row>
    <row r="3681" spans="5:6" x14ac:dyDescent="0.25">
      <c r="E3681" t="e">
        <f>_xlfn.XLOOKUP(_xlfn.XLOOKUP(D3681,'Zip Code Lookup'!$F$29:$F$1276,'Zip Code Lookup'!$G$29:$G$1276),'Data Entry'!$AC$2:$AC$85,'Data Entry'!$AD$2:$AD$85,"Not Found")</f>
        <v>#N/A</v>
      </c>
      <c r="F3681" t="e">
        <f>IF(E3681="ORG 6 / ORG 1",_xlfn.XLOOKUP(D3681,'Zip Code Lookup'!$A$115:$A$148,'Zip Code Lookup'!$C$115:$C$148,"ORG 1"),"N/A")</f>
        <v>#N/A</v>
      </c>
    </row>
    <row r="3682" spans="5:6" x14ac:dyDescent="0.25">
      <c r="E3682" t="e">
        <f>_xlfn.XLOOKUP(_xlfn.XLOOKUP(D3682,'Zip Code Lookup'!$F$29:$F$1276,'Zip Code Lookup'!$G$29:$G$1276),'Data Entry'!$AC$2:$AC$85,'Data Entry'!$AD$2:$AD$85,"Not Found")</f>
        <v>#N/A</v>
      </c>
      <c r="F3682" t="e">
        <f>IF(E3682="ORG 6 / ORG 1",_xlfn.XLOOKUP(D3682,'Zip Code Lookup'!$A$115:$A$148,'Zip Code Lookup'!$C$115:$C$148,"ORG 1"),"N/A")</f>
        <v>#N/A</v>
      </c>
    </row>
    <row r="3683" spans="5:6" x14ac:dyDescent="0.25">
      <c r="E3683" t="e">
        <f>_xlfn.XLOOKUP(_xlfn.XLOOKUP(D3683,'Zip Code Lookup'!$F$29:$F$1276,'Zip Code Lookup'!$G$29:$G$1276),'Data Entry'!$AC$2:$AC$85,'Data Entry'!$AD$2:$AD$85,"Not Found")</f>
        <v>#N/A</v>
      </c>
      <c r="F3683" t="e">
        <f>IF(E3683="ORG 6 / ORG 1",_xlfn.XLOOKUP(D3683,'Zip Code Lookup'!$A$115:$A$148,'Zip Code Lookup'!$C$115:$C$148,"ORG 1"),"N/A")</f>
        <v>#N/A</v>
      </c>
    </row>
    <row r="3684" spans="5:6" x14ac:dyDescent="0.25">
      <c r="E3684" t="e">
        <f>_xlfn.XLOOKUP(_xlfn.XLOOKUP(D3684,'Zip Code Lookup'!$F$29:$F$1276,'Zip Code Lookup'!$G$29:$G$1276),'Data Entry'!$AC$2:$AC$85,'Data Entry'!$AD$2:$AD$85,"Not Found")</f>
        <v>#N/A</v>
      </c>
      <c r="F3684" t="e">
        <f>IF(E3684="ORG 6 / ORG 1",_xlfn.XLOOKUP(D3684,'Zip Code Lookup'!$A$115:$A$148,'Zip Code Lookup'!$C$115:$C$148,"ORG 1"),"N/A")</f>
        <v>#N/A</v>
      </c>
    </row>
    <row r="3685" spans="5:6" x14ac:dyDescent="0.25">
      <c r="E3685" t="e">
        <f>_xlfn.XLOOKUP(_xlfn.XLOOKUP(D3685,'Zip Code Lookup'!$F$29:$F$1276,'Zip Code Lookup'!$G$29:$G$1276),'Data Entry'!$AC$2:$AC$85,'Data Entry'!$AD$2:$AD$85,"Not Found")</f>
        <v>#N/A</v>
      </c>
      <c r="F3685" t="e">
        <f>IF(E3685="ORG 6 / ORG 1",_xlfn.XLOOKUP(D3685,'Zip Code Lookup'!$A$115:$A$148,'Zip Code Lookup'!$C$115:$C$148,"ORG 1"),"N/A")</f>
        <v>#N/A</v>
      </c>
    </row>
    <row r="3686" spans="5:6" x14ac:dyDescent="0.25">
      <c r="E3686" t="e">
        <f>_xlfn.XLOOKUP(_xlfn.XLOOKUP(D3686,'Zip Code Lookup'!$F$29:$F$1276,'Zip Code Lookup'!$G$29:$G$1276),'Data Entry'!$AC$2:$AC$85,'Data Entry'!$AD$2:$AD$85,"Not Found")</f>
        <v>#N/A</v>
      </c>
      <c r="F3686" t="e">
        <f>IF(E3686="ORG 6 / ORG 1",_xlfn.XLOOKUP(D3686,'Zip Code Lookup'!$A$115:$A$148,'Zip Code Lookup'!$C$115:$C$148,"ORG 1"),"N/A")</f>
        <v>#N/A</v>
      </c>
    </row>
    <row r="3687" spans="5:6" x14ac:dyDescent="0.25">
      <c r="E3687" t="e">
        <f>_xlfn.XLOOKUP(_xlfn.XLOOKUP(D3687,'Zip Code Lookup'!$F$29:$F$1276,'Zip Code Lookup'!$G$29:$G$1276),'Data Entry'!$AC$2:$AC$85,'Data Entry'!$AD$2:$AD$85,"Not Found")</f>
        <v>#N/A</v>
      </c>
      <c r="F3687" t="e">
        <f>IF(E3687="ORG 6 / ORG 1",_xlfn.XLOOKUP(D3687,'Zip Code Lookup'!$A$115:$A$148,'Zip Code Lookup'!$C$115:$C$148,"ORG 1"),"N/A")</f>
        <v>#N/A</v>
      </c>
    </row>
    <row r="3688" spans="5:6" x14ac:dyDescent="0.25">
      <c r="E3688" t="e">
        <f>_xlfn.XLOOKUP(_xlfn.XLOOKUP(D3688,'Zip Code Lookup'!$F$29:$F$1276,'Zip Code Lookup'!$G$29:$G$1276),'Data Entry'!$AC$2:$AC$85,'Data Entry'!$AD$2:$AD$85,"Not Found")</f>
        <v>#N/A</v>
      </c>
      <c r="F3688" t="e">
        <f>IF(E3688="ORG 6 / ORG 1",_xlfn.XLOOKUP(D3688,'Zip Code Lookup'!$A$115:$A$148,'Zip Code Lookup'!$C$115:$C$148,"ORG 1"),"N/A")</f>
        <v>#N/A</v>
      </c>
    </row>
    <row r="3689" spans="5:6" x14ac:dyDescent="0.25">
      <c r="E3689" t="e">
        <f>_xlfn.XLOOKUP(_xlfn.XLOOKUP(D3689,'Zip Code Lookup'!$F$29:$F$1276,'Zip Code Lookup'!$G$29:$G$1276),'Data Entry'!$AC$2:$AC$85,'Data Entry'!$AD$2:$AD$85,"Not Found")</f>
        <v>#N/A</v>
      </c>
      <c r="F3689" t="e">
        <f>IF(E3689="ORG 6 / ORG 1",_xlfn.XLOOKUP(D3689,'Zip Code Lookup'!$A$115:$A$148,'Zip Code Lookup'!$C$115:$C$148,"ORG 1"),"N/A")</f>
        <v>#N/A</v>
      </c>
    </row>
    <row r="3690" spans="5:6" x14ac:dyDescent="0.25">
      <c r="E3690" t="e">
        <f>_xlfn.XLOOKUP(_xlfn.XLOOKUP(D3690,'Zip Code Lookup'!$F$29:$F$1276,'Zip Code Lookup'!$G$29:$G$1276),'Data Entry'!$AC$2:$AC$85,'Data Entry'!$AD$2:$AD$85,"Not Found")</f>
        <v>#N/A</v>
      </c>
      <c r="F3690" t="e">
        <f>IF(E3690="ORG 6 / ORG 1",_xlfn.XLOOKUP(D3690,'Zip Code Lookup'!$A$115:$A$148,'Zip Code Lookup'!$C$115:$C$148,"ORG 1"),"N/A")</f>
        <v>#N/A</v>
      </c>
    </row>
    <row r="3691" spans="5:6" x14ac:dyDescent="0.25">
      <c r="E3691" t="e">
        <f>_xlfn.XLOOKUP(_xlfn.XLOOKUP(D3691,'Zip Code Lookup'!$F$29:$F$1276,'Zip Code Lookup'!$G$29:$G$1276),'Data Entry'!$AC$2:$AC$85,'Data Entry'!$AD$2:$AD$85,"Not Found")</f>
        <v>#N/A</v>
      </c>
      <c r="F3691" t="e">
        <f>IF(E3691="ORG 6 / ORG 1",_xlfn.XLOOKUP(D3691,'Zip Code Lookup'!$A$115:$A$148,'Zip Code Lookup'!$C$115:$C$148,"ORG 1"),"N/A")</f>
        <v>#N/A</v>
      </c>
    </row>
    <row r="3692" spans="5:6" x14ac:dyDescent="0.25">
      <c r="E3692" t="e">
        <f>_xlfn.XLOOKUP(_xlfn.XLOOKUP(D3692,'Zip Code Lookup'!$F$29:$F$1276,'Zip Code Lookup'!$G$29:$G$1276),'Data Entry'!$AC$2:$AC$85,'Data Entry'!$AD$2:$AD$85,"Not Found")</f>
        <v>#N/A</v>
      </c>
      <c r="F3692" t="e">
        <f>IF(E3692="ORG 6 / ORG 1",_xlfn.XLOOKUP(D3692,'Zip Code Lookup'!$A$115:$A$148,'Zip Code Lookup'!$C$115:$C$148,"ORG 1"),"N/A")</f>
        <v>#N/A</v>
      </c>
    </row>
    <row r="3693" spans="5:6" x14ac:dyDescent="0.25">
      <c r="E3693" t="e">
        <f>_xlfn.XLOOKUP(_xlfn.XLOOKUP(D3693,'Zip Code Lookup'!$F$29:$F$1276,'Zip Code Lookup'!$G$29:$G$1276),'Data Entry'!$AC$2:$AC$85,'Data Entry'!$AD$2:$AD$85,"Not Found")</f>
        <v>#N/A</v>
      </c>
      <c r="F3693" t="e">
        <f>IF(E3693="ORG 6 / ORG 1",_xlfn.XLOOKUP(D3693,'Zip Code Lookup'!$A$115:$A$148,'Zip Code Lookup'!$C$115:$C$148,"ORG 1"),"N/A")</f>
        <v>#N/A</v>
      </c>
    </row>
    <row r="3694" spans="5:6" x14ac:dyDescent="0.25">
      <c r="E3694" t="e">
        <f>_xlfn.XLOOKUP(_xlfn.XLOOKUP(D3694,'Zip Code Lookup'!$F$29:$F$1276,'Zip Code Lookup'!$G$29:$G$1276),'Data Entry'!$AC$2:$AC$85,'Data Entry'!$AD$2:$AD$85,"Not Found")</f>
        <v>#N/A</v>
      </c>
      <c r="F3694" t="e">
        <f>IF(E3694="ORG 6 / ORG 1",_xlfn.XLOOKUP(D3694,'Zip Code Lookup'!$A$115:$A$148,'Zip Code Lookup'!$C$115:$C$148,"ORG 1"),"N/A")</f>
        <v>#N/A</v>
      </c>
    </row>
    <row r="3695" spans="5:6" x14ac:dyDescent="0.25">
      <c r="E3695" t="e">
        <f>_xlfn.XLOOKUP(_xlfn.XLOOKUP(D3695,'Zip Code Lookup'!$F$29:$F$1276,'Zip Code Lookup'!$G$29:$G$1276),'Data Entry'!$AC$2:$AC$85,'Data Entry'!$AD$2:$AD$85,"Not Found")</f>
        <v>#N/A</v>
      </c>
      <c r="F3695" t="e">
        <f>IF(E3695="ORG 6 / ORG 1",_xlfn.XLOOKUP(D3695,'Zip Code Lookup'!$A$115:$A$148,'Zip Code Lookup'!$C$115:$C$148,"ORG 1"),"N/A")</f>
        <v>#N/A</v>
      </c>
    </row>
    <row r="3696" spans="5:6" x14ac:dyDescent="0.25">
      <c r="E3696" t="e">
        <f>_xlfn.XLOOKUP(_xlfn.XLOOKUP(D3696,'Zip Code Lookup'!$F$29:$F$1276,'Zip Code Lookup'!$G$29:$G$1276),'Data Entry'!$AC$2:$AC$85,'Data Entry'!$AD$2:$AD$85,"Not Found")</f>
        <v>#N/A</v>
      </c>
      <c r="F3696" t="e">
        <f>IF(E3696="ORG 6 / ORG 1",_xlfn.XLOOKUP(D3696,'Zip Code Lookup'!$A$115:$A$148,'Zip Code Lookup'!$C$115:$C$148,"ORG 1"),"N/A")</f>
        <v>#N/A</v>
      </c>
    </row>
    <row r="3697" spans="5:6" x14ac:dyDescent="0.25">
      <c r="E3697" t="e">
        <f>_xlfn.XLOOKUP(_xlfn.XLOOKUP(D3697,'Zip Code Lookup'!$F$29:$F$1276,'Zip Code Lookup'!$G$29:$G$1276),'Data Entry'!$AC$2:$AC$85,'Data Entry'!$AD$2:$AD$85,"Not Found")</f>
        <v>#N/A</v>
      </c>
      <c r="F3697" t="e">
        <f>IF(E3697="ORG 6 / ORG 1",_xlfn.XLOOKUP(D3697,'Zip Code Lookup'!$A$115:$A$148,'Zip Code Lookup'!$C$115:$C$148,"ORG 1"),"N/A")</f>
        <v>#N/A</v>
      </c>
    </row>
    <row r="3698" spans="5:6" x14ac:dyDescent="0.25">
      <c r="E3698" t="e">
        <f>_xlfn.XLOOKUP(_xlfn.XLOOKUP(D3698,'Zip Code Lookup'!$F$29:$F$1276,'Zip Code Lookup'!$G$29:$G$1276),'Data Entry'!$AC$2:$AC$85,'Data Entry'!$AD$2:$AD$85,"Not Found")</f>
        <v>#N/A</v>
      </c>
      <c r="F3698" t="e">
        <f>IF(E3698="ORG 6 / ORG 1",_xlfn.XLOOKUP(D3698,'Zip Code Lookup'!$A$115:$A$148,'Zip Code Lookup'!$C$115:$C$148,"ORG 1"),"N/A")</f>
        <v>#N/A</v>
      </c>
    </row>
    <row r="3699" spans="5:6" x14ac:dyDescent="0.25">
      <c r="E3699" t="e">
        <f>_xlfn.XLOOKUP(_xlfn.XLOOKUP(D3699,'Zip Code Lookup'!$F$29:$F$1276,'Zip Code Lookup'!$G$29:$G$1276),'Data Entry'!$AC$2:$AC$85,'Data Entry'!$AD$2:$AD$85,"Not Found")</f>
        <v>#N/A</v>
      </c>
      <c r="F3699" t="e">
        <f>IF(E3699="ORG 6 / ORG 1",_xlfn.XLOOKUP(D3699,'Zip Code Lookup'!$A$115:$A$148,'Zip Code Lookup'!$C$115:$C$148,"ORG 1"),"N/A")</f>
        <v>#N/A</v>
      </c>
    </row>
    <row r="3700" spans="5:6" x14ac:dyDescent="0.25">
      <c r="E3700" t="e">
        <f>_xlfn.XLOOKUP(_xlfn.XLOOKUP(D3700,'Zip Code Lookup'!$F$29:$F$1276,'Zip Code Lookup'!$G$29:$G$1276),'Data Entry'!$AC$2:$AC$85,'Data Entry'!$AD$2:$AD$85,"Not Found")</f>
        <v>#N/A</v>
      </c>
      <c r="F3700" t="e">
        <f>IF(E3700="ORG 6 / ORG 1",_xlfn.XLOOKUP(D3700,'Zip Code Lookup'!$A$115:$A$148,'Zip Code Lookup'!$C$115:$C$148,"ORG 1"),"N/A")</f>
        <v>#N/A</v>
      </c>
    </row>
    <row r="3701" spans="5:6" x14ac:dyDescent="0.25">
      <c r="E3701" t="e">
        <f>_xlfn.XLOOKUP(_xlfn.XLOOKUP(D3701,'Zip Code Lookup'!$F$29:$F$1276,'Zip Code Lookup'!$G$29:$G$1276),'Data Entry'!$AC$2:$AC$85,'Data Entry'!$AD$2:$AD$85,"Not Found")</f>
        <v>#N/A</v>
      </c>
      <c r="F3701" t="e">
        <f>IF(E3701="ORG 6 / ORG 1",_xlfn.XLOOKUP(D3701,'Zip Code Lookup'!$A$115:$A$148,'Zip Code Lookup'!$C$115:$C$148,"ORG 1"),"N/A")</f>
        <v>#N/A</v>
      </c>
    </row>
    <row r="3702" spans="5:6" x14ac:dyDescent="0.25">
      <c r="E3702" t="e">
        <f>_xlfn.XLOOKUP(_xlfn.XLOOKUP(D3702,'Zip Code Lookup'!$F$29:$F$1276,'Zip Code Lookup'!$G$29:$G$1276),'Data Entry'!$AC$2:$AC$85,'Data Entry'!$AD$2:$AD$85,"Not Found")</f>
        <v>#N/A</v>
      </c>
      <c r="F3702" t="e">
        <f>IF(E3702="ORG 6 / ORG 1",_xlfn.XLOOKUP(D3702,'Zip Code Lookup'!$A$115:$A$148,'Zip Code Lookup'!$C$115:$C$148,"ORG 1"),"N/A")</f>
        <v>#N/A</v>
      </c>
    </row>
    <row r="3703" spans="5:6" x14ac:dyDescent="0.25">
      <c r="E3703" t="e">
        <f>_xlfn.XLOOKUP(_xlfn.XLOOKUP(D3703,'Zip Code Lookup'!$F$29:$F$1276,'Zip Code Lookup'!$G$29:$G$1276),'Data Entry'!$AC$2:$AC$85,'Data Entry'!$AD$2:$AD$85,"Not Found")</f>
        <v>#N/A</v>
      </c>
      <c r="F3703" t="e">
        <f>IF(E3703="ORG 6 / ORG 1",_xlfn.XLOOKUP(D3703,'Zip Code Lookup'!$A$115:$A$148,'Zip Code Lookup'!$C$115:$C$148,"ORG 1"),"N/A")</f>
        <v>#N/A</v>
      </c>
    </row>
    <row r="3704" spans="5:6" x14ac:dyDescent="0.25">
      <c r="E3704" t="e">
        <f>_xlfn.XLOOKUP(_xlfn.XLOOKUP(D3704,'Zip Code Lookup'!$F$29:$F$1276,'Zip Code Lookup'!$G$29:$G$1276),'Data Entry'!$AC$2:$AC$85,'Data Entry'!$AD$2:$AD$85,"Not Found")</f>
        <v>#N/A</v>
      </c>
      <c r="F3704" t="e">
        <f>IF(E3704="ORG 6 / ORG 1",_xlfn.XLOOKUP(D3704,'Zip Code Lookup'!$A$115:$A$148,'Zip Code Lookup'!$C$115:$C$148,"ORG 1"),"N/A")</f>
        <v>#N/A</v>
      </c>
    </row>
    <row r="3705" spans="5:6" x14ac:dyDescent="0.25">
      <c r="E3705" t="e">
        <f>_xlfn.XLOOKUP(_xlfn.XLOOKUP(D3705,'Zip Code Lookup'!$F$29:$F$1276,'Zip Code Lookup'!$G$29:$G$1276),'Data Entry'!$AC$2:$AC$85,'Data Entry'!$AD$2:$AD$85,"Not Found")</f>
        <v>#N/A</v>
      </c>
      <c r="F3705" t="e">
        <f>IF(E3705="ORG 6 / ORG 1",_xlfn.XLOOKUP(D3705,'Zip Code Lookup'!$A$115:$A$148,'Zip Code Lookup'!$C$115:$C$148,"ORG 1"),"N/A")</f>
        <v>#N/A</v>
      </c>
    </row>
    <row r="3706" spans="5:6" x14ac:dyDescent="0.25">
      <c r="E3706" t="e">
        <f>_xlfn.XLOOKUP(_xlfn.XLOOKUP(D3706,'Zip Code Lookup'!$F$29:$F$1276,'Zip Code Lookup'!$G$29:$G$1276),'Data Entry'!$AC$2:$AC$85,'Data Entry'!$AD$2:$AD$85,"Not Found")</f>
        <v>#N/A</v>
      </c>
      <c r="F3706" t="e">
        <f>IF(E3706="ORG 6 / ORG 1",_xlfn.XLOOKUP(D3706,'Zip Code Lookup'!$A$115:$A$148,'Zip Code Lookup'!$C$115:$C$148,"ORG 1"),"N/A")</f>
        <v>#N/A</v>
      </c>
    </row>
    <row r="3707" spans="5:6" x14ac:dyDescent="0.25">
      <c r="E3707" t="e">
        <f>_xlfn.XLOOKUP(_xlfn.XLOOKUP(D3707,'Zip Code Lookup'!$F$29:$F$1276,'Zip Code Lookup'!$G$29:$G$1276),'Data Entry'!$AC$2:$AC$85,'Data Entry'!$AD$2:$AD$85,"Not Found")</f>
        <v>#N/A</v>
      </c>
      <c r="F3707" t="e">
        <f>IF(E3707="ORG 6 / ORG 1",_xlfn.XLOOKUP(D3707,'Zip Code Lookup'!$A$115:$A$148,'Zip Code Lookup'!$C$115:$C$148,"ORG 1"),"N/A")</f>
        <v>#N/A</v>
      </c>
    </row>
    <row r="3708" spans="5:6" x14ac:dyDescent="0.25">
      <c r="E3708" t="e">
        <f>_xlfn.XLOOKUP(_xlfn.XLOOKUP(D3708,'Zip Code Lookup'!$F$29:$F$1276,'Zip Code Lookup'!$G$29:$G$1276),'Data Entry'!$AC$2:$AC$85,'Data Entry'!$AD$2:$AD$85,"Not Found")</f>
        <v>#N/A</v>
      </c>
      <c r="F3708" t="e">
        <f>IF(E3708="ORG 6 / ORG 1",_xlfn.XLOOKUP(D3708,'Zip Code Lookup'!$A$115:$A$148,'Zip Code Lookup'!$C$115:$C$148,"ORG 1"),"N/A")</f>
        <v>#N/A</v>
      </c>
    </row>
    <row r="3709" spans="5:6" x14ac:dyDescent="0.25">
      <c r="E3709" t="e">
        <f>_xlfn.XLOOKUP(_xlfn.XLOOKUP(D3709,'Zip Code Lookup'!$F$29:$F$1276,'Zip Code Lookup'!$G$29:$G$1276),'Data Entry'!$AC$2:$AC$85,'Data Entry'!$AD$2:$AD$85,"Not Found")</f>
        <v>#N/A</v>
      </c>
      <c r="F3709" t="e">
        <f>IF(E3709="ORG 6 / ORG 1",_xlfn.XLOOKUP(D3709,'Zip Code Lookup'!$A$115:$A$148,'Zip Code Lookup'!$C$115:$C$148,"ORG 1"),"N/A")</f>
        <v>#N/A</v>
      </c>
    </row>
    <row r="3710" spans="5:6" x14ac:dyDescent="0.25">
      <c r="E3710" t="e">
        <f>_xlfn.XLOOKUP(_xlfn.XLOOKUP(D3710,'Zip Code Lookup'!$F$29:$F$1276,'Zip Code Lookup'!$G$29:$G$1276),'Data Entry'!$AC$2:$AC$85,'Data Entry'!$AD$2:$AD$85,"Not Found")</f>
        <v>#N/A</v>
      </c>
      <c r="F3710" t="e">
        <f>IF(E3710="ORG 6 / ORG 1",_xlfn.XLOOKUP(D3710,'Zip Code Lookup'!$A$115:$A$148,'Zip Code Lookup'!$C$115:$C$148,"ORG 1"),"N/A")</f>
        <v>#N/A</v>
      </c>
    </row>
    <row r="3711" spans="5:6" x14ac:dyDescent="0.25">
      <c r="E3711" t="e">
        <f>_xlfn.XLOOKUP(_xlfn.XLOOKUP(D3711,'Zip Code Lookup'!$F$29:$F$1276,'Zip Code Lookup'!$G$29:$G$1276),'Data Entry'!$AC$2:$AC$85,'Data Entry'!$AD$2:$AD$85,"Not Found")</f>
        <v>#N/A</v>
      </c>
      <c r="F3711" t="e">
        <f>IF(E3711="ORG 6 / ORG 1",_xlfn.XLOOKUP(D3711,'Zip Code Lookup'!$A$115:$A$148,'Zip Code Lookup'!$C$115:$C$148,"ORG 1"),"N/A")</f>
        <v>#N/A</v>
      </c>
    </row>
    <row r="3712" spans="5:6" x14ac:dyDescent="0.25">
      <c r="E3712" t="e">
        <f>_xlfn.XLOOKUP(_xlfn.XLOOKUP(D3712,'Zip Code Lookup'!$F$29:$F$1276,'Zip Code Lookup'!$G$29:$G$1276),'Data Entry'!$AC$2:$AC$85,'Data Entry'!$AD$2:$AD$85,"Not Found")</f>
        <v>#N/A</v>
      </c>
      <c r="F3712" t="e">
        <f>IF(E3712="ORG 6 / ORG 1",_xlfn.XLOOKUP(D3712,'Zip Code Lookup'!$A$115:$A$148,'Zip Code Lookup'!$C$115:$C$148,"ORG 1"),"N/A")</f>
        <v>#N/A</v>
      </c>
    </row>
    <row r="3713" spans="5:6" x14ac:dyDescent="0.25">
      <c r="E3713" t="e">
        <f>_xlfn.XLOOKUP(_xlfn.XLOOKUP(D3713,'Zip Code Lookup'!$F$29:$F$1276,'Zip Code Lookup'!$G$29:$G$1276),'Data Entry'!$AC$2:$AC$85,'Data Entry'!$AD$2:$AD$85,"Not Found")</f>
        <v>#N/A</v>
      </c>
      <c r="F3713" t="e">
        <f>IF(E3713="ORG 6 / ORG 1",_xlfn.XLOOKUP(D3713,'Zip Code Lookup'!$A$115:$A$148,'Zip Code Lookup'!$C$115:$C$148,"ORG 1"),"N/A")</f>
        <v>#N/A</v>
      </c>
    </row>
    <row r="3714" spans="5:6" x14ac:dyDescent="0.25">
      <c r="E3714" t="e">
        <f>_xlfn.XLOOKUP(_xlfn.XLOOKUP(D3714,'Zip Code Lookup'!$F$29:$F$1276,'Zip Code Lookup'!$G$29:$G$1276),'Data Entry'!$AC$2:$AC$85,'Data Entry'!$AD$2:$AD$85,"Not Found")</f>
        <v>#N/A</v>
      </c>
      <c r="F3714" t="e">
        <f>IF(E3714="ORG 6 / ORG 1",_xlfn.XLOOKUP(D3714,'Zip Code Lookup'!$A$115:$A$148,'Zip Code Lookup'!$C$115:$C$148,"ORG 1"),"N/A")</f>
        <v>#N/A</v>
      </c>
    </row>
    <row r="3715" spans="5:6" x14ac:dyDescent="0.25">
      <c r="E3715" t="e">
        <f>_xlfn.XLOOKUP(_xlfn.XLOOKUP(D3715,'Zip Code Lookup'!$F$29:$F$1276,'Zip Code Lookup'!$G$29:$G$1276),'Data Entry'!$AC$2:$AC$85,'Data Entry'!$AD$2:$AD$85,"Not Found")</f>
        <v>#N/A</v>
      </c>
      <c r="F3715" t="e">
        <f>IF(E3715="ORG 6 / ORG 1",_xlfn.XLOOKUP(D3715,'Zip Code Lookup'!$A$115:$A$148,'Zip Code Lookup'!$C$115:$C$148,"ORG 1"),"N/A")</f>
        <v>#N/A</v>
      </c>
    </row>
    <row r="3716" spans="5:6" x14ac:dyDescent="0.25">
      <c r="E3716" t="e">
        <f>_xlfn.XLOOKUP(_xlfn.XLOOKUP(D3716,'Zip Code Lookup'!$F$29:$F$1276,'Zip Code Lookup'!$G$29:$G$1276),'Data Entry'!$AC$2:$AC$85,'Data Entry'!$AD$2:$AD$85,"Not Found")</f>
        <v>#N/A</v>
      </c>
      <c r="F3716" t="e">
        <f>IF(E3716="ORG 6 / ORG 1",_xlfn.XLOOKUP(D3716,'Zip Code Lookup'!$A$115:$A$148,'Zip Code Lookup'!$C$115:$C$148,"ORG 1"),"N/A")</f>
        <v>#N/A</v>
      </c>
    </row>
    <row r="3717" spans="5:6" x14ac:dyDescent="0.25">
      <c r="E3717" t="e">
        <f>_xlfn.XLOOKUP(_xlfn.XLOOKUP(D3717,'Zip Code Lookup'!$F$29:$F$1276,'Zip Code Lookup'!$G$29:$G$1276),'Data Entry'!$AC$2:$AC$85,'Data Entry'!$AD$2:$AD$85,"Not Found")</f>
        <v>#N/A</v>
      </c>
      <c r="F3717" t="e">
        <f>IF(E3717="ORG 6 / ORG 1",_xlfn.XLOOKUP(D3717,'Zip Code Lookup'!$A$115:$A$148,'Zip Code Lookup'!$C$115:$C$148,"ORG 1"),"N/A")</f>
        <v>#N/A</v>
      </c>
    </row>
    <row r="3718" spans="5:6" x14ac:dyDescent="0.25">
      <c r="E3718" t="e">
        <f>_xlfn.XLOOKUP(_xlfn.XLOOKUP(D3718,'Zip Code Lookup'!$F$29:$F$1276,'Zip Code Lookup'!$G$29:$G$1276),'Data Entry'!$AC$2:$AC$85,'Data Entry'!$AD$2:$AD$85,"Not Found")</f>
        <v>#N/A</v>
      </c>
      <c r="F3718" t="e">
        <f>IF(E3718="ORG 6 / ORG 1",_xlfn.XLOOKUP(D3718,'Zip Code Lookup'!$A$115:$A$148,'Zip Code Lookup'!$C$115:$C$148,"ORG 1"),"N/A")</f>
        <v>#N/A</v>
      </c>
    </row>
    <row r="3719" spans="5:6" x14ac:dyDescent="0.25">
      <c r="E3719" t="e">
        <f>_xlfn.XLOOKUP(_xlfn.XLOOKUP(D3719,'Zip Code Lookup'!$F$29:$F$1276,'Zip Code Lookup'!$G$29:$G$1276),'Data Entry'!$AC$2:$AC$85,'Data Entry'!$AD$2:$AD$85,"Not Found")</f>
        <v>#N/A</v>
      </c>
      <c r="F3719" t="e">
        <f>IF(E3719="ORG 6 / ORG 1",_xlfn.XLOOKUP(D3719,'Zip Code Lookup'!$A$115:$A$148,'Zip Code Lookup'!$C$115:$C$148,"ORG 1"),"N/A")</f>
        <v>#N/A</v>
      </c>
    </row>
    <row r="3720" spans="5:6" x14ac:dyDescent="0.25">
      <c r="E3720" t="e">
        <f>_xlfn.XLOOKUP(_xlfn.XLOOKUP(D3720,'Zip Code Lookup'!$F$29:$F$1276,'Zip Code Lookup'!$G$29:$G$1276),'Data Entry'!$AC$2:$AC$85,'Data Entry'!$AD$2:$AD$85,"Not Found")</f>
        <v>#N/A</v>
      </c>
      <c r="F3720" t="e">
        <f>IF(E3720="ORG 6 / ORG 1",_xlfn.XLOOKUP(D3720,'Zip Code Lookup'!$A$115:$A$148,'Zip Code Lookup'!$C$115:$C$148,"ORG 1"),"N/A")</f>
        <v>#N/A</v>
      </c>
    </row>
    <row r="3721" spans="5:6" x14ac:dyDescent="0.25">
      <c r="E3721" t="e">
        <f>_xlfn.XLOOKUP(_xlfn.XLOOKUP(D3721,'Zip Code Lookup'!$F$29:$F$1276,'Zip Code Lookup'!$G$29:$G$1276),'Data Entry'!$AC$2:$AC$85,'Data Entry'!$AD$2:$AD$85,"Not Found")</f>
        <v>#N/A</v>
      </c>
      <c r="F3721" t="e">
        <f>IF(E3721="ORG 6 / ORG 1",_xlfn.XLOOKUP(D3721,'Zip Code Lookup'!$A$115:$A$148,'Zip Code Lookup'!$C$115:$C$148,"ORG 1"),"N/A")</f>
        <v>#N/A</v>
      </c>
    </row>
    <row r="3722" spans="5:6" x14ac:dyDescent="0.25">
      <c r="E3722" t="e">
        <f>_xlfn.XLOOKUP(_xlfn.XLOOKUP(D3722,'Zip Code Lookup'!$F$29:$F$1276,'Zip Code Lookup'!$G$29:$G$1276),'Data Entry'!$AC$2:$AC$85,'Data Entry'!$AD$2:$AD$85,"Not Found")</f>
        <v>#N/A</v>
      </c>
      <c r="F3722" t="e">
        <f>IF(E3722="ORG 6 / ORG 1",_xlfn.XLOOKUP(D3722,'Zip Code Lookup'!$A$115:$A$148,'Zip Code Lookup'!$C$115:$C$148,"ORG 1"),"N/A")</f>
        <v>#N/A</v>
      </c>
    </row>
    <row r="3723" spans="5:6" x14ac:dyDescent="0.25">
      <c r="E3723" t="e">
        <f>_xlfn.XLOOKUP(_xlfn.XLOOKUP(D3723,'Zip Code Lookup'!$F$29:$F$1276,'Zip Code Lookup'!$G$29:$G$1276),'Data Entry'!$AC$2:$AC$85,'Data Entry'!$AD$2:$AD$85,"Not Found")</f>
        <v>#N/A</v>
      </c>
      <c r="F3723" t="e">
        <f>IF(E3723="ORG 6 / ORG 1",_xlfn.XLOOKUP(D3723,'Zip Code Lookup'!$A$115:$A$148,'Zip Code Lookup'!$C$115:$C$148,"ORG 1"),"N/A")</f>
        <v>#N/A</v>
      </c>
    </row>
    <row r="3724" spans="5:6" x14ac:dyDescent="0.25">
      <c r="E3724" t="e">
        <f>_xlfn.XLOOKUP(_xlfn.XLOOKUP(D3724,'Zip Code Lookup'!$F$29:$F$1276,'Zip Code Lookup'!$G$29:$G$1276),'Data Entry'!$AC$2:$AC$85,'Data Entry'!$AD$2:$AD$85,"Not Found")</f>
        <v>#N/A</v>
      </c>
      <c r="F3724" t="e">
        <f>IF(E3724="ORG 6 / ORG 1",_xlfn.XLOOKUP(D3724,'Zip Code Lookup'!$A$115:$A$148,'Zip Code Lookup'!$C$115:$C$148,"ORG 1"),"N/A")</f>
        <v>#N/A</v>
      </c>
    </row>
    <row r="3725" spans="5:6" x14ac:dyDescent="0.25">
      <c r="E3725" t="e">
        <f>_xlfn.XLOOKUP(_xlfn.XLOOKUP(D3725,'Zip Code Lookup'!$F$29:$F$1276,'Zip Code Lookup'!$G$29:$G$1276),'Data Entry'!$AC$2:$AC$85,'Data Entry'!$AD$2:$AD$85,"Not Found")</f>
        <v>#N/A</v>
      </c>
      <c r="F3725" t="e">
        <f>IF(E3725="ORG 6 / ORG 1",_xlfn.XLOOKUP(D3725,'Zip Code Lookup'!$A$115:$A$148,'Zip Code Lookup'!$C$115:$C$148,"ORG 1"),"N/A")</f>
        <v>#N/A</v>
      </c>
    </row>
    <row r="3726" spans="5:6" x14ac:dyDescent="0.25">
      <c r="E3726" t="e">
        <f>_xlfn.XLOOKUP(_xlfn.XLOOKUP(D3726,'Zip Code Lookup'!$F$29:$F$1276,'Zip Code Lookup'!$G$29:$G$1276),'Data Entry'!$AC$2:$AC$85,'Data Entry'!$AD$2:$AD$85,"Not Found")</f>
        <v>#N/A</v>
      </c>
      <c r="F3726" t="e">
        <f>IF(E3726="ORG 6 / ORG 1",_xlfn.XLOOKUP(D3726,'Zip Code Lookup'!$A$115:$A$148,'Zip Code Lookup'!$C$115:$C$148,"ORG 1"),"N/A")</f>
        <v>#N/A</v>
      </c>
    </row>
    <row r="3727" spans="5:6" x14ac:dyDescent="0.25">
      <c r="E3727" t="e">
        <f>_xlfn.XLOOKUP(_xlfn.XLOOKUP(D3727,'Zip Code Lookup'!$F$29:$F$1276,'Zip Code Lookup'!$G$29:$G$1276),'Data Entry'!$AC$2:$AC$85,'Data Entry'!$AD$2:$AD$85,"Not Found")</f>
        <v>#N/A</v>
      </c>
      <c r="F3727" t="e">
        <f>IF(E3727="ORG 6 / ORG 1",_xlfn.XLOOKUP(D3727,'Zip Code Lookup'!$A$115:$A$148,'Zip Code Lookup'!$C$115:$C$148,"ORG 1"),"N/A")</f>
        <v>#N/A</v>
      </c>
    </row>
    <row r="3728" spans="5:6" x14ac:dyDescent="0.25">
      <c r="E3728" t="e">
        <f>_xlfn.XLOOKUP(_xlfn.XLOOKUP(D3728,'Zip Code Lookup'!$F$29:$F$1276,'Zip Code Lookup'!$G$29:$G$1276),'Data Entry'!$AC$2:$AC$85,'Data Entry'!$AD$2:$AD$85,"Not Found")</f>
        <v>#N/A</v>
      </c>
      <c r="F3728" t="e">
        <f>IF(E3728="ORG 6 / ORG 1",_xlfn.XLOOKUP(D3728,'Zip Code Lookup'!$A$115:$A$148,'Zip Code Lookup'!$C$115:$C$148,"ORG 1"),"N/A")</f>
        <v>#N/A</v>
      </c>
    </row>
    <row r="3729" spans="5:6" x14ac:dyDescent="0.25">
      <c r="E3729" t="e">
        <f>_xlfn.XLOOKUP(_xlfn.XLOOKUP(D3729,'Zip Code Lookup'!$F$29:$F$1276,'Zip Code Lookup'!$G$29:$G$1276),'Data Entry'!$AC$2:$AC$85,'Data Entry'!$AD$2:$AD$85,"Not Found")</f>
        <v>#N/A</v>
      </c>
      <c r="F3729" t="e">
        <f>IF(E3729="ORG 6 / ORG 1",_xlfn.XLOOKUP(D3729,'Zip Code Lookup'!$A$115:$A$148,'Zip Code Lookup'!$C$115:$C$148,"ORG 1"),"N/A")</f>
        <v>#N/A</v>
      </c>
    </row>
    <row r="3730" spans="5:6" x14ac:dyDescent="0.25">
      <c r="E3730" t="e">
        <f>_xlfn.XLOOKUP(_xlfn.XLOOKUP(D3730,'Zip Code Lookup'!$F$29:$F$1276,'Zip Code Lookup'!$G$29:$G$1276),'Data Entry'!$AC$2:$AC$85,'Data Entry'!$AD$2:$AD$85,"Not Found")</f>
        <v>#N/A</v>
      </c>
      <c r="F3730" t="e">
        <f>IF(E3730="ORG 6 / ORG 1",_xlfn.XLOOKUP(D3730,'Zip Code Lookup'!$A$115:$A$148,'Zip Code Lookup'!$C$115:$C$148,"ORG 1"),"N/A")</f>
        <v>#N/A</v>
      </c>
    </row>
    <row r="3731" spans="5:6" x14ac:dyDescent="0.25">
      <c r="E3731" t="e">
        <f>_xlfn.XLOOKUP(_xlfn.XLOOKUP(D3731,'Zip Code Lookup'!$F$29:$F$1276,'Zip Code Lookup'!$G$29:$G$1276),'Data Entry'!$AC$2:$AC$85,'Data Entry'!$AD$2:$AD$85,"Not Found")</f>
        <v>#N/A</v>
      </c>
      <c r="F3731" t="e">
        <f>IF(E3731="ORG 6 / ORG 1",_xlfn.XLOOKUP(D3731,'Zip Code Lookup'!$A$115:$A$148,'Zip Code Lookup'!$C$115:$C$148,"ORG 1"),"N/A")</f>
        <v>#N/A</v>
      </c>
    </row>
    <row r="3732" spans="5:6" x14ac:dyDescent="0.25">
      <c r="E3732" t="e">
        <f>_xlfn.XLOOKUP(_xlfn.XLOOKUP(D3732,'Zip Code Lookup'!$F$29:$F$1276,'Zip Code Lookup'!$G$29:$G$1276),'Data Entry'!$AC$2:$AC$85,'Data Entry'!$AD$2:$AD$85,"Not Found")</f>
        <v>#N/A</v>
      </c>
      <c r="F3732" t="e">
        <f>IF(E3732="ORG 6 / ORG 1",_xlfn.XLOOKUP(D3732,'Zip Code Lookup'!$A$115:$A$148,'Zip Code Lookup'!$C$115:$C$148,"ORG 1"),"N/A")</f>
        <v>#N/A</v>
      </c>
    </row>
    <row r="3733" spans="5:6" x14ac:dyDescent="0.25">
      <c r="E3733" t="e">
        <f>_xlfn.XLOOKUP(_xlfn.XLOOKUP(D3733,'Zip Code Lookup'!$F$29:$F$1276,'Zip Code Lookup'!$G$29:$G$1276),'Data Entry'!$AC$2:$AC$85,'Data Entry'!$AD$2:$AD$85,"Not Found")</f>
        <v>#N/A</v>
      </c>
      <c r="F3733" t="e">
        <f>IF(E3733="ORG 6 / ORG 1",_xlfn.XLOOKUP(D3733,'Zip Code Lookup'!$A$115:$A$148,'Zip Code Lookup'!$C$115:$C$148,"ORG 1"),"N/A")</f>
        <v>#N/A</v>
      </c>
    </row>
    <row r="3734" spans="5:6" x14ac:dyDescent="0.25">
      <c r="E3734" t="e">
        <f>_xlfn.XLOOKUP(_xlfn.XLOOKUP(D3734,'Zip Code Lookup'!$F$29:$F$1276,'Zip Code Lookup'!$G$29:$G$1276),'Data Entry'!$AC$2:$AC$85,'Data Entry'!$AD$2:$AD$85,"Not Found")</f>
        <v>#N/A</v>
      </c>
      <c r="F3734" t="e">
        <f>IF(E3734="ORG 6 / ORG 1",_xlfn.XLOOKUP(D3734,'Zip Code Lookup'!$A$115:$A$148,'Zip Code Lookup'!$C$115:$C$148,"ORG 1"),"N/A")</f>
        <v>#N/A</v>
      </c>
    </row>
    <row r="3735" spans="5:6" x14ac:dyDescent="0.25">
      <c r="E3735" t="e">
        <f>_xlfn.XLOOKUP(_xlfn.XLOOKUP(D3735,'Zip Code Lookup'!$F$29:$F$1276,'Zip Code Lookup'!$G$29:$G$1276),'Data Entry'!$AC$2:$AC$85,'Data Entry'!$AD$2:$AD$85,"Not Found")</f>
        <v>#N/A</v>
      </c>
      <c r="F3735" t="e">
        <f>IF(E3735="ORG 6 / ORG 1",_xlfn.XLOOKUP(D3735,'Zip Code Lookup'!$A$115:$A$148,'Zip Code Lookup'!$C$115:$C$148,"ORG 1"),"N/A")</f>
        <v>#N/A</v>
      </c>
    </row>
    <row r="3736" spans="5:6" x14ac:dyDescent="0.25">
      <c r="E3736" t="e">
        <f>_xlfn.XLOOKUP(_xlfn.XLOOKUP(D3736,'Zip Code Lookup'!$F$29:$F$1276,'Zip Code Lookup'!$G$29:$G$1276),'Data Entry'!$AC$2:$AC$85,'Data Entry'!$AD$2:$AD$85,"Not Found")</f>
        <v>#N/A</v>
      </c>
      <c r="F3736" t="e">
        <f>IF(E3736="ORG 6 / ORG 1",_xlfn.XLOOKUP(D3736,'Zip Code Lookup'!$A$115:$A$148,'Zip Code Lookup'!$C$115:$C$148,"ORG 1"),"N/A")</f>
        <v>#N/A</v>
      </c>
    </row>
    <row r="3737" spans="5:6" x14ac:dyDescent="0.25">
      <c r="E3737" t="e">
        <f>_xlfn.XLOOKUP(_xlfn.XLOOKUP(D3737,'Zip Code Lookup'!$F$29:$F$1276,'Zip Code Lookup'!$G$29:$G$1276),'Data Entry'!$AC$2:$AC$85,'Data Entry'!$AD$2:$AD$85,"Not Found")</f>
        <v>#N/A</v>
      </c>
      <c r="F3737" t="e">
        <f>IF(E3737="ORG 6 / ORG 1",_xlfn.XLOOKUP(D3737,'Zip Code Lookup'!$A$115:$A$148,'Zip Code Lookup'!$C$115:$C$148,"ORG 1"),"N/A")</f>
        <v>#N/A</v>
      </c>
    </row>
    <row r="3738" spans="5:6" x14ac:dyDescent="0.25">
      <c r="E3738" t="e">
        <f>_xlfn.XLOOKUP(_xlfn.XLOOKUP(D3738,'Zip Code Lookup'!$F$29:$F$1276,'Zip Code Lookup'!$G$29:$G$1276),'Data Entry'!$AC$2:$AC$85,'Data Entry'!$AD$2:$AD$85,"Not Found")</f>
        <v>#N/A</v>
      </c>
      <c r="F3738" t="e">
        <f>IF(E3738="ORG 6 / ORG 1",_xlfn.XLOOKUP(D3738,'Zip Code Lookup'!$A$115:$A$148,'Zip Code Lookup'!$C$115:$C$148,"ORG 1"),"N/A")</f>
        <v>#N/A</v>
      </c>
    </row>
    <row r="3739" spans="5:6" x14ac:dyDescent="0.25">
      <c r="E3739" t="e">
        <f>_xlfn.XLOOKUP(_xlfn.XLOOKUP(D3739,'Zip Code Lookup'!$F$29:$F$1276,'Zip Code Lookup'!$G$29:$G$1276),'Data Entry'!$AC$2:$AC$85,'Data Entry'!$AD$2:$AD$85,"Not Found")</f>
        <v>#N/A</v>
      </c>
      <c r="F3739" t="e">
        <f>IF(E3739="ORG 6 / ORG 1",_xlfn.XLOOKUP(D3739,'Zip Code Lookup'!$A$115:$A$148,'Zip Code Lookup'!$C$115:$C$148,"ORG 1"),"N/A")</f>
        <v>#N/A</v>
      </c>
    </row>
    <row r="3740" spans="5:6" x14ac:dyDescent="0.25">
      <c r="E3740" t="e">
        <f>_xlfn.XLOOKUP(_xlfn.XLOOKUP(D3740,'Zip Code Lookup'!$F$29:$F$1276,'Zip Code Lookup'!$G$29:$G$1276),'Data Entry'!$AC$2:$AC$85,'Data Entry'!$AD$2:$AD$85,"Not Found")</f>
        <v>#N/A</v>
      </c>
      <c r="F3740" t="e">
        <f>IF(E3740="ORG 6 / ORG 1",_xlfn.XLOOKUP(D3740,'Zip Code Lookup'!$A$115:$A$148,'Zip Code Lookup'!$C$115:$C$148,"ORG 1"),"N/A")</f>
        <v>#N/A</v>
      </c>
    </row>
    <row r="3741" spans="5:6" x14ac:dyDescent="0.25">
      <c r="E3741" t="e">
        <f>_xlfn.XLOOKUP(_xlfn.XLOOKUP(D3741,'Zip Code Lookup'!$F$29:$F$1276,'Zip Code Lookup'!$G$29:$G$1276),'Data Entry'!$AC$2:$AC$85,'Data Entry'!$AD$2:$AD$85,"Not Found")</f>
        <v>#N/A</v>
      </c>
      <c r="F3741" t="e">
        <f>IF(E3741="ORG 6 / ORG 1",_xlfn.XLOOKUP(D3741,'Zip Code Lookup'!$A$115:$A$148,'Zip Code Lookup'!$C$115:$C$148,"ORG 1"),"N/A")</f>
        <v>#N/A</v>
      </c>
    </row>
    <row r="3742" spans="5:6" x14ac:dyDescent="0.25">
      <c r="E3742" t="e">
        <f>_xlfn.XLOOKUP(_xlfn.XLOOKUP(D3742,'Zip Code Lookup'!$F$29:$F$1276,'Zip Code Lookup'!$G$29:$G$1276),'Data Entry'!$AC$2:$AC$85,'Data Entry'!$AD$2:$AD$85,"Not Found")</f>
        <v>#N/A</v>
      </c>
      <c r="F3742" t="e">
        <f>IF(E3742="ORG 6 / ORG 1",_xlfn.XLOOKUP(D3742,'Zip Code Lookup'!$A$115:$A$148,'Zip Code Lookup'!$C$115:$C$148,"ORG 1"),"N/A")</f>
        <v>#N/A</v>
      </c>
    </row>
    <row r="3743" spans="5:6" x14ac:dyDescent="0.25">
      <c r="E3743" t="e">
        <f>_xlfn.XLOOKUP(_xlfn.XLOOKUP(D3743,'Zip Code Lookup'!$F$29:$F$1276,'Zip Code Lookup'!$G$29:$G$1276),'Data Entry'!$AC$2:$AC$85,'Data Entry'!$AD$2:$AD$85,"Not Found")</f>
        <v>#N/A</v>
      </c>
      <c r="F3743" t="e">
        <f>IF(E3743="ORG 6 / ORG 1",_xlfn.XLOOKUP(D3743,'Zip Code Lookup'!$A$115:$A$148,'Zip Code Lookup'!$C$115:$C$148,"ORG 1"),"N/A")</f>
        <v>#N/A</v>
      </c>
    </row>
    <row r="3744" spans="5:6" x14ac:dyDescent="0.25">
      <c r="E3744" t="e">
        <f>_xlfn.XLOOKUP(_xlfn.XLOOKUP(D3744,'Zip Code Lookup'!$F$29:$F$1276,'Zip Code Lookup'!$G$29:$G$1276),'Data Entry'!$AC$2:$AC$85,'Data Entry'!$AD$2:$AD$85,"Not Found")</f>
        <v>#N/A</v>
      </c>
      <c r="F3744" t="e">
        <f>IF(E3744="ORG 6 / ORG 1",_xlfn.XLOOKUP(D3744,'Zip Code Lookup'!$A$115:$A$148,'Zip Code Lookup'!$C$115:$C$148,"ORG 1"),"N/A")</f>
        <v>#N/A</v>
      </c>
    </row>
    <row r="3745" spans="5:6" x14ac:dyDescent="0.25">
      <c r="E3745" t="e">
        <f>_xlfn.XLOOKUP(_xlfn.XLOOKUP(D3745,'Zip Code Lookup'!$F$29:$F$1276,'Zip Code Lookup'!$G$29:$G$1276),'Data Entry'!$AC$2:$AC$85,'Data Entry'!$AD$2:$AD$85,"Not Found")</f>
        <v>#N/A</v>
      </c>
      <c r="F3745" t="e">
        <f>IF(E3745="ORG 6 / ORG 1",_xlfn.XLOOKUP(D3745,'Zip Code Lookup'!$A$115:$A$148,'Zip Code Lookup'!$C$115:$C$148,"ORG 1"),"N/A")</f>
        <v>#N/A</v>
      </c>
    </row>
    <row r="3746" spans="5:6" x14ac:dyDescent="0.25">
      <c r="E3746" t="e">
        <f>_xlfn.XLOOKUP(_xlfn.XLOOKUP(D3746,'Zip Code Lookup'!$F$29:$F$1276,'Zip Code Lookup'!$G$29:$G$1276),'Data Entry'!$AC$2:$AC$85,'Data Entry'!$AD$2:$AD$85,"Not Found")</f>
        <v>#N/A</v>
      </c>
      <c r="F3746" t="e">
        <f>IF(E3746="ORG 6 / ORG 1",_xlfn.XLOOKUP(D3746,'Zip Code Lookup'!$A$115:$A$148,'Zip Code Lookup'!$C$115:$C$148,"ORG 1"),"N/A")</f>
        <v>#N/A</v>
      </c>
    </row>
    <row r="3747" spans="5:6" x14ac:dyDescent="0.25">
      <c r="E3747" t="e">
        <f>_xlfn.XLOOKUP(_xlfn.XLOOKUP(D3747,'Zip Code Lookup'!$F$29:$F$1276,'Zip Code Lookup'!$G$29:$G$1276),'Data Entry'!$AC$2:$AC$85,'Data Entry'!$AD$2:$AD$85,"Not Found")</f>
        <v>#N/A</v>
      </c>
      <c r="F3747" t="e">
        <f>IF(E3747="ORG 6 / ORG 1",_xlfn.XLOOKUP(D3747,'Zip Code Lookup'!$A$115:$A$148,'Zip Code Lookup'!$C$115:$C$148,"ORG 1"),"N/A")</f>
        <v>#N/A</v>
      </c>
    </row>
    <row r="3748" spans="5:6" x14ac:dyDescent="0.25">
      <c r="E3748" t="e">
        <f>_xlfn.XLOOKUP(_xlfn.XLOOKUP(D3748,'Zip Code Lookup'!$F$29:$F$1276,'Zip Code Lookup'!$G$29:$G$1276),'Data Entry'!$AC$2:$AC$85,'Data Entry'!$AD$2:$AD$85,"Not Found")</f>
        <v>#N/A</v>
      </c>
      <c r="F3748" t="e">
        <f>IF(E3748="ORG 6 / ORG 1",_xlfn.XLOOKUP(D3748,'Zip Code Lookup'!$A$115:$A$148,'Zip Code Lookup'!$C$115:$C$148,"ORG 1"),"N/A")</f>
        <v>#N/A</v>
      </c>
    </row>
    <row r="3749" spans="5:6" x14ac:dyDescent="0.25">
      <c r="E3749" t="e">
        <f>_xlfn.XLOOKUP(_xlfn.XLOOKUP(D3749,'Zip Code Lookup'!$F$29:$F$1276,'Zip Code Lookup'!$G$29:$G$1276),'Data Entry'!$AC$2:$AC$85,'Data Entry'!$AD$2:$AD$85,"Not Found")</f>
        <v>#N/A</v>
      </c>
      <c r="F3749" t="e">
        <f>IF(E3749="ORG 6 / ORG 1",_xlfn.XLOOKUP(D3749,'Zip Code Lookup'!$A$115:$A$148,'Zip Code Lookup'!$C$115:$C$148,"ORG 1"),"N/A")</f>
        <v>#N/A</v>
      </c>
    </row>
    <row r="3750" spans="5:6" x14ac:dyDescent="0.25">
      <c r="E3750" t="e">
        <f>_xlfn.XLOOKUP(_xlfn.XLOOKUP(D3750,'Zip Code Lookup'!$F$29:$F$1276,'Zip Code Lookup'!$G$29:$G$1276),'Data Entry'!$AC$2:$AC$85,'Data Entry'!$AD$2:$AD$85,"Not Found")</f>
        <v>#N/A</v>
      </c>
      <c r="F3750" t="e">
        <f>IF(E3750="ORG 6 / ORG 1",_xlfn.XLOOKUP(D3750,'Zip Code Lookup'!$A$115:$A$148,'Zip Code Lookup'!$C$115:$C$148,"ORG 1"),"N/A")</f>
        <v>#N/A</v>
      </c>
    </row>
    <row r="3751" spans="5:6" x14ac:dyDescent="0.25">
      <c r="E3751" t="e">
        <f>_xlfn.XLOOKUP(_xlfn.XLOOKUP(D3751,'Zip Code Lookup'!$F$29:$F$1276,'Zip Code Lookup'!$G$29:$G$1276),'Data Entry'!$AC$2:$AC$85,'Data Entry'!$AD$2:$AD$85,"Not Found")</f>
        <v>#N/A</v>
      </c>
      <c r="F3751" t="e">
        <f>IF(E3751="ORG 6 / ORG 1",_xlfn.XLOOKUP(D3751,'Zip Code Lookup'!$A$115:$A$148,'Zip Code Lookup'!$C$115:$C$148,"ORG 1"),"N/A")</f>
        <v>#N/A</v>
      </c>
    </row>
    <row r="3752" spans="5:6" x14ac:dyDescent="0.25">
      <c r="E3752" t="e">
        <f>_xlfn.XLOOKUP(_xlfn.XLOOKUP(D3752,'Zip Code Lookup'!$F$29:$F$1276,'Zip Code Lookup'!$G$29:$G$1276),'Data Entry'!$AC$2:$AC$85,'Data Entry'!$AD$2:$AD$85,"Not Found")</f>
        <v>#N/A</v>
      </c>
      <c r="F3752" t="e">
        <f>IF(E3752="ORG 6 / ORG 1",_xlfn.XLOOKUP(D3752,'Zip Code Lookup'!$A$115:$A$148,'Zip Code Lookup'!$C$115:$C$148,"ORG 1"),"N/A")</f>
        <v>#N/A</v>
      </c>
    </row>
    <row r="3753" spans="5:6" x14ac:dyDescent="0.25">
      <c r="E3753" t="e">
        <f>_xlfn.XLOOKUP(_xlfn.XLOOKUP(D3753,'Zip Code Lookup'!$F$29:$F$1276,'Zip Code Lookup'!$G$29:$G$1276),'Data Entry'!$AC$2:$AC$85,'Data Entry'!$AD$2:$AD$85,"Not Found")</f>
        <v>#N/A</v>
      </c>
      <c r="F3753" t="e">
        <f>IF(E3753="ORG 6 / ORG 1",_xlfn.XLOOKUP(D3753,'Zip Code Lookup'!$A$115:$A$148,'Zip Code Lookup'!$C$115:$C$148,"ORG 1"),"N/A")</f>
        <v>#N/A</v>
      </c>
    </row>
    <row r="3754" spans="5:6" x14ac:dyDescent="0.25">
      <c r="E3754" t="e">
        <f>_xlfn.XLOOKUP(_xlfn.XLOOKUP(D3754,'Zip Code Lookup'!$F$29:$F$1276,'Zip Code Lookup'!$G$29:$G$1276),'Data Entry'!$AC$2:$AC$85,'Data Entry'!$AD$2:$AD$85,"Not Found")</f>
        <v>#N/A</v>
      </c>
      <c r="F3754" t="e">
        <f>IF(E3754="ORG 6 / ORG 1",_xlfn.XLOOKUP(D3754,'Zip Code Lookup'!$A$115:$A$148,'Zip Code Lookup'!$C$115:$C$148,"ORG 1"),"N/A")</f>
        <v>#N/A</v>
      </c>
    </row>
    <row r="3755" spans="5:6" x14ac:dyDescent="0.25">
      <c r="E3755" t="e">
        <f>_xlfn.XLOOKUP(_xlfn.XLOOKUP(D3755,'Zip Code Lookup'!$F$29:$F$1276,'Zip Code Lookup'!$G$29:$G$1276),'Data Entry'!$AC$2:$AC$85,'Data Entry'!$AD$2:$AD$85,"Not Found")</f>
        <v>#N/A</v>
      </c>
      <c r="F3755" t="e">
        <f>IF(E3755="ORG 6 / ORG 1",_xlfn.XLOOKUP(D3755,'Zip Code Lookup'!$A$115:$A$148,'Zip Code Lookup'!$C$115:$C$148,"ORG 1"),"N/A")</f>
        <v>#N/A</v>
      </c>
    </row>
    <row r="3756" spans="5:6" x14ac:dyDescent="0.25">
      <c r="E3756" t="e">
        <f>_xlfn.XLOOKUP(_xlfn.XLOOKUP(D3756,'Zip Code Lookup'!$F$29:$F$1276,'Zip Code Lookup'!$G$29:$G$1276),'Data Entry'!$AC$2:$AC$85,'Data Entry'!$AD$2:$AD$85,"Not Found")</f>
        <v>#N/A</v>
      </c>
      <c r="F3756" t="e">
        <f>IF(E3756="ORG 6 / ORG 1",_xlfn.XLOOKUP(D3756,'Zip Code Lookup'!$A$115:$A$148,'Zip Code Lookup'!$C$115:$C$148,"ORG 1"),"N/A")</f>
        <v>#N/A</v>
      </c>
    </row>
    <row r="3757" spans="5:6" x14ac:dyDescent="0.25">
      <c r="E3757" t="e">
        <f>_xlfn.XLOOKUP(_xlfn.XLOOKUP(D3757,'Zip Code Lookup'!$F$29:$F$1276,'Zip Code Lookup'!$G$29:$G$1276),'Data Entry'!$AC$2:$AC$85,'Data Entry'!$AD$2:$AD$85,"Not Found")</f>
        <v>#N/A</v>
      </c>
      <c r="F3757" t="e">
        <f>IF(E3757="ORG 6 / ORG 1",_xlfn.XLOOKUP(D3757,'Zip Code Lookup'!$A$115:$A$148,'Zip Code Lookup'!$C$115:$C$148,"ORG 1"),"N/A")</f>
        <v>#N/A</v>
      </c>
    </row>
    <row r="3758" spans="5:6" x14ac:dyDescent="0.25">
      <c r="E3758" t="e">
        <f>_xlfn.XLOOKUP(_xlfn.XLOOKUP(D3758,'Zip Code Lookup'!$F$29:$F$1276,'Zip Code Lookup'!$G$29:$G$1276),'Data Entry'!$AC$2:$AC$85,'Data Entry'!$AD$2:$AD$85,"Not Found")</f>
        <v>#N/A</v>
      </c>
      <c r="F3758" t="e">
        <f>IF(E3758="ORG 6 / ORG 1",_xlfn.XLOOKUP(D3758,'Zip Code Lookup'!$A$115:$A$148,'Zip Code Lookup'!$C$115:$C$148,"ORG 1"),"N/A")</f>
        <v>#N/A</v>
      </c>
    </row>
    <row r="3759" spans="5:6" x14ac:dyDescent="0.25">
      <c r="E3759" t="e">
        <f>_xlfn.XLOOKUP(_xlfn.XLOOKUP(D3759,'Zip Code Lookup'!$F$29:$F$1276,'Zip Code Lookup'!$G$29:$G$1276),'Data Entry'!$AC$2:$AC$85,'Data Entry'!$AD$2:$AD$85,"Not Found")</f>
        <v>#N/A</v>
      </c>
      <c r="F3759" t="e">
        <f>IF(E3759="ORG 6 / ORG 1",_xlfn.XLOOKUP(D3759,'Zip Code Lookup'!$A$115:$A$148,'Zip Code Lookup'!$C$115:$C$148,"ORG 1"),"N/A")</f>
        <v>#N/A</v>
      </c>
    </row>
    <row r="3760" spans="5:6" x14ac:dyDescent="0.25">
      <c r="E3760" t="e">
        <f>_xlfn.XLOOKUP(_xlfn.XLOOKUP(D3760,'Zip Code Lookup'!$F$29:$F$1276,'Zip Code Lookup'!$G$29:$G$1276),'Data Entry'!$AC$2:$AC$85,'Data Entry'!$AD$2:$AD$85,"Not Found")</f>
        <v>#N/A</v>
      </c>
      <c r="F3760" t="e">
        <f>IF(E3760="ORG 6 / ORG 1",_xlfn.XLOOKUP(D3760,'Zip Code Lookup'!$A$115:$A$148,'Zip Code Lookup'!$C$115:$C$148,"ORG 1"),"N/A")</f>
        <v>#N/A</v>
      </c>
    </row>
    <row r="3761" spans="5:6" x14ac:dyDescent="0.25">
      <c r="E3761" t="e">
        <f>_xlfn.XLOOKUP(_xlfn.XLOOKUP(D3761,'Zip Code Lookup'!$F$29:$F$1276,'Zip Code Lookup'!$G$29:$G$1276),'Data Entry'!$AC$2:$AC$85,'Data Entry'!$AD$2:$AD$85,"Not Found")</f>
        <v>#N/A</v>
      </c>
      <c r="F3761" t="e">
        <f>IF(E3761="ORG 6 / ORG 1",_xlfn.XLOOKUP(D3761,'Zip Code Lookup'!$A$115:$A$148,'Zip Code Lookup'!$C$115:$C$148,"ORG 1"),"N/A")</f>
        <v>#N/A</v>
      </c>
    </row>
    <row r="3762" spans="5:6" x14ac:dyDescent="0.25">
      <c r="E3762" t="e">
        <f>_xlfn.XLOOKUP(_xlfn.XLOOKUP(D3762,'Zip Code Lookup'!$F$29:$F$1276,'Zip Code Lookup'!$G$29:$G$1276),'Data Entry'!$AC$2:$AC$85,'Data Entry'!$AD$2:$AD$85,"Not Found")</f>
        <v>#N/A</v>
      </c>
      <c r="F3762" t="e">
        <f>IF(E3762="ORG 6 / ORG 1",_xlfn.XLOOKUP(D3762,'Zip Code Lookup'!$A$115:$A$148,'Zip Code Lookup'!$C$115:$C$148,"ORG 1"),"N/A")</f>
        <v>#N/A</v>
      </c>
    </row>
    <row r="3763" spans="5:6" x14ac:dyDescent="0.25">
      <c r="E3763" t="e">
        <f>_xlfn.XLOOKUP(_xlfn.XLOOKUP(D3763,'Zip Code Lookup'!$F$29:$F$1276,'Zip Code Lookup'!$G$29:$G$1276),'Data Entry'!$AC$2:$AC$85,'Data Entry'!$AD$2:$AD$85,"Not Found")</f>
        <v>#N/A</v>
      </c>
      <c r="F3763" t="e">
        <f>IF(E3763="ORG 6 / ORG 1",_xlfn.XLOOKUP(D3763,'Zip Code Lookup'!$A$115:$A$148,'Zip Code Lookup'!$C$115:$C$148,"ORG 1"),"N/A")</f>
        <v>#N/A</v>
      </c>
    </row>
    <row r="3764" spans="5:6" x14ac:dyDescent="0.25">
      <c r="E3764" t="e">
        <f>_xlfn.XLOOKUP(_xlfn.XLOOKUP(D3764,'Zip Code Lookup'!$F$29:$F$1276,'Zip Code Lookup'!$G$29:$G$1276),'Data Entry'!$AC$2:$AC$85,'Data Entry'!$AD$2:$AD$85,"Not Found")</f>
        <v>#N/A</v>
      </c>
      <c r="F3764" t="e">
        <f>IF(E3764="ORG 6 / ORG 1",_xlfn.XLOOKUP(D3764,'Zip Code Lookup'!$A$115:$A$148,'Zip Code Lookup'!$C$115:$C$148,"ORG 1"),"N/A")</f>
        <v>#N/A</v>
      </c>
    </row>
    <row r="3765" spans="5:6" x14ac:dyDescent="0.25">
      <c r="E3765" t="e">
        <f>_xlfn.XLOOKUP(_xlfn.XLOOKUP(D3765,'Zip Code Lookup'!$F$29:$F$1276,'Zip Code Lookup'!$G$29:$G$1276),'Data Entry'!$AC$2:$AC$85,'Data Entry'!$AD$2:$AD$85,"Not Found")</f>
        <v>#N/A</v>
      </c>
      <c r="F3765" t="e">
        <f>IF(E3765="ORG 6 / ORG 1",_xlfn.XLOOKUP(D3765,'Zip Code Lookup'!$A$115:$A$148,'Zip Code Lookup'!$C$115:$C$148,"ORG 1"),"N/A")</f>
        <v>#N/A</v>
      </c>
    </row>
    <row r="3766" spans="5:6" x14ac:dyDescent="0.25">
      <c r="E3766" t="e">
        <f>_xlfn.XLOOKUP(_xlfn.XLOOKUP(D3766,'Zip Code Lookup'!$F$29:$F$1276,'Zip Code Lookup'!$G$29:$G$1276),'Data Entry'!$AC$2:$AC$85,'Data Entry'!$AD$2:$AD$85,"Not Found")</f>
        <v>#N/A</v>
      </c>
      <c r="F3766" t="e">
        <f>IF(E3766="ORG 6 / ORG 1",_xlfn.XLOOKUP(D3766,'Zip Code Lookup'!$A$115:$A$148,'Zip Code Lookup'!$C$115:$C$148,"ORG 1"),"N/A")</f>
        <v>#N/A</v>
      </c>
    </row>
    <row r="3767" spans="5:6" x14ac:dyDescent="0.25">
      <c r="E3767" t="e">
        <f>_xlfn.XLOOKUP(_xlfn.XLOOKUP(D3767,'Zip Code Lookup'!$F$29:$F$1276,'Zip Code Lookup'!$G$29:$G$1276),'Data Entry'!$AC$2:$AC$85,'Data Entry'!$AD$2:$AD$85,"Not Found")</f>
        <v>#N/A</v>
      </c>
      <c r="F3767" t="e">
        <f>IF(E3767="ORG 6 / ORG 1",_xlfn.XLOOKUP(D3767,'Zip Code Lookup'!$A$115:$A$148,'Zip Code Lookup'!$C$115:$C$148,"ORG 1"),"N/A")</f>
        <v>#N/A</v>
      </c>
    </row>
    <row r="3768" spans="5:6" x14ac:dyDescent="0.25">
      <c r="E3768" t="e">
        <f>_xlfn.XLOOKUP(_xlfn.XLOOKUP(D3768,'Zip Code Lookup'!$F$29:$F$1276,'Zip Code Lookup'!$G$29:$G$1276),'Data Entry'!$AC$2:$AC$85,'Data Entry'!$AD$2:$AD$85,"Not Found")</f>
        <v>#N/A</v>
      </c>
      <c r="F3768" t="e">
        <f>IF(E3768="ORG 6 / ORG 1",_xlfn.XLOOKUP(D3768,'Zip Code Lookup'!$A$115:$A$148,'Zip Code Lookup'!$C$115:$C$148,"ORG 1"),"N/A")</f>
        <v>#N/A</v>
      </c>
    </row>
    <row r="3769" spans="5:6" x14ac:dyDescent="0.25">
      <c r="E3769" t="e">
        <f>_xlfn.XLOOKUP(_xlfn.XLOOKUP(D3769,'Zip Code Lookup'!$F$29:$F$1276,'Zip Code Lookup'!$G$29:$G$1276),'Data Entry'!$AC$2:$AC$85,'Data Entry'!$AD$2:$AD$85,"Not Found")</f>
        <v>#N/A</v>
      </c>
      <c r="F3769" t="e">
        <f>IF(E3769="ORG 6 / ORG 1",_xlfn.XLOOKUP(D3769,'Zip Code Lookup'!$A$115:$A$148,'Zip Code Lookup'!$C$115:$C$148,"ORG 1"),"N/A")</f>
        <v>#N/A</v>
      </c>
    </row>
    <row r="3770" spans="5:6" x14ac:dyDescent="0.25">
      <c r="E3770" t="e">
        <f>_xlfn.XLOOKUP(_xlfn.XLOOKUP(D3770,'Zip Code Lookup'!$F$29:$F$1276,'Zip Code Lookup'!$G$29:$G$1276),'Data Entry'!$AC$2:$AC$85,'Data Entry'!$AD$2:$AD$85,"Not Found")</f>
        <v>#N/A</v>
      </c>
      <c r="F3770" t="e">
        <f>IF(E3770="ORG 6 / ORG 1",_xlfn.XLOOKUP(D3770,'Zip Code Lookup'!$A$115:$A$148,'Zip Code Lookup'!$C$115:$C$148,"ORG 1"),"N/A")</f>
        <v>#N/A</v>
      </c>
    </row>
    <row r="3771" spans="5:6" x14ac:dyDescent="0.25">
      <c r="E3771" t="e">
        <f>_xlfn.XLOOKUP(_xlfn.XLOOKUP(D3771,'Zip Code Lookup'!$F$29:$F$1276,'Zip Code Lookup'!$G$29:$G$1276),'Data Entry'!$AC$2:$AC$85,'Data Entry'!$AD$2:$AD$85,"Not Found")</f>
        <v>#N/A</v>
      </c>
      <c r="F3771" t="e">
        <f>IF(E3771="ORG 6 / ORG 1",_xlfn.XLOOKUP(D3771,'Zip Code Lookup'!$A$115:$A$148,'Zip Code Lookup'!$C$115:$C$148,"ORG 1"),"N/A")</f>
        <v>#N/A</v>
      </c>
    </row>
    <row r="3772" spans="5:6" x14ac:dyDescent="0.25">
      <c r="E3772" t="e">
        <f>_xlfn.XLOOKUP(_xlfn.XLOOKUP(D3772,'Zip Code Lookup'!$F$29:$F$1276,'Zip Code Lookup'!$G$29:$G$1276),'Data Entry'!$AC$2:$AC$85,'Data Entry'!$AD$2:$AD$85,"Not Found")</f>
        <v>#N/A</v>
      </c>
      <c r="F3772" t="e">
        <f>IF(E3772="ORG 6 / ORG 1",_xlfn.XLOOKUP(D3772,'Zip Code Lookup'!$A$115:$A$148,'Zip Code Lookup'!$C$115:$C$148,"ORG 1"),"N/A")</f>
        <v>#N/A</v>
      </c>
    </row>
    <row r="3773" spans="5:6" x14ac:dyDescent="0.25">
      <c r="E3773" t="e">
        <f>_xlfn.XLOOKUP(_xlfn.XLOOKUP(D3773,'Zip Code Lookup'!$F$29:$F$1276,'Zip Code Lookup'!$G$29:$G$1276),'Data Entry'!$AC$2:$AC$85,'Data Entry'!$AD$2:$AD$85,"Not Found")</f>
        <v>#N/A</v>
      </c>
      <c r="F3773" t="e">
        <f>IF(E3773="ORG 6 / ORG 1",_xlfn.XLOOKUP(D3773,'Zip Code Lookup'!$A$115:$A$148,'Zip Code Lookup'!$C$115:$C$148,"ORG 1"),"N/A")</f>
        <v>#N/A</v>
      </c>
    </row>
    <row r="3774" spans="5:6" x14ac:dyDescent="0.25">
      <c r="E3774" t="e">
        <f>_xlfn.XLOOKUP(_xlfn.XLOOKUP(D3774,'Zip Code Lookup'!$F$29:$F$1276,'Zip Code Lookup'!$G$29:$G$1276),'Data Entry'!$AC$2:$AC$85,'Data Entry'!$AD$2:$AD$85,"Not Found")</f>
        <v>#N/A</v>
      </c>
      <c r="F3774" t="e">
        <f>IF(E3774="ORG 6 / ORG 1",_xlfn.XLOOKUP(D3774,'Zip Code Lookup'!$A$115:$A$148,'Zip Code Lookup'!$C$115:$C$148,"ORG 1"),"N/A")</f>
        <v>#N/A</v>
      </c>
    </row>
    <row r="3775" spans="5:6" x14ac:dyDescent="0.25">
      <c r="E3775" t="e">
        <f>_xlfn.XLOOKUP(_xlfn.XLOOKUP(D3775,'Zip Code Lookup'!$F$29:$F$1276,'Zip Code Lookup'!$G$29:$G$1276),'Data Entry'!$AC$2:$AC$85,'Data Entry'!$AD$2:$AD$85,"Not Found")</f>
        <v>#N/A</v>
      </c>
      <c r="F3775" t="e">
        <f>IF(E3775="ORG 6 / ORG 1",_xlfn.XLOOKUP(D3775,'Zip Code Lookup'!$A$115:$A$148,'Zip Code Lookup'!$C$115:$C$148,"ORG 1"),"N/A")</f>
        <v>#N/A</v>
      </c>
    </row>
    <row r="3776" spans="5:6" x14ac:dyDescent="0.25">
      <c r="E3776" t="e">
        <f>_xlfn.XLOOKUP(_xlfn.XLOOKUP(D3776,'Zip Code Lookup'!$F$29:$F$1276,'Zip Code Lookup'!$G$29:$G$1276),'Data Entry'!$AC$2:$AC$85,'Data Entry'!$AD$2:$AD$85,"Not Found")</f>
        <v>#N/A</v>
      </c>
      <c r="F3776" t="e">
        <f>IF(E3776="ORG 6 / ORG 1",_xlfn.XLOOKUP(D3776,'Zip Code Lookup'!$A$115:$A$148,'Zip Code Lookup'!$C$115:$C$148,"ORG 1"),"N/A")</f>
        <v>#N/A</v>
      </c>
    </row>
    <row r="3777" spans="5:6" x14ac:dyDescent="0.25">
      <c r="E3777" t="e">
        <f>_xlfn.XLOOKUP(_xlfn.XLOOKUP(D3777,'Zip Code Lookup'!$F$29:$F$1276,'Zip Code Lookup'!$G$29:$G$1276),'Data Entry'!$AC$2:$AC$85,'Data Entry'!$AD$2:$AD$85,"Not Found")</f>
        <v>#N/A</v>
      </c>
      <c r="F3777" t="e">
        <f>IF(E3777="ORG 6 / ORG 1",_xlfn.XLOOKUP(D3777,'Zip Code Lookup'!$A$115:$A$148,'Zip Code Lookup'!$C$115:$C$148,"ORG 1"),"N/A")</f>
        <v>#N/A</v>
      </c>
    </row>
    <row r="3778" spans="5:6" x14ac:dyDescent="0.25">
      <c r="E3778" t="e">
        <f>_xlfn.XLOOKUP(_xlfn.XLOOKUP(D3778,'Zip Code Lookup'!$F$29:$F$1276,'Zip Code Lookup'!$G$29:$G$1276),'Data Entry'!$AC$2:$AC$85,'Data Entry'!$AD$2:$AD$85,"Not Found")</f>
        <v>#N/A</v>
      </c>
      <c r="F3778" t="e">
        <f>IF(E3778="ORG 6 / ORG 1",_xlfn.XLOOKUP(D3778,'Zip Code Lookup'!$A$115:$A$148,'Zip Code Lookup'!$C$115:$C$148,"ORG 1"),"N/A")</f>
        <v>#N/A</v>
      </c>
    </row>
    <row r="3779" spans="5:6" x14ac:dyDescent="0.25">
      <c r="E3779" t="e">
        <f>_xlfn.XLOOKUP(_xlfn.XLOOKUP(D3779,'Zip Code Lookup'!$F$29:$F$1276,'Zip Code Lookup'!$G$29:$G$1276),'Data Entry'!$AC$2:$AC$85,'Data Entry'!$AD$2:$AD$85,"Not Found")</f>
        <v>#N/A</v>
      </c>
      <c r="F3779" t="e">
        <f>IF(E3779="ORG 6 / ORG 1",_xlfn.XLOOKUP(D3779,'Zip Code Lookup'!$A$115:$A$148,'Zip Code Lookup'!$C$115:$C$148,"ORG 1"),"N/A")</f>
        <v>#N/A</v>
      </c>
    </row>
    <row r="3780" spans="5:6" x14ac:dyDescent="0.25">
      <c r="E3780" t="e">
        <f>_xlfn.XLOOKUP(_xlfn.XLOOKUP(D3780,'Zip Code Lookup'!$F$29:$F$1276,'Zip Code Lookup'!$G$29:$G$1276),'Data Entry'!$AC$2:$AC$85,'Data Entry'!$AD$2:$AD$85,"Not Found")</f>
        <v>#N/A</v>
      </c>
      <c r="F3780" t="e">
        <f>IF(E3780="ORG 6 / ORG 1",_xlfn.XLOOKUP(D3780,'Zip Code Lookup'!$A$115:$A$148,'Zip Code Lookup'!$C$115:$C$148,"ORG 1"),"N/A")</f>
        <v>#N/A</v>
      </c>
    </row>
    <row r="3781" spans="5:6" x14ac:dyDescent="0.25">
      <c r="E3781" t="e">
        <f>_xlfn.XLOOKUP(_xlfn.XLOOKUP(D3781,'Zip Code Lookup'!$F$29:$F$1276,'Zip Code Lookup'!$G$29:$G$1276),'Data Entry'!$AC$2:$AC$85,'Data Entry'!$AD$2:$AD$85,"Not Found")</f>
        <v>#N/A</v>
      </c>
      <c r="F3781" t="e">
        <f>IF(E3781="ORG 6 / ORG 1",_xlfn.XLOOKUP(D3781,'Zip Code Lookup'!$A$115:$A$148,'Zip Code Lookup'!$C$115:$C$148,"ORG 1"),"N/A")</f>
        <v>#N/A</v>
      </c>
    </row>
    <row r="3782" spans="5:6" x14ac:dyDescent="0.25">
      <c r="E3782" t="e">
        <f>_xlfn.XLOOKUP(_xlfn.XLOOKUP(D3782,'Zip Code Lookup'!$F$29:$F$1276,'Zip Code Lookup'!$G$29:$G$1276),'Data Entry'!$AC$2:$AC$85,'Data Entry'!$AD$2:$AD$85,"Not Found")</f>
        <v>#N/A</v>
      </c>
      <c r="F3782" t="e">
        <f>IF(E3782="ORG 6 / ORG 1",_xlfn.XLOOKUP(D3782,'Zip Code Lookup'!$A$115:$A$148,'Zip Code Lookup'!$C$115:$C$148,"ORG 1"),"N/A")</f>
        <v>#N/A</v>
      </c>
    </row>
    <row r="3783" spans="5:6" x14ac:dyDescent="0.25">
      <c r="E3783" t="e">
        <f>_xlfn.XLOOKUP(_xlfn.XLOOKUP(D3783,'Zip Code Lookup'!$F$29:$F$1276,'Zip Code Lookup'!$G$29:$G$1276),'Data Entry'!$AC$2:$AC$85,'Data Entry'!$AD$2:$AD$85,"Not Found")</f>
        <v>#N/A</v>
      </c>
      <c r="F3783" t="e">
        <f>IF(E3783="ORG 6 / ORG 1",_xlfn.XLOOKUP(D3783,'Zip Code Lookup'!$A$115:$A$148,'Zip Code Lookup'!$C$115:$C$148,"ORG 1"),"N/A")</f>
        <v>#N/A</v>
      </c>
    </row>
    <row r="3784" spans="5:6" x14ac:dyDescent="0.25">
      <c r="E3784" t="e">
        <f>_xlfn.XLOOKUP(_xlfn.XLOOKUP(D3784,'Zip Code Lookup'!$F$29:$F$1276,'Zip Code Lookup'!$G$29:$G$1276),'Data Entry'!$AC$2:$AC$85,'Data Entry'!$AD$2:$AD$85,"Not Found")</f>
        <v>#N/A</v>
      </c>
      <c r="F3784" t="e">
        <f>IF(E3784="ORG 6 / ORG 1",_xlfn.XLOOKUP(D3784,'Zip Code Lookup'!$A$115:$A$148,'Zip Code Lookup'!$C$115:$C$148,"ORG 1"),"N/A")</f>
        <v>#N/A</v>
      </c>
    </row>
    <row r="3785" spans="5:6" x14ac:dyDescent="0.25">
      <c r="E3785" t="e">
        <f>_xlfn.XLOOKUP(_xlfn.XLOOKUP(D3785,'Zip Code Lookup'!$F$29:$F$1276,'Zip Code Lookup'!$G$29:$G$1276),'Data Entry'!$AC$2:$AC$85,'Data Entry'!$AD$2:$AD$85,"Not Found")</f>
        <v>#N/A</v>
      </c>
      <c r="F3785" t="e">
        <f>IF(E3785="ORG 6 / ORG 1",_xlfn.XLOOKUP(D3785,'Zip Code Lookup'!$A$115:$A$148,'Zip Code Lookup'!$C$115:$C$148,"ORG 1"),"N/A")</f>
        <v>#N/A</v>
      </c>
    </row>
    <row r="3786" spans="5:6" x14ac:dyDescent="0.25">
      <c r="E3786" t="e">
        <f>_xlfn.XLOOKUP(_xlfn.XLOOKUP(D3786,'Zip Code Lookup'!$F$29:$F$1276,'Zip Code Lookup'!$G$29:$G$1276),'Data Entry'!$AC$2:$AC$85,'Data Entry'!$AD$2:$AD$85,"Not Found")</f>
        <v>#N/A</v>
      </c>
      <c r="F3786" t="e">
        <f>IF(E3786="ORG 6 / ORG 1",_xlfn.XLOOKUP(D3786,'Zip Code Lookup'!$A$115:$A$148,'Zip Code Lookup'!$C$115:$C$148,"ORG 1"),"N/A")</f>
        <v>#N/A</v>
      </c>
    </row>
    <row r="3787" spans="5:6" x14ac:dyDescent="0.25">
      <c r="E3787" t="e">
        <f>_xlfn.XLOOKUP(_xlfn.XLOOKUP(D3787,'Zip Code Lookup'!$F$29:$F$1276,'Zip Code Lookup'!$G$29:$G$1276),'Data Entry'!$AC$2:$AC$85,'Data Entry'!$AD$2:$AD$85,"Not Found")</f>
        <v>#N/A</v>
      </c>
      <c r="F3787" t="e">
        <f>IF(E3787="ORG 6 / ORG 1",_xlfn.XLOOKUP(D3787,'Zip Code Lookup'!$A$115:$A$148,'Zip Code Lookup'!$C$115:$C$148,"ORG 1"),"N/A")</f>
        <v>#N/A</v>
      </c>
    </row>
    <row r="3788" spans="5:6" x14ac:dyDescent="0.25">
      <c r="E3788" t="e">
        <f>_xlfn.XLOOKUP(_xlfn.XLOOKUP(D3788,'Zip Code Lookup'!$F$29:$F$1276,'Zip Code Lookup'!$G$29:$G$1276),'Data Entry'!$AC$2:$AC$85,'Data Entry'!$AD$2:$AD$85,"Not Found")</f>
        <v>#N/A</v>
      </c>
      <c r="F3788" t="e">
        <f>IF(E3788="ORG 6 / ORG 1",_xlfn.XLOOKUP(D3788,'Zip Code Lookup'!$A$115:$A$148,'Zip Code Lookup'!$C$115:$C$148,"ORG 1"),"N/A")</f>
        <v>#N/A</v>
      </c>
    </row>
    <row r="3789" spans="5:6" x14ac:dyDescent="0.25">
      <c r="E3789" t="e">
        <f>_xlfn.XLOOKUP(_xlfn.XLOOKUP(D3789,'Zip Code Lookup'!$F$29:$F$1276,'Zip Code Lookup'!$G$29:$G$1276),'Data Entry'!$AC$2:$AC$85,'Data Entry'!$AD$2:$AD$85,"Not Found")</f>
        <v>#N/A</v>
      </c>
      <c r="F3789" t="e">
        <f>IF(E3789="ORG 6 / ORG 1",_xlfn.XLOOKUP(D3789,'Zip Code Lookup'!$A$115:$A$148,'Zip Code Lookup'!$C$115:$C$148,"ORG 1"),"N/A")</f>
        <v>#N/A</v>
      </c>
    </row>
    <row r="3790" spans="5:6" x14ac:dyDescent="0.25">
      <c r="E3790" t="e">
        <f>_xlfn.XLOOKUP(_xlfn.XLOOKUP(D3790,'Zip Code Lookup'!$F$29:$F$1276,'Zip Code Lookup'!$G$29:$G$1276),'Data Entry'!$AC$2:$AC$85,'Data Entry'!$AD$2:$AD$85,"Not Found")</f>
        <v>#N/A</v>
      </c>
      <c r="F3790" t="e">
        <f>IF(E3790="ORG 6 / ORG 1",_xlfn.XLOOKUP(D3790,'Zip Code Lookup'!$A$115:$A$148,'Zip Code Lookup'!$C$115:$C$148,"ORG 1"),"N/A")</f>
        <v>#N/A</v>
      </c>
    </row>
    <row r="3791" spans="5:6" x14ac:dyDescent="0.25">
      <c r="E3791" t="e">
        <f>_xlfn.XLOOKUP(_xlfn.XLOOKUP(D3791,'Zip Code Lookup'!$F$29:$F$1276,'Zip Code Lookup'!$G$29:$G$1276),'Data Entry'!$AC$2:$AC$85,'Data Entry'!$AD$2:$AD$85,"Not Found")</f>
        <v>#N/A</v>
      </c>
      <c r="F3791" t="e">
        <f>IF(E3791="ORG 6 / ORG 1",_xlfn.XLOOKUP(D3791,'Zip Code Lookup'!$A$115:$A$148,'Zip Code Lookup'!$C$115:$C$148,"ORG 1"),"N/A")</f>
        <v>#N/A</v>
      </c>
    </row>
    <row r="3792" spans="5:6" x14ac:dyDescent="0.25">
      <c r="E3792" t="e">
        <f>_xlfn.XLOOKUP(_xlfn.XLOOKUP(D3792,'Zip Code Lookup'!$F$29:$F$1276,'Zip Code Lookup'!$G$29:$G$1276),'Data Entry'!$AC$2:$AC$85,'Data Entry'!$AD$2:$AD$85,"Not Found")</f>
        <v>#N/A</v>
      </c>
      <c r="F3792" t="e">
        <f>IF(E3792="ORG 6 / ORG 1",_xlfn.XLOOKUP(D3792,'Zip Code Lookup'!$A$115:$A$148,'Zip Code Lookup'!$C$115:$C$148,"ORG 1"),"N/A")</f>
        <v>#N/A</v>
      </c>
    </row>
    <row r="3793" spans="5:6" x14ac:dyDescent="0.25">
      <c r="E3793" t="e">
        <f>_xlfn.XLOOKUP(_xlfn.XLOOKUP(D3793,'Zip Code Lookup'!$F$29:$F$1276,'Zip Code Lookup'!$G$29:$G$1276),'Data Entry'!$AC$2:$AC$85,'Data Entry'!$AD$2:$AD$85,"Not Found")</f>
        <v>#N/A</v>
      </c>
      <c r="F3793" t="e">
        <f>IF(E3793="ORG 6 / ORG 1",_xlfn.XLOOKUP(D3793,'Zip Code Lookup'!$A$115:$A$148,'Zip Code Lookup'!$C$115:$C$148,"ORG 1"),"N/A")</f>
        <v>#N/A</v>
      </c>
    </row>
    <row r="3794" spans="5:6" x14ac:dyDescent="0.25">
      <c r="E3794" t="e">
        <f>_xlfn.XLOOKUP(_xlfn.XLOOKUP(D3794,'Zip Code Lookup'!$F$29:$F$1276,'Zip Code Lookup'!$G$29:$G$1276),'Data Entry'!$AC$2:$AC$85,'Data Entry'!$AD$2:$AD$85,"Not Found")</f>
        <v>#N/A</v>
      </c>
      <c r="F3794" t="e">
        <f>IF(E3794="ORG 6 / ORG 1",_xlfn.XLOOKUP(D3794,'Zip Code Lookup'!$A$115:$A$148,'Zip Code Lookup'!$C$115:$C$148,"ORG 1"),"N/A")</f>
        <v>#N/A</v>
      </c>
    </row>
    <row r="3795" spans="5:6" x14ac:dyDescent="0.25">
      <c r="E3795" t="e">
        <f>_xlfn.XLOOKUP(_xlfn.XLOOKUP(D3795,'Zip Code Lookup'!$F$29:$F$1276,'Zip Code Lookup'!$G$29:$G$1276),'Data Entry'!$AC$2:$AC$85,'Data Entry'!$AD$2:$AD$85,"Not Found")</f>
        <v>#N/A</v>
      </c>
      <c r="F3795" t="e">
        <f>IF(E3795="ORG 6 / ORG 1",_xlfn.XLOOKUP(D3795,'Zip Code Lookup'!$A$115:$A$148,'Zip Code Lookup'!$C$115:$C$148,"ORG 1"),"N/A")</f>
        <v>#N/A</v>
      </c>
    </row>
    <row r="3796" spans="5:6" x14ac:dyDescent="0.25">
      <c r="E3796" t="e">
        <f>_xlfn.XLOOKUP(_xlfn.XLOOKUP(D3796,'Zip Code Lookup'!$F$29:$F$1276,'Zip Code Lookup'!$G$29:$G$1276),'Data Entry'!$AC$2:$AC$85,'Data Entry'!$AD$2:$AD$85,"Not Found")</f>
        <v>#N/A</v>
      </c>
      <c r="F3796" t="e">
        <f>IF(E3796="ORG 6 / ORG 1",_xlfn.XLOOKUP(D3796,'Zip Code Lookup'!$A$115:$A$148,'Zip Code Lookup'!$C$115:$C$148,"ORG 1"),"N/A")</f>
        <v>#N/A</v>
      </c>
    </row>
    <row r="3797" spans="5:6" x14ac:dyDescent="0.25">
      <c r="E3797" t="e">
        <f>_xlfn.XLOOKUP(_xlfn.XLOOKUP(D3797,'Zip Code Lookup'!$F$29:$F$1276,'Zip Code Lookup'!$G$29:$G$1276),'Data Entry'!$AC$2:$AC$85,'Data Entry'!$AD$2:$AD$85,"Not Found")</f>
        <v>#N/A</v>
      </c>
      <c r="F3797" t="e">
        <f>IF(E3797="ORG 6 / ORG 1",_xlfn.XLOOKUP(D3797,'Zip Code Lookup'!$A$115:$A$148,'Zip Code Lookup'!$C$115:$C$148,"ORG 1"),"N/A")</f>
        <v>#N/A</v>
      </c>
    </row>
    <row r="3798" spans="5:6" x14ac:dyDescent="0.25">
      <c r="E3798" t="e">
        <f>_xlfn.XLOOKUP(_xlfn.XLOOKUP(D3798,'Zip Code Lookup'!$F$29:$F$1276,'Zip Code Lookup'!$G$29:$G$1276),'Data Entry'!$AC$2:$AC$85,'Data Entry'!$AD$2:$AD$85,"Not Found")</f>
        <v>#N/A</v>
      </c>
      <c r="F3798" t="e">
        <f>IF(E3798="ORG 6 / ORG 1",_xlfn.XLOOKUP(D3798,'Zip Code Lookup'!$A$115:$A$148,'Zip Code Lookup'!$C$115:$C$148,"ORG 1"),"N/A")</f>
        <v>#N/A</v>
      </c>
    </row>
    <row r="3799" spans="5:6" x14ac:dyDescent="0.25">
      <c r="E3799" t="e">
        <f>_xlfn.XLOOKUP(_xlfn.XLOOKUP(D3799,'Zip Code Lookup'!$F$29:$F$1276,'Zip Code Lookup'!$G$29:$G$1276),'Data Entry'!$AC$2:$AC$85,'Data Entry'!$AD$2:$AD$85,"Not Found")</f>
        <v>#N/A</v>
      </c>
      <c r="F3799" t="e">
        <f>IF(E3799="ORG 6 / ORG 1",_xlfn.XLOOKUP(D3799,'Zip Code Lookup'!$A$115:$A$148,'Zip Code Lookup'!$C$115:$C$148,"ORG 1"),"N/A")</f>
        <v>#N/A</v>
      </c>
    </row>
    <row r="3800" spans="5:6" x14ac:dyDescent="0.25">
      <c r="E3800" t="e">
        <f>_xlfn.XLOOKUP(_xlfn.XLOOKUP(D3800,'Zip Code Lookup'!$F$29:$F$1276,'Zip Code Lookup'!$G$29:$G$1276),'Data Entry'!$AC$2:$AC$85,'Data Entry'!$AD$2:$AD$85,"Not Found")</f>
        <v>#N/A</v>
      </c>
      <c r="F3800" t="e">
        <f>IF(E3800="ORG 6 / ORG 1",_xlfn.XLOOKUP(D3800,'Zip Code Lookup'!$A$115:$A$148,'Zip Code Lookup'!$C$115:$C$148,"ORG 1"),"N/A")</f>
        <v>#N/A</v>
      </c>
    </row>
    <row r="3801" spans="5:6" x14ac:dyDescent="0.25">
      <c r="E3801" t="e">
        <f>_xlfn.XLOOKUP(_xlfn.XLOOKUP(D3801,'Zip Code Lookup'!$F$29:$F$1276,'Zip Code Lookup'!$G$29:$G$1276),'Data Entry'!$AC$2:$AC$85,'Data Entry'!$AD$2:$AD$85,"Not Found")</f>
        <v>#N/A</v>
      </c>
      <c r="F3801" t="e">
        <f>IF(E3801="ORG 6 / ORG 1",_xlfn.XLOOKUP(D3801,'Zip Code Lookup'!$A$115:$A$148,'Zip Code Lookup'!$C$115:$C$148,"ORG 1"),"N/A")</f>
        <v>#N/A</v>
      </c>
    </row>
    <row r="3802" spans="5:6" x14ac:dyDescent="0.25">
      <c r="E3802" t="e">
        <f>_xlfn.XLOOKUP(_xlfn.XLOOKUP(D3802,'Zip Code Lookup'!$F$29:$F$1276,'Zip Code Lookup'!$G$29:$G$1276),'Data Entry'!$AC$2:$AC$85,'Data Entry'!$AD$2:$AD$85,"Not Found")</f>
        <v>#N/A</v>
      </c>
      <c r="F3802" t="e">
        <f>IF(E3802="ORG 6 / ORG 1",_xlfn.XLOOKUP(D3802,'Zip Code Lookup'!$A$115:$A$148,'Zip Code Lookup'!$C$115:$C$148,"ORG 1"),"N/A")</f>
        <v>#N/A</v>
      </c>
    </row>
    <row r="3803" spans="5:6" x14ac:dyDescent="0.25">
      <c r="E3803" t="e">
        <f>_xlfn.XLOOKUP(_xlfn.XLOOKUP(D3803,'Zip Code Lookup'!$F$29:$F$1276,'Zip Code Lookup'!$G$29:$G$1276),'Data Entry'!$AC$2:$AC$85,'Data Entry'!$AD$2:$AD$85,"Not Found")</f>
        <v>#N/A</v>
      </c>
      <c r="F3803" t="e">
        <f>IF(E3803="ORG 6 / ORG 1",_xlfn.XLOOKUP(D3803,'Zip Code Lookup'!$A$115:$A$148,'Zip Code Lookup'!$C$115:$C$148,"ORG 1"),"N/A")</f>
        <v>#N/A</v>
      </c>
    </row>
    <row r="3804" spans="5:6" x14ac:dyDescent="0.25">
      <c r="E3804" t="e">
        <f>_xlfn.XLOOKUP(_xlfn.XLOOKUP(D3804,'Zip Code Lookup'!$F$29:$F$1276,'Zip Code Lookup'!$G$29:$G$1276),'Data Entry'!$AC$2:$AC$85,'Data Entry'!$AD$2:$AD$85,"Not Found")</f>
        <v>#N/A</v>
      </c>
      <c r="F3804" t="e">
        <f>IF(E3804="ORG 6 / ORG 1",_xlfn.XLOOKUP(D3804,'Zip Code Lookup'!$A$115:$A$148,'Zip Code Lookup'!$C$115:$C$148,"ORG 1"),"N/A")</f>
        <v>#N/A</v>
      </c>
    </row>
    <row r="3805" spans="5:6" x14ac:dyDescent="0.25">
      <c r="E3805" t="e">
        <f>_xlfn.XLOOKUP(_xlfn.XLOOKUP(D3805,'Zip Code Lookup'!$F$29:$F$1276,'Zip Code Lookup'!$G$29:$G$1276),'Data Entry'!$AC$2:$AC$85,'Data Entry'!$AD$2:$AD$85,"Not Found")</f>
        <v>#N/A</v>
      </c>
      <c r="F3805" t="e">
        <f>IF(E3805="ORG 6 / ORG 1",_xlfn.XLOOKUP(D3805,'Zip Code Lookup'!$A$115:$A$148,'Zip Code Lookup'!$C$115:$C$148,"ORG 1"),"N/A")</f>
        <v>#N/A</v>
      </c>
    </row>
    <row r="3806" spans="5:6" x14ac:dyDescent="0.25">
      <c r="E3806" t="e">
        <f>_xlfn.XLOOKUP(_xlfn.XLOOKUP(D3806,'Zip Code Lookup'!$F$29:$F$1276,'Zip Code Lookup'!$G$29:$G$1276),'Data Entry'!$AC$2:$AC$85,'Data Entry'!$AD$2:$AD$85,"Not Found")</f>
        <v>#N/A</v>
      </c>
      <c r="F3806" t="e">
        <f>IF(E3806="ORG 6 / ORG 1",_xlfn.XLOOKUP(D3806,'Zip Code Lookup'!$A$115:$A$148,'Zip Code Lookup'!$C$115:$C$148,"ORG 1"),"N/A")</f>
        <v>#N/A</v>
      </c>
    </row>
    <row r="3807" spans="5:6" x14ac:dyDescent="0.25">
      <c r="E3807" t="e">
        <f>_xlfn.XLOOKUP(_xlfn.XLOOKUP(D3807,'Zip Code Lookup'!$F$29:$F$1276,'Zip Code Lookup'!$G$29:$G$1276),'Data Entry'!$AC$2:$AC$85,'Data Entry'!$AD$2:$AD$85,"Not Found")</f>
        <v>#N/A</v>
      </c>
      <c r="F3807" t="e">
        <f>IF(E3807="ORG 6 / ORG 1",_xlfn.XLOOKUP(D3807,'Zip Code Lookup'!$A$115:$A$148,'Zip Code Lookup'!$C$115:$C$148,"ORG 1"),"N/A")</f>
        <v>#N/A</v>
      </c>
    </row>
    <row r="3808" spans="5:6" x14ac:dyDescent="0.25">
      <c r="E3808" t="e">
        <f>_xlfn.XLOOKUP(_xlfn.XLOOKUP(D3808,'Zip Code Lookup'!$F$29:$F$1276,'Zip Code Lookup'!$G$29:$G$1276),'Data Entry'!$AC$2:$AC$85,'Data Entry'!$AD$2:$AD$85,"Not Found")</f>
        <v>#N/A</v>
      </c>
      <c r="F3808" t="e">
        <f>IF(E3808="ORG 6 / ORG 1",_xlfn.XLOOKUP(D3808,'Zip Code Lookup'!$A$115:$A$148,'Zip Code Lookup'!$C$115:$C$148,"ORG 1"),"N/A")</f>
        <v>#N/A</v>
      </c>
    </row>
    <row r="3809" spans="5:6" x14ac:dyDescent="0.25">
      <c r="E3809" t="e">
        <f>_xlfn.XLOOKUP(_xlfn.XLOOKUP(D3809,'Zip Code Lookup'!$F$29:$F$1276,'Zip Code Lookup'!$G$29:$G$1276),'Data Entry'!$AC$2:$AC$85,'Data Entry'!$AD$2:$AD$85,"Not Found")</f>
        <v>#N/A</v>
      </c>
      <c r="F3809" t="e">
        <f>IF(E3809="ORG 6 / ORG 1",_xlfn.XLOOKUP(D3809,'Zip Code Lookup'!$A$115:$A$148,'Zip Code Lookup'!$C$115:$C$148,"ORG 1"),"N/A")</f>
        <v>#N/A</v>
      </c>
    </row>
    <row r="3810" spans="5:6" x14ac:dyDescent="0.25">
      <c r="E3810" t="e">
        <f>_xlfn.XLOOKUP(_xlfn.XLOOKUP(D3810,'Zip Code Lookup'!$F$29:$F$1276,'Zip Code Lookup'!$G$29:$G$1276),'Data Entry'!$AC$2:$AC$85,'Data Entry'!$AD$2:$AD$85,"Not Found")</f>
        <v>#N/A</v>
      </c>
      <c r="F3810" t="e">
        <f>IF(E3810="ORG 6 / ORG 1",_xlfn.XLOOKUP(D3810,'Zip Code Lookup'!$A$115:$A$148,'Zip Code Lookup'!$C$115:$C$148,"ORG 1"),"N/A")</f>
        <v>#N/A</v>
      </c>
    </row>
    <row r="3811" spans="5:6" x14ac:dyDescent="0.25">
      <c r="E3811" t="e">
        <f>_xlfn.XLOOKUP(_xlfn.XLOOKUP(D3811,'Zip Code Lookup'!$F$29:$F$1276,'Zip Code Lookup'!$G$29:$G$1276),'Data Entry'!$AC$2:$AC$85,'Data Entry'!$AD$2:$AD$85,"Not Found")</f>
        <v>#N/A</v>
      </c>
      <c r="F3811" t="e">
        <f>IF(E3811="ORG 6 / ORG 1",_xlfn.XLOOKUP(D3811,'Zip Code Lookup'!$A$115:$A$148,'Zip Code Lookup'!$C$115:$C$148,"ORG 1"),"N/A")</f>
        <v>#N/A</v>
      </c>
    </row>
    <row r="3812" spans="5:6" x14ac:dyDescent="0.25">
      <c r="E3812" t="e">
        <f>_xlfn.XLOOKUP(_xlfn.XLOOKUP(D3812,'Zip Code Lookup'!$F$29:$F$1276,'Zip Code Lookup'!$G$29:$G$1276),'Data Entry'!$AC$2:$AC$85,'Data Entry'!$AD$2:$AD$85,"Not Found")</f>
        <v>#N/A</v>
      </c>
      <c r="F3812" t="e">
        <f>IF(E3812="ORG 6 / ORG 1",_xlfn.XLOOKUP(D3812,'Zip Code Lookup'!$A$115:$A$148,'Zip Code Lookup'!$C$115:$C$148,"ORG 1"),"N/A")</f>
        <v>#N/A</v>
      </c>
    </row>
    <row r="3813" spans="5:6" x14ac:dyDescent="0.25">
      <c r="E3813" t="e">
        <f>_xlfn.XLOOKUP(_xlfn.XLOOKUP(D3813,'Zip Code Lookup'!$F$29:$F$1276,'Zip Code Lookup'!$G$29:$G$1276),'Data Entry'!$AC$2:$AC$85,'Data Entry'!$AD$2:$AD$85,"Not Found")</f>
        <v>#N/A</v>
      </c>
      <c r="F3813" t="e">
        <f>IF(E3813="ORG 6 / ORG 1",_xlfn.XLOOKUP(D3813,'Zip Code Lookup'!$A$115:$A$148,'Zip Code Lookup'!$C$115:$C$148,"ORG 1"),"N/A")</f>
        <v>#N/A</v>
      </c>
    </row>
    <row r="3814" spans="5:6" x14ac:dyDescent="0.25">
      <c r="E3814" t="e">
        <f>_xlfn.XLOOKUP(_xlfn.XLOOKUP(D3814,'Zip Code Lookup'!$F$29:$F$1276,'Zip Code Lookup'!$G$29:$G$1276),'Data Entry'!$AC$2:$AC$85,'Data Entry'!$AD$2:$AD$85,"Not Found")</f>
        <v>#N/A</v>
      </c>
      <c r="F3814" t="e">
        <f>IF(E3814="ORG 6 / ORG 1",_xlfn.XLOOKUP(D3814,'Zip Code Lookup'!$A$115:$A$148,'Zip Code Lookup'!$C$115:$C$148,"ORG 1"),"N/A")</f>
        <v>#N/A</v>
      </c>
    </row>
    <row r="3815" spans="5:6" x14ac:dyDescent="0.25">
      <c r="E3815" t="e">
        <f>_xlfn.XLOOKUP(_xlfn.XLOOKUP(D3815,'Zip Code Lookup'!$F$29:$F$1276,'Zip Code Lookup'!$G$29:$G$1276),'Data Entry'!$AC$2:$AC$85,'Data Entry'!$AD$2:$AD$85,"Not Found")</f>
        <v>#N/A</v>
      </c>
      <c r="F3815" t="e">
        <f>IF(E3815="ORG 6 / ORG 1",_xlfn.XLOOKUP(D3815,'Zip Code Lookup'!$A$115:$A$148,'Zip Code Lookup'!$C$115:$C$148,"ORG 1"),"N/A")</f>
        <v>#N/A</v>
      </c>
    </row>
    <row r="3816" spans="5:6" x14ac:dyDescent="0.25">
      <c r="E3816" t="e">
        <f>_xlfn.XLOOKUP(_xlfn.XLOOKUP(D3816,'Zip Code Lookup'!$F$29:$F$1276,'Zip Code Lookup'!$G$29:$G$1276),'Data Entry'!$AC$2:$AC$85,'Data Entry'!$AD$2:$AD$85,"Not Found")</f>
        <v>#N/A</v>
      </c>
      <c r="F3816" t="e">
        <f>IF(E3816="ORG 6 / ORG 1",_xlfn.XLOOKUP(D3816,'Zip Code Lookup'!$A$115:$A$148,'Zip Code Lookup'!$C$115:$C$148,"ORG 1"),"N/A")</f>
        <v>#N/A</v>
      </c>
    </row>
    <row r="3817" spans="5:6" x14ac:dyDescent="0.25">
      <c r="E3817" t="e">
        <f>_xlfn.XLOOKUP(_xlfn.XLOOKUP(D3817,'Zip Code Lookup'!$F$29:$F$1276,'Zip Code Lookup'!$G$29:$G$1276),'Data Entry'!$AC$2:$AC$85,'Data Entry'!$AD$2:$AD$85,"Not Found")</f>
        <v>#N/A</v>
      </c>
      <c r="F3817" t="e">
        <f>IF(E3817="ORG 6 / ORG 1",_xlfn.XLOOKUP(D3817,'Zip Code Lookup'!$A$115:$A$148,'Zip Code Lookup'!$C$115:$C$148,"ORG 1"),"N/A")</f>
        <v>#N/A</v>
      </c>
    </row>
    <row r="3818" spans="5:6" x14ac:dyDescent="0.25">
      <c r="E3818" t="e">
        <f>_xlfn.XLOOKUP(_xlfn.XLOOKUP(D3818,'Zip Code Lookup'!$F$29:$F$1276,'Zip Code Lookup'!$G$29:$G$1276),'Data Entry'!$AC$2:$AC$85,'Data Entry'!$AD$2:$AD$85,"Not Found")</f>
        <v>#N/A</v>
      </c>
      <c r="F3818" t="e">
        <f>IF(E3818="ORG 6 / ORG 1",_xlfn.XLOOKUP(D3818,'Zip Code Lookup'!$A$115:$A$148,'Zip Code Lookup'!$C$115:$C$148,"ORG 1"),"N/A")</f>
        <v>#N/A</v>
      </c>
    </row>
    <row r="3819" spans="5:6" x14ac:dyDescent="0.25">
      <c r="E3819" t="e">
        <f>_xlfn.XLOOKUP(_xlfn.XLOOKUP(D3819,'Zip Code Lookup'!$F$29:$F$1276,'Zip Code Lookup'!$G$29:$G$1276),'Data Entry'!$AC$2:$AC$85,'Data Entry'!$AD$2:$AD$85,"Not Found")</f>
        <v>#N/A</v>
      </c>
      <c r="F3819" t="e">
        <f>IF(E3819="ORG 6 / ORG 1",_xlfn.XLOOKUP(D3819,'Zip Code Lookup'!$A$115:$A$148,'Zip Code Lookup'!$C$115:$C$148,"ORG 1"),"N/A")</f>
        <v>#N/A</v>
      </c>
    </row>
    <row r="3820" spans="5:6" x14ac:dyDescent="0.25">
      <c r="E3820" t="e">
        <f>_xlfn.XLOOKUP(_xlfn.XLOOKUP(D3820,'Zip Code Lookup'!$F$29:$F$1276,'Zip Code Lookup'!$G$29:$G$1276),'Data Entry'!$AC$2:$AC$85,'Data Entry'!$AD$2:$AD$85,"Not Found")</f>
        <v>#N/A</v>
      </c>
      <c r="F3820" t="e">
        <f>IF(E3820="ORG 6 / ORG 1",_xlfn.XLOOKUP(D3820,'Zip Code Lookup'!$A$115:$A$148,'Zip Code Lookup'!$C$115:$C$148,"ORG 1"),"N/A")</f>
        <v>#N/A</v>
      </c>
    </row>
    <row r="3821" spans="5:6" x14ac:dyDescent="0.25">
      <c r="E3821" t="e">
        <f>_xlfn.XLOOKUP(_xlfn.XLOOKUP(D3821,'Zip Code Lookup'!$F$29:$F$1276,'Zip Code Lookup'!$G$29:$G$1276),'Data Entry'!$AC$2:$AC$85,'Data Entry'!$AD$2:$AD$85,"Not Found")</f>
        <v>#N/A</v>
      </c>
      <c r="F3821" t="e">
        <f>IF(E3821="ORG 6 / ORG 1",_xlfn.XLOOKUP(D3821,'Zip Code Lookup'!$A$115:$A$148,'Zip Code Lookup'!$C$115:$C$148,"ORG 1"),"N/A")</f>
        <v>#N/A</v>
      </c>
    </row>
    <row r="3822" spans="5:6" x14ac:dyDescent="0.25">
      <c r="E3822" t="e">
        <f>_xlfn.XLOOKUP(_xlfn.XLOOKUP(D3822,'Zip Code Lookup'!$F$29:$F$1276,'Zip Code Lookup'!$G$29:$G$1276),'Data Entry'!$AC$2:$AC$85,'Data Entry'!$AD$2:$AD$85,"Not Found")</f>
        <v>#N/A</v>
      </c>
      <c r="F3822" t="e">
        <f>IF(E3822="ORG 6 / ORG 1",_xlfn.XLOOKUP(D3822,'Zip Code Lookup'!$A$115:$A$148,'Zip Code Lookup'!$C$115:$C$148,"ORG 1"),"N/A")</f>
        <v>#N/A</v>
      </c>
    </row>
    <row r="3823" spans="5:6" x14ac:dyDescent="0.25">
      <c r="E3823" t="e">
        <f>_xlfn.XLOOKUP(_xlfn.XLOOKUP(D3823,'Zip Code Lookup'!$F$29:$F$1276,'Zip Code Lookup'!$G$29:$G$1276),'Data Entry'!$AC$2:$AC$85,'Data Entry'!$AD$2:$AD$85,"Not Found")</f>
        <v>#N/A</v>
      </c>
      <c r="F3823" t="e">
        <f>IF(E3823="ORG 6 / ORG 1",_xlfn.XLOOKUP(D3823,'Zip Code Lookup'!$A$115:$A$148,'Zip Code Lookup'!$C$115:$C$148,"ORG 1"),"N/A")</f>
        <v>#N/A</v>
      </c>
    </row>
    <row r="3824" spans="5:6" x14ac:dyDescent="0.25">
      <c r="E3824" t="e">
        <f>_xlfn.XLOOKUP(_xlfn.XLOOKUP(D3824,'Zip Code Lookup'!$F$29:$F$1276,'Zip Code Lookup'!$G$29:$G$1276),'Data Entry'!$AC$2:$AC$85,'Data Entry'!$AD$2:$AD$85,"Not Found")</f>
        <v>#N/A</v>
      </c>
      <c r="F3824" t="e">
        <f>IF(E3824="ORG 6 / ORG 1",_xlfn.XLOOKUP(D3824,'Zip Code Lookup'!$A$115:$A$148,'Zip Code Lookup'!$C$115:$C$148,"ORG 1"),"N/A")</f>
        <v>#N/A</v>
      </c>
    </row>
    <row r="3825" spans="5:6" x14ac:dyDescent="0.25">
      <c r="E3825" t="e">
        <f>_xlfn.XLOOKUP(_xlfn.XLOOKUP(D3825,'Zip Code Lookup'!$F$29:$F$1276,'Zip Code Lookup'!$G$29:$G$1276),'Data Entry'!$AC$2:$AC$85,'Data Entry'!$AD$2:$AD$85,"Not Found")</f>
        <v>#N/A</v>
      </c>
      <c r="F3825" t="e">
        <f>IF(E3825="ORG 6 / ORG 1",_xlfn.XLOOKUP(D3825,'Zip Code Lookup'!$A$115:$A$148,'Zip Code Lookup'!$C$115:$C$148,"ORG 1"),"N/A")</f>
        <v>#N/A</v>
      </c>
    </row>
    <row r="3826" spans="5:6" x14ac:dyDescent="0.25">
      <c r="E3826" t="e">
        <f>_xlfn.XLOOKUP(_xlfn.XLOOKUP(D3826,'Zip Code Lookup'!$F$29:$F$1276,'Zip Code Lookup'!$G$29:$G$1276),'Data Entry'!$AC$2:$AC$85,'Data Entry'!$AD$2:$AD$85,"Not Found")</f>
        <v>#N/A</v>
      </c>
      <c r="F3826" t="e">
        <f>IF(E3826="ORG 6 / ORG 1",_xlfn.XLOOKUP(D3826,'Zip Code Lookup'!$A$115:$A$148,'Zip Code Lookup'!$C$115:$C$148,"ORG 1"),"N/A")</f>
        <v>#N/A</v>
      </c>
    </row>
    <row r="3827" spans="5:6" x14ac:dyDescent="0.25">
      <c r="E3827" t="e">
        <f>_xlfn.XLOOKUP(_xlfn.XLOOKUP(D3827,'Zip Code Lookup'!$F$29:$F$1276,'Zip Code Lookup'!$G$29:$G$1276),'Data Entry'!$AC$2:$AC$85,'Data Entry'!$AD$2:$AD$85,"Not Found")</f>
        <v>#N/A</v>
      </c>
      <c r="F3827" t="e">
        <f>IF(E3827="ORG 6 / ORG 1",_xlfn.XLOOKUP(D3827,'Zip Code Lookup'!$A$115:$A$148,'Zip Code Lookup'!$C$115:$C$148,"ORG 1"),"N/A")</f>
        <v>#N/A</v>
      </c>
    </row>
    <row r="3828" spans="5:6" x14ac:dyDescent="0.25">
      <c r="E3828" t="e">
        <f>_xlfn.XLOOKUP(_xlfn.XLOOKUP(D3828,'Zip Code Lookup'!$F$29:$F$1276,'Zip Code Lookup'!$G$29:$G$1276),'Data Entry'!$AC$2:$AC$85,'Data Entry'!$AD$2:$AD$85,"Not Found")</f>
        <v>#N/A</v>
      </c>
      <c r="F3828" t="e">
        <f>IF(E3828="ORG 6 / ORG 1",_xlfn.XLOOKUP(D3828,'Zip Code Lookup'!$A$115:$A$148,'Zip Code Lookup'!$C$115:$C$148,"ORG 1"),"N/A")</f>
        <v>#N/A</v>
      </c>
    </row>
    <row r="3829" spans="5:6" x14ac:dyDescent="0.25">
      <c r="E3829" t="e">
        <f>_xlfn.XLOOKUP(_xlfn.XLOOKUP(D3829,'Zip Code Lookup'!$F$29:$F$1276,'Zip Code Lookup'!$G$29:$G$1276),'Data Entry'!$AC$2:$AC$85,'Data Entry'!$AD$2:$AD$85,"Not Found")</f>
        <v>#N/A</v>
      </c>
      <c r="F3829" t="e">
        <f>IF(E3829="ORG 6 / ORG 1",_xlfn.XLOOKUP(D3829,'Zip Code Lookup'!$A$115:$A$148,'Zip Code Lookup'!$C$115:$C$148,"ORG 1"),"N/A")</f>
        <v>#N/A</v>
      </c>
    </row>
    <row r="3830" spans="5:6" x14ac:dyDescent="0.25">
      <c r="E3830" t="e">
        <f>_xlfn.XLOOKUP(_xlfn.XLOOKUP(D3830,'Zip Code Lookup'!$F$29:$F$1276,'Zip Code Lookup'!$G$29:$G$1276),'Data Entry'!$AC$2:$AC$85,'Data Entry'!$AD$2:$AD$85,"Not Found")</f>
        <v>#N/A</v>
      </c>
      <c r="F3830" t="e">
        <f>IF(E3830="ORG 6 / ORG 1",_xlfn.XLOOKUP(D3830,'Zip Code Lookup'!$A$115:$A$148,'Zip Code Lookup'!$C$115:$C$148,"ORG 1"),"N/A")</f>
        <v>#N/A</v>
      </c>
    </row>
    <row r="3831" spans="5:6" x14ac:dyDescent="0.25">
      <c r="E3831" t="e">
        <f>_xlfn.XLOOKUP(_xlfn.XLOOKUP(D3831,'Zip Code Lookup'!$F$29:$F$1276,'Zip Code Lookup'!$G$29:$G$1276),'Data Entry'!$AC$2:$AC$85,'Data Entry'!$AD$2:$AD$85,"Not Found")</f>
        <v>#N/A</v>
      </c>
      <c r="F3831" t="e">
        <f>IF(E3831="ORG 6 / ORG 1",_xlfn.XLOOKUP(D3831,'Zip Code Lookup'!$A$115:$A$148,'Zip Code Lookup'!$C$115:$C$148,"ORG 1"),"N/A")</f>
        <v>#N/A</v>
      </c>
    </row>
    <row r="3832" spans="5:6" x14ac:dyDescent="0.25">
      <c r="E3832" t="e">
        <f>_xlfn.XLOOKUP(_xlfn.XLOOKUP(D3832,'Zip Code Lookup'!$F$29:$F$1276,'Zip Code Lookup'!$G$29:$G$1276),'Data Entry'!$AC$2:$AC$85,'Data Entry'!$AD$2:$AD$85,"Not Found")</f>
        <v>#N/A</v>
      </c>
      <c r="F3832" t="e">
        <f>IF(E3832="ORG 6 / ORG 1",_xlfn.XLOOKUP(D3832,'Zip Code Lookup'!$A$115:$A$148,'Zip Code Lookup'!$C$115:$C$148,"ORG 1"),"N/A")</f>
        <v>#N/A</v>
      </c>
    </row>
    <row r="3833" spans="5:6" x14ac:dyDescent="0.25">
      <c r="E3833" t="e">
        <f>_xlfn.XLOOKUP(_xlfn.XLOOKUP(D3833,'Zip Code Lookup'!$F$29:$F$1276,'Zip Code Lookup'!$G$29:$G$1276),'Data Entry'!$AC$2:$AC$85,'Data Entry'!$AD$2:$AD$85,"Not Found")</f>
        <v>#N/A</v>
      </c>
      <c r="F3833" t="e">
        <f>IF(E3833="ORG 6 / ORG 1",_xlfn.XLOOKUP(D3833,'Zip Code Lookup'!$A$115:$A$148,'Zip Code Lookup'!$C$115:$C$148,"ORG 1"),"N/A")</f>
        <v>#N/A</v>
      </c>
    </row>
    <row r="3834" spans="5:6" x14ac:dyDescent="0.25">
      <c r="E3834" t="e">
        <f>_xlfn.XLOOKUP(_xlfn.XLOOKUP(D3834,'Zip Code Lookup'!$F$29:$F$1276,'Zip Code Lookup'!$G$29:$G$1276),'Data Entry'!$AC$2:$AC$85,'Data Entry'!$AD$2:$AD$85,"Not Found")</f>
        <v>#N/A</v>
      </c>
      <c r="F3834" t="e">
        <f>IF(E3834="ORG 6 / ORG 1",_xlfn.XLOOKUP(D3834,'Zip Code Lookup'!$A$115:$A$148,'Zip Code Lookup'!$C$115:$C$148,"ORG 1"),"N/A")</f>
        <v>#N/A</v>
      </c>
    </row>
    <row r="3835" spans="5:6" x14ac:dyDescent="0.25">
      <c r="E3835" t="e">
        <f>_xlfn.XLOOKUP(_xlfn.XLOOKUP(D3835,'Zip Code Lookup'!$F$29:$F$1276,'Zip Code Lookup'!$G$29:$G$1276),'Data Entry'!$AC$2:$AC$85,'Data Entry'!$AD$2:$AD$85,"Not Found")</f>
        <v>#N/A</v>
      </c>
      <c r="F3835" t="e">
        <f>IF(E3835="ORG 6 / ORG 1",_xlfn.XLOOKUP(D3835,'Zip Code Lookup'!$A$115:$A$148,'Zip Code Lookup'!$C$115:$C$148,"ORG 1"),"N/A")</f>
        <v>#N/A</v>
      </c>
    </row>
    <row r="3836" spans="5:6" x14ac:dyDescent="0.25">
      <c r="E3836" t="e">
        <f>_xlfn.XLOOKUP(_xlfn.XLOOKUP(D3836,'Zip Code Lookup'!$F$29:$F$1276,'Zip Code Lookup'!$G$29:$G$1276),'Data Entry'!$AC$2:$AC$85,'Data Entry'!$AD$2:$AD$85,"Not Found")</f>
        <v>#N/A</v>
      </c>
      <c r="F3836" t="e">
        <f>IF(E3836="ORG 6 / ORG 1",_xlfn.XLOOKUP(D3836,'Zip Code Lookup'!$A$115:$A$148,'Zip Code Lookup'!$C$115:$C$148,"ORG 1"),"N/A")</f>
        <v>#N/A</v>
      </c>
    </row>
    <row r="3837" spans="5:6" x14ac:dyDescent="0.25">
      <c r="E3837" t="e">
        <f>_xlfn.XLOOKUP(_xlfn.XLOOKUP(D3837,'Zip Code Lookup'!$F$29:$F$1276,'Zip Code Lookup'!$G$29:$G$1276),'Data Entry'!$AC$2:$AC$85,'Data Entry'!$AD$2:$AD$85,"Not Found")</f>
        <v>#N/A</v>
      </c>
      <c r="F3837" t="e">
        <f>IF(E3837="ORG 6 / ORG 1",_xlfn.XLOOKUP(D3837,'Zip Code Lookup'!$A$115:$A$148,'Zip Code Lookup'!$C$115:$C$148,"ORG 1"),"N/A")</f>
        <v>#N/A</v>
      </c>
    </row>
    <row r="3838" spans="5:6" x14ac:dyDescent="0.25">
      <c r="E3838" t="e">
        <f>_xlfn.XLOOKUP(_xlfn.XLOOKUP(D3838,'Zip Code Lookup'!$F$29:$F$1276,'Zip Code Lookup'!$G$29:$G$1276),'Data Entry'!$AC$2:$AC$85,'Data Entry'!$AD$2:$AD$85,"Not Found")</f>
        <v>#N/A</v>
      </c>
      <c r="F3838" t="e">
        <f>IF(E3838="ORG 6 / ORG 1",_xlfn.XLOOKUP(D3838,'Zip Code Lookup'!$A$115:$A$148,'Zip Code Lookup'!$C$115:$C$148,"ORG 1"),"N/A")</f>
        <v>#N/A</v>
      </c>
    </row>
    <row r="3839" spans="5:6" x14ac:dyDescent="0.25">
      <c r="E3839" t="e">
        <f>_xlfn.XLOOKUP(_xlfn.XLOOKUP(D3839,'Zip Code Lookup'!$F$29:$F$1276,'Zip Code Lookup'!$G$29:$G$1276),'Data Entry'!$AC$2:$AC$85,'Data Entry'!$AD$2:$AD$85,"Not Found")</f>
        <v>#N/A</v>
      </c>
      <c r="F3839" t="e">
        <f>IF(E3839="ORG 6 / ORG 1",_xlfn.XLOOKUP(D3839,'Zip Code Lookup'!$A$115:$A$148,'Zip Code Lookup'!$C$115:$C$148,"ORG 1"),"N/A")</f>
        <v>#N/A</v>
      </c>
    </row>
    <row r="3840" spans="5:6" x14ac:dyDescent="0.25">
      <c r="E3840" t="e">
        <f>_xlfn.XLOOKUP(_xlfn.XLOOKUP(D3840,'Zip Code Lookup'!$F$29:$F$1276,'Zip Code Lookup'!$G$29:$G$1276),'Data Entry'!$AC$2:$AC$85,'Data Entry'!$AD$2:$AD$85,"Not Found")</f>
        <v>#N/A</v>
      </c>
      <c r="F3840" t="e">
        <f>IF(E3840="ORG 6 / ORG 1",_xlfn.XLOOKUP(D3840,'Zip Code Lookup'!$A$115:$A$148,'Zip Code Lookup'!$C$115:$C$148,"ORG 1"),"N/A")</f>
        <v>#N/A</v>
      </c>
    </row>
    <row r="3841" spans="5:6" x14ac:dyDescent="0.25">
      <c r="E3841" t="e">
        <f>_xlfn.XLOOKUP(_xlfn.XLOOKUP(D3841,'Zip Code Lookup'!$F$29:$F$1276,'Zip Code Lookup'!$G$29:$G$1276),'Data Entry'!$AC$2:$AC$85,'Data Entry'!$AD$2:$AD$85,"Not Found")</f>
        <v>#N/A</v>
      </c>
      <c r="F3841" t="e">
        <f>IF(E3841="ORG 6 / ORG 1",_xlfn.XLOOKUP(D3841,'Zip Code Lookup'!$A$115:$A$148,'Zip Code Lookup'!$C$115:$C$148,"ORG 1"),"N/A")</f>
        <v>#N/A</v>
      </c>
    </row>
    <row r="3842" spans="5:6" x14ac:dyDescent="0.25">
      <c r="E3842" t="e">
        <f>_xlfn.XLOOKUP(_xlfn.XLOOKUP(D3842,'Zip Code Lookup'!$F$29:$F$1276,'Zip Code Lookup'!$G$29:$G$1276),'Data Entry'!$AC$2:$AC$85,'Data Entry'!$AD$2:$AD$85,"Not Found")</f>
        <v>#N/A</v>
      </c>
      <c r="F3842" t="e">
        <f>IF(E3842="ORG 6 / ORG 1",_xlfn.XLOOKUP(D3842,'Zip Code Lookup'!$A$115:$A$148,'Zip Code Lookup'!$C$115:$C$148,"ORG 1"),"N/A")</f>
        <v>#N/A</v>
      </c>
    </row>
    <row r="3843" spans="5:6" x14ac:dyDescent="0.25">
      <c r="E3843" t="e">
        <f>_xlfn.XLOOKUP(_xlfn.XLOOKUP(D3843,'Zip Code Lookup'!$F$29:$F$1276,'Zip Code Lookup'!$G$29:$G$1276),'Data Entry'!$AC$2:$AC$85,'Data Entry'!$AD$2:$AD$85,"Not Found")</f>
        <v>#N/A</v>
      </c>
      <c r="F3843" t="e">
        <f>IF(E3843="ORG 6 / ORG 1",_xlfn.XLOOKUP(D3843,'Zip Code Lookup'!$A$115:$A$148,'Zip Code Lookup'!$C$115:$C$148,"ORG 1"),"N/A")</f>
        <v>#N/A</v>
      </c>
    </row>
    <row r="3844" spans="5:6" x14ac:dyDescent="0.25">
      <c r="E3844" t="e">
        <f>_xlfn.XLOOKUP(_xlfn.XLOOKUP(D3844,'Zip Code Lookup'!$F$29:$F$1276,'Zip Code Lookup'!$G$29:$G$1276),'Data Entry'!$AC$2:$AC$85,'Data Entry'!$AD$2:$AD$85,"Not Found")</f>
        <v>#N/A</v>
      </c>
      <c r="F3844" t="e">
        <f>IF(E3844="ORG 6 / ORG 1",_xlfn.XLOOKUP(D3844,'Zip Code Lookup'!$A$115:$A$148,'Zip Code Lookup'!$C$115:$C$148,"ORG 1"),"N/A")</f>
        <v>#N/A</v>
      </c>
    </row>
    <row r="3845" spans="5:6" x14ac:dyDescent="0.25">
      <c r="E3845" t="e">
        <f>_xlfn.XLOOKUP(_xlfn.XLOOKUP(D3845,'Zip Code Lookup'!$F$29:$F$1276,'Zip Code Lookup'!$G$29:$G$1276),'Data Entry'!$AC$2:$AC$85,'Data Entry'!$AD$2:$AD$85,"Not Found")</f>
        <v>#N/A</v>
      </c>
      <c r="F3845" t="e">
        <f>IF(E3845="ORG 6 / ORG 1",_xlfn.XLOOKUP(D3845,'Zip Code Lookup'!$A$115:$A$148,'Zip Code Lookup'!$C$115:$C$148,"ORG 1"),"N/A")</f>
        <v>#N/A</v>
      </c>
    </row>
    <row r="3846" spans="5:6" x14ac:dyDescent="0.25">
      <c r="E3846" t="e">
        <f>_xlfn.XLOOKUP(_xlfn.XLOOKUP(D3846,'Zip Code Lookup'!$F$29:$F$1276,'Zip Code Lookup'!$G$29:$G$1276),'Data Entry'!$AC$2:$AC$85,'Data Entry'!$AD$2:$AD$85,"Not Found")</f>
        <v>#N/A</v>
      </c>
      <c r="F3846" t="e">
        <f>IF(E3846="ORG 6 / ORG 1",_xlfn.XLOOKUP(D3846,'Zip Code Lookup'!$A$115:$A$148,'Zip Code Lookup'!$C$115:$C$148,"ORG 1"),"N/A")</f>
        <v>#N/A</v>
      </c>
    </row>
    <row r="3847" spans="5:6" x14ac:dyDescent="0.25">
      <c r="E3847" t="e">
        <f>_xlfn.XLOOKUP(_xlfn.XLOOKUP(D3847,'Zip Code Lookup'!$F$29:$F$1276,'Zip Code Lookup'!$G$29:$G$1276),'Data Entry'!$AC$2:$AC$85,'Data Entry'!$AD$2:$AD$85,"Not Found")</f>
        <v>#N/A</v>
      </c>
      <c r="F3847" t="e">
        <f>IF(E3847="ORG 6 / ORG 1",_xlfn.XLOOKUP(D3847,'Zip Code Lookup'!$A$115:$A$148,'Zip Code Lookup'!$C$115:$C$148,"ORG 1"),"N/A")</f>
        <v>#N/A</v>
      </c>
    </row>
    <row r="3848" spans="5:6" x14ac:dyDescent="0.25">
      <c r="E3848" t="e">
        <f>_xlfn.XLOOKUP(_xlfn.XLOOKUP(D3848,'Zip Code Lookup'!$F$29:$F$1276,'Zip Code Lookup'!$G$29:$G$1276),'Data Entry'!$AC$2:$AC$85,'Data Entry'!$AD$2:$AD$85,"Not Found")</f>
        <v>#N/A</v>
      </c>
      <c r="F3848" t="e">
        <f>IF(E3848="ORG 6 / ORG 1",_xlfn.XLOOKUP(D3848,'Zip Code Lookup'!$A$115:$A$148,'Zip Code Lookup'!$C$115:$C$148,"ORG 1"),"N/A")</f>
        <v>#N/A</v>
      </c>
    </row>
    <row r="3849" spans="5:6" x14ac:dyDescent="0.25">
      <c r="E3849" t="e">
        <f>_xlfn.XLOOKUP(_xlfn.XLOOKUP(D3849,'Zip Code Lookup'!$F$29:$F$1276,'Zip Code Lookup'!$G$29:$G$1276),'Data Entry'!$AC$2:$AC$85,'Data Entry'!$AD$2:$AD$85,"Not Found")</f>
        <v>#N/A</v>
      </c>
      <c r="F3849" t="e">
        <f>IF(E3849="ORG 6 / ORG 1",_xlfn.XLOOKUP(D3849,'Zip Code Lookup'!$A$115:$A$148,'Zip Code Lookup'!$C$115:$C$148,"ORG 1"),"N/A")</f>
        <v>#N/A</v>
      </c>
    </row>
    <row r="3850" spans="5:6" x14ac:dyDescent="0.25">
      <c r="E3850" t="e">
        <f>_xlfn.XLOOKUP(_xlfn.XLOOKUP(D3850,'Zip Code Lookup'!$F$29:$F$1276,'Zip Code Lookup'!$G$29:$G$1276),'Data Entry'!$AC$2:$AC$85,'Data Entry'!$AD$2:$AD$85,"Not Found")</f>
        <v>#N/A</v>
      </c>
      <c r="F3850" t="e">
        <f>IF(E3850="ORG 6 / ORG 1",_xlfn.XLOOKUP(D3850,'Zip Code Lookup'!$A$115:$A$148,'Zip Code Lookup'!$C$115:$C$148,"ORG 1"),"N/A")</f>
        <v>#N/A</v>
      </c>
    </row>
    <row r="3851" spans="5:6" x14ac:dyDescent="0.25">
      <c r="E3851" t="e">
        <f>_xlfn.XLOOKUP(_xlfn.XLOOKUP(D3851,'Zip Code Lookup'!$F$29:$F$1276,'Zip Code Lookup'!$G$29:$G$1276),'Data Entry'!$AC$2:$AC$85,'Data Entry'!$AD$2:$AD$85,"Not Found")</f>
        <v>#N/A</v>
      </c>
      <c r="F3851" t="e">
        <f>IF(E3851="ORG 6 / ORG 1",_xlfn.XLOOKUP(D3851,'Zip Code Lookup'!$A$115:$A$148,'Zip Code Lookup'!$C$115:$C$148,"ORG 1"),"N/A")</f>
        <v>#N/A</v>
      </c>
    </row>
    <row r="3852" spans="5:6" x14ac:dyDescent="0.25">
      <c r="E3852" t="e">
        <f>_xlfn.XLOOKUP(_xlfn.XLOOKUP(D3852,'Zip Code Lookup'!$F$29:$F$1276,'Zip Code Lookup'!$G$29:$G$1276),'Data Entry'!$AC$2:$AC$85,'Data Entry'!$AD$2:$AD$85,"Not Found")</f>
        <v>#N/A</v>
      </c>
      <c r="F3852" t="e">
        <f>IF(E3852="ORG 6 / ORG 1",_xlfn.XLOOKUP(D3852,'Zip Code Lookup'!$A$115:$A$148,'Zip Code Lookup'!$C$115:$C$148,"ORG 1"),"N/A")</f>
        <v>#N/A</v>
      </c>
    </row>
    <row r="3853" spans="5:6" x14ac:dyDescent="0.25">
      <c r="E3853" t="e">
        <f>_xlfn.XLOOKUP(_xlfn.XLOOKUP(D3853,'Zip Code Lookup'!$F$29:$F$1276,'Zip Code Lookup'!$G$29:$G$1276),'Data Entry'!$AC$2:$AC$85,'Data Entry'!$AD$2:$AD$85,"Not Found")</f>
        <v>#N/A</v>
      </c>
      <c r="F3853" t="e">
        <f>IF(E3853="ORG 6 / ORG 1",_xlfn.XLOOKUP(D3853,'Zip Code Lookup'!$A$115:$A$148,'Zip Code Lookup'!$C$115:$C$148,"ORG 1"),"N/A")</f>
        <v>#N/A</v>
      </c>
    </row>
    <row r="3854" spans="5:6" x14ac:dyDescent="0.25">
      <c r="E3854" t="e">
        <f>_xlfn.XLOOKUP(_xlfn.XLOOKUP(D3854,'Zip Code Lookup'!$F$29:$F$1276,'Zip Code Lookup'!$G$29:$G$1276),'Data Entry'!$AC$2:$AC$85,'Data Entry'!$AD$2:$AD$85,"Not Found")</f>
        <v>#N/A</v>
      </c>
      <c r="F3854" t="e">
        <f>IF(E3854="ORG 6 / ORG 1",_xlfn.XLOOKUP(D3854,'Zip Code Lookup'!$A$115:$A$148,'Zip Code Lookup'!$C$115:$C$148,"ORG 1"),"N/A")</f>
        <v>#N/A</v>
      </c>
    </row>
    <row r="3855" spans="5:6" x14ac:dyDescent="0.25">
      <c r="E3855" t="e">
        <f>_xlfn.XLOOKUP(_xlfn.XLOOKUP(D3855,'Zip Code Lookup'!$F$29:$F$1276,'Zip Code Lookup'!$G$29:$G$1276),'Data Entry'!$AC$2:$AC$85,'Data Entry'!$AD$2:$AD$85,"Not Found")</f>
        <v>#N/A</v>
      </c>
      <c r="F3855" t="e">
        <f>IF(E3855="ORG 6 / ORG 1",_xlfn.XLOOKUP(D3855,'Zip Code Lookup'!$A$115:$A$148,'Zip Code Lookup'!$C$115:$C$148,"ORG 1"),"N/A")</f>
        <v>#N/A</v>
      </c>
    </row>
    <row r="3856" spans="5:6" x14ac:dyDescent="0.25">
      <c r="E3856" t="e">
        <f>_xlfn.XLOOKUP(_xlfn.XLOOKUP(D3856,'Zip Code Lookup'!$F$29:$F$1276,'Zip Code Lookup'!$G$29:$G$1276),'Data Entry'!$AC$2:$AC$85,'Data Entry'!$AD$2:$AD$85,"Not Found")</f>
        <v>#N/A</v>
      </c>
      <c r="F3856" t="e">
        <f>IF(E3856="ORG 6 / ORG 1",_xlfn.XLOOKUP(D3856,'Zip Code Lookup'!$A$115:$A$148,'Zip Code Lookup'!$C$115:$C$148,"ORG 1"),"N/A")</f>
        <v>#N/A</v>
      </c>
    </row>
    <row r="3857" spans="5:6" x14ac:dyDescent="0.25">
      <c r="E3857" t="e">
        <f>_xlfn.XLOOKUP(_xlfn.XLOOKUP(D3857,'Zip Code Lookup'!$F$29:$F$1276,'Zip Code Lookup'!$G$29:$G$1276),'Data Entry'!$AC$2:$AC$85,'Data Entry'!$AD$2:$AD$85,"Not Found")</f>
        <v>#N/A</v>
      </c>
      <c r="F3857" t="e">
        <f>IF(E3857="ORG 6 / ORG 1",_xlfn.XLOOKUP(D3857,'Zip Code Lookup'!$A$115:$A$148,'Zip Code Lookup'!$C$115:$C$148,"ORG 1"),"N/A")</f>
        <v>#N/A</v>
      </c>
    </row>
    <row r="3858" spans="5:6" x14ac:dyDescent="0.25">
      <c r="E3858" t="e">
        <f>_xlfn.XLOOKUP(_xlfn.XLOOKUP(D3858,'Zip Code Lookup'!$F$29:$F$1276,'Zip Code Lookup'!$G$29:$G$1276),'Data Entry'!$AC$2:$AC$85,'Data Entry'!$AD$2:$AD$85,"Not Found")</f>
        <v>#N/A</v>
      </c>
      <c r="F3858" t="e">
        <f>IF(E3858="ORG 6 / ORG 1",_xlfn.XLOOKUP(D3858,'Zip Code Lookup'!$A$115:$A$148,'Zip Code Lookup'!$C$115:$C$148,"ORG 1"),"N/A")</f>
        <v>#N/A</v>
      </c>
    </row>
    <row r="3859" spans="5:6" x14ac:dyDescent="0.25">
      <c r="E3859" t="e">
        <f>_xlfn.XLOOKUP(_xlfn.XLOOKUP(D3859,'Zip Code Lookup'!$F$29:$F$1276,'Zip Code Lookup'!$G$29:$G$1276),'Data Entry'!$AC$2:$AC$85,'Data Entry'!$AD$2:$AD$85,"Not Found")</f>
        <v>#N/A</v>
      </c>
      <c r="F3859" t="e">
        <f>IF(E3859="ORG 6 / ORG 1",_xlfn.XLOOKUP(D3859,'Zip Code Lookup'!$A$115:$A$148,'Zip Code Lookup'!$C$115:$C$148,"ORG 1"),"N/A")</f>
        <v>#N/A</v>
      </c>
    </row>
    <row r="3860" spans="5:6" x14ac:dyDescent="0.25">
      <c r="E3860" t="e">
        <f>_xlfn.XLOOKUP(_xlfn.XLOOKUP(D3860,'Zip Code Lookup'!$F$29:$F$1276,'Zip Code Lookup'!$G$29:$G$1276),'Data Entry'!$AC$2:$AC$85,'Data Entry'!$AD$2:$AD$85,"Not Found")</f>
        <v>#N/A</v>
      </c>
      <c r="F3860" t="e">
        <f>IF(E3860="ORG 6 / ORG 1",_xlfn.XLOOKUP(D3860,'Zip Code Lookup'!$A$115:$A$148,'Zip Code Lookup'!$C$115:$C$148,"ORG 1"),"N/A")</f>
        <v>#N/A</v>
      </c>
    </row>
    <row r="3861" spans="5:6" x14ac:dyDescent="0.25">
      <c r="E3861" t="e">
        <f>_xlfn.XLOOKUP(_xlfn.XLOOKUP(D3861,'Zip Code Lookup'!$F$29:$F$1276,'Zip Code Lookup'!$G$29:$G$1276),'Data Entry'!$AC$2:$AC$85,'Data Entry'!$AD$2:$AD$85,"Not Found")</f>
        <v>#N/A</v>
      </c>
      <c r="F3861" t="e">
        <f>IF(E3861="ORG 6 / ORG 1",_xlfn.XLOOKUP(D3861,'Zip Code Lookup'!$A$115:$A$148,'Zip Code Lookup'!$C$115:$C$148,"ORG 1"),"N/A")</f>
        <v>#N/A</v>
      </c>
    </row>
    <row r="3862" spans="5:6" x14ac:dyDescent="0.25">
      <c r="E3862" t="e">
        <f>_xlfn.XLOOKUP(_xlfn.XLOOKUP(D3862,'Zip Code Lookup'!$F$29:$F$1276,'Zip Code Lookup'!$G$29:$G$1276),'Data Entry'!$AC$2:$AC$85,'Data Entry'!$AD$2:$AD$85,"Not Found")</f>
        <v>#N/A</v>
      </c>
      <c r="F3862" t="e">
        <f>IF(E3862="ORG 6 / ORG 1",_xlfn.XLOOKUP(D3862,'Zip Code Lookup'!$A$115:$A$148,'Zip Code Lookup'!$C$115:$C$148,"ORG 1"),"N/A")</f>
        <v>#N/A</v>
      </c>
    </row>
    <row r="3863" spans="5:6" x14ac:dyDescent="0.25">
      <c r="E3863" t="e">
        <f>_xlfn.XLOOKUP(_xlfn.XLOOKUP(D3863,'Zip Code Lookup'!$F$29:$F$1276,'Zip Code Lookup'!$G$29:$G$1276),'Data Entry'!$AC$2:$AC$85,'Data Entry'!$AD$2:$AD$85,"Not Found")</f>
        <v>#N/A</v>
      </c>
      <c r="F3863" t="e">
        <f>IF(E3863="ORG 6 / ORG 1",_xlfn.XLOOKUP(D3863,'Zip Code Lookup'!$A$115:$A$148,'Zip Code Lookup'!$C$115:$C$148,"ORG 1"),"N/A")</f>
        <v>#N/A</v>
      </c>
    </row>
    <row r="3864" spans="5:6" x14ac:dyDescent="0.25">
      <c r="E3864" t="e">
        <f>_xlfn.XLOOKUP(_xlfn.XLOOKUP(D3864,'Zip Code Lookup'!$F$29:$F$1276,'Zip Code Lookup'!$G$29:$G$1276),'Data Entry'!$AC$2:$AC$85,'Data Entry'!$AD$2:$AD$85,"Not Found")</f>
        <v>#N/A</v>
      </c>
      <c r="F3864" t="e">
        <f>IF(E3864="ORG 6 / ORG 1",_xlfn.XLOOKUP(D3864,'Zip Code Lookup'!$A$115:$A$148,'Zip Code Lookup'!$C$115:$C$148,"ORG 1"),"N/A")</f>
        <v>#N/A</v>
      </c>
    </row>
    <row r="3865" spans="5:6" x14ac:dyDescent="0.25">
      <c r="E3865" t="e">
        <f>_xlfn.XLOOKUP(_xlfn.XLOOKUP(D3865,'Zip Code Lookup'!$F$29:$F$1276,'Zip Code Lookup'!$G$29:$G$1276),'Data Entry'!$AC$2:$AC$85,'Data Entry'!$AD$2:$AD$85,"Not Found")</f>
        <v>#N/A</v>
      </c>
      <c r="F3865" t="e">
        <f>IF(E3865="ORG 6 / ORG 1",_xlfn.XLOOKUP(D3865,'Zip Code Lookup'!$A$115:$A$148,'Zip Code Lookup'!$C$115:$C$148,"ORG 1"),"N/A")</f>
        <v>#N/A</v>
      </c>
    </row>
    <row r="3866" spans="5:6" x14ac:dyDescent="0.25">
      <c r="E3866" t="e">
        <f>_xlfn.XLOOKUP(_xlfn.XLOOKUP(D3866,'Zip Code Lookup'!$F$29:$F$1276,'Zip Code Lookup'!$G$29:$G$1276),'Data Entry'!$AC$2:$AC$85,'Data Entry'!$AD$2:$AD$85,"Not Found")</f>
        <v>#N/A</v>
      </c>
      <c r="F3866" t="e">
        <f>IF(E3866="ORG 6 / ORG 1",_xlfn.XLOOKUP(D3866,'Zip Code Lookup'!$A$115:$A$148,'Zip Code Lookup'!$C$115:$C$148,"ORG 1"),"N/A")</f>
        <v>#N/A</v>
      </c>
    </row>
    <row r="3867" spans="5:6" x14ac:dyDescent="0.25">
      <c r="E3867" t="e">
        <f>_xlfn.XLOOKUP(_xlfn.XLOOKUP(D3867,'Zip Code Lookup'!$F$29:$F$1276,'Zip Code Lookup'!$G$29:$G$1276),'Data Entry'!$AC$2:$AC$85,'Data Entry'!$AD$2:$AD$85,"Not Found")</f>
        <v>#N/A</v>
      </c>
      <c r="F3867" t="e">
        <f>IF(E3867="ORG 6 / ORG 1",_xlfn.XLOOKUP(D3867,'Zip Code Lookup'!$A$115:$A$148,'Zip Code Lookup'!$C$115:$C$148,"ORG 1"),"N/A")</f>
        <v>#N/A</v>
      </c>
    </row>
    <row r="3868" spans="5:6" x14ac:dyDescent="0.25">
      <c r="E3868" t="e">
        <f>_xlfn.XLOOKUP(_xlfn.XLOOKUP(D3868,'Zip Code Lookup'!$F$29:$F$1276,'Zip Code Lookup'!$G$29:$G$1276),'Data Entry'!$AC$2:$AC$85,'Data Entry'!$AD$2:$AD$85,"Not Found")</f>
        <v>#N/A</v>
      </c>
      <c r="F3868" t="e">
        <f>IF(E3868="ORG 6 / ORG 1",_xlfn.XLOOKUP(D3868,'Zip Code Lookup'!$A$115:$A$148,'Zip Code Lookup'!$C$115:$C$148,"ORG 1"),"N/A")</f>
        <v>#N/A</v>
      </c>
    </row>
    <row r="3869" spans="5:6" x14ac:dyDescent="0.25">
      <c r="E3869" t="e">
        <f>_xlfn.XLOOKUP(_xlfn.XLOOKUP(D3869,'Zip Code Lookup'!$F$29:$F$1276,'Zip Code Lookup'!$G$29:$G$1276),'Data Entry'!$AC$2:$AC$85,'Data Entry'!$AD$2:$AD$85,"Not Found")</f>
        <v>#N/A</v>
      </c>
      <c r="F3869" t="e">
        <f>IF(E3869="ORG 6 / ORG 1",_xlfn.XLOOKUP(D3869,'Zip Code Lookup'!$A$115:$A$148,'Zip Code Lookup'!$C$115:$C$148,"ORG 1"),"N/A")</f>
        <v>#N/A</v>
      </c>
    </row>
    <row r="3870" spans="5:6" x14ac:dyDescent="0.25">
      <c r="E3870" t="e">
        <f>_xlfn.XLOOKUP(_xlfn.XLOOKUP(D3870,'Zip Code Lookup'!$F$29:$F$1276,'Zip Code Lookup'!$G$29:$G$1276),'Data Entry'!$AC$2:$AC$85,'Data Entry'!$AD$2:$AD$85,"Not Found")</f>
        <v>#N/A</v>
      </c>
      <c r="F3870" t="e">
        <f>IF(E3870="ORG 6 / ORG 1",_xlfn.XLOOKUP(D3870,'Zip Code Lookup'!$A$115:$A$148,'Zip Code Lookup'!$C$115:$C$148,"ORG 1"),"N/A")</f>
        <v>#N/A</v>
      </c>
    </row>
    <row r="3871" spans="5:6" x14ac:dyDescent="0.25">
      <c r="E3871" t="e">
        <f>_xlfn.XLOOKUP(_xlfn.XLOOKUP(D3871,'Zip Code Lookup'!$F$29:$F$1276,'Zip Code Lookup'!$G$29:$G$1276),'Data Entry'!$AC$2:$AC$85,'Data Entry'!$AD$2:$AD$85,"Not Found")</f>
        <v>#N/A</v>
      </c>
      <c r="F3871" t="e">
        <f>IF(E3871="ORG 6 / ORG 1",_xlfn.XLOOKUP(D3871,'Zip Code Lookup'!$A$115:$A$148,'Zip Code Lookup'!$C$115:$C$148,"ORG 1"),"N/A")</f>
        <v>#N/A</v>
      </c>
    </row>
    <row r="3872" spans="5:6" x14ac:dyDescent="0.25">
      <c r="E3872" t="e">
        <f>_xlfn.XLOOKUP(_xlfn.XLOOKUP(D3872,'Zip Code Lookup'!$F$29:$F$1276,'Zip Code Lookup'!$G$29:$G$1276),'Data Entry'!$AC$2:$AC$85,'Data Entry'!$AD$2:$AD$85,"Not Found")</f>
        <v>#N/A</v>
      </c>
      <c r="F3872" t="e">
        <f>IF(E3872="ORG 6 / ORG 1",_xlfn.XLOOKUP(D3872,'Zip Code Lookup'!$A$115:$A$148,'Zip Code Lookup'!$C$115:$C$148,"ORG 1"),"N/A")</f>
        <v>#N/A</v>
      </c>
    </row>
    <row r="3873" spans="5:6" x14ac:dyDescent="0.25">
      <c r="E3873" t="e">
        <f>_xlfn.XLOOKUP(_xlfn.XLOOKUP(D3873,'Zip Code Lookup'!$F$29:$F$1276,'Zip Code Lookup'!$G$29:$G$1276),'Data Entry'!$AC$2:$AC$85,'Data Entry'!$AD$2:$AD$85,"Not Found")</f>
        <v>#N/A</v>
      </c>
      <c r="F3873" t="e">
        <f>IF(E3873="ORG 6 / ORG 1",_xlfn.XLOOKUP(D3873,'Zip Code Lookup'!$A$115:$A$148,'Zip Code Lookup'!$C$115:$C$148,"ORG 1"),"N/A")</f>
        <v>#N/A</v>
      </c>
    </row>
    <row r="3874" spans="5:6" x14ac:dyDescent="0.25">
      <c r="E3874" t="e">
        <f>_xlfn.XLOOKUP(_xlfn.XLOOKUP(D3874,'Zip Code Lookup'!$F$29:$F$1276,'Zip Code Lookup'!$G$29:$G$1276),'Data Entry'!$AC$2:$AC$85,'Data Entry'!$AD$2:$AD$85,"Not Found")</f>
        <v>#N/A</v>
      </c>
      <c r="F3874" t="e">
        <f>IF(E3874="ORG 6 / ORG 1",_xlfn.XLOOKUP(D3874,'Zip Code Lookup'!$A$115:$A$148,'Zip Code Lookup'!$C$115:$C$148,"ORG 1"),"N/A")</f>
        <v>#N/A</v>
      </c>
    </row>
    <row r="3875" spans="5:6" x14ac:dyDescent="0.25">
      <c r="E3875" t="e">
        <f>_xlfn.XLOOKUP(_xlfn.XLOOKUP(D3875,'Zip Code Lookup'!$F$29:$F$1276,'Zip Code Lookup'!$G$29:$G$1276),'Data Entry'!$AC$2:$AC$85,'Data Entry'!$AD$2:$AD$85,"Not Found")</f>
        <v>#N/A</v>
      </c>
      <c r="F3875" t="e">
        <f>IF(E3875="ORG 6 / ORG 1",_xlfn.XLOOKUP(D3875,'Zip Code Lookup'!$A$115:$A$148,'Zip Code Lookup'!$C$115:$C$148,"ORG 1"),"N/A")</f>
        <v>#N/A</v>
      </c>
    </row>
    <row r="3876" spans="5:6" x14ac:dyDescent="0.25">
      <c r="E3876" t="e">
        <f>_xlfn.XLOOKUP(_xlfn.XLOOKUP(D3876,'Zip Code Lookup'!$F$29:$F$1276,'Zip Code Lookup'!$G$29:$G$1276),'Data Entry'!$AC$2:$AC$85,'Data Entry'!$AD$2:$AD$85,"Not Found")</f>
        <v>#N/A</v>
      </c>
      <c r="F3876" t="e">
        <f>IF(E3876="ORG 6 / ORG 1",_xlfn.XLOOKUP(D3876,'Zip Code Lookup'!$A$115:$A$148,'Zip Code Lookup'!$C$115:$C$148,"ORG 1"),"N/A")</f>
        <v>#N/A</v>
      </c>
    </row>
    <row r="3877" spans="5:6" x14ac:dyDescent="0.25">
      <c r="E3877" t="e">
        <f>_xlfn.XLOOKUP(_xlfn.XLOOKUP(D3877,'Zip Code Lookup'!$F$29:$F$1276,'Zip Code Lookup'!$G$29:$G$1276),'Data Entry'!$AC$2:$AC$85,'Data Entry'!$AD$2:$AD$85,"Not Found")</f>
        <v>#N/A</v>
      </c>
      <c r="F3877" t="e">
        <f>IF(E3877="ORG 6 / ORG 1",_xlfn.XLOOKUP(D3877,'Zip Code Lookup'!$A$115:$A$148,'Zip Code Lookup'!$C$115:$C$148,"ORG 1"),"N/A")</f>
        <v>#N/A</v>
      </c>
    </row>
    <row r="3878" spans="5:6" x14ac:dyDescent="0.25">
      <c r="E3878" t="e">
        <f>_xlfn.XLOOKUP(_xlfn.XLOOKUP(D3878,'Zip Code Lookup'!$F$29:$F$1276,'Zip Code Lookup'!$G$29:$G$1276),'Data Entry'!$AC$2:$AC$85,'Data Entry'!$AD$2:$AD$85,"Not Found")</f>
        <v>#N/A</v>
      </c>
      <c r="F3878" t="e">
        <f>IF(E3878="ORG 6 / ORG 1",_xlfn.XLOOKUP(D3878,'Zip Code Lookup'!$A$115:$A$148,'Zip Code Lookup'!$C$115:$C$148,"ORG 1"),"N/A")</f>
        <v>#N/A</v>
      </c>
    </row>
    <row r="3879" spans="5:6" x14ac:dyDescent="0.25">
      <c r="E3879" t="e">
        <f>_xlfn.XLOOKUP(_xlfn.XLOOKUP(D3879,'Zip Code Lookup'!$F$29:$F$1276,'Zip Code Lookup'!$G$29:$G$1276),'Data Entry'!$AC$2:$AC$85,'Data Entry'!$AD$2:$AD$85,"Not Found")</f>
        <v>#N/A</v>
      </c>
      <c r="F3879" t="e">
        <f>IF(E3879="ORG 6 / ORG 1",_xlfn.XLOOKUP(D3879,'Zip Code Lookup'!$A$115:$A$148,'Zip Code Lookup'!$C$115:$C$148,"ORG 1"),"N/A")</f>
        <v>#N/A</v>
      </c>
    </row>
    <row r="3880" spans="5:6" x14ac:dyDescent="0.25">
      <c r="E3880" t="e">
        <f>_xlfn.XLOOKUP(_xlfn.XLOOKUP(D3880,'Zip Code Lookup'!$F$29:$F$1276,'Zip Code Lookup'!$G$29:$G$1276),'Data Entry'!$AC$2:$AC$85,'Data Entry'!$AD$2:$AD$85,"Not Found")</f>
        <v>#N/A</v>
      </c>
      <c r="F3880" t="e">
        <f>IF(E3880="ORG 6 / ORG 1",_xlfn.XLOOKUP(D3880,'Zip Code Lookup'!$A$115:$A$148,'Zip Code Lookup'!$C$115:$C$148,"ORG 1"),"N/A")</f>
        <v>#N/A</v>
      </c>
    </row>
    <row r="3881" spans="5:6" x14ac:dyDescent="0.25">
      <c r="E3881" t="e">
        <f>_xlfn.XLOOKUP(_xlfn.XLOOKUP(D3881,'Zip Code Lookup'!$F$29:$F$1276,'Zip Code Lookup'!$G$29:$G$1276),'Data Entry'!$AC$2:$AC$85,'Data Entry'!$AD$2:$AD$85,"Not Found")</f>
        <v>#N/A</v>
      </c>
      <c r="F3881" t="e">
        <f>IF(E3881="ORG 6 / ORG 1",_xlfn.XLOOKUP(D3881,'Zip Code Lookup'!$A$115:$A$148,'Zip Code Lookup'!$C$115:$C$148,"ORG 1"),"N/A")</f>
        <v>#N/A</v>
      </c>
    </row>
    <row r="3882" spans="5:6" x14ac:dyDescent="0.25">
      <c r="E3882" t="e">
        <f>_xlfn.XLOOKUP(_xlfn.XLOOKUP(D3882,'Zip Code Lookup'!$F$29:$F$1276,'Zip Code Lookup'!$G$29:$G$1276),'Data Entry'!$AC$2:$AC$85,'Data Entry'!$AD$2:$AD$85,"Not Found")</f>
        <v>#N/A</v>
      </c>
      <c r="F3882" t="e">
        <f>IF(E3882="ORG 6 / ORG 1",_xlfn.XLOOKUP(D3882,'Zip Code Lookup'!$A$115:$A$148,'Zip Code Lookup'!$C$115:$C$148,"ORG 1"),"N/A")</f>
        <v>#N/A</v>
      </c>
    </row>
    <row r="3883" spans="5:6" x14ac:dyDescent="0.25">
      <c r="E3883" t="e">
        <f>_xlfn.XLOOKUP(_xlfn.XLOOKUP(D3883,'Zip Code Lookup'!$F$29:$F$1276,'Zip Code Lookup'!$G$29:$G$1276),'Data Entry'!$AC$2:$AC$85,'Data Entry'!$AD$2:$AD$85,"Not Found")</f>
        <v>#N/A</v>
      </c>
      <c r="F3883" t="e">
        <f>IF(E3883="ORG 6 / ORG 1",_xlfn.XLOOKUP(D3883,'Zip Code Lookup'!$A$115:$A$148,'Zip Code Lookup'!$C$115:$C$148,"ORG 1"),"N/A")</f>
        <v>#N/A</v>
      </c>
    </row>
    <row r="3884" spans="5:6" x14ac:dyDescent="0.25">
      <c r="E3884" t="e">
        <f>_xlfn.XLOOKUP(_xlfn.XLOOKUP(D3884,'Zip Code Lookup'!$F$29:$F$1276,'Zip Code Lookup'!$G$29:$G$1276),'Data Entry'!$AC$2:$AC$85,'Data Entry'!$AD$2:$AD$85,"Not Found")</f>
        <v>#N/A</v>
      </c>
      <c r="F3884" t="e">
        <f>IF(E3884="ORG 6 / ORG 1",_xlfn.XLOOKUP(D3884,'Zip Code Lookup'!$A$115:$A$148,'Zip Code Lookup'!$C$115:$C$148,"ORG 1"),"N/A")</f>
        <v>#N/A</v>
      </c>
    </row>
    <row r="3885" spans="5:6" x14ac:dyDescent="0.25">
      <c r="E3885" t="e">
        <f>_xlfn.XLOOKUP(_xlfn.XLOOKUP(D3885,'Zip Code Lookup'!$F$29:$F$1276,'Zip Code Lookup'!$G$29:$G$1276),'Data Entry'!$AC$2:$AC$85,'Data Entry'!$AD$2:$AD$85,"Not Found")</f>
        <v>#N/A</v>
      </c>
      <c r="F3885" t="e">
        <f>IF(E3885="ORG 6 / ORG 1",_xlfn.XLOOKUP(D3885,'Zip Code Lookup'!$A$115:$A$148,'Zip Code Lookup'!$C$115:$C$148,"ORG 1"),"N/A")</f>
        <v>#N/A</v>
      </c>
    </row>
    <row r="3886" spans="5:6" x14ac:dyDescent="0.25">
      <c r="E3886" t="e">
        <f>_xlfn.XLOOKUP(_xlfn.XLOOKUP(D3886,'Zip Code Lookup'!$F$29:$F$1276,'Zip Code Lookup'!$G$29:$G$1276),'Data Entry'!$AC$2:$AC$85,'Data Entry'!$AD$2:$AD$85,"Not Found")</f>
        <v>#N/A</v>
      </c>
      <c r="F3886" t="e">
        <f>IF(E3886="ORG 6 / ORG 1",_xlfn.XLOOKUP(D3886,'Zip Code Lookup'!$A$115:$A$148,'Zip Code Lookup'!$C$115:$C$148,"ORG 1"),"N/A")</f>
        <v>#N/A</v>
      </c>
    </row>
    <row r="3887" spans="5:6" x14ac:dyDescent="0.25">
      <c r="E3887" t="e">
        <f>_xlfn.XLOOKUP(_xlfn.XLOOKUP(D3887,'Zip Code Lookup'!$F$29:$F$1276,'Zip Code Lookup'!$G$29:$G$1276),'Data Entry'!$AC$2:$AC$85,'Data Entry'!$AD$2:$AD$85,"Not Found")</f>
        <v>#N/A</v>
      </c>
      <c r="F3887" t="e">
        <f>IF(E3887="ORG 6 / ORG 1",_xlfn.XLOOKUP(D3887,'Zip Code Lookup'!$A$115:$A$148,'Zip Code Lookup'!$C$115:$C$148,"ORG 1"),"N/A")</f>
        <v>#N/A</v>
      </c>
    </row>
    <row r="3888" spans="5:6" x14ac:dyDescent="0.25">
      <c r="E3888" t="e">
        <f>_xlfn.XLOOKUP(_xlfn.XLOOKUP(D3888,'Zip Code Lookup'!$F$29:$F$1276,'Zip Code Lookup'!$G$29:$G$1276),'Data Entry'!$AC$2:$AC$85,'Data Entry'!$AD$2:$AD$85,"Not Found")</f>
        <v>#N/A</v>
      </c>
      <c r="F3888" t="e">
        <f>IF(E3888="ORG 6 / ORG 1",_xlfn.XLOOKUP(D3888,'Zip Code Lookup'!$A$115:$A$148,'Zip Code Lookup'!$C$115:$C$148,"ORG 1"),"N/A")</f>
        <v>#N/A</v>
      </c>
    </row>
    <row r="3889" spans="5:6" x14ac:dyDescent="0.25">
      <c r="E3889" t="e">
        <f>_xlfn.XLOOKUP(_xlfn.XLOOKUP(D3889,'Zip Code Lookup'!$F$29:$F$1276,'Zip Code Lookup'!$G$29:$G$1276),'Data Entry'!$AC$2:$AC$85,'Data Entry'!$AD$2:$AD$85,"Not Found")</f>
        <v>#N/A</v>
      </c>
      <c r="F3889" t="e">
        <f>IF(E3889="ORG 6 / ORG 1",_xlfn.XLOOKUP(D3889,'Zip Code Lookup'!$A$115:$A$148,'Zip Code Lookup'!$C$115:$C$148,"ORG 1"),"N/A")</f>
        <v>#N/A</v>
      </c>
    </row>
    <row r="3890" spans="5:6" x14ac:dyDescent="0.25">
      <c r="E3890" t="e">
        <f>_xlfn.XLOOKUP(_xlfn.XLOOKUP(D3890,'Zip Code Lookup'!$F$29:$F$1276,'Zip Code Lookup'!$G$29:$G$1276),'Data Entry'!$AC$2:$AC$85,'Data Entry'!$AD$2:$AD$85,"Not Found")</f>
        <v>#N/A</v>
      </c>
      <c r="F3890" t="e">
        <f>IF(E3890="ORG 6 / ORG 1",_xlfn.XLOOKUP(D3890,'Zip Code Lookup'!$A$115:$A$148,'Zip Code Lookup'!$C$115:$C$148,"ORG 1"),"N/A")</f>
        <v>#N/A</v>
      </c>
    </row>
    <row r="3891" spans="5:6" x14ac:dyDescent="0.25">
      <c r="E3891" t="e">
        <f>_xlfn.XLOOKUP(_xlfn.XLOOKUP(D3891,'Zip Code Lookup'!$F$29:$F$1276,'Zip Code Lookup'!$G$29:$G$1276),'Data Entry'!$AC$2:$AC$85,'Data Entry'!$AD$2:$AD$85,"Not Found")</f>
        <v>#N/A</v>
      </c>
      <c r="F3891" t="e">
        <f>IF(E3891="ORG 6 / ORG 1",_xlfn.XLOOKUP(D3891,'Zip Code Lookup'!$A$115:$A$148,'Zip Code Lookup'!$C$115:$C$148,"ORG 1"),"N/A")</f>
        <v>#N/A</v>
      </c>
    </row>
    <row r="3892" spans="5:6" x14ac:dyDescent="0.25">
      <c r="E3892" t="e">
        <f>_xlfn.XLOOKUP(_xlfn.XLOOKUP(D3892,'Zip Code Lookup'!$F$29:$F$1276,'Zip Code Lookup'!$G$29:$G$1276),'Data Entry'!$AC$2:$AC$85,'Data Entry'!$AD$2:$AD$85,"Not Found")</f>
        <v>#N/A</v>
      </c>
      <c r="F3892" t="e">
        <f>IF(E3892="ORG 6 / ORG 1",_xlfn.XLOOKUP(D3892,'Zip Code Lookup'!$A$115:$A$148,'Zip Code Lookup'!$C$115:$C$148,"ORG 1"),"N/A")</f>
        <v>#N/A</v>
      </c>
    </row>
    <row r="3893" spans="5:6" x14ac:dyDescent="0.25">
      <c r="E3893" t="e">
        <f>_xlfn.XLOOKUP(_xlfn.XLOOKUP(D3893,'Zip Code Lookup'!$F$29:$F$1276,'Zip Code Lookup'!$G$29:$G$1276),'Data Entry'!$AC$2:$AC$85,'Data Entry'!$AD$2:$AD$85,"Not Found")</f>
        <v>#N/A</v>
      </c>
      <c r="F3893" t="e">
        <f>IF(E3893="ORG 6 / ORG 1",_xlfn.XLOOKUP(D3893,'Zip Code Lookup'!$A$115:$A$148,'Zip Code Lookup'!$C$115:$C$148,"ORG 1"),"N/A")</f>
        <v>#N/A</v>
      </c>
    </row>
    <row r="3894" spans="5:6" x14ac:dyDescent="0.25">
      <c r="E3894" t="e">
        <f>_xlfn.XLOOKUP(_xlfn.XLOOKUP(D3894,'Zip Code Lookup'!$F$29:$F$1276,'Zip Code Lookup'!$G$29:$G$1276),'Data Entry'!$AC$2:$AC$85,'Data Entry'!$AD$2:$AD$85,"Not Found")</f>
        <v>#N/A</v>
      </c>
      <c r="F3894" t="e">
        <f>IF(E3894="ORG 6 / ORG 1",_xlfn.XLOOKUP(D3894,'Zip Code Lookup'!$A$115:$A$148,'Zip Code Lookup'!$C$115:$C$148,"ORG 1"),"N/A")</f>
        <v>#N/A</v>
      </c>
    </row>
    <row r="3895" spans="5:6" x14ac:dyDescent="0.25">
      <c r="E3895" t="e">
        <f>_xlfn.XLOOKUP(_xlfn.XLOOKUP(D3895,'Zip Code Lookup'!$F$29:$F$1276,'Zip Code Lookup'!$G$29:$G$1276),'Data Entry'!$AC$2:$AC$85,'Data Entry'!$AD$2:$AD$85,"Not Found")</f>
        <v>#N/A</v>
      </c>
      <c r="F3895" t="e">
        <f>IF(E3895="ORG 6 / ORG 1",_xlfn.XLOOKUP(D3895,'Zip Code Lookup'!$A$115:$A$148,'Zip Code Lookup'!$C$115:$C$148,"ORG 1"),"N/A")</f>
        <v>#N/A</v>
      </c>
    </row>
    <row r="3896" spans="5:6" x14ac:dyDescent="0.25">
      <c r="E3896" t="e">
        <f>_xlfn.XLOOKUP(_xlfn.XLOOKUP(D3896,'Zip Code Lookup'!$F$29:$F$1276,'Zip Code Lookup'!$G$29:$G$1276),'Data Entry'!$AC$2:$AC$85,'Data Entry'!$AD$2:$AD$85,"Not Found")</f>
        <v>#N/A</v>
      </c>
      <c r="F3896" t="e">
        <f>IF(E3896="ORG 6 / ORG 1",_xlfn.XLOOKUP(D3896,'Zip Code Lookup'!$A$115:$A$148,'Zip Code Lookup'!$C$115:$C$148,"ORG 1"),"N/A")</f>
        <v>#N/A</v>
      </c>
    </row>
    <row r="3897" spans="5:6" x14ac:dyDescent="0.25">
      <c r="E3897" t="e">
        <f>_xlfn.XLOOKUP(_xlfn.XLOOKUP(D3897,'Zip Code Lookup'!$F$29:$F$1276,'Zip Code Lookup'!$G$29:$G$1276),'Data Entry'!$AC$2:$AC$85,'Data Entry'!$AD$2:$AD$85,"Not Found")</f>
        <v>#N/A</v>
      </c>
      <c r="F3897" t="e">
        <f>IF(E3897="ORG 6 / ORG 1",_xlfn.XLOOKUP(D3897,'Zip Code Lookup'!$A$115:$A$148,'Zip Code Lookup'!$C$115:$C$148,"ORG 1"),"N/A")</f>
        <v>#N/A</v>
      </c>
    </row>
    <row r="3898" spans="5:6" x14ac:dyDescent="0.25">
      <c r="E3898" t="e">
        <f>_xlfn.XLOOKUP(_xlfn.XLOOKUP(D3898,'Zip Code Lookup'!$F$29:$F$1276,'Zip Code Lookup'!$G$29:$G$1276),'Data Entry'!$AC$2:$AC$85,'Data Entry'!$AD$2:$AD$85,"Not Found")</f>
        <v>#N/A</v>
      </c>
      <c r="F3898" t="e">
        <f>IF(E3898="ORG 6 / ORG 1",_xlfn.XLOOKUP(D3898,'Zip Code Lookup'!$A$115:$A$148,'Zip Code Lookup'!$C$115:$C$148,"ORG 1"),"N/A")</f>
        <v>#N/A</v>
      </c>
    </row>
    <row r="3899" spans="5:6" x14ac:dyDescent="0.25">
      <c r="E3899" t="e">
        <f>_xlfn.XLOOKUP(_xlfn.XLOOKUP(D3899,'Zip Code Lookup'!$F$29:$F$1276,'Zip Code Lookup'!$G$29:$G$1276),'Data Entry'!$AC$2:$AC$85,'Data Entry'!$AD$2:$AD$85,"Not Found")</f>
        <v>#N/A</v>
      </c>
      <c r="F3899" t="e">
        <f>IF(E3899="ORG 6 / ORG 1",_xlfn.XLOOKUP(D3899,'Zip Code Lookup'!$A$115:$A$148,'Zip Code Lookup'!$C$115:$C$148,"ORG 1"),"N/A")</f>
        <v>#N/A</v>
      </c>
    </row>
    <row r="3900" spans="5:6" x14ac:dyDescent="0.25">
      <c r="E3900" t="e">
        <f>_xlfn.XLOOKUP(_xlfn.XLOOKUP(D3900,'Zip Code Lookup'!$F$29:$F$1276,'Zip Code Lookup'!$G$29:$G$1276),'Data Entry'!$AC$2:$AC$85,'Data Entry'!$AD$2:$AD$85,"Not Found")</f>
        <v>#N/A</v>
      </c>
      <c r="F3900" t="e">
        <f>IF(E3900="ORG 6 / ORG 1",_xlfn.XLOOKUP(D3900,'Zip Code Lookup'!$A$115:$A$148,'Zip Code Lookup'!$C$115:$C$148,"ORG 1"),"N/A")</f>
        <v>#N/A</v>
      </c>
    </row>
    <row r="3901" spans="5:6" x14ac:dyDescent="0.25">
      <c r="E3901" t="e">
        <f>_xlfn.XLOOKUP(_xlfn.XLOOKUP(D3901,'Zip Code Lookup'!$F$29:$F$1276,'Zip Code Lookup'!$G$29:$G$1276),'Data Entry'!$AC$2:$AC$85,'Data Entry'!$AD$2:$AD$85,"Not Found")</f>
        <v>#N/A</v>
      </c>
      <c r="F3901" t="e">
        <f>IF(E3901="ORG 6 / ORG 1",_xlfn.XLOOKUP(D3901,'Zip Code Lookup'!$A$115:$A$148,'Zip Code Lookup'!$C$115:$C$148,"ORG 1"),"N/A")</f>
        <v>#N/A</v>
      </c>
    </row>
    <row r="3902" spans="5:6" x14ac:dyDescent="0.25">
      <c r="E3902" t="e">
        <f>_xlfn.XLOOKUP(_xlfn.XLOOKUP(D3902,'Zip Code Lookup'!$F$29:$F$1276,'Zip Code Lookup'!$G$29:$G$1276),'Data Entry'!$AC$2:$AC$85,'Data Entry'!$AD$2:$AD$85,"Not Found")</f>
        <v>#N/A</v>
      </c>
      <c r="F3902" t="e">
        <f>IF(E3902="ORG 6 / ORG 1",_xlfn.XLOOKUP(D3902,'Zip Code Lookup'!$A$115:$A$148,'Zip Code Lookup'!$C$115:$C$148,"ORG 1"),"N/A")</f>
        <v>#N/A</v>
      </c>
    </row>
    <row r="3903" spans="5:6" x14ac:dyDescent="0.25">
      <c r="E3903" t="e">
        <f>_xlfn.XLOOKUP(_xlfn.XLOOKUP(D3903,'Zip Code Lookup'!$F$29:$F$1276,'Zip Code Lookup'!$G$29:$G$1276),'Data Entry'!$AC$2:$AC$85,'Data Entry'!$AD$2:$AD$85,"Not Found")</f>
        <v>#N/A</v>
      </c>
      <c r="F3903" t="e">
        <f>IF(E3903="ORG 6 / ORG 1",_xlfn.XLOOKUP(D3903,'Zip Code Lookup'!$A$115:$A$148,'Zip Code Lookup'!$C$115:$C$148,"ORG 1"),"N/A")</f>
        <v>#N/A</v>
      </c>
    </row>
    <row r="3904" spans="5:6" x14ac:dyDescent="0.25">
      <c r="E3904" t="e">
        <f>_xlfn.XLOOKUP(_xlfn.XLOOKUP(D3904,'Zip Code Lookup'!$F$29:$F$1276,'Zip Code Lookup'!$G$29:$G$1276),'Data Entry'!$AC$2:$AC$85,'Data Entry'!$AD$2:$AD$85,"Not Found")</f>
        <v>#N/A</v>
      </c>
      <c r="F3904" t="e">
        <f>IF(E3904="ORG 6 / ORG 1",_xlfn.XLOOKUP(D3904,'Zip Code Lookup'!$A$115:$A$148,'Zip Code Lookup'!$C$115:$C$148,"ORG 1"),"N/A")</f>
        <v>#N/A</v>
      </c>
    </row>
    <row r="3905" spans="5:6" x14ac:dyDescent="0.25">
      <c r="E3905" t="e">
        <f>_xlfn.XLOOKUP(_xlfn.XLOOKUP(D3905,'Zip Code Lookup'!$F$29:$F$1276,'Zip Code Lookup'!$G$29:$G$1276),'Data Entry'!$AC$2:$AC$85,'Data Entry'!$AD$2:$AD$85,"Not Found")</f>
        <v>#N/A</v>
      </c>
      <c r="F3905" t="e">
        <f>IF(E3905="ORG 6 / ORG 1",_xlfn.XLOOKUP(D3905,'Zip Code Lookup'!$A$115:$A$148,'Zip Code Lookup'!$C$115:$C$148,"ORG 1"),"N/A")</f>
        <v>#N/A</v>
      </c>
    </row>
    <row r="3906" spans="5:6" x14ac:dyDescent="0.25">
      <c r="E3906" t="e">
        <f>_xlfn.XLOOKUP(_xlfn.XLOOKUP(D3906,'Zip Code Lookup'!$F$29:$F$1276,'Zip Code Lookup'!$G$29:$G$1276),'Data Entry'!$AC$2:$AC$85,'Data Entry'!$AD$2:$AD$85,"Not Found")</f>
        <v>#N/A</v>
      </c>
      <c r="F3906" t="e">
        <f>IF(E3906="ORG 6 / ORG 1",_xlfn.XLOOKUP(D3906,'Zip Code Lookup'!$A$115:$A$148,'Zip Code Lookup'!$C$115:$C$148,"ORG 1"),"N/A")</f>
        <v>#N/A</v>
      </c>
    </row>
    <row r="3907" spans="5:6" x14ac:dyDescent="0.25">
      <c r="E3907" t="e">
        <f>_xlfn.XLOOKUP(_xlfn.XLOOKUP(D3907,'Zip Code Lookup'!$F$29:$F$1276,'Zip Code Lookup'!$G$29:$G$1276),'Data Entry'!$AC$2:$AC$85,'Data Entry'!$AD$2:$AD$85,"Not Found")</f>
        <v>#N/A</v>
      </c>
      <c r="F3907" t="e">
        <f>IF(E3907="ORG 6 / ORG 1",_xlfn.XLOOKUP(D3907,'Zip Code Lookup'!$A$115:$A$148,'Zip Code Lookup'!$C$115:$C$148,"ORG 1"),"N/A")</f>
        <v>#N/A</v>
      </c>
    </row>
    <row r="3908" spans="5:6" x14ac:dyDescent="0.25">
      <c r="E3908" t="e">
        <f>_xlfn.XLOOKUP(_xlfn.XLOOKUP(D3908,'Zip Code Lookup'!$F$29:$F$1276,'Zip Code Lookup'!$G$29:$G$1276),'Data Entry'!$AC$2:$AC$85,'Data Entry'!$AD$2:$AD$85,"Not Found")</f>
        <v>#N/A</v>
      </c>
      <c r="F3908" t="e">
        <f>IF(E3908="ORG 6 / ORG 1",_xlfn.XLOOKUP(D3908,'Zip Code Lookup'!$A$115:$A$148,'Zip Code Lookup'!$C$115:$C$148,"ORG 1"),"N/A")</f>
        <v>#N/A</v>
      </c>
    </row>
    <row r="3909" spans="5:6" x14ac:dyDescent="0.25">
      <c r="E3909" t="e">
        <f>_xlfn.XLOOKUP(_xlfn.XLOOKUP(D3909,'Zip Code Lookup'!$F$29:$F$1276,'Zip Code Lookup'!$G$29:$G$1276),'Data Entry'!$AC$2:$AC$85,'Data Entry'!$AD$2:$AD$85,"Not Found")</f>
        <v>#N/A</v>
      </c>
      <c r="F3909" t="e">
        <f>IF(E3909="ORG 6 / ORG 1",_xlfn.XLOOKUP(D3909,'Zip Code Lookup'!$A$115:$A$148,'Zip Code Lookup'!$C$115:$C$148,"ORG 1"),"N/A")</f>
        <v>#N/A</v>
      </c>
    </row>
    <row r="3910" spans="5:6" x14ac:dyDescent="0.25">
      <c r="E3910" t="e">
        <f>_xlfn.XLOOKUP(_xlfn.XLOOKUP(D3910,'Zip Code Lookup'!$F$29:$F$1276,'Zip Code Lookup'!$G$29:$G$1276),'Data Entry'!$AC$2:$AC$85,'Data Entry'!$AD$2:$AD$85,"Not Found")</f>
        <v>#N/A</v>
      </c>
      <c r="F3910" t="e">
        <f>IF(E3910="ORG 6 / ORG 1",_xlfn.XLOOKUP(D3910,'Zip Code Lookup'!$A$115:$A$148,'Zip Code Lookup'!$C$115:$C$148,"ORG 1"),"N/A")</f>
        <v>#N/A</v>
      </c>
    </row>
    <row r="3911" spans="5:6" x14ac:dyDescent="0.25">
      <c r="E3911" t="e">
        <f>_xlfn.XLOOKUP(_xlfn.XLOOKUP(D3911,'Zip Code Lookup'!$F$29:$F$1276,'Zip Code Lookup'!$G$29:$G$1276),'Data Entry'!$AC$2:$AC$85,'Data Entry'!$AD$2:$AD$85,"Not Found")</f>
        <v>#N/A</v>
      </c>
      <c r="F3911" t="e">
        <f>IF(E3911="ORG 6 / ORG 1",_xlfn.XLOOKUP(D3911,'Zip Code Lookup'!$A$115:$A$148,'Zip Code Lookup'!$C$115:$C$148,"ORG 1"),"N/A")</f>
        <v>#N/A</v>
      </c>
    </row>
    <row r="3912" spans="5:6" x14ac:dyDescent="0.25">
      <c r="E3912" t="e">
        <f>_xlfn.XLOOKUP(_xlfn.XLOOKUP(D3912,'Zip Code Lookup'!$F$29:$F$1276,'Zip Code Lookup'!$G$29:$G$1276),'Data Entry'!$AC$2:$AC$85,'Data Entry'!$AD$2:$AD$85,"Not Found")</f>
        <v>#N/A</v>
      </c>
      <c r="F3912" t="e">
        <f>IF(E3912="ORG 6 / ORG 1",_xlfn.XLOOKUP(D3912,'Zip Code Lookup'!$A$115:$A$148,'Zip Code Lookup'!$C$115:$C$148,"ORG 1"),"N/A")</f>
        <v>#N/A</v>
      </c>
    </row>
    <row r="3913" spans="5:6" x14ac:dyDescent="0.25">
      <c r="E3913" t="e">
        <f>_xlfn.XLOOKUP(_xlfn.XLOOKUP(D3913,'Zip Code Lookup'!$F$29:$F$1276,'Zip Code Lookup'!$G$29:$G$1276),'Data Entry'!$AC$2:$AC$85,'Data Entry'!$AD$2:$AD$85,"Not Found")</f>
        <v>#N/A</v>
      </c>
      <c r="F3913" t="e">
        <f>IF(E3913="ORG 6 / ORG 1",_xlfn.XLOOKUP(D3913,'Zip Code Lookup'!$A$115:$A$148,'Zip Code Lookup'!$C$115:$C$148,"ORG 1"),"N/A")</f>
        <v>#N/A</v>
      </c>
    </row>
    <row r="3914" spans="5:6" x14ac:dyDescent="0.25">
      <c r="E3914" t="e">
        <f>_xlfn.XLOOKUP(_xlfn.XLOOKUP(D3914,'Zip Code Lookup'!$F$29:$F$1276,'Zip Code Lookup'!$G$29:$G$1276),'Data Entry'!$AC$2:$AC$85,'Data Entry'!$AD$2:$AD$85,"Not Found")</f>
        <v>#N/A</v>
      </c>
      <c r="F3914" t="e">
        <f>IF(E3914="ORG 6 / ORG 1",_xlfn.XLOOKUP(D3914,'Zip Code Lookup'!$A$115:$A$148,'Zip Code Lookup'!$C$115:$C$148,"ORG 1"),"N/A")</f>
        <v>#N/A</v>
      </c>
    </row>
    <row r="3915" spans="5:6" x14ac:dyDescent="0.25">
      <c r="E3915" t="e">
        <f>_xlfn.XLOOKUP(_xlfn.XLOOKUP(D3915,'Zip Code Lookup'!$F$29:$F$1276,'Zip Code Lookup'!$G$29:$G$1276),'Data Entry'!$AC$2:$AC$85,'Data Entry'!$AD$2:$AD$85,"Not Found")</f>
        <v>#N/A</v>
      </c>
      <c r="F3915" t="e">
        <f>IF(E3915="ORG 6 / ORG 1",_xlfn.XLOOKUP(D3915,'Zip Code Lookup'!$A$115:$A$148,'Zip Code Lookup'!$C$115:$C$148,"ORG 1"),"N/A")</f>
        <v>#N/A</v>
      </c>
    </row>
    <row r="3916" spans="5:6" x14ac:dyDescent="0.25">
      <c r="E3916" t="e">
        <f>_xlfn.XLOOKUP(_xlfn.XLOOKUP(D3916,'Zip Code Lookup'!$F$29:$F$1276,'Zip Code Lookup'!$G$29:$G$1276),'Data Entry'!$AC$2:$AC$85,'Data Entry'!$AD$2:$AD$85,"Not Found")</f>
        <v>#N/A</v>
      </c>
      <c r="F3916" t="e">
        <f>IF(E3916="ORG 6 / ORG 1",_xlfn.XLOOKUP(D3916,'Zip Code Lookup'!$A$115:$A$148,'Zip Code Lookup'!$C$115:$C$148,"ORG 1"),"N/A")</f>
        <v>#N/A</v>
      </c>
    </row>
    <row r="3917" spans="5:6" x14ac:dyDescent="0.25">
      <c r="E3917" t="e">
        <f>_xlfn.XLOOKUP(_xlfn.XLOOKUP(D3917,'Zip Code Lookup'!$F$29:$F$1276,'Zip Code Lookup'!$G$29:$G$1276),'Data Entry'!$AC$2:$AC$85,'Data Entry'!$AD$2:$AD$85,"Not Found")</f>
        <v>#N/A</v>
      </c>
      <c r="F3917" t="e">
        <f>IF(E3917="ORG 6 / ORG 1",_xlfn.XLOOKUP(D3917,'Zip Code Lookup'!$A$115:$A$148,'Zip Code Lookup'!$C$115:$C$148,"ORG 1"),"N/A")</f>
        <v>#N/A</v>
      </c>
    </row>
    <row r="3918" spans="5:6" x14ac:dyDescent="0.25">
      <c r="E3918" t="e">
        <f>_xlfn.XLOOKUP(_xlfn.XLOOKUP(D3918,'Zip Code Lookup'!$F$29:$F$1276,'Zip Code Lookup'!$G$29:$G$1276),'Data Entry'!$AC$2:$AC$85,'Data Entry'!$AD$2:$AD$85,"Not Found")</f>
        <v>#N/A</v>
      </c>
      <c r="F3918" t="e">
        <f>IF(E3918="ORG 6 / ORG 1",_xlfn.XLOOKUP(D3918,'Zip Code Lookup'!$A$115:$A$148,'Zip Code Lookup'!$C$115:$C$148,"ORG 1"),"N/A")</f>
        <v>#N/A</v>
      </c>
    </row>
    <row r="3919" spans="5:6" x14ac:dyDescent="0.25">
      <c r="E3919" t="e">
        <f>_xlfn.XLOOKUP(_xlfn.XLOOKUP(D3919,'Zip Code Lookup'!$F$29:$F$1276,'Zip Code Lookup'!$G$29:$G$1276),'Data Entry'!$AC$2:$AC$85,'Data Entry'!$AD$2:$AD$85,"Not Found")</f>
        <v>#N/A</v>
      </c>
      <c r="F3919" t="e">
        <f>IF(E3919="ORG 6 / ORG 1",_xlfn.XLOOKUP(D3919,'Zip Code Lookup'!$A$115:$A$148,'Zip Code Lookup'!$C$115:$C$148,"ORG 1"),"N/A")</f>
        <v>#N/A</v>
      </c>
    </row>
    <row r="3920" spans="5:6" x14ac:dyDescent="0.25">
      <c r="E3920" t="e">
        <f>_xlfn.XLOOKUP(_xlfn.XLOOKUP(D3920,'Zip Code Lookup'!$F$29:$F$1276,'Zip Code Lookup'!$G$29:$G$1276),'Data Entry'!$AC$2:$AC$85,'Data Entry'!$AD$2:$AD$85,"Not Found")</f>
        <v>#N/A</v>
      </c>
      <c r="F3920" t="e">
        <f>IF(E3920="ORG 6 / ORG 1",_xlfn.XLOOKUP(D3920,'Zip Code Lookup'!$A$115:$A$148,'Zip Code Lookup'!$C$115:$C$148,"ORG 1"),"N/A")</f>
        <v>#N/A</v>
      </c>
    </row>
    <row r="3921" spans="5:6" x14ac:dyDescent="0.25">
      <c r="E3921" t="e">
        <f>_xlfn.XLOOKUP(_xlfn.XLOOKUP(D3921,'Zip Code Lookup'!$F$29:$F$1276,'Zip Code Lookup'!$G$29:$G$1276),'Data Entry'!$AC$2:$AC$85,'Data Entry'!$AD$2:$AD$85,"Not Found")</f>
        <v>#N/A</v>
      </c>
      <c r="F3921" t="e">
        <f>IF(E3921="ORG 6 / ORG 1",_xlfn.XLOOKUP(D3921,'Zip Code Lookup'!$A$115:$A$148,'Zip Code Lookup'!$C$115:$C$148,"ORG 1"),"N/A")</f>
        <v>#N/A</v>
      </c>
    </row>
    <row r="3922" spans="5:6" x14ac:dyDescent="0.25">
      <c r="E3922" t="e">
        <f>_xlfn.XLOOKUP(_xlfn.XLOOKUP(D3922,'Zip Code Lookup'!$F$29:$F$1276,'Zip Code Lookup'!$G$29:$G$1276),'Data Entry'!$AC$2:$AC$85,'Data Entry'!$AD$2:$AD$85,"Not Found")</f>
        <v>#N/A</v>
      </c>
      <c r="F3922" t="e">
        <f>IF(E3922="ORG 6 / ORG 1",_xlfn.XLOOKUP(D3922,'Zip Code Lookup'!$A$115:$A$148,'Zip Code Lookup'!$C$115:$C$148,"ORG 1"),"N/A")</f>
        <v>#N/A</v>
      </c>
    </row>
    <row r="3923" spans="5:6" x14ac:dyDescent="0.25">
      <c r="E3923" t="e">
        <f>_xlfn.XLOOKUP(_xlfn.XLOOKUP(D3923,'Zip Code Lookup'!$F$29:$F$1276,'Zip Code Lookup'!$G$29:$G$1276),'Data Entry'!$AC$2:$AC$85,'Data Entry'!$AD$2:$AD$85,"Not Found")</f>
        <v>#N/A</v>
      </c>
      <c r="F3923" t="e">
        <f>IF(E3923="ORG 6 / ORG 1",_xlfn.XLOOKUP(D3923,'Zip Code Lookup'!$A$115:$A$148,'Zip Code Lookup'!$C$115:$C$148,"ORG 1"),"N/A")</f>
        <v>#N/A</v>
      </c>
    </row>
    <row r="3924" spans="5:6" x14ac:dyDescent="0.25">
      <c r="E3924" t="e">
        <f>_xlfn.XLOOKUP(_xlfn.XLOOKUP(D3924,'Zip Code Lookup'!$F$29:$F$1276,'Zip Code Lookup'!$G$29:$G$1276),'Data Entry'!$AC$2:$AC$85,'Data Entry'!$AD$2:$AD$85,"Not Found")</f>
        <v>#N/A</v>
      </c>
      <c r="F3924" t="e">
        <f>IF(E3924="ORG 6 / ORG 1",_xlfn.XLOOKUP(D3924,'Zip Code Lookup'!$A$115:$A$148,'Zip Code Lookup'!$C$115:$C$148,"ORG 1"),"N/A")</f>
        <v>#N/A</v>
      </c>
    </row>
    <row r="3925" spans="5:6" x14ac:dyDescent="0.25">
      <c r="E3925" t="e">
        <f>_xlfn.XLOOKUP(_xlfn.XLOOKUP(D3925,'Zip Code Lookup'!$F$29:$F$1276,'Zip Code Lookup'!$G$29:$G$1276),'Data Entry'!$AC$2:$AC$85,'Data Entry'!$AD$2:$AD$85,"Not Found")</f>
        <v>#N/A</v>
      </c>
      <c r="F3925" t="e">
        <f>IF(E3925="ORG 6 / ORG 1",_xlfn.XLOOKUP(D3925,'Zip Code Lookup'!$A$115:$A$148,'Zip Code Lookup'!$C$115:$C$148,"ORG 1"),"N/A")</f>
        <v>#N/A</v>
      </c>
    </row>
    <row r="3926" spans="5:6" x14ac:dyDescent="0.25">
      <c r="E3926" t="e">
        <f>_xlfn.XLOOKUP(_xlfn.XLOOKUP(D3926,'Zip Code Lookup'!$F$29:$F$1276,'Zip Code Lookup'!$G$29:$G$1276),'Data Entry'!$AC$2:$AC$85,'Data Entry'!$AD$2:$AD$85,"Not Found")</f>
        <v>#N/A</v>
      </c>
      <c r="F3926" t="e">
        <f>IF(E3926="ORG 6 / ORG 1",_xlfn.XLOOKUP(D3926,'Zip Code Lookup'!$A$115:$A$148,'Zip Code Lookup'!$C$115:$C$148,"ORG 1"),"N/A")</f>
        <v>#N/A</v>
      </c>
    </row>
    <row r="3927" spans="5:6" x14ac:dyDescent="0.25">
      <c r="E3927" t="e">
        <f>_xlfn.XLOOKUP(_xlfn.XLOOKUP(D3927,'Zip Code Lookup'!$F$29:$F$1276,'Zip Code Lookup'!$G$29:$G$1276),'Data Entry'!$AC$2:$AC$85,'Data Entry'!$AD$2:$AD$85,"Not Found")</f>
        <v>#N/A</v>
      </c>
      <c r="F3927" t="e">
        <f>IF(E3927="ORG 6 / ORG 1",_xlfn.XLOOKUP(D3927,'Zip Code Lookup'!$A$115:$A$148,'Zip Code Lookup'!$C$115:$C$148,"ORG 1"),"N/A")</f>
        <v>#N/A</v>
      </c>
    </row>
    <row r="3928" spans="5:6" x14ac:dyDescent="0.25">
      <c r="E3928" t="e">
        <f>_xlfn.XLOOKUP(_xlfn.XLOOKUP(D3928,'Zip Code Lookup'!$F$29:$F$1276,'Zip Code Lookup'!$G$29:$G$1276),'Data Entry'!$AC$2:$AC$85,'Data Entry'!$AD$2:$AD$85,"Not Found")</f>
        <v>#N/A</v>
      </c>
      <c r="F3928" t="e">
        <f>IF(E3928="ORG 6 / ORG 1",_xlfn.XLOOKUP(D3928,'Zip Code Lookup'!$A$115:$A$148,'Zip Code Lookup'!$C$115:$C$148,"ORG 1"),"N/A")</f>
        <v>#N/A</v>
      </c>
    </row>
    <row r="3929" spans="5:6" x14ac:dyDescent="0.25">
      <c r="E3929" t="e">
        <f>_xlfn.XLOOKUP(_xlfn.XLOOKUP(D3929,'Zip Code Lookup'!$F$29:$F$1276,'Zip Code Lookup'!$G$29:$G$1276),'Data Entry'!$AC$2:$AC$85,'Data Entry'!$AD$2:$AD$85,"Not Found")</f>
        <v>#N/A</v>
      </c>
      <c r="F3929" t="e">
        <f>IF(E3929="ORG 6 / ORG 1",_xlfn.XLOOKUP(D3929,'Zip Code Lookup'!$A$115:$A$148,'Zip Code Lookup'!$C$115:$C$148,"ORG 1"),"N/A")</f>
        <v>#N/A</v>
      </c>
    </row>
    <row r="3930" spans="5:6" x14ac:dyDescent="0.25">
      <c r="E3930" t="e">
        <f>_xlfn.XLOOKUP(_xlfn.XLOOKUP(D3930,'Zip Code Lookup'!$F$29:$F$1276,'Zip Code Lookup'!$G$29:$G$1276),'Data Entry'!$AC$2:$AC$85,'Data Entry'!$AD$2:$AD$85,"Not Found")</f>
        <v>#N/A</v>
      </c>
      <c r="F3930" t="e">
        <f>IF(E3930="ORG 6 / ORG 1",_xlfn.XLOOKUP(D3930,'Zip Code Lookup'!$A$115:$A$148,'Zip Code Lookup'!$C$115:$C$148,"ORG 1"),"N/A")</f>
        <v>#N/A</v>
      </c>
    </row>
    <row r="3931" spans="5:6" x14ac:dyDescent="0.25">
      <c r="E3931" t="e">
        <f>_xlfn.XLOOKUP(_xlfn.XLOOKUP(D3931,'Zip Code Lookup'!$F$29:$F$1276,'Zip Code Lookup'!$G$29:$G$1276),'Data Entry'!$AC$2:$AC$85,'Data Entry'!$AD$2:$AD$85,"Not Found")</f>
        <v>#N/A</v>
      </c>
      <c r="F3931" t="e">
        <f>IF(E3931="ORG 6 / ORG 1",_xlfn.XLOOKUP(D3931,'Zip Code Lookup'!$A$115:$A$148,'Zip Code Lookup'!$C$115:$C$148,"ORG 1"),"N/A")</f>
        <v>#N/A</v>
      </c>
    </row>
    <row r="3932" spans="5:6" x14ac:dyDescent="0.25">
      <c r="E3932" t="e">
        <f>_xlfn.XLOOKUP(_xlfn.XLOOKUP(D3932,'Zip Code Lookup'!$F$29:$F$1276,'Zip Code Lookup'!$G$29:$G$1276),'Data Entry'!$AC$2:$AC$85,'Data Entry'!$AD$2:$AD$85,"Not Found")</f>
        <v>#N/A</v>
      </c>
      <c r="F3932" t="e">
        <f>IF(E3932="ORG 6 / ORG 1",_xlfn.XLOOKUP(D3932,'Zip Code Lookup'!$A$115:$A$148,'Zip Code Lookup'!$C$115:$C$148,"ORG 1"),"N/A")</f>
        <v>#N/A</v>
      </c>
    </row>
    <row r="3933" spans="5:6" x14ac:dyDescent="0.25">
      <c r="E3933" t="e">
        <f>_xlfn.XLOOKUP(_xlfn.XLOOKUP(D3933,'Zip Code Lookup'!$F$29:$F$1276,'Zip Code Lookup'!$G$29:$G$1276),'Data Entry'!$AC$2:$AC$85,'Data Entry'!$AD$2:$AD$85,"Not Found")</f>
        <v>#N/A</v>
      </c>
      <c r="F3933" t="e">
        <f>IF(E3933="ORG 6 / ORG 1",_xlfn.XLOOKUP(D3933,'Zip Code Lookup'!$A$115:$A$148,'Zip Code Lookup'!$C$115:$C$148,"ORG 1"),"N/A")</f>
        <v>#N/A</v>
      </c>
    </row>
    <row r="3934" spans="5:6" x14ac:dyDescent="0.25">
      <c r="E3934" t="e">
        <f>_xlfn.XLOOKUP(_xlfn.XLOOKUP(D3934,'Zip Code Lookup'!$F$29:$F$1276,'Zip Code Lookup'!$G$29:$G$1276),'Data Entry'!$AC$2:$AC$85,'Data Entry'!$AD$2:$AD$85,"Not Found")</f>
        <v>#N/A</v>
      </c>
      <c r="F3934" t="e">
        <f>IF(E3934="ORG 6 / ORG 1",_xlfn.XLOOKUP(D3934,'Zip Code Lookup'!$A$115:$A$148,'Zip Code Lookup'!$C$115:$C$148,"ORG 1"),"N/A")</f>
        <v>#N/A</v>
      </c>
    </row>
    <row r="3935" spans="5:6" x14ac:dyDescent="0.25">
      <c r="E3935" t="e">
        <f>_xlfn.XLOOKUP(_xlfn.XLOOKUP(D3935,'Zip Code Lookup'!$F$29:$F$1276,'Zip Code Lookup'!$G$29:$G$1276),'Data Entry'!$AC$2:$AC$85,'Data Entry'!$AD$2:$AD$85,"Not Found")</f>
        <v>#N/A</v>
      </c>
      <c r="F3935" t="e">
        <f>IF(E3935="ORG 6 / ORG 1",_xlfn.XLOOKUP(D3935,'Zip Code Lookup'!$A$115:$A$148,'Zip Code Lookup'!$C$115:$C$148,"ORG 1"),"N/A")</f>
        <v>#N/A</v>
      </c>
    </row>
    <row r="3936" spans="5:6" x14ac:dyDescent="0.25">
      <c r="E3936" t="e">
        <f>_xlfn.XLOOKUP(_xlfn.XLOOKUP(D3936,'Zip Code Lookup'!$F$29:$F$1276,'Zip Code Lookup'!$G$29:$G$1276),'Data Entry'!$AC$2:$AC$85,'Data Entry'!$AD$2:$AD$85,"Not Found")</f>
        <v>#N/A</v>
      </c>
      <c r="F3936" t="e">
        <f>IF(E3936="ORG 6 / ORG 1",_xlfn.XLOOKUP(D3936,'Zip Code Lookup'!$A$115:$A$148,'Zip Code Lookup'!$C$115:$C$148,"ORG 1"),"N/A")</f>
        <v>#N/A</v>
      </c>
    </row>
    <row r="3937" spans="5:6" x14ac:dyDescent="0.25">
      <c r="E3937" t="e">
        <f>_xlfn.XLOOKUP(_xlfn.XLOOKUP(D3937,'Zip Code Lookup'!$F$29:$F$1276,'Zip Code Lookup'!$G$29:$G$1276),'Data Entry'!$AC$2:$AC$85,'Data Entry'!$AD$2:$AD$85,"Not Found")</f>
        <v>#N/A</v>
      </c>
      <c r="F3937" t="e">
        <f>IF(E3937="ORG 6 / ORG 1",_xlfn.XLOOKUP(D3937,'Zip Code Lookup'!$A$115:$A$148,'Zip Code Lookup'!$C$115:$C$148,"ORG 1"),"N/A")</f>
        <v>#N/A</v>
      </c>
    </row>
    <row r="3938" spans="5:6" x14ac:dyDescent="0.25">
      <c r="E3938" t="e">
        <f>_xlfn.XLOOKUP(_xlfn.XLOOKUP(D3938,'Zip Code Lookup'!$F$29:$F$1276,'Zip Code Lookup'!$G$29:$G$1276),'Data Entry'!$AC$2:$AC$85,'Data Entry'!$AD$2:$AD$85,"Not Found")</f>
        <v>#N/A</v>
      </c>
      <c r="F3938" t="e">
        <f>IF(E3938="ORG 6 / ORG 1",_xlfn.XLOOKUP(D3938,'Zip Code Lookup'!$A$115:$A$148,'Zip Code Lookup'!$C$115:$C$148,"ORG 1"),"N/A")</f>
        <v>#N/A</v>
      </c>
    </row>
    <row r="3939" spans="5:6" x14ac:dyDescent="0.25">
      <c r="E3939" t="e">
        <f>_xlfn.XLOOKUP(_xlfn.XLOOKUP(D3939,'Zip Code Lookup'!$F$29:$F$1276,'Zip Code Lookup'!$G$29:$G$1276),'Data Entry'!$AC$2:$AC$85,'Data Entry'!$AD$2:$AD$85,"Not Found")</f>
        <v>#N/A</v>
      </c>
      <c r="F3939" t="e">
        <f>IF(E3939="ORG 6 / ORG 1",_xlfn.XLOOKUP(D3939,'Zip Code Lookup'!$A$115:$A$148,'Zip Code Lookup'!$C$115:$C$148,"ORG 1"),"N/A")</f>
        <v>#N/A</v>
      </c>
    </row>
    <row r="3940" spans="5:6" x14ac:dyDescent="0.25">
      <c r="E3940" t="e">
        <f>_xlfn.XLOOKUP(_xlfn.XLOOKUP(D3940,'Zip Code Lookup'!$F$29:$F$1276,'Zip Code Lookup'!$G$29:$G$1276),'Data Entry'!$AC$2:$AC$85,'Data Entry'!$AD$2:$AD$85,"Not Found")</f>
        <v>#N/A</v>
      </c>
      <c r="F3940" t="e">
        <f>IF(E3940="ORG 6 / ORG 1",_xlfn.XLOOKUP(D3940,'Zip Code Lookup'!$A$115:$A$148,'Zip Code Lookup'!$C$115:$C$148,"ORG 1"),"N/A")</f>
        <v>#N/A</v>
      </c>
    </row>
    <row r="3941" spans="5:6" x14ac:dyDescent="0.25">
      <c r="E3941" t="e">
        <f>_xlfn.XLOOKUP(_xlfn.XLOOKUP(D3941,'Zip Code Lookup'!$F$29:$F$1276,'Zip Code Lookup'!$G$29:$G$1276),'Data Entry'!$AC$2:$AC$85,'Data Entry'!$AD$2:$AD$85,"Not Found")</f>
        <v>#N/A</v>
      </c>
      <c r="F3941" t="e">
        <f>IF(E3941="ORG 6 / ORG 1",_xlfn.XLOOKUP(D3941,'Zip Code Lookup'!$A$115:$A$148,'Zip Code Lookup'!$C$115:$C$148,"ORG 1"),"N/A")</f>
        <v>#N/A</v>
      </c>
    </row>
    <row r="3942" spans="5:6" x14ac:dyDescent="0.25">
      <c r="E3942" t="e">
        <f>_xlfn.XLOOKUP(_xlfn.XLOOKUP(D3942,'Zip Code Lookup'!$F$29:$F$1276,'Zip Code Lookup'!$G$29:$G$1276),'Data Entry'!$AC$2:$AC$85,'Data Entry'!$AD$2:$AD$85,"Not Found")</f>
        <v>#N/A</v>
      </c>
      <c r="F3942" t="e">
        <f>IF(E3942="ORG 6 / ORG 1",_xlfn.XLOOKUP(D3942,'Zip Code Lookup'!$A$115:$A$148,'Zip Code Lookup'!$C$115:$C$148,"ORG 1"),"N/A")</f>
        <v>#N/A</v>
      </c>
    </row>
    <row r="3943" spans="5:6" x14ac:dyDescent="0.25">
      <c r="E3943" t="e">
        <f>_xlfn.XLOOKUP(_xlfn.XLOOKUP(D3943,'Zip Code Lookup'!$F$29:$F$1276,'Zip Code Lookup'!$G$29:$G$1276),'Data Entry'!$AC$2:$AC$85,'Data Entry'!$AD$2:$AD$85,"Not Found")</f>
        <v>#N/A</v>
      </c>
      <c r="F3943" t="e">
        <f>IF(E3943="ORG 6 / ORG 1",_xlfn.XLOOKUP(D3943,'Zip Code Lookup'!$A$115:$A$148,'Zip Code Lookup'!$C$115:$C$148,"ORG 1"),"N/A")</f>
        <v>#N/A</v>
      </c>
    </row>
    <row r="3944" spans="5:6" x14ac:dyDescent="0.25">
      <c r="E3944" t="e">
        <f>_xlfn.XLOOKUP(_xlfn.XLOOKUP(D3944,'Zip Code Lookup'!$F$29:$F$1276,'Zip Code Lookup'!$G$29:$G$1276),'Data Entry'!$AC$2:$AC$85,'Data Entry'!$AD$2:$AD$85,"Not Found")</f>
        <v>#N/A</v>
      </c>
      <c r="F3944" t="e">
        <f>IF(E3944="ORG 6 / ORG 1",_xlfn.XLOOKUP(D3944,'Zip Code Lookup'!$A$115:$A$148,'Zip Code Lookup'!$C$115:$C$148,"ORG 1"),"N/A")</f>
        <v>#N/A</v>
      </c>
    </row>
    <row r="3945" spans="5:6" x14ac:dyDescent="0.25">
      <c r="E3945" t="e">
        <f>_xlfn.XLOOKUP(_xlfn.XLOOKUP(D3945,'Zip Code Lookup'!$F$29:$F$1276,'Zip Code Lookup'!$G$29:$G$1276),'Data Entry'!$AC$2:$AC$85,'Data Entry'!$AD$2:$AD$85,"Not Found")</f>
        <v>#N/A</v>
      </c>
      <c r="F3945" t="e">
        <f>IF(E3945="ORG 6 / ORG 1",_xlfn.XLOOKUP(D3945,'Zip Code Lookup'!$A$115:$A$148,'Zip Code Lookup'!$C$115:$C$148,"ORG 1"),"N/A")</f>
        <v>#N/A</v>
      </c>
    </row>
    <row r="3946" spans="5:6" x14ac:dyDescent="0.25">
      <c r="E3946" t="e">
        <f>_xlfn.XLOOKUP(_xlfn.XLOOKUP(D3946,'Zip Code Lookup'!$F$29:$F$1276,'Zip Code Lookup'!$G$29:$G$1276),'Data Entry'!$AC$2:$AC$85,'Data Entry'!$AD$2:$AD$85,"Not Found")</f>
        <v>#N/A</v>
      </c>
      <c r="F3946" t="e">
        <f>IF(E3946="ORG 6 / ORG 1",_xlfn.XLOOKUP(D3946,'Zip Code Lookup'!$A$115:$A$148,'Zip Code Lookup'!$C$115:$C$148,"ORG 1"),"N/A")</f>
        <v>#N/A</v>
      </c>
    </row>
    <row r="3947" spans="5:6" x14ac:dyDescent="0.25">
      <c r="E3947" t="e">
        <f>_xlfn.XLOOKUP(_xlfn.XLOOKUP(D3947,'Zip Code Lookup'!$F$29:$F$1276,'Zip Code Lookup'!$G$29:$G$1276),'Data Entry'!$AC$2:$AC$85,'Data Entry'!$AD$2:$AD$85,"Not Found")</f>
        <v>#N/A</v>
      </c>
      <c r="F3947" t="e">
        <f>IF(E3947="ORG 6 / ORG 1",_xlfn.XLOOKUP(D3947,'Zip Code Lookup'!$A$115:$A$148,'Zip Code Lookup'!$C$115:$C$148,"ORG 1"),"N/A")</f>
        <v>#N/A</v>
      </c>
    </row>
    <row r="3948" spans="5:6" x14ac:dyDescent="0.25">
      <c r="E3948" t="e">
        <f>_xlfn.XLOOKUP(_xlfn.XLOOKUP(D3948,'Zip Code Lookup'!$F$29:$F$1276,'Zip Code Lookup'!$G$29:$G$1276),'Data Entry'!$AC$2:$AC$85,'Data Entry'!$AD$2:$AD$85,"Not Found")</f>
        <v>#N/A</v>
      </c>
      <c r="F3948" t="e">
        <f>IF(E3948="ORG 6 / ORG 1",_xlfn.XLOOKUP(D3948,'Zip Code Lookup'!$A$115:$A$148,'Zip Code Lookup'!$C$115:$C$148,"ORG 1"),"N/A")</f>
        <v>#N/A</v>
      </c>
    </row>
    <row r="3949" spans="5:6" x14ac:dyDescent="0.25">
      <c r="E3949" t="e">
        <f>_xlfn.XLOOKUP(_xlfn.XLOOKUP(D3949,'Zip Code Lookup'!$F$29:$F$1276,'Zip Code Lookup'!$G$29:$G$1276),'Data Entry'!$AC$2:$AC$85,'Data Entry'!$AD$2:$AD$85,"Not Found")</f>
        <v>#N/A</v>
      </c>
      <c r="F3949" t="e">
        <f>IF(E3949="ORG 6 / ORG 1",_xlfn.XLOOKUP(D3949,'Zip Code Lookup'!$A$115:$A$148,'Zip Code Lookup'!$C$115:$C$148,"ORG 1"),"N/A")</f>
        <v>#N/A</v>
      </c>
    </row>
    <row r="3950" spans="5:6" x14ac:dyDescent="0.25">
      <c r="E3950" t="e">
        <f>_xlfn.XLOOKUP(_xlfn.XLOOKUP(D3950,'Zip Code Lookup'!$F$29:$F$1276,'Zip Code Lookup'!$G$29:$G$1276),'Data Entry'!$AC$2:$AC$85,'Data Entry'!$AD$2:$AD$85,"Not Found")</f>
        <v>#N/A</v>
      </c>
      <c r="F3950" t="e">
        <f>IF(E3950="ORG 6 / ORG 1",_xlfn.XLOOKUP(D3950,'Zip Code Lookup'!$A$115:$A$148,'Zip Code Lookup'!$C$115:$C$148,"ORG 1"),"N/A")</f>
        <v>#N/A</v>
      </c>
    </row>
    <row r="3951" spans="5:6" x14ac:dyDescent="0.25">
      <c r="E3951" t="e">
        <f>_xlfn.XLOOKUP(_xlfn.XLOOKUP(D3951,'Zip Code Lookup'!$F$29:$F$1276,'Zip Code Lookup'!$G$29:$G$1276),'Data Entry'!$AC$2:$AC$85,'Data Entry'!$AD$2:$AD$85,"Not Found")</f>
        <v>#N/A</v>
      </c>
      <c r="F3951" t="e">
        <f>IF(E3951="ORG 6 / ORG 1",_xlfn.XLOOKUP(D3951,'Zip Code Lookup'!$A$115:$A$148,'Zip Code Lookup'!$C$115:$C$148,"ORG 1"),"N/A")</f>
        <v>#N/A</v>
      </c>
    </row>
    <row r="3952" spans="5:6" x14ac:dyDescent="0.25">
      <c r="E3952" t="e">
        <f>_xlfn.XLOOKUP(_xlfn.XLOOKUP(D3952,'Zip Code Lookup'!$F$29:$F$1276,'Zip Code Lookup'!$G$29:$G$1276),'Data Entry'!$AC$2:$AC$85,'Data Entry'!$AD$2:$AD$85,"Not Found")</f>
        <v>#N/A</v>
      </c>
      <c r="F3952" t="e">
        <f>IF(E3952="ORG 6 / ORG 1",_xlfn.XLOOKUP(D3952,'Zip Code Lookup'!$A$115:$A$148,'Zip Code Lookup'!$C$115:$C$148,"ORG 1"),"N/A")</f>
        <v>#N/A</v>
      </c>
    </row>
    <row r="3953" spans="5:6" x14ac:dyDescent="0.25">
      <c r="E3953" t="e">
        <f>_xlfn.XLOOKUP(_xlfn.XLOOKUP(D3953,'Zip Code Lookup'!$F$29:$F$1276,'Zip Code Lookup'!$G$29:$G$1276),'Data Entry'!$AC$2:$AC$85,'Data Entry'!$AD$2:$AD$85,"Not Found")</f>
        <v>#N/A</v>
      </c>
      <c r="F3953" t="e">
        <f>IF(E3953="ORG 6 / ORG 1",_xlfn.XLOOKUP(D3953,'Zip Code Lookup'!$A$115:$A$148,'Zip Code Lookup'!$C$115:$C$148,"ORG 1"),"N/A")</f>
        <v>#N/A</v>
      </c>
    </row>
    <row r="3954" spans="5:6" x14ac:dyDescent="0.25">
      <c r="E3954" t="e">
        <f>_xlfn.XLOOKUP(_xlfn.XLOOKUP(D3954,'Zip Code Lookup'!$F$29:$F$1276,'Zip Code Lookup'!$G$29:$G$1276),'Data Entry'!$AC$2:$AC$85,'Data Entry'!$AD$2:$AD$85,"Not Found")</f>
        <v>#N/A</v>
      </c>
      <c r="F3954" t="e">
        <f>IF(E3954="ORG 6 / ORG 1",_xlfn.XLOOKUP(D3954,'Zip Code Lookup'!$A$115:$A$148,'Zip Code Lookup'!$C$115:$C$148,"ORG 1"),"N/A")</f>
        <v>#N/A</v>
      </c>
    </row>
    <row r="3955" spans="5:6" x14ac:dyDescent="0.25">
      <c r="E3955" t="e">
        <f>_xlfn.XLOOKUP(_xlfn.XLOOKUP(D3955,'Zip Code Lookup'!$F$29:$F$1276,'Zip Code Lookup'!$G$29:$G$1276),'Data Entry'!$AC$2:$AC$85,'Data Entry'!$AD$2:$AD$85,"Not Found")</f>
        <v>#N/A</v>
      </c>
      <c r="F3955" t="e">
        <f>IF(E3955="ORG 6 / ORG 1",_xlfn.XLOOKUP(D3955,'Zip Code Lookup'!$A$115:$A$148,'Zip Code Lookup'!$C$115:$C$148,"ORG 1"),"N/A")</f>
        <v>#N/A</v>
      </c>
    </row>
    <row r="3956" spans="5:6" x14ac:dyDescent="0.25">
      <c r="E3956" t="e">
        <f>_xlfn.XLOOKUP(_xlfn.XLOOKUP(D3956,'Zip Code Lookup'!$F$29:$F$1276,'Zip Code Lookup'!$G$29:$G$1276),'Data Entry'!$AC$2:$AC$85,'Data Entry'!$AD$2:$AD$85,"Not Found")</f>
        <v>#N/A</v>
      </c>
      <c r="F3956" t="e">
        <f>IF(E3956="ORG 6 / ORG 1",_xlfn.XLOOKUP(D3956,'Zip Code Lookup'!$A$115:$A$148,'Zip Code Lookup'!$C$115:$C$148,"ORG 1"),"N/A")</f>
        <v>#N/A</v>
      </c>
    </row>
    <row r="3957" spans="5:6" x14ac:dyDescent="0.25">
      <c r="E3957" t="e">
        <f>_xlfn.XLOOKUP(_xlfn.XLOOKUP(D3957,'Zip Code Lookup'!$F$29:$F$1276,'Zip Code Lookup'!$G$29:$G$1276),'Data Entry'!$AC$2:$AC$85,'Data Entry'!$AD$2:$AD$85,"Not Found")</f>
        <v>#N/A</v>
      </c>
      <c r="F3957" t="e">
        <f>IF(E3957="ORG 6 / ORG 1",_xlfn.XLOOKUP(D3957,'Zip Code Lookup'!$A$115:$A$148,'Zip Code Lookup'!$C$115:$C$148,"ORG 1"),"N/A")</f>
        <v>#N/A</v>
      </c>
    </row>
    <row r="3958" spans="5:6" x14ac:dyDescent="0.25">
      <c r="E3958" t="e">
        <f>_xlfn.XLOOKUP(_xlfn.XLOOKUP(D3958,'Zip Code Lookup'!$F$29:$F$1276,'Zip Code Lookup'!$G$29:$G$1276),'Data Entry'!$AC$2:$AC$85,'Data Entry'!$AD$2:$AD$85,"Not Found")</f>
        <v>#N/A</v>
      </c>
      <c r="F3958" t="e">
        <f>IF(E3958="ORG 6 / ORG 1",_xlfn.XLOOKUP(D3958,'Zip Code Lookup'!$A$115:$A$148,'Zip Code Lookup'!$C$115:$C$148,"ORG 1"),"N/A")</f>
        <v>#N/A</v>
      </c>
    </row>
    <row r="3959" spans="5:6" x14ac:dyDescent="0.25">
      <c r="E3959" t="e">
        <f>_xlfn.XLOOKUP(_xlfn.XLOOKUP(D3959,'Zip Code Lookup'!$F$29:$F$1276,'Zip Code Lookup'!$G$29:$G$1276),'Data Entry'!$AC$2:$AC$85,'Data Entry'!$AD$2:$AD$85,"Not Found")</f>
        <v>#N/A</v>
      </c>
      <c r="F3959" t="e">
        <f>IF(E3959="ORG 6 / ORG 1",_xlfn.XLOOKUP(D3959,'Zip Code Lookup'!$A$115:$A$148,'Zip Code Lookup'!$C$115:$C$148,"ORG 1"),"N/A")</f>
        <v>#N/A</v>
      </c>
    </row>
    <row r="3960" spans="5:6" x14ac:dyDescent="0.25">
      <c r="E3960" t="e">
        <f>_xlfn.XLOOKUP(_xlfn.XLOOKUP(D3960,'Zip Code Lookup'!$F$29:$F$1276,'Zip Code Lookup'!$G$29:$G$1276),'Data Entry'!$AC$2:$AC$85,'Data Entry'!$AD$2:$AD$85,"Not Found")</f>
        <v>#N/A</v>
      </c>
      <c r="F3960" t="e">
        <f>IF(E3960="ORG 6 / ORG 1",_xlfn.XLOOKUP(D3960,'Zip Code Lookup'!$A$115:$A$148,'Zip Code Lookup'!$C$115:$C$148,"ORG 1"),"N/A")</f>
        <v>#N/A</v>
      </c>
    </row>
    <row r="3961" spans="5:6" x14ac:dyDescent="0.25">
      <c r="E3961" t="e">
        <f>_xlfn.XLOOKUP(_xlfn.XLOOKUP(D3961,'Zip Code Lookup'!$F$29:$F$1276,'Zip Code Lookup'!$G$29:$G$1276),'Data Entry'!$AC$2:$AC$85,'Data Entry'!$AD$2:$AD$85,"Not Found")</f>
        <v>#N/A</v>
      </c>
      <c r="F3961" t="e">
        <f>IF(E3961="ORG 6 / ORG 1",_xlfn.XLOOKUP(D3961,'Zip Code Lookup'!$A$115:$A$148,'Zip Code Lookup'!$C$115:$C$148,"ORG 1"),"N/A")</f>
        <v>#N/A</v>
      </c>
    </row>
    <row r="3962" spans="5:6" x14ac:dyDescent="0.25">
      <c r="E3962" t="e">
        <f>_xlfn.XLOOKUP(_xlfn.XLOOKUP(D3962,'Zip Code Lookup'!$F$29:$F$1276,'Zip Code Lookup'!$G$29:$G$1276),'Data Entry'!$AC$2:$AC$85,'Data Entry'!$AD$2:$AD$85,"Not Found")</f>
        <v>#N/A</v>
      </c>
      <c r="F3962" t="e">
        <f>IF(E3962="ORG 6 / ORG 1",_xlfn.XLOOKUP(D3962,'Zip Code Lookup'!$A$115:$A$148,'Zip Code Lookup'!$C$115:$C$148,"ORG 1"),"N/A")</f>
        <v>#N/A</v>
      </c>
    </row>
    <row r="3963" spans="5:6" x14ac:dyDescent="0.25">
      <c r="E3963" t="e">
        <f>_xlfn.XLOOKUP(_xlfn.XLOOKUP(D3963,'Zip Code Lookup'!$F$29:$F$1276,'Zip Code Lookup'!$G$29:$G$1276),'Data Entry'!$AC$2:$AC$85,'Data Entry'!$AD$2:$AD$85,"Not Found")</f>
        <v>#N/A</v>
      </c>
      <c r="F3963" t="e">
        <f>IF(E3963="ORG 6 / ORG 1",_xlfn.XLOOKUP(D3963,'Zip Code Lookup'!$A$115:$A$148,'Zip Code Lookup'!$C$115:$C$148,"ORG 1"),"N/A")</f>
        <v>#N/A</v>
      </c>
    </row>
    <row r="3964" spans="5:6" x14ac:dyDescent="0.25">
      <c r="E3964" t="e">
        <f>_xlfn.XLOOKUP(_xlfn.XLOOKUP(D3964,'Zip Code Lookup'!$F$29:$F$1276,'Zip Code Lookup'!$G$29:$G$1276),'Data Entry'!$AC$2:$AC$85,'Data Entry'!$AD$2:$AD$85,"Not Found")</f>
        <v>#N/A</v>
      </c>
      <c r="F3964" t="e">
        <f>IF(E3964="ORG 6 / ORG 1",_xlfn.XLOOKUP(D3964,'Zip Code Lookup'!$A$115:$A$148,'Zip Code Lookup'!$C$115:$C$148,"ORG 1"),"N/A")</f>
        <v>#N/A</v>
      </c>
    </row>
    <row r="3965" spans="5:6" x14ac:dyDescent="0.25">
      <c r="E3965" t="e">
        <f>_xlfn.XLOOKUP(_xlfn.XLOOKUP(D3965,'Zip Code Lookup'!$F$29:$F$1276,'Zip Code Lookup'!$G$29:$G$1276),'Data Entry'!$AC$2:$AC$85,'Data Entry'!$AD$2:$AD$85,"Not Found")</f>
        <v>#N/A</v>
      </c>
      <c r="F3965" t="e">
        <f>IF(E3965="ORG 6 / ORG 1",_xlfn.XLOOKUP(D3965,'Zip Code Lookup'!$A$115:$A$148,'Zip Code Lookup'!$C$115:$C$148,"ORG 1"),"N/A")</f>
        <v>#N/A</v>
      </c>
    </row>
    <row r="3966" spans="5:6" x14ac:dyDescent="0.25">
      <c r="E3966" t="e">
        <f>_xlfn.XLOOKUP(_xlfn.XLOOKUP(D3966,'Zip Code Lookup'!$F$29:$F$1276,'Zip Code Lookup'!$G$29:$G$1276),'Data Entry'!$AC$2:$AC$85,'Data Entry'!$AD$2:$AD$85,"Not Found")</f>
        <v>#N/A</v>
      </c>
      <c r="F3966" t="e">
        <f>IF(E3966="ORG 6 / ORG 1",_xlfn.XLOOKUP(D3966,'Zip Code Lookup'!$A$115:$A$148,'Zip Code Lookup'!$C$115:$C$148,"ORG 1"),"N/A")</f>
        <v>#N/A</v>
      </c>
    </row>
    <row r="3967" spans="5:6" x14ac:dyDescent="0.25">
      <c r="E3967" t="e">
        <f>_xlfn.XLOOKUP(_xlfn.XLOOKUP(D3967,'Zip Code Lookup'!$F$29:$F$1276,'Zip Code Lookup'!$G$29:$G$1276),'Data Entry'!$AC$2:$AC$85,'Data Entry'!$AD$2:$AD$85,"Not Found")</f>
        <v>#N/A</v>
      </c>
      <c r="F3967" t="e">
        <f>IF(E3967="ORG 6 / ORG 1",_xlfn.XLOOKUP(D3967,'Zip Code Lookup'!$A$115:$A$148,'Zip Code Lookup'!$C$115:$C$148,"ORG 1"),"N/A")</f>
        <v>#N/A</v>
      </c>
    </row>
    <row r="3968" spans="5:6" x14ac:dyDescent="0.25">
      <c r="E3968" t="e">
        <f>_xlfn.XLOOKUP(_xlfn.XLOOKUP(D3968,'Zip Code Lookup'!$F$29:$F$1276,'Zip Code Lookup'!$G$29:$G$1276),'Data Entry'!$AC$2:$AC$85,'Data Entry'!$AD$2:$AD$85,"Not Found")</f>
        <v>#N/A</v>
      </c>
      <c r="F3968" t="e">
        <f>IF(E3968="ORG 6 / ORG 1",_xlfn.XLOOKUP(D3968,'Zip Code Lookup'!$A$115:$A$148,'Zip Code Lookup'!$C$115:$C$148,"ORG 1"),"N/A")</f>
        <v>#N/A</v>
      </c>
    </row>
    <row r="3969" spans="5:6" x14ac:dyDescent="0.25">
      <c r="E3969" t="e">
        <f>_xlfn.XLOOKUP(_xlfn.XLOOKUP(D3969,'Zip Code Lookup'!$F$29:$F$1276,'Zip Code Lookup'!$G$29:$G$1276),'Data Entry'!$AC$2:$AC$85,'Data Entry'!$AD$2:$AD$85,"Not Found")</f>
        <v>#N/A</v>
      </c>
      <c r="F3969" t="e">
        <f>IF(E3969="ORG 6 / ORG 1",_xlfn.XLOOKUP(D3969,'Zip Code Lookup'!$A$115:$A$148,'Zip Code Lookup'!$C$115:$C$148,"ORG 1"),"N/A")</f>
        <v>#N/A</v>
      </c>
    </row>
    <row r="3970" spans="5:6" x14ac:dyDescent="0.25">
      <c r="E3970" t="e">
        <f>_xlfn.XLOOKUP(_xlfn.XLOOKUP(D3970,'Zip Code Lookup'!$F$29:$F$1276,'Zip Code Lookup'!$G$29:$G$1276),'Data Entry'!$AC$2:$AC$85,'Data Entry'!$AD$2:$AD$85,"Not Found")</f>
        <v>#N/A</v>
      </c>
      <c r="F3970" t="e">
        <f>IF(E3970="ORG 6 / ORG 1",_xlfn.XLOOKUP(D3970,'Zip Code Lookup'!$A$115:$A$148,'Zip Code Lookup'!$C$115:$C$148,"ORG 1"),"N/A")</f>
        <v>#N/A</v>
      </c>
    </row>
    <row r="3971" spans="5:6" x14ac:dyDescent="0.25">
      <c r="E3971" t="e">
        <f>_xlfn.XLOOKUP(_xlfn.XLOOKUP(D3971,'Zip Code Lookup'!$F$29:$F$1276,'Zip Code Lookup'!$G$29:$G$1276),'Data Entry'!$AC$2:$AC$85,'Data Entry'!$AD$2:$AD$85,"Not Found")</f>
        <v>#N/A</v>
      </c>
      <c r="F3971" t="e">
        <f>IF(E3971="ORG 6 / ORG 1",_xlfn.XLOOKUP(D3971,'Zip Code Lookup'!$A$115:$A$148,'Zip Code Lookup'!$C$115:$C$148,"ORG 1"),"N/A")</f>
        <v>#N/A</v>
      </c>
    </row>
    <row r="3972" spans="5:6" x14ac:dyDescent="0.25">
      <c r="E3972" t="e">
        <f>_xlfn.XLOOKUP(_xlfn.XLOOKUP(D3972,'Zip Code Lookup'!$F$29:$F$1276,'Zip Code Lookup'!$G$29:$G$1276),'Data Entry'!$AC$2:$AC$85,'Data Entry'!$AD$2:$AD$85,"Not Found")</f>
        <v>#N/A</v>
      </c>
      <c r="F3972" t="e">
        <f>IF(E3972="ORG 6 / ORG 1",_xlfn.XLOOKUP(D3972,'Zip Code Lookup'!$A$115:$A$148,'Zip Code Lookup'!$C$115:$C$148,"ORG 1"),"N/A")</f>
        <v>#N/A</v>
      </c>
    </row>
    <row r="3973" spans="5:6" x14ac:dyDescent="0.25">
      <c r="E3973" t="e">
        <f>_xlfn.XLOOKUP(_xlfn.XLOOKUP(D3973,'Zip Code Lookup'!$F$29:$F$1276,'Zip Code Lookup'!$G$29:$G$1276),'Data Entry'!$AC$2:$AC$85,'Data Entry'!$AD$2:$AD$85,"Not Found")</f>
        <v>#N/A</v>
      </c>
      <c r="F3973" t="e">
        <f>IF(E3973="ORG 6 / ORG 1",_xlfn.XLOOKUP(D3973,'Zip Code Lookup'!$A$115:$A$148,'Zip Code Lookup'!$C$115:$C$148,"ORG 1"),"N/A")</f>
        <v>#N/A</v>
      </c>
    </row>
    <row r="3974" spans="5:6" x14ac:dyDescent="0.25">
      <c r="E3974" t="e">
        <f>_xlfn.XLOOKUP(_xlfn.XLOOKUP(D3974,'Zip Code Lookup'!$F$29:$F$1276,'Zip Code Lookup'!$G$29:$G$1276),'Data Entry'!$AC$2:$AC$85,'Data Entry'!$AD$2:$AD$85,"Not Found")</f>
        <v>#N/A</v>
      </c>
      <c r="F3974" t="e">
        <f>IF(E3974="ORG 6 / ORG 1",_xlfn.XLOOKUP(D3974,'Zip Code Lookup'!$A$115:$A$148,'Zip Code Lookup'!$C$115:$C$148,"ORG 1"),"N/A")</f>
        <v>#N/A</v>
      </c>
    </row>
    <row r="3975" spans="5:6" x14ac:dyDescent="0.25">
      <c r="E3975" t="e">
        <f>_xlfn.XLOOKUP(_xlfn.XLOOKUP(D3975,'Zip Code Lookup'!$F$29:$F$1276,'Zip Code Lookup'!$G$29:$G$1276),'Data Entry'!$AC$2:$AC$85,'Data Entry'!$AD$2:$AD$85,"Not Found")</f>
        <v>#N/A</v>
      </c>
      <c r="F3975" t="e">
        <f>IF(E3975="ORG 6 / ORG 1",_xlfn.XLOOKUP(D3975,'Zip Code Lookup'!$A$115:$A$148,'Zip Code Lookup'!$C$115:$C$148,"ORG 1"),"N/A")</f>
        <v>#N/A</v>
      </c>
    </row>
    <row r="3976" spans="5:6" x14ac:dyDescent="0.25">
      <c r="E3976" t="e">
        <f>_xlfn.XLOOKUP(_xlfn.XLOOKUP(D3976,'Zip Code Lookup'!$F$29:$F$1276,'Zip Code Lookup'!$G$29:$G$1276),'Data Entry'!$AC$2:$AC$85,'Data Entry'!$AD$2:$AD$85,"Not Found")</f>
        <v>#N/A</v>
      </c>
      <c r="F3976" t="e">
        <f>IF(E3976="ORG 6 / ORG 1",_xlfn.XLOOKUP(D3976,'Zip Code Lookup'!$A$115:$A$148,'Zip Code Lookup'!$C$115:$C$148,"ORG 1"),"N/A")</f>
        <v>#N/A</v>
      </c>
    </row>
    <row r="3977" spans="5:6" x14ac:dyDescent="0.25">
      <c r="E3977" t="e">
        <f>_xlfn.XLOOKUP(_xlfn.XLOOKUP(D3977,'Zip Code Lookup'!$F$29:$F$1276,'Zip Code Lookup'!$G$29:$G$1276),'Data Entry'!$AC$2:$AC$85,'Data Entry'!$AD$2:$AD$85,"Not Found")</f>
        <v>#N/A</v>
      </c>
      <c r="F3977" t="e">
        <f>IF(E3977="ORG 6 / ORG 1",_xlfn.XLOOKUP(D3977,'Zip Code Lookup'!$A$115:$A$148,'Zip Code Lookup'!$C$115:$C$148,"ORG 1"),"N/A")</f>
        <v>#N/A</v>
      </c>
    </row>
    <row r="3978" spans="5:6" x14ac:dyDescent="0.25">
      <c r="E3978" t="e">
        <f>_xlfn.XLOOKUP(_xlfn.XLOOKUP(D3978,'Zip Code Lookup'!$F$29:$F$1276,'Zip Code Lookup'!$G$29:$G$1276),'Data Entry'!$AC$2:$AC$85,'Data Entry'!$AD$2:$AD$85,"Not Found")</f>
        <v>#N/A</v>
      </c>
      <c r="F3978" t="e">
        <f>IF(E3978="ORG 6 / ORG 1",_xlfn.XLOOKUP(D3978,'Zip Code Lookup'!$A$115:$A$148,'Zip Code Lookup'!$C$115:$C$148,"ORG 1"),"N/A")</f>
        <v>#N/A</v>
      </c>
    </row>
    <row r="3979" spans="5:6" x14ac:dyDescent="0.25">
      <c r="E3979" t="e">
        <f>_xlfn.XLOOKUP(_xlfn.XLOOKUP(D3979,'Zip Code Lookup'!$F$29:$F$1276,'Zip Code Lookup'!$G$29:$G$1276),'Data Entry'!$AC$2:$AC$85,'Data Entry'!$AD$2:$AD$85,"Not Found")</f>
        <v>#N/A</v>
      </c>
      <c r="F3979" t="e">
        <f>IF(E3979="ORG 6 / ORG 1",_xlfn.XLOOKUP(D3979,'Zip Code Lookup'!$A$115:$A$148,'Zip Code Lookup'!$C$115:$C$148,"ORG 1"),"N/A")</f>
        <v>#N/A</v>
      </c>
    </row>
    <row r="3980" spans="5:6" x14ac:dyDescent="0.25">
      <c r="E3980" t="e">
        <f>_xlfn.XLOOKUP(_xlfn.XLOOKUP(D3980,'Zip Code Lookup'!$F$29:$F$1276,'Zip Code Lookup'!$G$29:$G$1276),'Data Entry'!$AC$2:$AC$85,'Data Entry'!$AD$2:$AD$85,"Not Found")</f>
        <v>#N/A</v>
      </c>
      <c r="F3980" t="e">
        <f>IF(E3980="ORG 6 / ORG 1",_xlfn.XLOOKUP(D3980,'Zip Code Lookup'!$A$115:$A$148,'Zip Code Lookup'!$C$115:$C$148,"ORG 1"),"N/A")</f>
        <v>#N/A</v>
      </c>
    </row>
    <row r="3981" spans="5:6" x14ac:dyDescent="0.25">
      <c r="E3981" t="e">
        <f>_xlfn.XLOOKUP(_xlfn.XLOOKUP(D3981,'Zip Code Lookup'!$F$29:$F$1276,'Zip Code Lookup'!$G$29:$G$1276),'Data Entry'!$AC$2:$AC$85,'Data Entry'!$AD$2:$AD$85,"Not Found")</f>
        <v>#N/A</v>
      </c>
      <c r="F3981" t="e">
        <f>IF(E3981="ORG 6 / ORG 1",_xlfn.XLOOKUP(D3981,'Zip Code Lookup'!$A$115:$A$148,'Zip Code Lookup'!$C$115:$C$148,"ORG 1"),"N/A")</f>
        <v>#N/A</v>
      </c>
    </row>
    <row r="3982" spans="5:6" x14ac:dyDescent="0.25">
      <c r="E3982" t="e">
        <f>_xlfn.XLOOKUP(_xlfn.XLOOKUP(D3982,'Zip Code Lookup'!$F$29:$F$1276,'Zip Code Lookup'!$G$29:$G$1276),'Data Entry'!$AC$2:$AC$85,'Data Entry'!$AD$2:$AD$85,"Not Found")</f>
        <v>#N/A</v>
      </c>
      <c r="F3982" t="e">
        <f>IF(E3982="ORG 6 / ORG 1",_xlfn.XLOOKUP(D3982,'Zip Code Lookup'!$A$115:$A$148,'Zip Code Lookup'!$C$115:$C$148,"ORG 1"),"N/A")</f>
        <v>#N/A</v>
      </c>
    </row>
    <row r="3983" spans="5:6" x14ac:dyDescent="0.25">
      <c r="E3983" t="e">
        <f>_xlfn.XLOOKUP(_xlfn.XLOOKUP(D3983,'Zip Code Lookup'!$F$29:$F$1276,'Zip Code Lookup'!$G$29:$G$1276),'Data Entry'!$AC$2:$AC$85,'Data Entry'!$AD$2:$AD$85,"Not Found")</f>
        <v>#N/A</v>
      </c>
      <c r="F3983" t="e">
        <f>IF(E3983="ORG 6 / ORG 1",_xlfn.XLOOKUP(D3983,'Zip Code Lookup'!$A$115:$A$148,'Zip Code Lookup'!$C$115:$C$148,"ORG 1"),"N/A")</f>
        <v>#N/A</v>
      </c>
    </row>
    <row r="3984" spans="5:6" x14ac:dyDescent="0.25">
      <c r="E3984" t="e">
        <f>_xlfn.XLOOKUP(_xlfn.XLOOKUP(D3984,'Zip Code Lookup'!$F$29:$F$1276,'Zip Code Lookup'!$G$29:$G$1276),'Data Entry'!$AC$2:$AC$85,'Data Entry'!$AD$2:$AD$85,"Not Found")</f>
        <v>#N/A</v>
      </c>
      <c r="F3984" t="e">
        <f>IF(E3984="ORG 6 / ORG 1",_xlfn.XLOOKUP(D3984,'Zip Code Lookup'!$A$115:$A$148,'Zip Code Lookup'!$C$115:$C$148,"ORG 1"),"N/A")</f>
        <v>#N/A</v>
      </c>
    </row>
    <row r="3985" spans="5:6" x14ac:dyDescent="0.25">
      <c r="E3985" t="e">
        <f>_xlfn.XLOOKUP(_xlfn.XLOOKUP(D3985,'Zip Code Lookup'!$F$29:$F$1276,'Zip Code Lookup'!$G$29:$G$1276),'Data Entry'!$AC$2:$AC$85,'Data Entry'!$AD$2:$AD$85,"Not Found")</f>
        <v>#N/A</v>
      </c>
      <c r="F3985" t="e">
        <f>IF(E3985="ORG 6 / ORG 1",_xlfn.XLOOKUP(D3985,'Zip Code Lookup'!$A$115:$A$148,'Zip Code Lookup'!$C$115:$C$148,"ORG 1"),"N/A")</f>
        <v>#N/A</v>
      </c>
    </row>
    <row r="3986" spans="5:6" x14ac:dyDescent="0.25">
      <c r="E3986" t="e">
        <f>_xlfn.XLOOKUP(_xlfn.XLOOKUP(D3986,'Zip Code Lookup'!$F$29:$F$1276,'Zip Code Lookup'!$G$29:$G$1276),'Data Entry'!$AC$2:$AC$85,'Data Entry'!$AD$2:$AD$85,"Not Found")</f>
        <v>#N/A</v>
      </c>
      <c r="F3986" t="e">
        <f>IF(E3986="ORG 6 / ORG 1",_xlfn.XLOOKUP(D3986,'Zip Code Lookup'!$A$115:$A$148,'Zip Code Lookup'!$C$115:$C$148,"ORG 1"),"N/A")</f>
        <v>#N/A</v>
      </c>
    </row>
    <row r="3987" spans="5:6" x14ac:dyDescent="0.25">
      <c r="E3987" t="e">
        <f>_xlfn.XLOOKUP(_xlfn.XLOOKUP(D3987,'Zip Code Lookup'!$F$29:$F$1276,'Zip Code Lookup'!$G$29:$G$1276),'Data Entry'!$AC$2:$AC$85,'Data Entry'!$AD$2:$AD$85,"Not Found")</f>
        <v>#N/A</v>
      </c>
      <c r="F3987" t="e">
        <f>IF(E3987="ORG 6 / ORG 1",_xlfn.XLOOKUP(D3987,'Zip Code Lookup'!$A$115:$A$148,'Zip Code Lookup'!$C$115:$C$148,"ORG 1"),"N/A")</f>
        <v>#N/A</v>
      </c>
    </row>
    <row r="3988" spans="5:6" x14ac:dyDescent="0.25">
      <c r="E3988" t="e">
        <f>_xlfn.XLOOKUP(_xlfn.XLOOKUP(D3988,'Zip Code Lookup'!$F$29:$F$1276,'Zip Code Lookup'!$G$29:$G$1276),'Data Entry'!$AC$2:$AC$85,'Data Entry'!$AD$2:$AD$85,"Not Found")</f>
        <v>#N/A</v>
      </c>
      <c r="F3988" t="e">
        <f>IF(E3988="ORG 6 / ORG 1",_xlfn.XLOOKUP(D3988,'Zip Code Lookup'!$A$115:$A$148,'Zip Code Lookup'!$C$115:$C$148,"ORG 1"),"N/A")</f>
        <v>#N/A</v>
      </c>
    </row>
    <row r="3989" spans="5:6" x14ac:dyDescent="0.25">
      <c r="E3989" t="e">
        <f>_xlfn.XLOOKUP(_xlfn.XLOOKUP(D3989,'Zip Code Lookup'!$F$29:$F$1276,'Zip Code Lookup'!$G$29:$G$1276),'Data Entry'!$AC$2:$AC$85,'Data Entry'!$AD$2:$AD$85,"Not Found")</f>
        <v>#N/A</v>
      </c>
      <c r="F3989" t="e">
        <f>IF(E3989="ORG 6 / ORG 1",_xlfn.XLOOKUP(D3989,'Zip Code Lookup'!$A$115:$A$148,'Zip Code Lookup'!$C$115:$C$148,"ORG 1"),"N/A")</f>
        <v>#N/A</v>
      </c>
    </row>
    <row r="3990" spans="5:6" x14ac:dyDescent="0.25">
      <c r="E3990" t="e">
        <f>_xlfn.XLOOKUP(_xlfn.XLOOKUP(D3990,'Zip Code Lookup'!$F$29:$F$1276,'Zip Code Lookup'!$G$29:$G$1276),'Data Entry'!$AC$2:$AC$85,'Data Entry'!$AD$2:$AD$85,"Not Found")</f>
        <v>#N/A</v>
      </c>
      <c r="F3990" t="e">
        <f>IF(E3990="ORG 6 / ORG 1",_xlfn.XLOOKUP(D3990,'Zip Code Lookup'!$A$115:$A$148,'Zip Code Lookup'!$C$115:$C$148,"ORG 1"),"N/A")</f>
        <v>#N/A</v>
      </c>
    </row>
    <row r="3991" spans="5:6" x14ac:dyDescent="0.25">
      <c r="E3991" t="e">
        <f>_xlfn.XLOOKUP(_xlfn.XLOOKUP(D3991,'Zip Code Lookup'!$F$29:$F$1276,'Zip Code Lookup'!$G$29:$G$1276),'Data Entry'!$AC$2:$AC$85,'Data Entry'!$AD$2:$AD$85,"Not Found")</f>
        <v>#N/A</v>
      </c>
      <c r="F3991" t="e">
        <f>IF(E3991="ORG 6 / ORG 1",_xlfn.XLOOKUP(D3991,'Zip Code Lookup'!$A$115:$A$148,'Zip Code Lookup'!$C$115:$C$148,"ORG 1"),"N/A")</f>
        <v>#N/A</v>
      </c>
    </row>
    <row r="3992" spans="5:6" x14ac:dyDescent="0.25">
      <c r="E3992" t="e">
        <f>_xlfn.XLOOKUP(_xlfn.XLOOKUP(D3992,'Zip Code Lookup'!$F$29:$F$1276,'Zip Code Lookup'!$G$29:$G$1276),'Data Entry'!$AC$2:$AC$85,'Data Entry'!$AD$2:$AD$85,"Not Found")</f>
        <v>#N/A</v>
      </c>
      <c r="F3992" t="e">
        <f>IF(E3992="ORG 6 / ORG 1",_xlfn.XLOOKUP(D3992,'Zip Code Lookup'!$A$115:$A$148,'Zip Code Lookup'!$C$115:$C$148,"ORG 1"),"N/A")</f>
        <v>#N/A</v>
      </c>
    </row>
    <row r="3993" spans="5:6" x14ac:dyDescent="0.25">
      <c r="E3993" t="e">
        <f>_xlfn.XLOOKUP(_xlfn.XLOOKUP(D3993,'Zip Code Lookup'!$F$29:$F$1276,'Zip Code Lookup'!$G$29:$G$1276),'Data Entry'!$AC$2:$AC$85,'Data Entry'!$AD$2:$AD$85,"Not Found")</f>
        <v>#N/A</v>
      </c>
      <c r="F3993" t="e">
        <f>IF(E3993="ORG 6 / ORG 1",_xlfn.XLOOKUP(D3993,'Zip Code Lookup'!$A$115:$A$148,'Zip Code Lookup'!$C$115:$C$148,"ORG 1"),"N/A")</f>
        <v>#N/A</v>
      </c>
    </row>
    <row r="3994" spans="5:6" x14ac:dyDescent="0.25">
      <c r="E3994" t="e">
        <f>_xlfn.XLOOKUP(_xlfn.XLOOKUP(D3994,'Zip Code Lookup'!$F$29:$F$1276,'Zip Code Lookup'!$G$29:$G$1276),'Data Entry'!$AC$2:$AC$85,'Data Entry'!$AD$2:$AD$85,"Not Found")</f>
        <v>#N/A</v>
      </c>
      <c r="F3994" t="e">
        <f>IF(E3994="ORG 6 / ORG 1",_xlfn.XLOOKUP(D3994,'Zip Code Lookup'!$A$115:$A$148,'Zip Code Lookup'!$C$115:$C$148,"ORG 1"),"N/A")</f>
        <v>#N/A</v>
      </c>
    </row>
    <row r="3995" spans="5:6" x14ac:dyDescent="0.25">
      <c r="E3995" t="e">
        <f>_xlfn.XLOOKUP(_xlfn.XLOOKUP(D3995,'Zip Code Lookup'!$F$29:$F$1276,'Zip Code Lookup'!$G$29:$G$1276),'Data Entry'!$AC$2:$AC$85,'Data Entry'!$AD$2:$AD$85,"Not Found")</f>
        <v>#N/A</v>
      </c>
      <c r="F3995" t="e">
        <f>IF(E3995="ORG 6 / ORG 1",_xlfn.XLOOKUP(D3995,'Zip Code Lookup'!$A$115:$A$148,'Zip Code Lookup'!$C$115:$C$148,"ORG 1"),"N/A")</f>
        <v>#N/A</v>
      </c>
    </row>
    <row r="3996" spans="5:6" x14ac:dyDescent="0.25">
      <c r="E3996" t="e">
        <f>_xlfn.XLOOKUP(_xlfn.XLOOKUP(D3996,'Zip Code Lookup'!$F$29:$F$1276,'Zip Code Lookup'!$G$29:$G$1276),'Data Entry'!$AC$2:$AC$85,'Data Entry'!$AD$2:$AD$85,"Not Found")</f>
        <v>#N/A</v>
      </c>
      <c r="F3996" t="e">
        <f>IF(E3996="ORG 6 / ORG 1",_xlfn.XLOOKUP(D3996,'Zip Code Lookup'!$A$115:$A$148,'Zip Code Lookup'!$C$115:$C$148,"ORG 1"),"N/A")</f>
        <v>#N/A</v>
      </c>
    </row>
    <row r="3997" spans="5:6" x14ac:dyDescent="0.25">
      <c r="E3997" t="e">
        <f>_xlfn.XLOOKUP(_xlfn.XLOOKUP(D3997,'Zip Code Lookup'!$F$29:$F$1276,'Zip Code Lookup'!$G$29:$G$1276),'Data Entry'!$AC$2:$AC$85,'Data Entry'!$AD$2:$AD$85,"Not Found")</f>
        <v>#N/A</v>
      </c>
      <c r="F3997" t="e">
        <f>IF(E3997="ORG 6 / ORG 1",_xlfn.XLOOKUP(D3997,'Zip Code Lookup'!$A$115:$A$148,'Zip Code Lookup'!$C$115:$C$148,"ORG 1"),"N/A")</f>
        <v>#N/A</v>
      </c>
    </row>
    <row r="3998" spans="5:6" x14ac:dyDescent="0.25">
      <c r="E3998" t="e">
        <f>_xlfn.XLOOKUP(_xlfn.XLOOKUP(D3998,'Zip Code Lookup'!$F$29:$F$1276,'Zip Code Lookup'!$G$29:$G$1276),'Data Entry'!$AC$2:$AC$85,'Data Entry'!$AD$2:$AD$85,"Not Found")</f>
        <v>#N/A</v>
      </c>
      <c r="F3998" t="e">
        <f>IF(E3998="ORG 6 / ORG 1",_xlfn.XLOOKUP(D3998,'Zip Code Lookup'!$A$115:$A$148,'Zip Code Lookup'!$C$115:$C$148,"ORG 1"),"N/A")</f>
        <v>#N/A</v>
      </c>
    </row>
    <row r="3999" spans="5:6" x14ac:dyDescent="0.25">
      <c r="E3999" t="e">
        <f>_xlfn.XLOOKUP(_xlfn.XLOOKUP(D3999,'Zip Code Lookup'!$F$29:$F$1276,'Zip Code Lookup'!$G$29:$G$1276),'Data Entry'!$AC$2:$AC$85,'Data Entry'!$AD$2:$AD$85,"Not Found")</f>
        <v>#N/A</v>
      </c>
      <c r="F3999" t="e">
        <f>IF(E3999="ORG 6 / ORG 1",_xlfn.XLOOKUP(D3999,'Zip Code Lookup'!$A$115:$A$148,'Zip Code Lookup'!$C$115:$C$148,"ORG 1"),"N/A")</f>
        <v>#N/A</v>
      </c>
    </row>
    <row r="4000" spans="5:6" x14ac:dyDescent="0.25">
      <c r="E4000" t="e">
        <f>_xlfn.XLOOKUP(_xlfn.XLOOKUP(D4000,'Zip Code Lookup'!$F$29:$F$1276,'Zip Code Lookup'!$G$29:$G$1276),'Data Entry'!$AC$2:$AC$85,'Data Entry'!$AD$2:$AD$85,"Not Found")</f>
        <v>#N/A</v>
      </c>
      <c r="F4000" t="e">
        <f>IF(E4000="ORG 6 / ORG 1",_xlfn.XLOOKUP(D4000,'Zip Code Lookup'!$A$115:$A$148,'Zip Code Lookup'!$C$115:$C$148,"ORG 1"),"N/A")</f>
        <v>#N/A</v>
      </c>
    </row>
    <row r="4001" spans="5:6" x14ac:dyDescent="0.25">
      <c r="E4001" t="e">
        <f>_xlfn.XLOOKUP(_xlfn.XLOOKUP(D4001,'Zip Code Lookup'!$F$29:$F$1276,'Zip Code Lookup'!$G$29:$G$1276),'Data Entry'!$AC$2:$AC$85,'Data Entry'!$AD$2:$AD$85,"Not Found")</f>
        <v>#N/A</v>
      </c>
      <c r="F4001" t="e">
        <f>IF(E4001="ORG 6 / ORG 1",_xlfn.XLOOKUP(D4001,'Zip Code Lookup'!$A$115:$A$148,'Zip Code Lookup'!$C$115:$C$148,"ORG 1"),"N/A")</f>
        <v>#N/A</v>
      </c>
    </row>
    <row r="4002" spans="5:6" x14ac:dyDescent="0.25">
      <c r="E4002" t="e">
        <f>_xlfn.XLOOKUP(_xlfn.XLOOKUP(D4002,'Zip Code Lookup'!$F$29:$F$1276,'Zip Code Lookup'!$G$29:$G$1276),'Data Entry'!$AC$2:$AC$85,'Data Entry'!$AD$2:$AD$85,"Not Found")</f>
        <v>#N/A</v>
      </c>
      <c r="F4002" t="e">
        <f>IF(E4002="ORG 6 / ORG 1",_xlfn.XLOOKUP(D4002,'Zip Code Lookup'!$A$115:$A$148,'Zip Code Lookup'!$C$115:$C$148,"ORG 1"),"N/A")</f>
        <v>#N/A</v>
      </c>
    </row>
    <row r="4003" spans="5:6" x14ac:dyDescent="0.25">
      <c r="E4003" t="e">
        <f>_xlfn.XLOOKUP(_xlfn.XLOOKUP(D4003,'Zip Code Lookup'!$F$29:$F$1276,'Zip Code Lookup'!$G$29:$G$1276),'Data Entry'!$AC$2:$AC$85,'Data Entry'!$AD$2:$AD$85,"Not Found")</f>
        <v>#N/A</v>
      </c>
      <c r="F4003" t="e">
        <f>IF(E4003="ORG 6 / ORG 1",_xlfn.XLOOKUP(D4003,'Zip Code Lookup'!$A$115:$A$148,'Zip Code Lookup'!$C$115:$C$148,"ORG 1"),"N/A")</f>
        <v>#N/A</v>
      </c>
    </row>
    <row r="4004" spans="5:6" x14ac:dyDescent="0.25">
      <c r="E4004" t="e">
        <f>_xlfn.XLOOKUP(_xlfn.XLOOKUP(D4004,'Zip Code Lookup'!$F$29:$F$1276,'Zip Code Lookup'!$G$29:$G$1276),'Data Entry'!$AC$2:$AC$85,'Data Entry'!$AD$2:$AD$85,"Not Found")</f>
        <v>#N/A</v>
      </c>
      <c r="F4004" t="e">
        <f>IF(E4004="ORG 6 / ORG 1",_xlfn.XLOOKUP(D4004,'Zip Code Lookup'!$A$115:$A$148,'Zip Code Lookup'!$C$115:$C$148,"ORG 1"),"N/A")</f>
        <v>#N/A</v>
      </c>
    </row>
    <row r="4005" spans="5:6" x14ac:dyDescent="0.25">
      <c r="E4005" t="e">
        <f>_xlfn.XLOOKUP(_xlfn.XLOOKUP(D4005,'Zip Code Lookup'!$F$29:$F$1276,'Zip Code Lookup'!$G$29:$G$1276),'Data Entry'!$AC$2:$AC$85,'Data Entry'!$AD$2:$AD$85,"Not Found")</f>
        <v>#N/A</v>
      </c>
      <c r="F4005" t="e">
        <f>IF(E4005="ORG 6 / ORG 1",_xlfn.XLOOKUP(D4005,'Zip Code Lookup'!$A$115:$A$148,'Zip Code Lookup'!$C$115:$C$148,"ORG 1"),"N/A")</f>
        <v>#N/A</v>
      </c>
    </row>
    <row r="4006" spans="5:6" x14ac:dyDescent="0.25">
      <c r="E4006" t="e">
        <f>_xlfn.XLOOKUP(_xlfn.XLOOKUP(D4006,'Zip Code Lookup'!$F$29:$F$1276,'Zip Code Lookup'!$G$29:$G$1276),'Data Entry'!$AC$2:$AC$85,'Data Entry'!$AD$2:$AD$85,"Not Found")</f>
        <v>#N/A</v>
      </c>
      <c r="F4006" t="e">
        <f>IF(E4006="ORG 6 / ORG 1",_xlfn.XLOOKUP(D4006,'Zip Code Lookup'!$A$115:$A$148,'Zip Code Lookup'!$C$115:$C$148,"ORG 1"),"N/A")</f>
        <v>#N/A</v>
      </c>
    </row>
    <row r="4007" spans="5:6" x14ac:dyDescent="0.25">
      <c r="E4007" t="e">
        <f>_xlfn.XLOOKUP(_xlfn.XLOOKUP(D4007,'Zip Code Lookup'!$F$29:$F$1276,'Zip Code Lookup'!$G$29:$G$1276),'Data Entry'!$AC$2:$AC$85,'Data Entry'!$AD$2:$AD$85,"Not Found")</f>
        <v>#N/A</v>
      </c>
      <c r="F4007" t="e">
        <f>IF(E4007="ORG 6 / ORG 1",_xlfn.XLOOKUP(D4007,'Zip Code Lookup'!$A$115:$A$148,'Zip Code Lookup'!$C$115:$C$148,"ORG 1"),"N/A")</f>
        <v>#N/A</v>
      </c>
    </row>
    <row r="4008" spans="5:6" x14ac:dyDescent="0.25">
      <c r="E4008" t="e">
        <f>_xlfn.XLOOKUP(_xlfn.XLOOKUP(D4008,'Zip Code Lookup'!$F$29:$F$1276,'Zip Code Lookup'!$G$29:$G$1276),'Data Entry'!$AC$2:$AC$85,'Data Entry'!$AD$2:$AD$85,"Not Found")</f>
        <v>#N/A</v>
      </c>
      <c r="F4008" t="e">
        <f>IF(E4008="ORG 6 / ORG 1",_xlfn.XLOOKUP(D4008,'Zip Code Lookup'!$A$115:$A$148,'Zip Code Lookup'!$C$115:$C$148,"ORG 1"),"N/A")</f>
        <v>#N/A</v>
      </c>
    </row>
    <row r="4009" spans="5:6" x14ac:dyDescent="0.25">
      <c r="E4009" t="e">
        <f>_xlfn.XLOOKUP(_xlfn.XLOOKUP(D4009,'Zip Code Lookup'!$F$29:$F$1276,'Zip Code Lookup'!$G$29:$G$1276),'Data Entry'!$AC$2:$AC$85,'Data Entry'!$AD$2:$AD$85,"Not Found")</f>
        <v>#N/A</v>
      </c>
      <c r="F4009" t="e">
        <f>IF(E4009="ORG 6 / ORG 1",_xlfn.XLOOKUP(D4009,'Zip Code Lookup'!$A$115:$A$148,'Zip Code Lookup'!$C$115:$C$148,"ORG 1"),"N/A")</f>
        <v>#N/A</v>
      </c>
    </row>
    <row r="4010" spans="5:6" x14ac:dyDescent="0.25">
      <c r="E4010" t="e">
        <f>_xlfn.XLOOKUP(_xlfn.XLOOKUP(D4010,'Zip Code Lookup'!$F$29:$F$1276,'Zip Code Lookup'!$G$29:$G$1276),'Data Entry'!$AC$2:$AC$85,'Data Entry'!$AD$2:$AD$85,"Not Found")</f>
        <v>#N/A</v>
      </c>
      <c r="F4010" t="e">
        <f>IF(E4010="ORG 6 / ORG 1",_xlfn.XLOOKUP(D4010,'Zip Code Lookup'!$A$115:$A$148,'Zip Code Lookup'!$C$115:$C$148,"ORG 1"),"N/A")</f>
        <v>#N/A</v>
      </c>
    </row>
    <row r="4011" spans="5:6" x14ac:dyDescent="0.25">
      <c r="E4011" t="e">
        <f>_xlfn.XLOOKUP(_xlfn.XLOOKUP(D4011,'Zip Code Lookup'!$F$29:$F$1276,'Zip Code Lookup'!$G$29:$G$1276),'Data Entry'!$AC$2:$AC$85,'Data Entry'!$AD$2:$AD$85,"Not Found")</f>
        <v>#N/A</v>
      </c>
      <c r="F4011" t="e">
        <f>IF(E4011="ORG 6 / ORG 1",_xlfn.XLOOKUP(D4011,'Zip Code Lookup'!$A$115:$A$148,'Zip Code Lookup'!$C$115:$C$148,"ORG 1"),"N/A")</f>
        <v>#N/A</v>
      </c>
    </row>
    <row r="4012" spans="5:6" x14ac:dyDescent="0.25">
      <c r="E4012" t="e">
        <f>_xlfn.XLOOKUP(_xlfn.XLOOKUP(D4012,'Zip Code Lookup'!$F$29:$F$1276,'Zip Code Lookup'!$G$29:$G$1276),'Data Entry'!$AC$2:$AC$85,'Data Entry'!$AD$2:$AD$85,"Not Found")</f>
        <v>#N/A</v>
      </c>
      <c r="F4012" t="e">
        <f>IF(E4012="ORG 6 / ORG 1",_xlfn.XLOOKUP(D4012,'Zip Code Lookup'!$A$115:$A$148,'Zip Code Lookup'!$C$115:$C$148,"ORG 1"),"N/A")</f>
        <v>#N/A</v>
      </c>
    </row>
    <row r="4013" spans="5:6" x14ac:dyDescent="0.25">
      <c r="E4013" t="e">
        <f>_xlfn.XLOOKUP(_xlfn.XLOOKUP(D4013,'Zip Code Lookup'!$F$29:$F$1276,'Zip Code Lookup'!$G$29:$G$1276),'Data Entry'!$AC$2:$AC$85,'Data Entry'!$AD$2:$AD$85,"Not Found")</f>
        <v>#N/A</v>
      </c>
      <c r="F4013" t="e">
        <f>IF(E4013="ORG 6 / ORG 1",_xlfn.XLOOKUP(D4013,'Zip Code Lookup'!$A$115:$A$148,'Zip Code Lookup'!$C$115:$C$148,"ORG 1"),"N/A")</f>
        <v>#N/A</v>
      </c>
    </row>
    <row r="4014" spans="5:6" x14ac:dyDescent="0.25">
      <c r="E4014" t="e">
        <f>_xlfn.XLOOKUP(_xlfn.XLOOKUP(D4014,'Zip Code Lookup'!$F$29:$F$1276,'Zip Code Lookup'!$G$29:$G$1276),'Data Entry'!$AC$2:$AC$85,'Data Entry'!$AD$2:$AD$85,"Not Found")</f>
        <v>#N/A</v>
      </c>
      <c r="F4014" t="e">
        <f>IF(E4014="ORG 6 / ORG 1",_xlfn.XLOOKUP(D4014,'Zip Code Lookup'!$A$115:$A$148,'Zip Code Lookup'!$C$115:$C$148,"ORG 1"),"N/A")</f>
        <v>#N/A</v>
      </c>
    </row>
    <row r="4015" spans="5:6" x14ac:dyDescent="0.25">
      <c r="E4015" t="e">
        <f>_xlfn.XLOOKUP(_xlfn.XLOOKUP(D4015,'Zip Code Lookup'!$F$29:$F$1276,'Zip Code Lookup'!$G$29:$G$1276),'Data Entry'!$AC$2:$AC$85,'Data Entry'!$AD$2:$AD$85,"Not Found")</f>
        <v>#N/A</v>
      </c>
      <c r="F4015" t="e">
        <f>IF(E4015="ORG 6 / ORG 1",_xlfn.XLOOKUP(D4015,'Zip Code Lookup'!$A$115:$A$148,'Zip Code Lookup'!$C$115:$C$148,"ORG 1"),"N/A")</f>
        <v>#N/A</v>
      </c>
    </row>
    <row r="4016" spans="5:6" x14ac:dyDescent="0.25">
      <c r="E4016" t="e">
        <f>_xlfn.XLOOKUP(_xlfn.XLOOKUP(D4016,'Zip Code Lookup'!$F$29:$F$1276,'Zip Code Lookup'!$G$29:$G$1276),'Data Entry'!$AC$2:$AC$85,'Data Entry'!$AD$2:$AD$85,"Not Found")</f>
        <v>#N/A</v>
      </c>
      <c r="F4016" t="e">
        <f>IF(E4016="ORG 6 / ORG 1",_xlfn.XLOOKUP(D4016,'Zip Code Lookup'!$A$115:$A$148,'Zip Code Lookup'!$C$115:$C$148,"ORG 1"),"N/A")</f>
        <v>#N/A</v>
      </c>
    </row>
    <row r="4017" spans="5:6" x14ac:dyDescent="0.25">
      <c r="E4017" t="e">
        <f>_xlfn.XLOOKUP(_xlfn.XLOOKUP(D4017,'Zip Code Lookup'!$F$29:$F$1276,'Zip Code Lookup'!$G$29:$G$1276),'Data Entry'!$AC$2:$AC$85,'Data Entry'!$AD$2:$AD$85,"Not Found")</f>
        <v>#N/A</v>
      </c>
      <c r="F4017" t="e">
        <f>IF(E4017="ORG 6 / ORG 1",_xlfn.XLOOKUP(D4017,'Zip Code Lookup'!$A$115:$A$148,'Zip Code Lookup'!$C$115:$C$148,"ORG 1"),"N/A")</f>
        <v>#N/A</v>
      </c>
    </row>
    <row r="4018" spans="5:6" x14ac:dyDescent="0.25">
      <c r="E4018" t="e">
        <f>_xlfn.XLOOKUP(_xlfn.XLOOKUP(D4018,'Zip Code Lookup'!$F$29:$F$1276,'Zip Code Lookup'!$G$29:$G$1276),'Data Entry'!$AC$2:$AC$85,'Data Entry'!$AD$2:$AD$85,"Not Found")</f>
        <v>#N/A</v>
      </c>
      <c r="F4018" t="e">
        <f>IF(E4018="ORG 6 / ORG 1",_xlfn.XLOOKUP(D4018,'Zip Code Lookup'!$A$115:$A$148,'Zip Code Lookup'!$C$115:$C$148,"ORG 1"),"N/A")</f>
        <v>#N/A</v>
      </c>
    </row>
    <row r="4019" spans="5:6" x14ac:dyDescent="0.25">
      <c r="E4019" t="e">
        <f>_xlfn.XLOOKUP(_xlfn.XLOOKUP(D4019,'Zip Code Lookup'!$F$29:$F$1276,'Zip Code Lookup'!$G$29:$G$1276),'Data Entry'!$AC$2:$AC$85,'Data Entry'!$AD$2:$AD$85,"Not Found")</f>
        <v>#N/A</v>
      </c>
      <c r="F4019" t="e">
        <f>IF(E4019="ORG 6 / ORG 1",_xlfn.XLOOKUP(D4019,'Zip Code Lookup'!$A$115:$A$148,'Zip Code Lookup'!$C$115:$C$148,"ORG 1"),"N/A")</f>
        <v>#N/A</v>
      </c>
    </row>
    <row r="4020" spans="5:6" x14ac:dyDescent="0.25">
      <c r="E4020" t="e">
        <f>_xlfn.XLOOKUP(_xlfn.XLOOKUP(D4020,'Zip Code Lookup'!$F$29:$F$1276,'Zip Code Lookup'!$G$29:$G$1276),'Data Entry'!$AC$2:$AC$85,'Data Entry'!$AD$2:$AD$85,"Not Found")</f>
        <v>#N/A</v>
      </c>
      <c r="F4020" t="e">
        <f>IF(E4020="ORG 6 / ORG 1",_xlfn.XLOOKUP(D4020,'Zip Code Lookup'!$A$115:$A$148,'Zip Code Lookup'!$C$115:$C$148,"ORG 1"),"N/A")</f>
        <v>#N/A</v>
      </c>
    </row>
    <row r="4021" spans="5:6" x14ac:dyDescent="0.25">
      <c r="E4021" t="e">
        <f>_xlfn.XLOOKUP(_xlfn.XLOOKUP(D4021,'Zip Code Lookup'!$F$29:$F$1276,'Zip Code Lookup'!$G$29:$G$1276),'Data Entry'!$AC$2:$AC$85,'Data Entry'!$AD$2:$AD$85,"Not Found")</f>
        <v>#N/A</v>
      </c>
      <c r="F4021" t="e">
        <f>IF(E4021="ORG 6 / ORG 1",_xlfn.XLOOKUP(D4021,'Zip Code Lookup'!$A$115:$A$148,'Zip Code Lookup'!$C$115:$C$148,"ORG 1"),"N/A")</f>
        <v>#N/A</v>
      </c>
    </row>
    <row r="4022" spans="5:6" x14ac:dyDescent="0.25">
      <c r="E4022" t="e">
        <f>_xlfn.XLOOKUP(_xlfn.XLOOKUP(D4022,'Zip Code Lookup'!$F$29:$F$1276,'Zip Code Lookup'!$G$29:$G$1276),'Data Entry'!$AC$2:$AC$85,'Data Entry'!$AD$2:$AD$85,"Not Found")</f>
        <v>#N/A</v>
      </c>
      <c r="F4022" t="e">
        <f>IF(E4022="ORG 6 / ORG 1",_xlfn.XLOOKUP(D4022,'Zip Code Lookup'!$A$115:$A$148,'Zip Code Lookup'!$C$115:$C$148,"ORG 1"),"N/A")</f>
        <v>#N/A</v>
      </c>
    </row>
    <row r="4023" spans="5:6" x14ac:dyDescent="0.25">
      <c r="E4023" t="e">
        <f>_xlfn.XLOOKUP(_xlfn.XLOOKUP(D4023,'Zip Code Lookup'!$F$29:$F$1276,'Zip Code Lookup'!$G$29:$G$1276),'Data Entry'!$AC$2:$AC$85,'Data Entry'!$AD$2:$AD$85,"Not Found")</f>
        <v>#N/A</v>
      </c>
      <c r="F4023" t="e">
        <f>IF(E4023="ORG 6 / ORG 1",_xlfn.XLOOKUP(D4023,'Zip Code Lookup'!$A$115:$A$148,'Zip Code Lookup'!$C$115:$C$148,"ORG 1"),"N/A")</f>
        <v>#N/A</v>
      </c>
    </row>
    <row r="4024" spans="5:6" x14ac:dyDescent="0.25">
      <c r="E4024" t="e">
        <f>_xlfn.XLOOKUP(_xlfn.XLOOKUP(D4024,'Zip Code Lookup'!$F$29:$F$1276,'Zip Code Lookup'!$G$29:$G$1276),'Data Entry'!$AC$2:$AC$85,'Data Entry'!$AD$2:$AD$85,"Not Found")</f>
        <v>#N/A</v>
      </c>
      <c r="F4024" t="e">
        <f>IF(E4024="ORG 6 / ORG 1",_xlfn.XLOOKUP(D4024,'Zip Code Lookup'!$A$115:$A$148,'Zip Code Lookup'!$C$115:$C$148,"ORG 1"),"N/A")</f>
        <v>#N/A</v>
      </c>
    </row>
    <row r="4025" spans="5:6" x14ac:dyDescent="0.25">
      <c r="E4025" t="e">
        <f>_xlfn.XLOOKUP(_xlfn.XLOOKUP(D4025,'Zip Code Lookup'!$F$29:$F$1276,'Zip Code Lookup'!$G$29:$G$1276),'Data Entry'!$AC$2:$AC$85,'Data Entry'!$AD$2:$AD$85,"Not Found")</f>
        <v>#N/A</v>
      </c>
      <c r="F4025" t="e">
        <f>IF(E4025="ORG 6 / ORG 1",_xlfn.XLOOKUP(D4025,'Zip Code Lookup'!$A$115:$A$148,'Zip Code Lookup'!$C$115:$C$148,"ORG 1"),"N/A")</f>
        <v>#N/A</v>
      </c>
    </row>
    <row r="4026" spans="5:6" x14ac:dyDescent="0.25">
      <c r="E4026" t="e">
        <f>_xlfn.XLOOKUP(_xlfn.XLOOKUP(D4026,'Zip Code Lookup'!$F$29:$F$1276,'Zip Code Lookup'!$G$29:$G$1276),'Data Entry'!$AC$2:$AC$85,'Data Entry'!$AD$2:$AD$85,"Not Found")</f>
        <v>#N/A</v>
      </c>
      <c r="F4026" t="e">
        <f>IF(E4026="ORG 6 / ORG 1",_xlfn.XLOOKUP(D4026,'Zip Code Lookup'!$A$115:$A$148,'Zip Code Lookup'!$C$115:$C$148,"ORG 1"),"N/A")</f>
        <v>#N/A</v>
      </c>
    </row>
    <row r="4027" spans="5:6" x14ac:dyDescent="0.25">
      <c r="E4027" t="e">
        <f>_xlfn.XLOOKUP(_xlfn.XLOOKUP(D4027,'Zip Code Lookup'!$F$29:$F$1276,'Zip Code Lookup'!$G$29:$G$1276),'Data Entry'!$AC$2:$AC$85,'Data Entry'!$AD$2:$AD$85,"Not Found")</f>
        <v>#N/A</v>
      </c>
      <c r="F4027" t="e">
        <f>IF(E4027="ORG 6 / ORG 1",_xlfn.XLOOKUP(D4027,'Zip Code Lookup'!$A$115:$A$148,'Zip Code Lookup'!$C$115:$C$148,"ORG 1"),"N/A")</f>
        <v>#N/A</v>
      </c>
    </row>
    <row r="4028" spans="5:6" x14ac:dyDescent="0.25">
      <c r="E4028" t="e">
        <f>_xlfn.XLOOKUP(_xlfn.XLOOKUP(D4028,'Zip Code Lookup'!$F$29:$F$1276,'Zip Code Lookup'!$G$29:$G$1276),'Data Entry'!$AC$2:$AC$85,'Data Entry'!$AD$2:$AD$85,"Not Found")</f>
        <v>#N/A</v>
      </c>
      <c r="F4028" t="e">
        <f>IF(E4028="ORG 6 / ORG 1",_xlfn.XLOOKUP(D4028,'Zip Code Lookup'!$A$115:$A$148,'Zip Code Lookup'!$C$115:$C$148,"ORG 1"),"N/A")</f>
        <v>#N/A</v>
      </c>
    </row>
    <row r="4029" spans="5:6" x14ac:dyDescent="0.25">
      <c r="E4029" t="e">
        <f>_xlfn.XLOOKUP(_xlfn.XLOOKUP(D4029,'Zip Code Lookup'!$F$29:$F$1276,'Zip Code Lookup'!$G$29:$G$1276),'Data Entry'!$AC$2:$AC$85,'Data Entry'!$AD$2:$AD$85,"Not Found")</f>
        <v>#N/A</v>
      </c>
      <c r="F4029" t="e">
        <f>IF(E4029="ORG 6 / ORG 1",_xlfn.XLOOKUP(D4029,'Zip Code Lookup'!$A$115:$A$148,'Zip Code Lookup'!$C$115:$C$148,"ORG 1"),"N/A")</f>
        <v>#N/A</v>
      </c>
    </row>
    <row r="4030" spans="5:6" x14ac:dyDescent="0.25">
      <c r="E4030" t="e">
        <f>_xlfn.XLOOKUP(_xlfn.XLOOKUP(D4030,'Zip Code Lookup'!$F$29:$F$1276,'Zip Code Lookup'!$G$29:$G$1276),'Data Entry'!$AC$2:$AC$85,'Data Entry'!$AD$2:$AD$85,"Not Found")</f>
        <v>#N/A</v>
      </c>
      <c r="F4030" t="e">
        <f>IF(E4030="ORG 6 / ORG 1",_xlfn.XLOOKUP(D4030,'Zip Code Lookup'!$A$115:$A$148,'Zip Code Lookup'!$C$115:$C$148,"ORG 1"),"N/A")</f>
        <v>#N/A</v>
      </c>
    </row>
    <row r="4031" spans="5:6" x14ac:dyDescent="0.25">
      <c r="E4031" t="e">
        <f>_xlfn.XLOOKUP(_xlfn.XLOOKUP(D4031,'Zip Code Lookup'!$F$29:$F$1276,'Zip Code Lookup'!$G$29:$G$1276),'Data Entry'!$AC$2:$AC$85,'Data Entry'!$AD$2:$AD$85,"Not Found")</f>
        <v>#N/A</v>
      </c>
      <c r="F4031" t="e">
        <f>IF(E4031="ORG 6 / ORG 1",_xlfn.XLOOKUP(D4031,'Zip Code Lookup'!$A$115:$A$148,'Zip Code Lookup'!$C$115:$C$148,"ORG 1"),"N/A")</f>
        <v>#N/A</v>
      </c>
    </row>
    <row r="4032" spans="5:6" x14ac:dyDescent="0.25">
      <c r="E4032" t="e">
        <f>_xlfn.XLOOKUP(_xlfn.XLOOKUP(D4032,'Zip Code Lookup'!$F$29:$F$1276,'Zip Code Lookup'!$G$29:$G$1276),'Data Entry'!$AC$2:$AC$85,'Data Entry'!$AD$2:$AD$85,"Not Found")</f>
        <v>#N/A</v>
      </c>
      <c r="F4032" t="e">
        <f>IF(E4032="ORG 6 / ORG 1",_xlfn.XLOOKUP(D4032,'Zip Code Lookup'!$A$115:$A$148,'Zip Code Lookup'!$C$115:$C$148,"ORG 1"),"N/A")</f>
        <v>#N/A</v>
      </c>
    </row>
    <row r="4033" spans="5:6" x14ac:dyDescent="0.25">
      <c r="E4033" t="e">
        <f>_xlfn.XLOOKUP(_xlfn.XLOOKUP(D4033,'Zip Code Lookup'!$F$29:$F$1276,'Zip Code Lookup'!$G$29:$G$1276),'Data Entry'!$AC$2:$AC$85,'Data Entry'!$AD$2:$AD$85,"Not Found")</f>
        <v>#N/A</v>
      </c>
      <c r="F4033" t="e">
        <f>IF(E4033="ORG 6 / ORG 1",_xlfn.XLOOKUP(D4033,'Zip Code Lookup'!$A$115:$A$148,'Zip Code Lookup'!$C$115:$C$148,"ORG 1"),"N/A")</f>
        <v>#N/A</v>
      </c>
    </row>
    <row r="4034" spans="5:6" x14ac:dyDescent="0.25">
      <c r="E4034" t="e">
        <f>_xlfn.XLOOKUP(_xlfn.XLOOKUP(D4034,'Zip Code Lookup'!$F$29:$F$1276,'Zip Code Lookup'!$G$29:$G$1276),'Data Entry'!$AC$2:$AC$85,'Data Entry'!$AD$2:$AD$85,"Not Found")</f>
        <v>#N/A</v>
      </c>
      <c r="F4034" t="e">
        <f>IF(E4034="ORG 6 / ORG 1",_xlfn.XLOOKUP(D4034,'Zip Code Lookup'!$A$115:$A$148,'Zip Code Lookup'!$C$115:$C$148,"ORG 1"),"N/A")</f>
        <v>#N/A</v>
      </c>
    </row>
    <row r="4035" spans="5:6" x14ac:dyDescent="0.25">
      <c r="E4035" t="e">
        <f>_xlfn.XLOOKUP(_xlfn.XLOOKUP(D4035,'Zip Code Lookup'!$F$29:$F$1276,'Zip Code Lookup'!$G$29:$G$1276),'Data Entry'!$AC$2:$AC$85,'Data Entry'!$AD$2:$AD$85,"Not Found")</f>
        <v>#N/A</v>
      </c>
      <c r="F4035" t="e">
        <f>IF(E4035="ORG 6 / ORG 1",_xlfn.XLOOKUP(D4035,'Zip Code Lookup'!$A$115:$A$148,'Zip Code Lookup'!$C$115:$C$148,"ORG 1"),"N/A")</f>
        <v>#N/A</v>
      </c>
    </row>
    <row r="4036" spans="5:6" x14ac:dyDescent="0.25">
      <c r="E4036" t="e">
        <f>_xlfn.XLOOKUP(_xlfn.XLOOKUP(D4036,'Zip Code Lookup'!$F$29:$F$1276,'Zip Code Lookup'!$G$29:$G$1276),'Data Entry'!$AC$2:$AC$85,'Data Entry'!$AD$2:$AD$85,"Not Found")</f>
        <v>#N/A</v>
      </c>
      <c r="F4036" t="e">
        <f>IF(E4036="ORG 6 / ORG 1",_xlfn.XLOOKUP(D4036,'Zip Code Lookup'!$A$115:$A$148,'Zip Code Lookup'!$C$115:$C$148,"ORG 1"),"N/A")</f>
        <v>#N/A</v>
      </c>
    </row>
    <row r="4037" spans="5:6" x14ac:dyDescent="0.25">
      <c r="E4037" t="e">
        <f>_xlfn.XLOOKUP(_xlfn.XLOOKUP(D4037,'Zip Code Lookup'!$F$29:$F$1276,'Zip Code Lookup'!$G$29:$G$1276),'Data Entry'!$AC$2:$AC$85,'Data Entry'!$AD$2:$AD$85,"Not Found")</f>
        <v>#N/A</v>
      </c>
      <c r="F4037" t="e">
        <f>IF(E4037="ORG 6 / ORG 1",_xlfn.XLOOKUP(D4037,'Zip Code Lookup'!$A$115:$A$148,'Zip Code Lookup'!$C$115:$C$148,"ORG 1"),"N/A")</f>
        <v>#N/A</v>
      </c>
    </row>
    <row r="4038" spans="5:6" x14ac:dyDescent="0.25">
      <c r="E4038" t="e">
        <f>_xlfn.XLOOKUP(_xlfn.XLOOKUP(D4038,'Zip Code Lookup'!$F$29:$F$1276,'Zip Code Lookup'!$G$29:$G$1276),'Data Entry'!$AC$2:$AC$85,'Data Entry'!$AD$2:$AD$85,"Not Found")</f>
        <v>#N/A</v>
      </c>
      <c r="F4038" t="e">
        <f>IF(E4038="ORG 6 / ORG 1",_xlfn.XLOOKUP(D4038,'Zip Code Lookup'!$A$115:$A$148,'Zip Code Lookup'!$C$115:$C$148,"ORG 1"),"N/A")</f>
        <v>#N/A</v>
      </c>
    </row>
    <row r="4039" spans="5:6" x14ac:dyDescent="0.25">
      <c r="E4039" t="e">
        <f>_xlfn.XLOOKUP(_xlfn.XLOOKUP(D4039,'Zip Code Lookup'!$F$29:$F$1276,'Zip Code Lookup'!$G$29:$G$1276),'Data Entry'!$AC$2:$AC$85,'Data Entry'!$AD$2:$AD$85,"Not Found")</f>
        <v>#N/A</v>
      </c>
      <c r="F4039" t="e">
        <f>IF(E4039="ORG 6 / ORG 1",_xlfn.XLOOKUP(D4039,'Zip Code Lookup'!$A$115:$A$148,'Zip Code Lookup'!$C$115:$C$148,"ORG 1"),"N/A")</f>
        <v>#N/A</v>
      </c>
    </row>
    <row r="4040" spans="5:6" x14ac:dyDescent="0.25">
      <c r="E4040" t="e">
        <f>_xlfn.XLOOKUP(_xlfn.XLOOKUP(D4040,'Zip Code Lookup'!$F$29:$F$1276,'Zip Code Lookup'!$G$29:$G$1276),'Data Entry'!$AC$2:$AC$85,'Data Entry'!$AD$2:$AD$85,"Not Found")</f>
        <v>#N/A</v>
      </c>
      <c r="F4040" t="e">
        <f>IF(E4040="ORG 6 / ORG 1",_xlfn.XLOOKUP(D4040,'Zip Code Lookup'!$A$115:$A$148,'Zip Code Lookup'!$C$115:$C$148,"ORG 1"),"N/A")</f>
        <v>#N/A</v>
      </c>
    </row>
    <row r="4041" spans="5:6" x14ac:dyDescent="0.25">
      <c r="E4041" t="e">
        <f>_xlfn.XLOOKUP(_xlfn.XLOOKUP(D4041,'Zip Code Lookup'!$F$29:$F$1276,'Zip Code Lookup'!$G$29:$G$1276),'Data Entry'!$AC$2:$AC$85,'Data Entry'!$AD$2:$AD$85,"Not Found")</f>
        <v>#N/A</v>
      </c>
      <c r="F4041" t="e">
        <f>IF(E4041="ORG 6 / ORG 1",_xlfn.XLOOKUP(D4041,'Zip Code Lookup'!$A$115:$A$148,'Zip Code Lookup'!$C$115:$C$148,"ORG 1"),"N/A")</f>
        <v>#N/A</v>
      </c>
    </row>
    <row r="4042" spans="5:6" x14ac:dyDescent="0.25">
      <c r="E4042" t="e">
        <f>_xlfn.XLOOKUP(_xlfn.XLOOKUP(D4042,'Zip Code Lookup'!$F$29:$F$1276,'Zip Code Lookup'!$G$29:$G$1276),'Data Entry'!$AC$2:$AC$85,'Data Entry'!$AD$2:$AD$85,"Not Found")</f>
        <v>#N/A</v>
      </c>
      <c r="F4042" t="e">
        <f>IF(E4042="ORG 6 / ORG 1",_xlfn.XLOOKUP(D4042,'Zip Code Lookup'!$A$115:$A$148,'Zip Code Lookup'!$C$115:$C$148,"ORG 1"),"N/A")</f>
        <v>#N/A</v>
      </c>
    </row>
    <row r="4043" spans="5:6" x14ac:dyDescent="0.25">
      <c r="E4043" t="e">
        <f>_xlfn.XLOOKUP(_xlfn.XLOOKUP(D4043,'Zip Code Lookup'!$F$29:$F$1276,'Zip Code Lookup'!$G$29:$G$1276),'Data Entry'!$AC$2:$AC$85,'Data Entry'!$AD$2:$AD$85,"Not Found")</f>
        <v>#N/A</v>
      </c>
      <c r="F4043" t="e">
        <f>IF(E4043="ORG 6 / ORG 1",_xlfn.XLOOKUP(D4043,'Zip Code Lookup'!$A$115:$A$148,'Zip Code Lookup'!$C$115:$C$148,"ORG 1"),"N/A")</f>
        <v>#N/A</v>
      </c>
    </row>
    <row r="4044" spans="5:6" x14ac:dyDescent="0.25">
      <c r="E4044" t="e">
        <f>_xlfn.XLOOKUP(_xlfn.XLOOKUP(D4044,'Zip Code Lookup'!$F$29:$F$1276,'Zip Code Lookup'!$G$29:$G$1276),'Data Entry'!$AC$2:$AC$85,'Data Entry'!$AD$2:$AD$85,"Not Found")</f>
        <v>#N/A</v>
      </c>
      <c r="F4044" t="e">
        <f>IF(E4044="ORG 6 / ORG 1",_xlfn.XLOOKUP(D4044,'Zip Code Lookup'!$A$115:$A$148,'Zip Code Lookup'!$C$115:$C$148,"ORG 1"),"N/A")</f>
        <v>#N/A</v>
      </c>
    </row>
    <row r="4045" spans="5:6" x14ac:dyDescent="0.25">
      <c r="E4045" t="e">
        <f>_xlfn.XLOOKUP(_xlfn.XLOOKUP(D4045,'Zip Code Lookup'!$F$29:$F$1276,'Zip Code Lookup'!$G$29:$G$1276),'Data Entry'!$AC$2:$AC$85,'Data Entry'!$AD$2:$AD$85,"Not Found")</f>
        <v>#N/A</v>
      </c>
      <c r="F4045" t="e">
        <f>IF(E4045="ORG 6 / ORG 1",_xlfn.XLOOKUP(D4045,'Zip Code Lookup'!$A$115:$A$148,'Zip Code Lookup'!$C$115:$C$148,"ORG 1"),"N/A")</f>
        <v>#N/A</v>
      </c>
    </row>
    <row r="4046" spans="5:6" x14ac:dyDescent="0.25">
      <c r="E4046" t="e">
        <f>_xlfn.XLOOKUP(_xlfn.XLOOKUP(D4046,'Zip Code Lookup'!$F$29:$F$1276,'Zip Code Lookup'!$G$29:$G$1276),'Data Entry'!$AC$2:$AC$85,'Data Entry'!$AD$2:$AD$85,"Not Found")</f>
        <v>#N/A</v>
      </c>
      <c r="F4046" t="e">
        <f>IF(E4046="ORG 6 / ORG 1",_xlfn.XLOOKUP(D4046,'Zip Code Lookup'!$A$115:$A$148,'Zip Code Lookup'!$C$115:$C$148,"ORG 1"),"N/A")</f>
        <v>#N/A</v>
      </c>
    </row>
    <row r="4047" spans="5:6" x14ac:dyDescent="0.25">
      <c r="E4047" t="e">
        <f>_xlfn.XLOOKUP(_xlfn.XLOOKUP(D4047,'Zip Code Lookup'!$F$29:$F$1276,'Zip Code Lookup'!$G$29:$G$1276),'Data Entry'!$AC$2:$AC$85,'Data Entry'!$AD$2:$AD$85,"Not Found")</f>
        <v>#N/A</v>
      </c>
      <c r="F4047" t="e">
        <f>IF(E4047="ORG 6 / ORG 1",_xlfn.XLOOKUP(D4047,'Zip Code Lookup'!$A$115:$A$148,'Zip Code Lookup'!$C$115:$C$148,"ORG 1"),"N/A")</f>
        <v>#N/A</v>
      </c>
    </row>
    <row r="4048" spans="5:6" x14ac:dyDescent="0.25">
      <c r="E4048" t="e">
        <f>_xlfn.XLOOKUP(_xlfn.XLOOKUP(D4048,'Zip Code Lookup'!$F$29:$F$1276,'Zip Code Lookup'!$G$29:$G$1276),'Data Entry'!$AC$2:$AC$85,'Data Entry'!$AD$2:$AD$85,"Not Found")</f>
        <v>#N/A</v>
      </c>
      <c r="F4048" t="e">
        <f>IF(E4048="ORG 6 / ORG 1",_xlfn.XLOOKUP(D4048,'Zip Code Lookup'!$A$115:$A$148,'Zip Code Lookup'!$C$115:$C$148,"ORG 1"),"N/A")</f>
        <v>#N/A</v>
      </c>
    </row>
    <row r="4049" spans="5:6" x14ac:dyDescent="0.25">
      <c r="E4049" t="e">
        <f>_xlfn.XLOOKUP(_xlfn.XLOOKUP(D4049,'Zip Code Lookup'!$F$29:$F$1276,'Zip Code Lookup'!$G$29:$G$1276),'Data Entry'!$AC$2:$AC$85,'Data Entry'!$AD$2:$AD$85,"Not Found")</f>
        <v>#N/A</v>
      </c>
      <c r="F4049" t="e">
        <f>IF(E4049="ORG 6 / ORG 1",_xlfn.XLOOKUP(D4049,'Zip Code Lookup'!$A$115:$A$148,'Zip Code Lookup'!$C$115:$C$148,"ORG 1"),"N/A")</f>
        <v>#N/A</v>
      </c>
    </row>
    <row r="4050" spans="5:6" x14ac:dyDescent="0.25">
      <c r="E4050" t="e">
        <f>_xlfn.XLOOKUP(_xlfn.XLOOKUP(D4050,'Zip Code Lookup'!$F$29:$F$1276,'Zip Code Lookup'!$G$29:$G$1276),'Data Entry'!$AC$2:$AC$85,'Data Entry'!$AD$2:$AD$85,"Not Found")</f>
        <v>#N/A</v>
      </c>
      <c r="F4050" t="e">
        <f>IF(E4050="ORG 6 / ORG 1",_xlfn.XLOOKUP(D4050,'Zip Code Lookup'!$A$115:$A$148,'Zip Code Lookup'!$C$115:$C$148,"ORG 1"),"N/A")</f>
        <v>#N/A</v>
      </c>
    </row>
    <row r="4051" spans="5:6" x14ac:dyDescent="0.25">
      <c r="E4051" t="e">
        <f>_xlfn.XLOOKUP(_xlfn.XLOOKUP(D4051,'Zip Code Lookup'!$F$29:$F$1276,'Zip Code Lookup'!$G$29:$G$1276),'Data Entry'!$AC$2:$AC$85,'Data Entry'!$AD$2:$AD$85,"Not Found")</f>
        <v>#N/A</v>
      </c>
      <c r="F4051" t="e">
        <f>IF(E4051="ORG 6 / ORG 1",_xlfn.XLOOKUP(D4051,'Zip Code Lookup'!$A$115:$A$148,'Zip Code Lookup'!$C$115:$C$148,"ORG 1"),"N/A")</f>
        <v>#N/A</v>
      </c>
    </row>
    <row r="4052" spans="5:6" x14ac:dyDescent="0.25">
      <c r="E4052" t="e">
        <f>_xlfn.XLOOKUP(_xlfn.XLOOKUP(D4052,'Zip Code Lookup'!$F$29:$F$1276,'Zip Code Lookup'!$G$29:$G$1276),'Data Entry'!$AC$2:$AC$85,'Data Entry'!$AD$2:$AD$85,"Not Found")</f>
        <v>#N/A</v>
      </c>
      <c r="F4052" t="e">
        <f>IF(E4052="ORG 6 / ORG 1",_xlfn.XLOOKUP(D4052,'Zip Code Lookup'!$A$115:$A$148,'Zip Code Lookup'!$C$115:$C$148,"ORG 1"),"N/A")</f>
        <v>#N/A</v>
      </c>
    </row>
    <row r="4053" spans="5:6" x14ac:dyDescent="0.25">
      <c r="E4053" t="e">
        <f>_xlfn.XLOOKUP(_xlfn.XLOOKUP(D4053,'Zip Code Lookup'!$F$29:$F$1276,'Zip Code Lookup'!$G$29:$G$1276),'Data Entry'!$AC$2:$AC$85,'Data Entry'!$AD$2:$AD$85,"Not Found")</f>
        <v>#N/A</v>
      </c>
      <c r="F4053" t="e">
        <f>IF(E4053="ORG 6 / ORG 1",_xlfn.XLOOKUP(D4053,'Zip Code Lookup'!$A$115:$A$148,'Zip Code Lookup'!$C$115:$C$148,"ORG 1"),"N/A")</f>
        <v>#N/A</v>
      </c>
    </row>
    <row r="4054" spans="5:6" x14ac:dyDescent="0.25">
      <c r="E4054" t="e">
        <f>_xlfn.XLOOKUP(_xlfn.XLOOKUP(D4054,'Zip Code Lookup'!$F$29:$F$1276,'Zip Code Lookup'!$G$29:$G$1276),'Data Entry'!$AC$2:$AC$85,'Data Entry'!$AD$2:$AD$85,"Not Found")</f>
        <v>#N/A</v>
      </c>
      <c r="F4054" t="e">
        <f>IF(E4054="ORG 6 / ORG 1",_xlfn.XLOOKUP(D4054,'Zip Code Lookup'!$A$115:$A$148,'Zip Code Lookup'!$C$115:$C$148,"ORG 1"),"N/A")</f>
        <v>#N/A</v>
      </c>
    </row>
    <row r="4055" spans="5:6" x14ac:dyDescent="0.25">
      <c r="E4055" t="e">
        <f>_xlfn.XLOOKUP(_xlfn.XLOOKUP(D4055,'Zip Code Lookup'!$F$29:$F$1276,'Zip Code Lookup'!$G$29:$G$1276),'Data Entry'!$AC$2:$AC$85,'Data Entry'!$AD$2:$AD$85,"Not Found")</f>
        <v>#N/A</v>
      </c>
      <c r="F4055" t="e">
        <f>IF(E4055="ORG 6 / ORG 1",_xlfn.XLOOKUP(D4055,'Zip Code Lookup'!$A$115:$A$148,'Zip Code Lookup'!$C$115:$C$148,"ORG 1"),"N/A")</f>
        <v>#N/A</v>
      </c>
    </row>
    <row r="4056" spans="5:6" x14ac:dyDescent="0.25">
      <c r="E4056" t="e">
        <f>_xlfn.XLOOKUP(_xlfn.XLOOKUP(D4056,'Zip Code Lookup'!$F$29:$F$1276,'Zip Code Lookup'!$G$29:$G$1276),'Data Entry'!$AC$2:$AC$85,'Data Entry'!$AD$2:$AD$85,"Not Found")</f>
        <v>#N/A</v>
      </c>
      <c r="F4056" t="e">
        <f>IF(E4056="ORG 6 / ORG 1",_xlfn.XLOOKUP(D4056,'Zip Code Lookup'!$A$115:$A$148,'Zip Code Lookup'!$C$115:$C$148,"ORG 1"),"N/A")</f>
        <v>#N/A</v>
      </c>
    </row>
    <row r="4057" spans="5:6" x14ac:dyDescent="0.25">
      <c r="E4057" t="e">
        <f>_xlfn.XLOOKUP(_xlfn.XLOOKUP(D4057,'Zip Code Lookup'!$F$29:$F$1276,'Zip Code Lookup'!$G$29:$G$1276),'Data Entry'!$AC$2:$AC$85,'Data Entry'!$AD$2:$AD$85,"Not Found")</f>
        <v>#N/A</v>
      </c>
      <c r="F4057" t="e">
        <f>IF(E4057="ORG 6 / ORG 1",_xlfn.XLOOKUP(D4057,'Zip Code Lookup'!$A$115:$A$148,'Zip Code Lookup'!$C$115:$C$148,"ORG 1"),"N/A")</f>
        <v>#N/A</v>
      </c>
    </row>
    <row r="4058" spans="5:6" x14ac:dyDescent="0.25">
      <c r="E4058" t="e">
        <f>_xlfn.XLOOKUP(_xlfn.XLOOKUP(D4058,'Zip Code Lookup'!$F$29:$F$1276,'Zip Code Lookup'!$G$29:$G$1276),'Data Entry'!$AC$2:$AC$85,'Data Entry'!$AD$2:$AD$85,"Not Found")</f>
        <v>#N/A</v>
      </c>
      <c r="F4058" t="e">
        <f>IF(E4058="ORG 6 / ORG 1",_xlfn.XLOOKUP(D4058,'Zip Code Lookup'!$A$115:$A$148,'Zip Code Lookup'!$C$115:$C$148,"ORG 1"),"N/A")</f>
        <v>#N/A</v>
      </c>
    </row>
    <row r="4059" spans="5:6" x14ac:dyDescent="0.25">
      <c r="E4059" t="e">
        <f>_xlfn.XLOOKUP(_xlfn.XLOOKUP(D4059,'Zip Code Lookup'!$F$29:$F$1276,'Zip Code Lookup'!$G$29:$G$1276),'Data Entry'!$AC$2:$AC$85,'Data Entry'!$AD$2:$AD$85,"Not Found")</f>
        <v>#N/A</v>
      </c>
      <c r="F4059" t="e">
        <f>IF(E4059="ORG 6 / ORG 1",_xlfn.XLOOKUP(D4059,'Zip Code Lookup'!$A$115:$A$148,'Zip Code Lookup'!$C$115:$C$148,"ORG 1"),"N/A")</f>
        <v>#N/A</v>
      </c>
    </row>
    <row r="4060" spans="5:6" x14ac:dyDescent="0.25">
      <c r="E4060" t="e">
        <f>_xlfn.XLOOKUP(_xlfn.XLOOKUP(D4060,'Zip Code Lookup'!$F$29:$F$1276,'Zip Code Lookup'!$G$29:$G$1276),'Data Entry'!$AC$2:$AC$85,'Data Entry'!$AD$2:$AD$85,"Not Found")</f>
        <v>#N/A</v>
      </c>
      <c r="F4060" t="e">
        <f>IF(E4060="ORG 6 / ORG 1",_xlfn.XLOOKUP(D4060,'Zip Code Lookup'!$A$115:$A$148,'Zip Code Lookup'!$C$115:$C$148,"ORG 1"),"N/A")</f>
        <v>#N/A</v>
      </c>
    </row>
    <row r="4061" spans="5:6" x14ac:dyDescent="0.25">
      <c r="E4061" t="e">
        <f>_xlfn.XLOOKUP(_xlfn.XLOOKUP(D4061,'Zip Code Lookup'!$F$29:$F$1276,'Zip Code Lookup'!$G$29:$G$1276),'Data Entry'!$AC$2:$AC$85,'Data Entry'!$AD$2:$AD$85,"Not Found")</f>
        <v>#N/A</v>
      </c>
      <c r="F4061" t="e">
        <f>IF(E4061="ORG 6 / ORG 1",_xlfn.XLOOKUP(D4061,'Zip Code Lookup'!$A$115:$A$148,'Zip Code Lookup'!$C$115:$C$148,"ORG 1"),"N/A")</f>
        <v>#N/A</v>
      </c>
    </row>
    <row r="4062" spans="5:6" x14ac:dyDescent="0.25">
      <c r="E4062" t="e">
        <f>_xlfn.XLOOKUP(_xlfn.XLOOKUP(D4062,'Zip Code Lookup'!$F$29:$F$1276,'Zip Code Lookup'!$G$29:$G$1276),'Data Entry'!$AC$2:$AC$85,'Data Entry'!$AD$2:$AD$85,"Not Found")</f>
        <v>#N/A</v>
      </c>
      <c r="F4062" t="e">
        <f>IF(E4062="ORG 6 / ORG 1",_xlfn.XLOOKUP(D4062,'Zip Code Lookup'!$A$115:$A$148,'Zip Code Lookup'!$C$115:$C$148,"ORG 1"),"N/A")</f>
        <v>#N/A</v>
      </c>
    </row>
    <row r="4063" spans="5:6" x14ac:dyDescent="0.25">
      <c r="E4063" t="e">
        <f>_xlfn.XLOOKUP(_xlfn.XLOOKUP(D4063,'Zip Code Lookup'!$F$29:$F$1276,'Zip Code Lookup'!$G$29:$G$1276),'Data Entry'!$AC$2:$AC$85,'Data Entry'!$AD$2:$AD$85,"Not Found")</f>
        <v>#N/A</v>
      </c>
      <c r="F4063" t="e">
        <f>IF(E4063="ORG 6 / ORG 1",_xlfn.XLOOKUP(D4063,'Zip Code Lookup'!$A$115:$A$148,'Zip Code Lookup'!$C$115:$C$148,"ORG 1"),"N/A")</f>
        <v>#N/A</v>
      </c>
    </row>
    <row r="4064" spans="5:6" x14ac:dyDescent="0.25">
      <c r="E4064" t="e">
        <f>_xlfn.XLOOKUP(_xlfn.XLOOKUP(D4064,'Zip Code Lookup'!$F$29:$F$1276,'Zip Code Lookup'!$G$29:$G$1276),'Data Entry'!$AC$2:$AC$85,'Data Entry'!$AD$2:$AD$85,"Not Found")</f>
        <v>#N/A</v>
      </c>
      <c r="F4064" t="e">
        <f>IF(E4064="ORG 6 / ORG 1",_xlfn.XLOOKUP(D4064,'Zip Code Lookup'!$A$115:$A$148,'Zip Code Lookup'!$C$115:$C$148,"ORG 1"),"N/A")</f>
        <v>#N/A</v>
      </c>
    </row>
    <row r="4065" spans="5:6" x14ac:dyDescent="0.25">
      <c r="E4065" t="e">
        <f>_xlfn.XLOOKUP(_xlfn.XLOOKUP(D4065,'Zip Code Lookup'!$F$29:$F$1276,'Zip Code Lookup'!$G$29:$G$1276),'Data Entry'!$AC$2:$AC$85,'Data Entry'!$AD$2:$AD$85,"Not Found")</f>
        <v>#N/A</v>
      </c>
      <c r="F4065" t="e">
        <f>IF(E4065="ORG 6 / ORG 1",_xlfn.XLOOKUP(D4065,'Zip Code Lookup'!$A$115:$A$148,'Zip Code Lookup'!$C$115:$C$148,"ORG 1"),"N/A")</f>
        <v>#N/A</v>
      </c>
    </row>
    <row r="4066" spans="5:6" x14ac:dyDescent="0.25">
      <c r="E4066" t="e">
        <f>_xlfn.XLOOKUP(_xlfn.XLOOKUP(D4066,'Zip Code Lookup'!$F$29:$F$1276,'Zip Code Lookup'!$G$29:$G$1276),'Data Entry'!$AC$2:$AC$85,'Data Entry'!$AD$2:$AD$85,"Not Found")</f>
        <v>#N/A</v>
      </c>
      <c r="F4066" t="e">
        <f>IF(E4066="ORG 6 / ORG 1",_xlfn.XLOOKUP(D4066,'Zip Code Lookup'!$A$115:$A$148,'Zip Code Lookup'!$C$115:$C$148,"ORG 1"),"N/A")</f>
        <v>#N/A</v>
      </c>
    </row>
    <row r="4067" spans="5:6" x14ac:dyDescent="0.25">
      <c r="E4067" t="e">
        <f>_xlfn.XLOOKUP(_xlfn.XLOOKUP(D4067,'Zip Code Lookup'!$F$29:$F$1276,'Zip Code Lookup'!$G$29:$G$1276),'Data Entry'!$AC$2:$AC$85,'Data Entry'!$AD$2:$AD$85,"Not Found")</f>
        <v>#N/A</v>
      </c>
      <c r="F4067" t="e">
        <f>IF(E4067="ORG 6 / ORG 1",_xlfn.XLOOKUP(D4067,'Zip Code Lookup'!$A$115:$A$148,'Zip Code Lookup'!$C$115:$C$148,"ORG 1"),"N/A")</f>
        <v>#N/A</v>
      </c>
    </row>
    <row r="4068" spans="5:6" x14ac:dyDescent="0.25">
      <c r="E4068" t="e">
        <f>_xlfn.XLOOKUP(_xlfn.XLOOKUP(D4068,'Zip Code Lookup'!$F$29:$F$1276,'Zip Code Lookup'!$G$29:$G$1276),'Data Entry'!$AC$2:$AC$85,'Data Entry'!$AD$2:$AD$85,"Not Found")</f>
        <v>#N/A</v>
      </c>
      <c r="F4068" t="e">
        <f>IF(E4068="ORG 6 / ORG 1",_xlfn.XLOOKUP(D4068,'Zip Code Lookup'!$A$115:$A$148,'Zip Code Lookup'!$C$115:$C$148,"ORG 1"),"N/A")</f>
        <v>#N/A</v>
      </c>
    </row>
    <row r="4069" spans="5:6" x14ac:dyDescent="0.25">
      <c r="E4069" t="e">
        <f>_xlfn.XLOOKUP(_xlfn.XLOOKUP(D4069,'Zip Code Lookup'!$F$29:$F$1276,'Zip Code Lookup'!$G$29:$G$1276),'Data Entry'!$AC$2:$AC$85,'Data Entry'!$AD$2:$AD$85,"Not Found")</f>
        <v>#N/A</v>
      </c>
      <c r="F4069" t="e">
        <f>IF(E4069="ORG 6 / ORG 1",_xlfn.XLOOKUP(D4069,'Zip Code Lookup'!$A$115:$A$148,'Zip Code Lookup'!$C$115:$C$148,"ORG 1"),"N/A")</f>
        <v>#N/A</v>
      </c>
    </row>
    <row r="4070" spans="5:6" x14ac:dyDescent="0.25">
      <c r="E4070" t="e">
        <f>_xlfn.XLOOKUP(_xlfn.XLOOKUP(D4070,'Zip Code Lookup'!$F$29:$F$1276,'Zip Code Lookup'!$G$29:$G$1276),'Data Entry'!$AC$2:$AC$85,'Data Entry'!$AD$2:$AD$85,"Not Found")</f>
        <v>#N/A</v>
      </c>
      <c r="F4070" t="e">
        <f>IF(E4070="ORG 6 / ORG 1",_xlfn.XLOOKUP(D4070,'Zip Code Lookup'!$A$115:$A$148,'Zip Code Lookup'!$C$115:$C$148,"ORG 1"),"N/A")</f>
        <v>#N/A</v>
      </c>
    </row>
    <row r="4071" spans="5:6" x14ac:dyDescent="0.25">
      <c r="E4071" t="e">
        <f>_xlfn.XLOOKUP(_xlfn.XLOOKUP(D4071,'Zip Code Lookup'!$F$29:$F$1276,'Zip Code Lookup'!$G$29:$G$1276),'Data Entry'!$AC$2:$AC$85,'Data Entry'!$AD$2:$AD$85,"Not Found")</f>
        <v>#N/A</v>
      </c>
      <c r="F4071" t="e">
        <f>IF(E4071="ORG 6 / ORG 1",_xlfn.XLOOKUP(D4071,'Zip Code Lookup'!$A$115:$A$148,'Zip Code Lookup'!$C$115:$C$148,"ORG 1"),"N/A")</f>
        <v>#N/A</v>
      </c>
    </row>
    <row r="4072" spans="5:6" x14ac:dyDescent="0.25">
      <c r="E4072" t="e">
        <f>_xlfn.XLOOKUP(_xlfn.XLOOKUP(D4072,'Zip Code Lookup'!$F$29:$F$1276,'Zip Code Lookup'!$G$29:$G$1276),'Data Entry'!$AC$2:$AC$85,'Data Entry'!$AD$2:$AD$85,"Not Found")</f>
        <v>#N/A</v>
      </c>
      <c r="F4072" t="e">
        <f>IF(E4072="ORG 6 / ORG 1",_xlfn.XLOOKUP(D4072,'Zip Code Lookup'!$A$115:$A$148,'Zip Code Lookup'!$C$115:$C$148,"ORG 1"),"N/A")</f>
        <v>#N/A</v>
      </c>
    </row>
    <row r="4073" spans="5:6" x14ac:dyDescent="0.25">
      <c r="E4073" t="e">
        <f>_xlfn.XLOOKUP(_xlfn.XLOOKUP(D4073,'Zip Code Lookup'!$F$29:$F$1276,'Zip Code Lookup'!$G$29:$G$1276),'Data Entry'!$AC$2:$AC$85,'Data Entry'!$AD$2:$AD$85,"Not Found")</f>
        <v>#N/A</v>
      </c>
      <c r="F4073" t="e">
        <f>IF(E4073="ORG 6 / ORG 1",_xlfn.XLOOKUP(D4073,'Zip Code Lookup'!$A$115:$A$148,'Zip Code Lookup'!$C$115:$C$148,"ORG 1"),"N/A")</f>
        <v>#N/A</v>
      </c>
    </row>
    <row r="4074" spans="5:6" x14ac:dyDescent="0.25">
      <c r="E4074" t="e">
        <f>_xlfn.XLOOKUP(_xlfn.XLOOKUP(D4074,'Zip Code Lookup'!$F$29:$F$1276,'Zip Code Lookup'!$G$29:$G$1276),'Data Entry'!$AC$2:$AC$85,'Data Entry'!$AD$2:$AD$85,"Not Found")</f>
        <v>#N/A</v>
      </c>
      <c r="F4074" t="e">
        <f>IF(E4074="ORG 6 / ORG 1",_xlfn.XLOOKUP(D4074,'Zip Code Lookup'!$A$115:$A$148,'Zip Code Lookup'!$C$115:$C$148,"ORG 1"),"N/A")</f>
        <v>#N/A</v>
      </c>
    </row>
    <row r="4075" spans="5:6" x14ac:dyDescent="0.25">
      <c r="E4075" t="e">
        <f>_xlfn.XLOOKUP(_xlfn.XLOOKUP(D4075,'Zip Code Lookup'!$F$29:$F$1276,'Zip Code Lookup'!$G$29:$G$1276),'Data Entry'!$AC$2:$AC$85,'Data Entry'!$AD$2:$AD$85,"Not Found")</f>
        <v>#N/A</v>
      </c>
      <c r="F4075" t="e">
        <f>IF(E4075="ORG 6 / ORG 1",_xlfn.XLOOKUP(D4075,'Zip Code Lookup'!$A$115:$A$148,'Zip Code Lookup'!$C$115:$C$148,"ORG 1"),"N/A")</f>
        <v>#N/A</v>
      </c>
    </row>
    <row r="4076" spans="5:6" x14ac:dyDescent="0.25">
      <c r="E4076" t="e">
        <f>_xlfn.XLOOKUP(_xlfn.XLOOKUP(D4076,'Zip Code Lookup'!$F$29:$F$1276,'Zip Code Lookup'!$G$29:$G$1276),'Data Entry'!$AC$2:$AC$85,'Data Entry'!$AD$2:$AD$85,"Not Found")</f>
        <v>#N/A</v>
      </c>
      <c r="F4076" t="e">
        <f>IF(E4076="ORG 6 / ORG 1",_xlfn.XLOOKUP(D4076,'Zip Code Lookup'!$A$115:$A$148,'Zip Code Lookup'!$C$115:$C$148,"ORG 1"),"N/A")</f>
        <v>#N/A</v>
      </c>
    </row>
    <row r="4077" spans="5:6" x14ac:dyDescent="0.25">
      <c r="E4077" t="e">
        <f>_xlfn.XLOOKUP(_xlfn.XLOOKUP(D4077,'Zip Code Lookup'!$F$29:$F$1276,'Zip Code Lookup'!$G$29:$G$1276),'Data Entry'!$AC$2:$AC$85,'Data Entry'!$AD$2:$AD$85,"Not Found")</f>
        <v>#N/A</v>
      </c>
      <c r="F4077" t="e">
        <f>IF(E4077="ORG 6 / ORG 1",_xlfn.XLOOKUP(D4077,'Zip Code Lookup'!$A$115:$A$148,'Zip Code Lookup'!$C$115:$C$148,"ORG 1"),"N/A")</f>
        <v>#N/A</v>
      </c>
    </row>
    <row r="4078" spans="5:6" x14ac:dyDescent="0.25">
      <c r="E4078" t="e">
        <f>_xlfn.XLOOKUP(_xlfn.XLOOKUP(D4078,'Zip Code Lookup'!$F$29:$F$1276,'Zip Code Lookup'!$G$29:$G$1276),'Data Entry'!$AC$2:$AC$85,'Data Entry'!$AD$2:$AD$85,"Not Found")</f>
        <v>#N/A</v>
      </c>
      <c r="F4078" t="e">
        <f>IF(E4078="ORG 6 / ORG 1",_xlfn.XLOOKUP(D4078,'Zip Code Lookup'!$A$115:$A$148,'Zip Code Lookup'!$C$115:$C$148,"ORG 1"),"N/A")</f>
        <v>#N/A</v>
      </c>
    </row>
    <row r="4079" spans="5:6" x14ac:dyDescent="0.25">
      <c r="E4079" t="e">
        <f>_xlfn.XLOOKUP(_xlfn.XLOOKUP(D4079,'Zip Code Lookup'!$F$29:$F$1276,'Zip Code Lookup'!$G$29:$G$1276),'Data Entry'!$AC$2:$AC$85,'Data Entry'!$AD$2:$AD$85,"Not Found")</f>
        <v>#N/A</v>
      </c>
      <c r="F4079" t="e">
        <f>IF(E4079="ORG 6 / ORG 1",_xlfn.XLOOKUP(D4079,'Zip Code Lookup'!$A$115:$A$148,'Zip Code Lookup'!$C$115:$C$148,"ORG 1"),"N/A")</f>
        <v>#N/A</v>
      </c>
    </row>
    <row r="4080" spans="5:6" x14ac:dyDescent="0.25">
      <c r="E4080" t="e">
        <f>_xlfn.XLOOKUP(_xlfn.XLOOKUP(D4080,'Zip Code Lookup'!$F$29:$F$1276,'Zip Code Lookup'!$G$29:$G$1276),'Data Entry'!$AC$2:$AC$85,'Data Entry'!$AD$2:$AD$85,"Not Found")</f>
        <v>#N/A</v>
      </c>
      <c r="F4080" t="e">
        <f>IF(E4080="ORG 6 / ORG 1",_xlfn.XLOOKUP(D4080,'Zip Code Lookup'!$A$115:$A$148,'Zip Code Lookup'!$C$115:$C$148,"ORG 1"),"N/A")</f>
        <v>#N/A</v>
      </c>
    </row>
    <row r="4081" spans="5:6" x14ac:dyDescent="0.25">
      <c r="E4081" t="e">
        <f>_xlfn.XLOOKUP(_xlfn.XLOOKUP(D4081,'Zip Code Lookup'!$F$29:$F$1276,'Zip Code Lookup'!$G$29:$G$1276),'Data Entry'!$AC$2:$AC$85,'Data Entry'!$AD$2:$AD$85,"Not Found")</f>
        <v>#N/A</v>
      </c>
      <c r="F4081" t="e">
        <f>IF(E4081="ORG 6 / ORG 1",_xlfn.XLOOKUP(D4081,'Zip Code Lookup'!$A$115:$A$148,'Zip Code Lookup'!$C$115:$C$148,"ORG 1"),"N/A")</f>
        <v>#N/A</v>
      </c>
    </row>
    <row r="4082" spans="5:6" x14ac:dyDescent="0.25">
      <c r="E4082" t="e">
        <f>_xlfn.XLOOKUP(_xlfn.XLOOKUP(D4082,'Zip Code Lookup'!$F$29:$F$1276,'Zip Code Lookup'!$G$29:$G$1276),'Data Entry'!$AC$2:$AC$85,'Data Entry'!$AD$2:$AD$85,"Not Found")</f>
        <v>#N/A</v>
      </c>
      <c r="F4082" t="e">
        <f>IF(E4082="ORG 6 / ORG 1",_xlfn.XLOOKUP(D4082,'Zip Code Lookup'!$A$115:$A$148,'Zip Code Lookup'!$C$115:$C$148,"ORG 1"),"N/A")</f>
        <v>#N/A</v>
      </c>
    </row>
    <row r="4083" spans="5:6" x14ac:dyDescent="0.25">
      <c r="E4083" t="e">
        <f>_xlfn.XLOOKUP(_xlfn.XLOOKUP(D4083,'Zip Code Lookup'!$F$29:$F$1276,'Zip Code Lookup'!$G$29:$G$1276),'Data Entry'!$AC$2:$AC$85,'Data Entry'!$AD$2:$AD$85,"Not Found")</f>
        <v>#N/A</v>
      </c>
      <c r="F4083" t="e">
        <f>IF(E4083="ORG 6 / ORG 1",_xlfn.XLOOKUP(D4083,'Zip Code Lookup'!$A$115:$A$148,'Zip Code Lookup'!$C$115:$C$148,"ORG 1"),"N/A")</f>
        <v>#N/A</v>
      </c>
    </row>
    <row r="4084" spans="5:6" x14ac:dyDescent="0.25">
      <c r="E4084" t="e">
        <f>_xlfn.XLOOKUP(_xlfn.XLOOKUP(D4084,'Zip Code Lookup'!$F$29:$F$1276,'Zip Code Lookup'!$G$29:$G$1276),'Data Entry'!$AC$2:$AC$85,'Data Entry'!$AD$2:$AD$85,"Not Found")</f>
        <v>#N/A</v>
      </c>
      <c r="F4084" t="e">
        <f>IF(E4084="ORG 6 / ORG 1",_xlfn.XLOOKUP(D4084,'Zip Code Lookup'!$A$115:$A$148,'Zip Code Lookup'!$C$115:$C$148,"ORG 1"),"N/A")</f>
        <v>#N/A</v>
      </c>
    </row>
    <row r="4085" spans="5:6" x14ac:dyDescent="0.25">
      <c r="E4085" t="e">
        <f>_xlfn.XLOOKUP(_xlfn.XLOOKUP(D4085,'Zip Code Lookup'!$F$29:$F$1276,'Zip Code Lookup'!$G$29:$G$1276),'Data Entry'!$AC$2:$AC$85,'Data Entry'!$AD$2:$AD$85,"Not Found")</f>
        <v>#N/A</v>
      </c>
      <c r="F4085" t="e">
        <f>IF(E4085="ORG 6 / ORG 1",_xlfn.XLOOKUP(D4085,'Zip Code Lookup'!$A$115:$A$148,'Zip Code Lookup'!$C$115:$C$148,"ORG 1"),"N/A")</f>
        <v>#N/A</v>
      </c>
    </row>
    <row r="4086" spans="5:6" x14ac:dyDescent="0.25">
      <c r="E4086" t="e">
        <f>_xlfn.XLOOKUP(_xlfn.XLOOKUP(D4086,'Zip Code Lookup'!$F$29:$F$1276,'Zip Code Lookup'!$G$29:$G$1276),'Data Entry'!$AC$2:$AC$85,'Data Entry'!$AD$2:$AD$85,"Not Found")</f>
        <v>#N/A</v>
      </c>
      <c r="F4086" t="e">
        <f>IF(E4086="ORG 6 / ORG 1",_xlfn.XLOOKUP(D4086,'Zip Code Lookup'!$A$115:$A$148,'Zip Code Lookup'!$C$115:$C$148,"ORG 1"),"N/A")</f>
        <v>#N/A</v>
      </c>
    </row>
    <row r="4087" spans="5:6" x14ac:dyDescent="0.25">
      <c r="E4087" t="e">
        <f>_xlfn.XLOOKUP(_xlfn.XLOOKUP(D4087,'Zip Code Lookup'!$F$29:$F$1276,'Zip Code Lookup'!$G$29:$G$1276),'Data Entry'!$AC$2:$AC$85,'Data Entry'!$AD$2:$AD$85,"Not Found")</f>
        <v>#N/A</v>
      </c>
      <c r="F4087" t="e">
        <f>IF(E4087="ORG 6 / ORG 1",_xlfn.XLOOKUP(D4087,'Zip Code Lookup'!$A$115:$A$148,'Zip Code Lookup'!$C$115:$C$148,"ORG 1"),"N/A")</f>
        <v>#N/A</v>
      </c>
    </row>
    <row r="4088" spans="5:6" x14ac:dyDescent="0.25">
      <c r="E4088" t="e">
        <f>_xlfn.XLOOKUP(_xlfn.XLOOKUP(D4088,'Zip Code Lookup'!$F$29:$F$1276,'Zip Code Lookup'!$G$29:$G$1276),'Data Entry'!$AC$2:$AC$85,'Data Entry'!$AD$2:$AD$85,"Not Found")</f>
        <v>#N/A</v>
      </c>
      <c r="F4088" t="e">
        <f>IF(E4088="ORG 6 / ORG 1",_xlfn.XLOOKUP(D4088,'Zip Code Lookup'!$A$115:$A$148,'Zip Code Lookup'!$C$115:$C$148,"ORG 1"),"N/A")</f>
        <v>#N/A</v>
      </c>
    </row>
    <row r="4089" spans="5:6" x14ac:dyDescent="0.25">
      <c r="E4089" t="e">
        <f>_xlfn.XLOOKUP(_xlfn.XLOOKUP(D4089,'Zip Code Lookup'!$F$29:$F$1276,'Zip Code Lookup'!$G$29:$G$1276),'Data Entry'!$AC$2:$AC$85,'Data Entry'!$AD$2:$AD$85,"Not Found")</f>
        <v>#N/A</v>
      </c>
      <c r="F4089" t="e">
        <f>IF(E4089="ORG 6 / ORG 1",_xlfn.XLOOKUP(D4089,'Zip Code Lookup'!$A$115:$A$148,'Zip Code Lookup'!$C$115:$C$148,"ORG 1"),"N/A")</f>
        <v>#N/A</v>
      </c>
    </row>
    <row r="4090" spans="5:6" x14ac:dyDescent="0.25">
      <c r="E4090" t="e">
        <f>_xlfn.XLOOKUP(_xlfn.XLOOKUP(D4090,'Zip Code Lookup'!$F$29:$F$1276,'Zip Code Lookup'!$G$29:$G$1276),'Data Entry'!$AC$2:$AC$85,'Data Entry'!$AD$2:$AD$85,"Not Found")</f>
        <v>#N/A</v>
      </c>
      <c r="F4090" t="e">
        <f>IF(E4090="ORG 6 / ORG 1",_xlfn.XLOOKUP(D4090,'Zip Code Lookup'!$A$115:$A$148,'Zip Code Lookup'!$C$115:$C$148,"ORG 1"),"N/A")</f>
        <v>#N/A</v>
      </c>
    </row>
    <row r="4091" spans="5:6" x14ac:dyDescent="0.25">
      <c r="E4091" t="e">
        <f>_xlfn.XLOOKUP(_xlfn.XLOOKUP(D4091,'Zip Code Lookup'!$F$29:$F$1276,'Zip Code Lookup'!$G$29:$G$1276),'Data Entry'!$AC$2:$AC$85,'Data Entry'!$AD$2:$AD$85,"Not Found")</f>
        <v>#N/A</v>
      </c>
      <c r="F4091" t="e">
        <f>IF(E4091="ORG 6 / ORG 1",_xlfn.XLOOKUP(D4091,'Zip Code Lookup'!$A$115:$A$148,'Zip Code Lookup'!$C$115:$C$148,"ORG 1"),"N/A")</f>
        <v>#N/A</v>
      </c>
    </row>
    <row r="4092" spans="5:6" x14ac:dyDescent="0.25">
      <c r="E4092" t="e">
        <f>_xlfn.XLOOKUP(_xlfn.XLOOKUP(D4092,'Zip Code Lookup'!$F$29:$F$1276,'Zip Code Lookup'!$G$29:$G$1276),'Data Entry'!$AC$2:$AC$85,'Data Entry'!$AD$2:$AD$85,"Not Found")</f>
        <v>#N/A</v>
      </c>
      <c r="F4092" t="e">
        <f>IF(E4092="ORG 6 / ORG 1",_xlfn.XLOOKUP(D4092,'Zip Code Lookup'!$A$115:$A$148,'Zip Code Lookup'!$C$115:$C$148,"ORG 1"),"N/A")</f>
        <v>#N/A</v>
      </c>
    </row>
    <row r="4093" spans="5:6" x14ac:dyDescent="0.25">
      <c r="E4093" t="e">
        <f>_xlfn.XLOOKUP(_xlfn.XLOOKUP(D4093,'Zip Code Lookup'!$F$29:$F$1276,'Zip Code Lookup'!$G$29:$G$1276),'Data Entry'!$AC$2:$AC$85,'Data Entry'!$AD$2:$AD$85,"Not Found")</f>
        <v>#N/A</v>
      </c>
      <c r="F4093" t="e">
        <f>IF(E4093="ORG 6 / ORG 1",_xlfn.XLOOKUP(D4093,'Zip Code Lookup'!$A$115:$A$148,'Zip Code Lookup'!$C$115:$C$148,"ORG 1"),"N/A")</f>
        <v>#N/A</v>
      </c>
    </row>
    <row r="4094" spans="5:6" x14ac:dyDescent="0.25">
      <c r="E4094" t="e">
        <f>_xlfn.XLOOKUP(_xlfn.XLOOKUP(D4094,'Zip Code Lookup'!$F$29:$F$1276,'Zip Code Lookup'!$G$29:$G$1276),'Data Entry'!$AC$2:$AC$85,'Data Entry'!$AD$2:$AD$85,"Not Found")</f>
        <v>#N/A</v>
      </c>
      <c r="F4094" t="e">
        <f>IF(E4094="ORG 6 / ORG 1",_xlfn.XLOOKUP(D4094,'Zip Code Lookup'!$A$115:$A$148,'Zip Code Lookup'!$C$115:$C$148,"ORG 1"),"N/A")</f>
        <v>#N/A</v>
      </c>
    </row>
    <row r="4095" spans="5:6" x14ac:dyDescent="0.25">
      <c r="E4095" t="e">
        <f>_xlfn.XLOOKUP(_xlfn.XLOOKUP(D4095,'Zip Code Lookup'!$F$29:$F$1276,'Zip Code Lookup'!$G$29:$G$1276),'Data Entry'!$AC$2:$AC$85,'Data Entry'!$AD$2:$AD$85,"Not Found")</f>
        <v>#N/A</v>
      </c>
      <c r="F4095" t="e">
        <f>IF(E4095="ORG 6 / ORG 1",_xlfn.XLOOKUP(D4095,'Zip Code Lookup'!$A$115:$A$148,'Zip Code Lookup'!$C$115:$C$148,"ORG 1"),"N/A")</f>
        <v>#N/A</v>
      </c>
    </row>
    <row r="4096" spans="5:6" x14ac:dyDescent="0.25">
      <c r="E4096" t="e">
        <f>_xlfn.XLOOKUP(_xlfn.XLOOKUP(D4096,'Zip Code Lookup'!$F$29:$F$1276,'Zip Code Lookup'!$G$29:$G$1276),'Data Entry'!$AC$2:$AC$85,'Data Entry'!$AD$2:$AD$85,"Not Found")</f>
        <v>#N/A</v>
      </c>
      <c r="F4096" t="e">
        <f>IF(E4096="ORG 6 / ORG 1",_xlfn.XLOOKUP(D4096,'Zip Code Lookup'!$A$115:$A$148,'Zip Code Lookup'!$C$115:$C$148,"ORG 1"),"N/A")</f>
        <v>#N/A</v>
      </c>
    </row>
    <row r="4097" spans="5:6" x14ac:dyDescent="0.25">
      <c r="E4097" t="e">
        <f>_xlfn.XLOOKUP(_xlfn.XLOOKUP(D4097,'Zip Code Lookup'!$F$29:$F$1276,'Zip Code Lookup'!$G$29:$G$1276),'Data Entry'!$AC$2:$AC$85,'Data Entry'!$AD$2:$AD$85,"Not Found")</f>
        <v>#N/A</v>
      </c>
      <c r="F4097" t="e">
        <f>IF(E4097="ORG 6 / ORG 1",_xlfn.XLOOKUP(D4097,'Zip Code Lookup'!$A$115:$A$148,'Zip Code Lookup'!$C$115:$C$148,"ORG 1"),"N/A")</f>
        <v>#N/A</v>
      </c>
    </row>
    <row r="4098" spans="5:6" x14ac:dyDescent="0.25">
      <c r="E4098" t="e">
        <f>_xlfn.XLOOKUP(_xlfn.XLOOKUP(D4098,'Zip Code Lookup'!$F$29:$F$1276,'Zip Code Lookup'!$G$29:$G$1276),'Data Entry'!$AC$2:$AC$85,'Data Entry'!$AD$2:$AD$85,"Not Found")</f>
        <v>#N/A</v>
      </c>
      <c r="F4098" t="e">
        <f>IF(E4098="ORG 6 / ORG 1",_xlfn.XLOOKUP(D4098,'Zip Code Lookup'!$A$115:$A$148,'Zip Code Lookup'!$C$115:$C$148,"ORG 1"),"N/A")</f>
        <v>#N/A</v>
      </c>
    </row>
    <row r="4099" spans="5:6" x14ac:dyDescent="0.25">
      <c r="E4099" t="e">
        <f>_xlfn.XLOOKUP(_xlfn.XLOOKUP(D4099,'Zip Code Lookup'!$F$29:$F$1276,'Zip Code Lookup'!$G$29:$G$1276),'Data Entry'!$AC$2:$AC$85,'Data Entry'!$AD$2:$AD$85,"Not Found")</f>
        <v>#N/A</v>
      </c>
      <c r="F4099" t="e">
        <f>IF(E4099="ORG 6 / ORG 1",_xlfn.XLOOKUP(D4099,'Zip Code Lookup'!$A$115:$A$148,'Zip Code Lookup'!$C$115:$C$148,"ORG 1"),"N/A")</f>
        <v>#N/A</v>
      </c>
    </row>
    <row r="4100" spans="5:6" x14ac:dyDescent="0.25">
      <c r="E4100" t="e">
        <f>_xlfn.XLOOKUP(_xlfn.XLOOKUP(D4100,'Zip Code Lookup'!$F$29:$F$1276,'Zip Code Lookup'!$G$29:$G$1276),'Data Entry'!$AC$2:$AC$85,'Data Entry'!$AD$2:$AD$85,"Not Found")</f>
        <v>#N/A</v>
      </c>
      <c r="F4100" t="e">
        <f>IF(E4100="ORG 6 / ORG 1",_xlfn.XLOOKUP(D4100,'Zip Code Lookup'!$A$115:$A$148,'Zip Code Lookup'!$C$115:$C$148,"ORG 1"),"N/A")</f>
        <v>#N/A</v>
      </c>
    </row>
    <row r="4101" spans="5:6" x14ac:dyDescent="0.25">
      <c r="E4101" t="e">
        <f>_xlfn.XLOOKUP(_xlfn.XLOOKUP(D4101,'Zip Code Lookup'!$F$29:$F$1276,'Zip Code Lookup'!$G$29:$G$1276),'Data Entry'!$AC$2:$AC$85,'Data Entry'!$AD$2:$AD$85,"Not Found")</f>
        <v>#N/A</v>
      </c>
      <c r="F4101" t="e">
        <f>IF(E4101="ORG 6 / ORG 1",_xlfn.XLOOKUP(D4101,'Zip Code Lookup'!$A$115:$A$148,'Zip Code Lookup'!$C$115:$C$148,"ORG 1"),"N/A")</f>
        <v>#N/A</v>
      </c>
    </row>
    <row r="4102" spans="5:6" x14ac:dyDescent="0.25">
      <c r="E4102" t="e">
        <f>_xlfn.XLOOKUP(_xlfn.XLOOKUP(D4102,'Zip Code Lookup'!$F$29:$F$1276,'Zip Code Lookup'!$G$29:$G$1276),'Data Entry'!$AC$2:$AC$85,'Data Entry'!$AD$2:$AD$85,"Not Found")</f>
        <v>#N/A</v>
      </c>
      <c r="F4102" t="e">
        <f>IF(E4102="ORG 6 / ORG 1",_xlfn.XLOOKUP(D4102,'Zip Code Lookup'!$A$115:$A$148,'Zip Code Lookup'!$C$115:$C$148,"ORG 1"),"N/A")</f>
        <v>#N/A</v>
      </c>
    </row>
    <row r="4103" spans="5:6" x14ac:dyDescent="0.25">
      <c r="E4103" t="e">
        <f>_xlfn.XLOOKUP(_xlfn.XLOOKUP(D4103,'Zip Code Lookup'!$F$29:$F$1276,'Zip Code Lookup'!$G$29:$G$1276),'Data Entry'!$AC$2:$AC$85,'Data Entry'!$AD$2:$AD$85,"Not Found")</f>
        <v>#N/A</v>
      </c>
      <c r="F4103" t="e">
        <f>IF(E4103="ORG 6 / ORG 1",_xlfn.XLOOKUP(D4103,'Zip Code Lookup'!$A$115:$A$148,'Zip Code Lookup'!$C$115:$C$148,"ORG 1"),"N/A")</f>
        <v>#N/A</v>
      </c>
    </row>
    <row r="4104" spans="5:6" x14ac:dyDescent="0.25">
      <c r="E4104" t="e">
        <f>_xlfn.XLOOKUP(_xlfn.XLOOKUP(D4104,'Zip Code Lookup'!$F$29:$F$1276,'Zip Code Lookup'!$G$29:$G$1276),'Data Entry'!$AC$2:$AC$85,'Data Entry'!$AD$2:$AD$85,"Not Found")</f>
        <v>#N/A</v>
      </c>
      <c r="F4104" t="e">
        <f>IF(E4104="ORG 6 / ORG 1",_xlfn.XLOOKUP(D4104,'Zip Code Lookup'!$A$115:$A$148,'Zip Code Lookup'!$C$115:$C$148,"ORG 1"),"N/A")</f>
        <v>#N/A</v>
      </c>
    </row>
    <row r="4105" spans="5:6" x14ac:dyDescent="0.25">
      <c r="E4105" t="e">
        <f>_xlfn.XLOOKUP(_xlfn.XLOOKUP(D4105,'Zip Code Lookup'!$F$29:$F$1276,'Zip Code Lookup'!$G$29:$G$1276),'Data Entry'!$AC$2:$AC$85,'Data Entry'!$AD$2:$AD$85,"Not Found")</f>
        <v>#N/A</v>
      </c>
      <c r="F4105" t="e">
        <f>IF(E4105="ORG 6 / ORG 1",_xlfn.XLOOKUP(D4105,'Zip Code Lookup'!$A$115:$A$148,'Zip Code Lookup'!$C$115:$C$148,"ORG 1"),"N/A")</f>
        <v>#N/A</v>
      </c>
    </row>
    <row r="4106" spans="5:6" x14ac:dyDescent="0.25">
      <c r="E4106" t="e">
        <f>_xlfn.XLOOKUP(_xlfn.XLOOKUP(D4106,'Zip Code Lookup'!$F$29:$F$1276,'Zip Code Lookup'!$G$29:$G$1276),'Data Entry'!$AC$2:$AC$85,'Data Entry'!$AD$2:$AD$85,"Not Found")</f>
        <v>#N/A</v>
      </c>
      <c r="F4106" t="e">
        <f>IF(E4106="ORG 6 / ORG 1",_xlfn.XLOOKUP(D4106,'Zip Code Lookup'!$A$115:$A$148,'Zip Code Lookup'!$C$115:$C$148,"ORG 1"),"N/A")</f>
        <v>#N/A</v>
      </c>
    </row>
    <row r="4107" spans="5:6" x14ac:dyDescent="0.25">
      <c r="E4107" t="e">
        <f>_xlfn.XLOOKUP(_xlfn.XLOOKUP(D4107,'Zip Code Lookup'!$F$29:$F$1276,'Zip Code Lookup'!$G$29:$G$1276),'Data Entry'!$AC$2:$AC$85,'Data Entry'!$AD$2:$AD$85,"Not Found")</f>
        <v>#N/A</v>
      </c>
      <c r="F4107" t="e">
        <f>IF(E4107="ORG 6 / ORG 1",_xlfn.XLOOKUP(D4107,'Zip Code Lookup'!$A$115:$A$148,'Zip Code Lookup'!$C$115:$C$148,"ORG 1"),"N/A")</f>
        <v>#N/A</v>
      </c>
    </row>
    <row r="4108" spans="5:6" x14ac:dyDescent="0.25">
      <c r="E4108" t="e">
        <f>_xlfn.XLOOKUP(_xlfn.XLOOKUP(D4108,'Zip Code Lookup'!$F$29:$F$1276,'Zip Code Lookup'!$G$29:$G$1276),'Data Entry'!$AC$2:$AC$85,'Data Entry'!$AD$2:$AD$85,"Not Found")</f>
        <v>#N/A</v>
      </c>
      <c r="F4108" t="e">
        <f>IF(E4108="ORG 6 / ORG 1",_xlfn.XLOOKUP(D4108,'Zip Code Lookup'!$A$115:$A$148,'Zip Code Lookup'!$C$115:$C$148,"ORG 1"),"N/A")</f>
        <v>#N/A</v>
      </c>
    </row>
    <row r="4109" spans="5:6" x14ac:dyDescent="0.25">
      <c r="E4109" t="e">
        <f>_xlfn.XLOOKUP(_xlfn.XLOOKUP(D4109,'Zip Code Lookup'!$F$29:$F$1276,'Zip Code Lookup'!$G$29:$G$1276),'Data Entry'!$AC$2:$AC$85,'Data Entry'!$AD$2:$AD$85,"Not Found")</f>
        <v>#N/A</v>
      </c>
      <c r="F4109" t="e">
        <f>IF(E4109="ORG 6 / ORG 1",_xlfn.XLOOKUP(D4109,'Zip Code Lookup'!$A$115:$A$148,'Zip Code Lookup'!$C$115:$C$148,"ORG 1"),"N/A")</f>
        <v>#N/A</v>
      </c>
    </row>
    <row r="4110" spans="5:6" x14ac:dyDescent="0.25">
      <c r="E4110" t="e">
        <f>_xlfn.XLOOKUP(_xlfn.XLOOKUP(D4110,'Zip Code Lookup'!$F$29:$F$1276,'Zip Code Lookup'!$G$29:$G$1276),'Data Entry'!$AC$2:$AC$85,'Data Entry'!$AD$2:$AD$85,"Not Found")</f>
        <v>#N/A</v>
      </c>
      <c r="F4110" t="e">
        <f>IF(E4110="ORG 6 / ORG 1",_xlfn.XLOOKUP(D4110,'Zip Code Lookup'!$A$115:$A$148,'Zip Code Lookup'!$C$115:$C$148,"ORG 1"),"N/A")</f>
        <v>#N/A</v>
      </c>
    </row>
    <row r="4111" spans="5:6" x14ac:dyDescent="0.25">
      <c r="E4111" t="e">
        <f>_xlfn.XLOOKUP(_xlfn.XLOOKUP(D4111,'Zip Code Lookup'!$F$29:$F$1276,'Zip Code Lookup'!$G$29:$G$1276),'Data Entry'!$AC$2:$AC$85,'Data Entry'!$AD$2:$AD$85,"Not Found")</f>
        <v>#N/A</v>
      </c>
      <c r="F4111" t="e">
        <f>IF(E4111="ORG 6 / ORG 1",_xlfn.XLOOKUP(D4111,'Zip Code Lookup'!$A$115:$A$148,'Zip Code Lookup'!$C$115:$C$148,"ORG 1"),"N/A")</f>
        <v>#N/A</v>
      </c>
    </row>
    <row r="4112" spans="5:6" x14ac:dyDescent="0.25">
      <c r="E4112" t="e">
        <f>_xlfn.XLOOKUP(_xlfn.XLOOKUP(D4112,'Zip Code Lookup'!$F$29:$F$1276,'Zip Code Lookup'!$G$29:$G$1276),'Data Entry'!$AC$2:$AC$85,'Data Entry'!$AD$2:$AD$85,"Not Found")</f>
        <v>#N/A</v>
      </c>
      <c r="F4112" t="e">
        <f>IF(E4112="ORG 6 / ORG 1",_xlfn.XLOOKUP(D4112,'Zip Code Lookup'!$A$115:$A$148,'Zip Code Lookup'!$C$115:$C$148,"ORG 1"),"N/A")</f>
        <v>#N/A</v>
      </c>
    </row>
    <row r="4113" spans="5:6" x14ac:dyDescent="0.25">
      <c r="E4113" t="e">
        <f>_xlfn.XLOOKUP(_xlfn.XLOOKUP(D4113,'Zip Code Lookup'!$F$29:$F$1276,'Zip Code Lookup'!$G$29:$G$1276),'Data Entry'!$AC$2:$AC$85,'Data Entry'!$AD$2:$AD$85,"Not Found")</f>
        <v>#N/A</v>
      </c>
      <c r="F4113" t="e">
        <f>IF(E4113="ORG 6 / ORG 1",_xlfn.XLOOKUP(D4113,'Zip Code Lookup'!$A$115:$A$148,'Zip Code Lookup'!$C$115:$C$148,"ORG 1"),"N/A")</f>
        <v>#N/A</v>
      </c>
    </row>
    <row r="4114" spans="5:6" x14ac:dyDescent="0.25">
      <c r="E4114" t="e">
        <f>_xlfn.XLOOKUP(_xlfn.XLOOKUP(D4114,'Zip Code Lookup'!$F$29:$F$1276,'Zip Code Lookup'!$G$29:$G$1276),'Data Entry'!$AC$2:$AC$85,'Data Entry'!$AD$2:$AD$85,"Not Found")</f>
        <v>#N/A</v>
      </c>
      <c r="F4114" t="e">
        <f>IF(E4114="ORG 6 / ORG 1",_xlfn.XLOOKUP(D4114,'Zip Code Lookup'!$A$115:$A$148,'Zip Code Lookup'!$C$115:$C$148,"ORG 1"),"N/A")</f>
        <v>#N/A</v>
      </c>
    </row>
    <row r="4115" spans="5:6" x14ac:dyDescent="0.25">
      <c r="E4115" t="e">
        <f>_xlfn.XLOOKUP(_xlfn.XLOOKUP(D4115,'Zip Code Lookup'!$F$29:$F$1276,'Zip Code Lookup'!$G$29:$G$1276),'Data Entry'!$AC$2:$AC$85,'Data Entry'!$AD$2:$AD$85,"Not Found")</f>
        <v>#N/A</v>
      </c>
      <c r="F4115" t="e">
        <f>IF(E4115="ORG 6 / ORG 1",_xlfn.XLOOKUP(D4115,'Zip Code Lookup'!$A$115:$A$148,'Zip Code Lookup'!$C$115:$C$148,"ORG 1"),"N/A")</f>
        <v>#N/A</v>
      </c>
    </row>
    <row r="4116" spans="5:6" x14ac:dyDescent="0.25">
      <c r="E4116" t="e">
        <f>_xlfn.XLOOKUP(_xlfn.XLOOKUP(D4116,'Zip Code Lookup'!$F$29:$F$1276,'Zip Code Lookup'!$G$29:$G$1276),'Data Entry'!$AC$2:$AC$85,'Data Entry'!$AD$2:$AD$85,"Not Found")</f>
        <v>#N/A</v>
      </c>
      <c r="F4116" t="e">
        <f>IF(E4116="ORG 6 / ORG 1",_xlfn.XLOOKUP(D4116,'Zip Code Lookup'!$A$115:$A$148,'Zip Code Lookup'!$C$115:$C$148,"ORG 1"),"N/A")</f>
        <v>#N/A</v>
      </c>
    </row>
    <row r="4117" spans="5:6" x14ac:dyDescent="0.25">
      <c r="E4117" t="e">
        <f>_xlfn.XLOOKUP(_xlfn.XLOOKUP(D4117,'Zip Code Lookup'!$F$29:$F$1276,'Zip Code Lookup'!$G$29:$G$1276),'Data Entry'!$AC$2:$AC$85,'Data Entry'!$AD$2:$AD$85,"Not Found")</f>
        <v>#N/A</v>
      </c>
      <c r="F4117" t="e">
        <f>IF(E4117="ORG 6 / ORG 1",_xlfn.XLOOKUP(D4117,'Zip Code Lookup'!$A$115:$A$148,'Zip Code Lookup'!$C$115:$C$148,"ORG 1"),"N/A")</f>
        <v>#N/A</v>
      </c>
    </row>
    <row r="4118" spans="5:6" x14ac:dyDescent="0.25">
      <c r="E4118" t="e">
        <f>_xlfn.XLOOKUP(_xlfn.XLOOKUP(D4118,'Zip Code Lookup'!$F$29:$F$1276,'Zip Code Lookup'!$G$29:$G$1276),'Data Entry'!$AC$2:$AC$85,'Data Entry'!$AD$2:$AD$85,"Not Found")</f>
        <v>#N/A</v>
      </c>
      <c r="F4118" t="e">
        <f>IF(E4118="ORG 6 / ORG 1",_xlfn.XLOOKUP(D4118,'Zip Code Lookup'!$A$115:$A$148,'Zip Code Lookup'!$C$115:$C$148,"ORG 1"),"N/A")</f>
        <v>#N/A</v>
      </c>
    </row>
    <row r="4119" spans="5:6" x14ac:dyDescent="0.25">
      <c r="E4119" t="e">
        <f>_xlfn.XLOOKUP(_xlfn.XLOOKUP(D4119,'Zip Code Lookup'!$F$29:$F$1276,'Zip Code Lookup'!$G$29:$G$1276),'Data Entry'!$AC$2:$AC$85,'Data Entry'!$AD$2:$AD$85,"Not Found")</f>
        <v>#N/A</v>
      </c>
      <c r="F4119" t="e">
        <f>IF(E4119="ORG 6 / ORG 1",_xlfn.XLOOKUP(D4119,'Zip Code Lookup'!$A$115:$A$148,'Zip Code Lookup'!$C$115:$C$148,"ORG 1"),"N/A")</f>
        <v>#N/A</v>
      </c>
    </row>
    <row r="4120" spans="5:6" x14ac:dyDescent="0.25">
      <c r="E4120" t="e">
        <f>_xlfn.XLOOKUP(_xlfn.XLOOKUP(D4120,'Zip Code Lookup'!$F$29:$F$1276,'Zip Code Lookup'!$G$29:$G$1276),'Data Entry'!$AC$2:$AC$85,'Data Entry'!$AD$2:$AD$85,"Not Found")</f>
        <v>#N/A</v>
      </c>
      <c r="F4120" t="e">
        <f>IF(E4120="ORG 6 / ORG 1",_xlfn.XLOOKUP(D4120,'Zip Code Lookup'!$A$115:$A$148,'Zip Code Lookup'!$C$115:$C$148,"ORG 1"),"N/A")</f>
        <v>#N/A</v>
      </c>
    </row>
    <row r="4121" spans="5:6" x14ac:dyDescent="0.25">
      <c r="E4121" t="e">
        <f>_xlfn.XLOOKUP(_xlfn.XLOOKUP(D4121,'Zip Code Lookup'!$F$29:$F$1276,'Zip Code Lookup'!$G$29:$G$1276),'Data Entry'!$AC$2:$AC$85,'Data Entry'!$AD$2:$AD$85,"Not Found")</f>
        <v>#N/A</v>
      </c>
      <c r="F4121" t="e">
        <f>IF(E4121="ORG 6 / ORG 1",_xlfn.XLOOKUP(D4121,'Zip Code Lookup'!$A$115:$A$148,'Zip Code Lookup'!$C$115:$C$148,"ORG 1"),"N/A")</f>
        <v>#N/A</v>
      </c>
    </row>
    <row r="4122" spans="5:6" x14ac:dyDescent="0.25">
      <c r="E4122" t="e">
        <f>_xlfn.XLOOKUP(_xlfn.XLOOKUP(D4122,'Zip Code Lookup'!$F$29:$F$1276,'Zip Code Lookup'!$G$29:$G$1276),'Data Entry'!$AC$2:$AC$85,'Data Entry'!$AD$2:$AD$85,"Not Found")</f>
        <v>#N/A</v>
      </c>
      <c r="F4122" t="e">
        <f>IF(E4122="ORG 6 / ORG 1",_xlfn.XLOOKUP(D4122,'Zip Code Lookup'!$A$115:$A$148,'Zip Code Lookup'!$C$115:$C$148,"ORG 1"),"N/A")</f>
        <v>#N/A</v>
      </c>
    </row>
    <row r="4123" spans="5:6" x14ac:dyDescent="0.25">
      <c r="E4123" t="e">
        <f>_xlfn.XLOOKUP(_xlfn.XLOOKUP(D4123,'Zip Code Lookup'!$F$29:$F$1276,'Zip Code Lookup'!$G$29:$G$1276),'Data Entry'!$AC$2:$AC$85,'Data Entry'!$AD$2:$AD$85,"Not Found")</f>
        <v>#N/A</v>
      </c>
      <c r="F4123" t="e">
        <f>IF(E4123="ORG 6 / ORG 1",_xlfn.XLOOKUP(D4123,'Zip Code Lookup'!$A$115:$A$148,'Zip Code Lookup'!$C$115:$C$148,"ORG 1"),"N/A")</f>
        <v>#N/A</v>
      </c>
    </row>
    <row r="4124" spans="5:6" x14ac:dyDescent="0.25">
      <c r="E4124" t="e">
        <f>_xlfn.XLOOKUP(_xlfn.XLOOKUP(D4124,'Zip Code Lookup'!$F$29:$F$1276,'Zip Code Lookup'!$G$29:$G$1276),'Data Entry'!$AC$2:$AC$85,'Data Entry'!$AD$2:$AD$85,"Not Found")</f>
        <v>#N/A</v>
      </c>
      <c r="F4124" t="e">
        <f>IF(E4124="ORG 6 / ORG 1",_xlfn.XLOOKUP(D4124,'Zip Code Lookup'!$A$115:$A$148,'Zip Code Lookup'!$C$115:$C$148,"ORG 1"),"N/A")</f>
        <v>#N/A</v>
      </c>
    </row>
    <row r="4125" spans="5:6" x14ac:dyDescent="0.25">
      <c r="E4125" t="e">
        <f>_xlfn.XLOOKUP(_xlfn.XLOOKUP(D4125,'Zip Code Lookup'!$F$29:$F$1276,'Zip Code Lookup'!$G$29:$G$1276),'Data Entry'!$AC$2:$AC$85,'Data Entry'!$AD$2:$AD$85,"Not Found")</f>
        <v>#N/A</v>
      </c>
      <c r="F4125" t="e">
        <f>IF(E4125="ORG 6 / ORG 1",_xlfn.XLOOKUP(D4125,'Zip Code Lookup'!$A$115:$A$148,'Zip Code Lookup'!$C$115:$C$148,"ORG 1"),"N/A")</f>
        <v>#N/A</v>
      </c>
    </row>
    <row r="4126" spans="5:6" x14ac:dyDescent="0.25">
      <c r="E4126" t="e">
        <f>_xlfn.XLOOKUP(_xlfn.XLOOKUP(D4126,'Zip Code Lookup'!$F$29:$F$1276,'Zip Code Lookup'!$G$29:$G$1276),'Data Entry'!$AC$2:$AC$85,'Data Entry'!$AD$2:$AD$85,"Not Found")</f>
        <v>#N/A</v>
      </c>
      <c r="F4126" t="e">
        <f>IF(E4126="ORG 6 / ORG 1",_xlfn.XLOOKUP(D4126,'Zip Code Lookup'!$A$115:$A$148,'Zip Code Lookup'!$C$115:$C$148,"ORG 1"),"N/A")</f>
        <v>#N/A</v>
      </c>
    </row>
    <row r="4127" spans="5:6" x14ac:dyDescent="0.25">
      <c r="E4127" t="e">
        <f>_xlfn.XLOOKUP(_xlfn.XLOOKUP(D4127,'Zip Code Lookup'!$F$29:$F$1276,'Zip Code Lookup'!$G$29:$G$1276),'Data Entry'!$AC$2:$AC$85,'Data Entry'!$AD$2:$AD$85,"Not Found")</f>
        <v>#N/A</v>
      </c>
      <c r="F4127" t="e">
        <f>IF(E4127="ORG 6 / ORG 1",_xlfn.XLOOKUP(D4127,'Zip Code Lookup'!$A$115:$A$148,'Zip Code Lookup'!$C$115:$C$148,"ORG 1"),"N/A")</f>
        <v>#N/A</v>
      </c>
    </row>
    <row r="4128" spans="5:6" x14ac:dyDescent="0.25">
      <c r="E4128" t="e">
        <f>_xlfn.XLOOKUP(_xlfn.XLOOKUP(D4128,'Zip Code Lookup'!$F$29:$F$1276,'Zip Code Lookup'!$G$29:$G$1276),'Data Entry'!$AC$2:$AC$85,'Data Entry'!$AD$2:$AD$85,"Not Found")</f>
        <v>#N/A</v>
      </c>
      <c r="F4128" t="e">
        <f>IF(E4128="ORG 6 / ORG 1",_xlfn.XLOOKUP(D4128,'Zip Code Lookup'!$A$115:$A$148,'Zip Code Lookup'!$C$115:$C$148,"ORG 1"),"N/A")</f>
        <v>#N/A</v>
      </c>
    </row>
    <row r="4129" spans="5:6" x14ac:dyDescent="0.25">
      <c r="E4129" t="e">
        <f>_xlfn.XLOOKUP(_xlfn.XLOOKUP(D4129,'Zip Code Lookup'!$F$29:$F$1276,'Zip Code Lookup'!$G$29:$G$1276),'Data Entry'!$AC$2:$AC$85,'Data Entry'!$AD$2:$AD$85,"Not Found")</f>
        <v>#N/A</v>
      </c>
      <c r="F4129" t="e">
        <f>IF(E4129="ORG 6 / ORG 1",_xlfn.XLOOKUP(D4129,'Zip Code Lookup'!$A$115:$A$148,'Zip Code Lookup'!$C$115:$C$148,"ORG 1"),"N/A")</f>
        <v>#N/A</v>
      </c>
    </row>
    <row r="4130" spans="5:6" x14ac:dyDescent="0.25">
      <c r="E4130" t="e">
        <f>_xlfn.XLOOKUP(_xlfn.XLOOKUP(D4130,'Zip Code Lookup'!$F$29:$F$1276,'Zip Code Lookup'!$G$29:$G$1276),'Data Entry'!$AC$2:$AC$85,'Data Entry'!$AD$2:$AD$85,"Not Found")</f>
        <v>#N/A</v>
      </c>
      <c r="F4130" t="e">
        <f>IF(E4130="ORG 6 / ORG 1",_xlfn.XLOOKUP(D4130,'Zip Code Lookup'!$A$115:$A$148,'Zip Code Lookup'!$C$115:$C$148,"ORG 1"),"N/A")</f>
        <v>#N/A</v>
      </c>
    </row>
    <row r="4131" spans="5:6" x14ac:dyDescent="0.25">
      <c r="E4131" t="e">
        <f>_xlfn.XLOOKUP(_xlfn.XLOOKUP(D4131,'Zip Code Lookup'!$F$29:$F$1276,'Zip Code Lookup'!$G$29:$G$1276),'Data Entry'!$AC$2:$AC$85,'Data Entry'!$AD$2:$AD$85,"Not Found")</f>
        <v>#N/A</v>
      </c>
      <c r="F4131" t="e">
        <f>IF(E4131="ORG 6 / ORG 1",_xlfn.XLOOKUP(D4131,'Zip Code Lookup'!$A$115:$A$148,'Zip Code Lookup'!$C$115:$C$148,"ORG 1"),"N/A")</f>
        <v>#N/A</v>
      </c>
    </row>
    <row r="4132" spans="5:6" x14ac:dyDescent="0.25">
      <c r="E4132" t="e">
        <f>_xlfn.XLOOKUP(_xlfn.XLOOKUP(D4132,'Zip Code Lookup'!$F$29:$F$1276,'Zip Code Lookup'!$G$29:$G$1276),'Data Entry'!$AC$2:$AC$85,'Data Entry'!$AD$2:$AD$85,"Not Found")</f>
        <v>#N/A</v>
      </c>
      <c r="F4132" t="e">
        <f>IF(E4132="ORG 6 / ORG 1",_xlfn.XLOOKUP(D4132,'Zip Code Lookup'!$A$115:$A$148,'Zip Code Lookup'!$C$115:$C$148,"ORG 1"),"N/A")</f>
        <v>#N/A</v>
      </c>
    </row>
    <row r="4133" spans="5:6" x14ac:dyDescent="0.25">
      <c r="E4133" t="e">
        <f>_xlfn.XLOOKUP(_xlfn.XLOOKUP(D4133,'Zip Code Lookup'!$F$29:$F$1276,'Zip Code Lookup'!$G$29:$G$1276),'Data Entry'!$AC$2:$AC$85,'Data Entry'!$AD$2:$AD$85,"Not Found")</f>
        <v>#N/A</v>
      </c>
      <c r="F4133" t="e">
        <f>IF(E4133="ORG 6 / ORG 1",_xlfn.XLOOKUP(D4133,'Zip Code Lookup'!$A$115:$A$148,'Zip Code Lookup'!$C$115:$C$148,"ORG 1"),"N/A")</f>
        <v>#N/A</v>
      </c>
    </row>
    <row r="4134" spans="5:6" x14ac:dyDescent="0.25">
      <c r="E4134" t="e">
        <f>_xlfn.XLOOKUP(_xlfn.XLOOKUP(D4134,'Zip Code Lookup'!$F$29:$F$1276,'Zip Code Lookup'!$G$29:$G$1276),'Data Entry'!$AC$2:$AC$85,'Data Entry'!$AD$2:$AD$85,"Not Found")</f>
        <v>#N/A</v>
      </c>
      <c r="F4134" t="e">
        <f>IF(E4134="ORG 6 / ORG 1",_xlfn.XLOOKUP(D4134,'Zip Code Lookup'!$A$115:$A$148,'Zip Code Lookup'!$C$115:$C$148,"ORG 1"),"N/A")</f>
        <v>#N/A</v>
      </c>
    </row>
    <row r="4135" spans="5:6" x14ac:dyDescent="0.25">
      <c r="E4135" t="e">
        <f>_xlfn.XLOOKUP(_xlfn.XLOOKUP(D4135,'Zip Code Lookup'!$F$29:$F$1276,'Zip Code Lookup'!$G$29:$G$1276),'Data Entry'!$AC$2:$AC$85,'Data Entry'!$AD$2:$AD$85,"Not Found")</f>
        <v>#N/A</v>
      </c>
      <c r="F4135" t="e">
        <f>IF(E4135="ORG 6 / ORG 1",_xlfn.XLOOKUP(D4135,'Zip Code Lookup'!$A$115:$A$148,'Zip Code Lookup'!$C$115:$C$148,"ORG 1"),"N/A")</f>
        <v>#N/A</v>
      </c>
    </row>
    <row r="4136" spans="5:6" x14ac:dyDescent="0.25">
      <c r="E4136" t="e">
        <f>_xlfn.XLOOKUP(_xlfn.XLOOKUP(D4136,'Zip Code Lookup'!$F$29:$F$1276,'Zip Code Lookup'!$G$29:$G$1276),'Data Entry'!$AC$2:$AC$85,'Data Entry'!$AD$2:$AD$85,"Not Found")</f>
        <v>#N/A</v>
      </c>
      <c r="F4136" t="e">
        <f>IF(E4136="ORG 6 / ORG 1",_xlfn.XLOOKUP(D4136,'Zip Code Lookup'!$A$115:$A$148,'Zip Code Lookup'!$C$115:$C$148,"ORG 1"),"N/A")</f>
        <v>#N/A</v>
      </c>
    </row>
    <row r="4137" spans="5:6" x14ac:dyDescent="0.25">
      <c r="E4137" t="e">
        <f>_xlfn.XLOOKUP(_xlfn.XLOOKUP(D4137,'Zip Code Lookup'!$F$29:$F$1276,'Zip Code Lookup'!$G$29:$G$1276),'Data Entry'!$AC$2:$AC$85,'Data Entry'!$AD$2:$AD$85,"Not Found")</f>
        <v>#N/A</v>
      </c>
      <c r="F4137" t="e">
        <f>IF(E4137="ORG 6 / ORG 1",_xlfn.XLOOKUP(D4137,'Zip Code Lookup'!$A$115:$A$148,'Zip Code Lookup'!$C$115:$C$148,"ORG 1"),"N/A")</f>
        <v>#N/A</v>
      </c>
    </row>
    <row r="4138" spans="5:6" x14ac:dyDescent="0.25">
      <c r="E4138" t="e">
        <f>_xlfn.XLOOKUP(_xlfn.XLOOKUP(D4138,'Zip Code Lookup'!$F$29:$F$1276,'Zip Code Lookup'!$G$29:$G$1276),'Data Entry'!$AC$2:$AC$85,'Data Entry'!$AD$2:$AD$85,"Not Found")</f>
        <v>#N/A</v>
      </c>
      <c r="F4138" t="e">
        <f>IF(E4138="ORG 6 / ORG 1",_xlfn.XLOOKUP(D4138,'Zip Code Lookup'!$A$115:$A$148,'Zip Code Lookup'!$C$115:$C$148,"ORG 1"),"N/A")</f>
        <v>#N/A</v>
      </c>
    </row>
    <row r="4139" spans="5:6" x14ac:dyDescent="0.25">
      <c r="E4139" t="e">
        <f>_xlfn.XLOOKUP(_xlfn.XLOOKUP(D4139,'Zip Code Lookup'!$F$29:$F$1276,'Zip Code Lookup'!$G$29:$G$1276),'Data Entry'!$AC$2:$AC$85,'Data Entry'!$AD$2:$AD$85,"Not Found")</f>
        <v>#N/A</v>
      </c>
      <c r="F4139" t="e">
        <f>IF(E4139="ORG 6 / ORG 1",_xlfn.XLOOKUP(D4139,'Zip Code Lookup'!$A$115:$A$148,'Zip Code Lookup'!$C$115:$C$148,"ORG 1"),"N/A")</f>
        <v>#N/A</v>
      </c>
    </row>
    <row r="4140" spans="5:6" x14ac:dyDescent="0.25">
      <c r="E4140" t="e">
        <f>_xlfn.XLOOKUP(_xlfn.XLOOKUP(D4140,'Zip Code Lookup'!$F$29:$F$1276,'Zip Code Lookup'!$G$29:$G$1276),'Data Entry'!$AC$2:$AC$85,'Data Entry'!$AD$2:$AD$85,"Not Found")</f>
        <v>#N/A</v>
      </c>
      <c r="F4140" t="e">
        <f>IF(E4140="ORG 6 / ORG 1",_xlfn.XLOOKUP(D4140,'Zip Code Lookup'!$A$115:$A$148,'Zip Code Lookup'!$C$115:$C$148,"ORG 1"),"N/A")</f>
        <v>#N/A</v>
      </c>
    </row>
    <row r="4141" spans="5:6" x14ac:dyDescent="0.25">
      <c r="E4141" t="e">
        <f>_xlfn.XLOOKUP(_xlfn.XLOOKUP(D4141,'Zip Code Lookup'!$F$29:$F$1276,'Zip Code Lookup'!$G$29:$G$1276),'Data Entry'!$AC$2:$AC$85,'Data Entry'!$AD$2:$AD$85,"Not Found")</f>
        <v>#N/A</v>
      </c>
      <c r="F4141" t="e">
        <f>IF(E4141="ORG 6 / ORG 1",_xlfn.XLOOKUP(D4141,'Zip Code Lookup'!$A$115:$A$148,'Zip Code Lookup'!$C$115:$C$148,"ORG 1"),"N/A")</f>
        <v>#N/A</v>
      </c>
    </row>
    <row r="4142" spans="5:6" x14ac:dyDescent="0.25">
      <c r="E4142" t="e">
        <f>_xlfn.XLOOKUP(_xlfn.XLOOKUP(D4142,'Zip Code Lookup'!$F$29:$F$1276,'Zip Code Lookup'!$G$29:$G$1276),'Data Entry'!$AC$2:$AC$85,'Data Entry'!$AD$2:$AD$85,"Not Found")</f>
        <v>#N/A</v>
      </c>
      <c r="F4142" t="e">
        <f>IF(E4142="ORG 6 / ORG 1",_xlfn.XLOOKUP(D4142,'Zip Code Lookup'!$A$115:$A$148,'Zip Code Lookup'!$C$115:$C$148,"ORG 1"),"N/A")</f>
        <v>#N/A</v>
      </c>
    </row>
    <row r="4143" spans="5:6" x14ac:dyDescent="0.25">
      <c r="E4143" t="e">
        <f>_xlfn.XLOOKUP(_xlfn.XLOOKUP(D4143,'Zip Code Lookup'!$F$29:$F$1276,'Zip Code Lookup'!$G$29:$G$1276),'Data Entry'!$AC$2:$AC$85,'Data Entry'!$AD$2:$AD$85,"Not Found")</f>
        <v>#N/A</v>
      </c>
      <c r="F4143" t="e">
        <f>IF(E4143="ORG 6 / ORG 1",_xlfn.XLOOKUP(D4143,'Zip Code Lookup'!$A$115:$A$148,'Zip Code Lookup'!$C$115:$C$148,"ORG 1"),"N/A")</f>
        <v>#N/A</v>
      </c>
    </row>
    <row r="4144" spans="5:6" x14ac:dyDescent="0.25">
      <c r="E4144" t="e">
        <f>_xlfn.XLOOKUP(_xlfn.XLOOKUP(D4144,'Zip Code Lookup'!$F$29:$F$1276,'Zip Code Lookup'!$G$29:$G$1276),'Data Entry'!$AC$2:$AC$85,'Data Entry'!$AD$2:$AD$85,"Not Found")</f>
        <v>#N/A</v>
      </c>
      <c r="F4144" t="e">
        <f>IF(E4144="ORG 6 / ORG 1",_xlfn.XLOOKUP(D4144,'Zip Code Lookup'!$A$115:$A$148,'Zip Code Lookup'!$C$115:$C$148,"ORG 1"),"N/A")</f>
        <v>#N/A</v>
      </c>
    </row>
    <row r="4145" spans="5:6" x14ac:dyDescent="0.25">
      <c r="E4145" t="e">
        <f>_xlfn.XLOOKUP(_xlfn.XLOOKUP(D4145,'Zip Code Lookup'!$F$29:$F$1276,'Zip Code Lookup'!$G$29:$G$1276),'Data Entry'!$AC$2:$AC$85,'Data Entry'!$AD$2:$AD$85,"Not Found")</f>
        <v>#N/A</v>
      </c>
      <c r="F4145" t="e">
        <f>IF(E4145="ORG 6 / ORG 1",_xlfn.XLOOKUP(D4145,'Zip Code Lookup'!$A$115:$A$148,'Zip Code Lookup'!$C$115:$C$148,"ORG 1"),"N/A")</f>
        <v>#N/A</v>
      </c>
    </row>
    <row r="4146" spans="5:6" x14ac:dyDescent="0.25">
      <c r="E4146" t="e">
        <f>_xlfn.XLOOKUP(_xlfn.XLOOKUP(D4146,'Zip Code Lookup'!$F$29:$F$1276,'Zip Code Lookup'!$G$29:$G$1276),'Data Entry'!$AC$2:$AC$85,'Data Entry'!$AD$2:$AD$85,"Not Found")</f>
        <v>#N/A</v>
      </c>
      <c r="F4146" t="e">
        <f>IF(E4146="ORG 6 / ORG 1",_xlfn.XLOOKUP(D4146,'Zip Code Lookup'!$A$115:$A$148,'Zip Code Lookup'!$C$115:$C$148,"ORG 1"),"N/A")</f>
        <v>#N/A</v>
      </c>
    </row>
    <row r="4147" spans="5:6" x14ac:dyDescent="0.25">
      <c r="E4147" t="e">
        <f>_xlfn.XLOOKUP(_xlfn.XLOOKUP(D4147,'Zip Code Lookup'!$F$29:$F$1276,'Zip Code Lookup'!$G$29:$G$1276),'Data Entry'!$AC$2:$AC$85,'Data Entry'!$AD$2:$AD$85,"Not Found")</f>
        <v>#N/A</v>
      </c>
      <c r="F4147" t="e">
        <f>IF(E4147="ORG 6 / ORG 1",_xlfn.XLOOKUP(D4147,'Zip Code Lookup'!$A$115:$A$148,'Zip Code Lookup'!$C$115:$C$148,"ORG 1"),"N/A")</f>
        <v>#N/A</v>
      </c>
    </row>
    <row r="4148" spans="5:6" x14ac:dyDescent="0.25">
      <c r="E4148" t="e">
        <f>_xlfn.XLOOKUP(_xlfn.XLOOKUP(D4148,'Zip Code Lookup'!$F$29:$F$1276,'Zip Code Lookup'!$G$29:$G$1276),'Data Entry'!$AC$2:$AC$85,'Data Entry'!$AD$2:$AD$85,"Not Found")</f>
        <v>#N/A</v>
      </c>
      <c r="F4148" t="e">
        <f>IF(E4148="ORG 6 / ORG 1",_xlfn.XLOOKUP(D4148,'Zip Code Lookup'!$A$115:$A$148,'Zip Code Lookup'!$C$115:$C$148,"ORG 1"),"N/A")</f>
        <v>#N/A</v>
      </c>
    </row>
    <row r="4149" spans="5:6" x14ac:dyDescent="0.25">
      <c r="E4149" t="e">
        <f>_xlfn.XLOOKUP(_xlfn.XLOOKUP(D4149,'Zip Code Lookup'!$F$29:$F$1276,'Zip Code Lookup'!$G$29:$G$1276),'Data Entry'!$AC$2:$AC$85,'Data Entry'!$AD$2:$AD$85,"Not Found")</f>
        <v>#N/A</v>
      </c>
      <c r="F4149" t="e">
        <f>IF(E4149="ORG 6 / ORG 1",_xlfn.XLOOKUP(D4149,'Zip Code Lookup'!$A$115:$A$148,'Zip Code Lookup'!$C$115:$C$148,"ORG 1"),"N/A")</f>
        <v>#N/A</v>
      </c>
    </row>
    <row r="4150" spans="5:6" x14ac:dyDescent="0.25">
      <c r="E4150" t="e">
        <f>_xlfn.XLOOKUP(_xlfn.XLOOKUP(D4150,'Zip Code Lookup'!$F$29:$F$1276,'Zip Code Lookup'!$G$29:$G$1276),'Data Entry'!$AC$2:$AC$85,'Data Entry'!$AD$2:$AD$85,"Not Found")</f>
        <v>#N/A</v>
      </c>
      <c r="F4150" t="e">
        <f>IF(E4150="ORG 6 / ORG 1",_xlfn.XLOOKUP(D4150,'Zip Code Lookup'!$A$115:$A$148,'Zip Code Lookup'!$C$115:$C$148,"ORG 1"),"N/A")</f>
        <v>#N/A</v>
      </c>
    </row>
    <row r="4151" spans="5:6" x14ac:dyDescent="0.25">
      <c r="E4151" t="e">
        <f>_xlfn.XLOOKUP(_xlfn.XLOOKUP(D4151,'Zip Code Lookup'!$F$29:$F$1276,'Zip Code Lookup'!$G$29:$G$1276),'Data Entry'!$AC$2:$AC$85,'Data Entry'!$AD$2:$AD$85,"Not Found")</f>
        <v>#N/A</v>
      </c>
      <c r="F4151" t="e">
        <f>IF(E4151="ORG 6 / ORG 1",_xlfn.XLOOKUP(D4151,'Zip Code Lookup'!$A$115:$A$148,'Zip Code Lookup'!$C$115:$C$148,"ORG 1"),"N/A")</f>
        <v>#N/A</v>
      </c>
    </row>
    <row r="4152" spans="5:6" x14ac:dyDescent="0.25">
      <c r="E4152" t="e">
        <f>_xlfn.XLOOKUP(_xlfn.XLOOKUP(D4152,'Zip Code Lookup'!$F$29:$F$1276,'Zip Code Lookup'!$G$29:$G$1276),'Data Entry'!$AC$2:$AC$85,'Data Entry'!$AD$2:$AD$85,"Not Found")</f>
        <v>#N/A</v>
      </c>
      <c r="F4152" t="e">
        <f>IF(E4152="ORG 6 / ORG 1",_xlfn.XLOOKUP(D4152,'Zip Code Lookup'!$A$115:$A$148,'Zip Code Lookup'!$C$115:$C$148,"ORG 1"),"N/A")</f>
        <v>#N/A</v>
      </c>
    </row>
    <row r="4153" spans="5:6" x14ac:dyDescent="0.25">
      <c r="E4153" t="e">
        <f>_xlfn.XLOOKUP(_xlfn.XLOOKUP(D4153,'Zip Code Lookup'!$F$29:$F$1276,'Zip Code Lookup'!$G$29:$G$1276),'Data Entry'!$AC$2:$AC$85,'Data Entry'!$AD$2:$AD$85,"Not Found")</f>
        <v>#N/A</v>
      </c>
      <c r="F4153" t="e">
        <f>IF(E4153="ORG 6 / ORG 1",_xlfn.XLOOKUP(D4153,'Zip Code Lookup'!$A$115:$A$148,'Zip Code Lookup'!$C$115:$C$148,"ORG 1"),"N/A")</f>
        <v>#N/A</v>
      </c>
    </row>
    <row r="4154" spans="5:6" x14ac:dyDescent="0.25">
      <c r="E4154" t="e">
        <f>_xlfn.XLOOKUP(_xlfn.XLOOKUP(D4154,'Zip Code Lookup'!$F$29:$F$1276,'Zip Code Lookup'!$G$29:$G$1276),'Data Entry'!$AC$2:$AC$85,'Data Entry'!$AD$2:$AD$85,"Not Found")</f>
        <v>#N/A</v>
      </c>
      <c r="F4154" t="e">
        <f>IF(E4154="ORG 6 / ORG 1",_xlfn.XLOOKUP(D4154,'Zip Code Lookup'!$A$115:$A$148,'Zip Code Lookup'!$C$115:$C$148,"ORG 1"),"N/A")</f>
        <v>#N/A</v>
      </c>
    </row>
    <row r="4155" spans="5:6" x14ac:dyDescent="0.25">
      <c r="E4155" t="e">
        <f>_xlfn.XLOOKUP(_xlfn.XLOOKUP(D4155,'Zip Code Lookup'!$F$29:$F$1276,'Zip Code Lookup'!$G$29:$G$1276),'Data Entry'!$AC$2:$AC$85,'Data Entry'!$AD$2:$AD$85,"Not Found")</f>
        <v>#N/A</v>
      </c>
      <c r="F4155" t="e">
        <f>IF(E4155="ORG 6 / ORG 1",_xlfn.XLOOKUP(D4155,'Zip Code Lookup'!$A$115:$A$148,'Zip Code Lookup'!$C$115:$C$148,"ORG 1"),"N/A")</f>
        <v>#N/A</v>
      </c>
    </row>
    <row r="4156" spans="5:6" x14ac:dyDescent="0.25">
      <c r="E4156" t="e">
        <f>_xlfn.XLOOKUP(_xlfn.XLOOKUP(D4156,'Zip Code Lookup'!$F$29:$F$1276,'Zip Code Lookup'!$G$29:$G$1276),'Data Entry'!$AC$2:$AC$85,'Data Entry'!$AD$2:$AD$85,"Not Found")</f>
        <v>#N/A</v>
      </c>
      <c r="F4156" t="e">
        <f>IF(E4156="ORG 6 / ORG 1",_xlfn.XLOOKUP(D4156,'Zip Code Lookup'!$A$115:$A$148,'Zip Code Lookup'!$C$115:$C$148,"ORG 1"),"N/A")</f>
        <v>#N/A</v>
      </c>
    </row>
    <row r="4157" spans="5:6" x14ac:dyDescent="0.25">
      <c r="E4157" t="e">
        <f>_xlfn.XLOOKUP(_xlfn.XLOOKUP(D4157,'Zip Code Lookup'!$F$29:$F$1276,'Zip Code Lookup'!$G$29:$G$1276),'Data Entry'!$AC$2:$AC$85,'Data Entry'!$AD$2:$AD$85,"Not Found")</f>
        <v>#N/A</v>
      </c>
      <c r="F4157" t="e">
        <f>IF(E4157="ORG 6 / ORG 1",_xlfn.XLOOKUP(D4157,'Zip Code Lookup'!$A$115:$A$148,'Zip Code Lookup'!$C$115:$C$148,"ORG 1"),"N/A")</f>
        <v>#N/A</v>
      </c>
    </row>
    <row r="4158" spans="5:6" x14ac:dyDescent="0.25">
      <c r="E4158" t="e">
        <f>_xlfn.XLOOKUP(_xlfn.XLOOKUP(D4158,'Zip Code Lookup'!$F$29:$F$1276,'Zip Code Lookup'!$G$29:$G$1276),'Data Entry'!$AC$2:$AC$85,'Data Entry'!$AD$2:$AD$85,"Not Found")</f>
        <v>#N/A</v>
      </c>
      <c r="F4158" t="e">
        <f>IF(E4158="ORG 6 / ORG 1",_xlfn.XLOOKUP(D4158,'Zip Code Lookup'!$A$115:$A$148,'Zip Code Lookup'!$C$115:$C$148,"ORG 1"),"N/A")</f>
        <v>#N/A</v>
      </c>
    </row>
    <row r="4159" spans="5:6" x14ac:dyDescent="0.25">
      <c r="E4159" t="e">
        <f>_xlfn.XLOOKUP(_xlfn.XLOOKUP(D4159,'Zip Code Lookup'!$F$29:$F$1276,'Zip Code Lookup'!$G$29:$G$1276),'Data Entry'!$AC$2:$AC$85,'Data Entry'!$AD$2:$AD$85,"Not Found")</f>
        <v>#N/A</v>
      </c>
      <c r="F4159" t="e">
        <f>IF(E4159="ORG 6 / ORG 1",_xlfn.XLOOKUP(D4159,'Zip Code Lookup'!$A$115:$A$148,'Zip Code Lookup'!$C$115:$C$148,"ORG 1"),"N/A")</f>
        <v>#N/A</v>
      </c>
    </row>
    <row r="4160" spans="5:6" x14ac:dyDescent="0.25">
      <c r="E4160" t="e">
        <f>_xlfn.XLOOKUP(_xlfn.XLOOKUP(D4160,'Zip Code Lookup'!$F$29:$F$1276,'Zip Code Lookup'!$G$29:$G$1276),'Data Entry'!$AC$2:$AC$85,'Data Entry'!$AD$2:$AD$85,"Not Found")</f>
        <v>#N/A</v>
      </c>
      <c r="F4160" t="e">
        <f>IF(E4160="ORG 6 / ORG 1",_xlfn.XLOOKUP(D4160,'Zip Code Lookup'!$A$115:$A$148,'Zip Code Lookup'!$C$115:$C$148,"ORG 1"),"N/A")</f>
        <v>#N/A</v>
      </c>
    </row>
    <row r="4161" spans="5:6" x14ac:dyDescent="0.25">
      <c r="E4161" t="e">
        <f>_xlfn.XLOOKUP(_xlfn.XLOOKUP(D4161,'Zip Code Lookup'!$F$29:$F$1276,'Zip Code Lookup'!$G$29:$G$1276),'Data Entry'!$AC$2:$AC$85,'Data Entry'!$AD$2:$AD$85,"Not Found")</f>
        <v>#N/A</v>
      </c>
      <c r="F4161" t="e">
        <f>IF(E4161="ORG 6 / ORG 1",_xlfn.XLOOKUP(D4161,'Zip Code Lookup'!$A$115:$A$148,'Zip Code Lookup'!$C$115:$C$148,"ORG 1"),"N/A")</f>
        <v>#N/A</v>
      </c>
    </row>
    <row r="4162" spans="5:6" x14ac:dyDescent="0.25">
      <c r="E4162" t="e">
        <f>_xlfn.XLOOKUP(_xlfn.XLOOKUP(D4162,'Zip Code Lookup'!$F$29:$F$1276,'Zip Code Lookup'!$G$29:$G$1276),'Data Entry'!$AC$2:$AC$85,'Data Entry'!$AD$2:$AD$85,"Not Found")</f>
        <v>#N/A</v>
      </c>
      <c r="F4162" t="e">
        <f>IF(E4162="ORG 6 / ORG 1",_xlfn.XLOOKUP(D4162,'Zip Code Lookup'!$A$115:$A$148,'Zip Code Lookup'!$C$115:$C$148,"ORG 1"),"N/A")</f>
        <v>#N/A</v>
      </c>
    </row>
    <row r="4163" spans="5:6" x14ac:dyDescent="0.25">
      <c r="E4163" t="e">
        <f>_xlfn.XLOOKUP(_xlfn.XLOOKUP(D4163,'Zip Code Lookup'!$F$29:$F$1276,'Zip Code Lookup'!$G$29:$G$1276),'Data Entry'!$AC$2:$AC$85,'Data Entry'!$AD$2:$AD$85,"Not Found")</f>
        <v>#N/A</v>
      </c>
      <c r="F4163" t="e">
        <f>IF(E4163="ORG 6 / ORG 1",_xlfn.XLOOKUP(D4163,'Zip Code Lookup'!$A$115:$A$148,'Zip Code Lookup'!$C$115:$C$148,"ORG 1"),"N/A")</f>
        <v>#N/A</v>
      </c>
    </row>
    <row r="4164" spans="5:6" x14ac:dyDescent="0.25">
      <c r="E4164" t="e">
        <f>_xlfn.XLOOKUP(_xlfn.XLOOKUP(D4164,'Zip Code Lookup'!$F$29:$F$1276,'Zip Code Lookup'!$G$29:$G$1276),'Data Entry'!$AC$2:$AC$85,'Data Entry'!$AD$2:$AD$85,"Not Found")</f>
        <v>#N/A</v>
      </c>
      <c r="F4164" t="e">
        <f>IF(E4164="ORG 6 / ORG 1",_xlfn.XLOOKUP(D4164,'Zip Code Lookup'!$A$115:$A$148,'Zip Code Lookup'!$C$115:$C$148,"ORG 1"),"N/A")</f>
        <v>#N/A</v>
      </c>
    </row>
    <row r="4165" spans="5:6" x14ac:dyDescent="0.25">
      <c r="E4165" t="e">
        <f>_xlfn.XLOOKUP(_xlfn.XLOOKUP(D4165,'Zip Code Lookup'!$F$29:$F$1276,'Zip Code Lookup'!$G$29:$G$1276),'Data Entry'!$AC$2:$AC$85,'Data Entry'!$AD$2:$AD$85,"Not Found")</f>
        <v>#N/A</v>
      </c>
      <c r="F4165" t="e">
        <f>IF(E4165="ORG 6 / ORG 1",_xlfn.XLOOKUP(D4165,'Zip Code Lookup'!$A$115:$A$148,'Zip Code Lookup'!$C$115:$C$148,"ORG 1"),"N/A")</f>
        <v>#N/A</v>
      </c>
    </row>
    <row r="4166" spans="5:6" x14ac:dyDescent="0.25">
      <c r="E4166" t="e">
        <f>_xlfn.XLOOKUP(_xlfn.XLOOKUP(D4166,'Zip Code Lookup'!$F$29:$F$1276,'Zip Code Lookup'!$G$29:$G$1276),'Data Entry'!$AC$2:$AC$85,'Data Entry'!$AD$2:$AD$85,"Not Found")</f>
        <v>#N/A</v>
      </c>
      <c r="F4166" t="e">
        <f>IF(E4166="ORG 6 / ORG 1",_xlfn.XLOOKUP(D4166,'Zip Code Lookup'!$A$115:$A$148,'Zip Code Lookup'!$C$115:$C$148,"ORG 1"),"N/A")</f>
        <v>#N/A</v>
      </c>
    </row>
    <row r="4167" spans="5:6" x14ac:dyDescent="0.25">
      <c r="E4167" t="e">
        <f>_xlfn.XLOOKUP(_xlfn.XLOOKUP(D4167,'Zip Code Lookup'!$F$29:$F$1276,'Zip Code Lookup'!$G$29:$G$1276),'Data Entry'!$AC$2:$AC$85,'Data Entry'!$AD$2:$AD$85,"Not Found")</f>
        <v>#N/A</v>
      </c>
      <c r="F4167" t="e">
        <f>IF(E4167="ORG 6 / ORG 1",_xlfn.XLOOKUP(D4167,'Zip Code Lookup'!$A$115:$A$148,'Zip Code Lookup'!$C$115:$C$148,"ORG 1"),"N/A")</f>
        <v>#N/A</v>
      </c>
    </row>
    <row r="4168" spans="5:6" x14ac:dyDescent="0.25">
      <c r="E4168" t="e">
        <f>_xlfn.XLOOKUP(_xlfn.XLOOKUP(D4168,'Zip Code Lookup'!$F$29:$F$1276,'Zip Code Lookup'!$G$29:$G$1276),'Data Entry'!$AC$2:$AC$85,'Data Entry'!$AD$2:$AD$85,"Not Found")</f>
        <v>#N/A</v>
      </c>
      <c r="F4168" t="e">
        <f>IF(E4168="ORG 6 / ORG 1",_xlfn.XLOOKUP(D4168,'Zip Code Lookup'!$A$115:$A$148,'Zip Code Lookup'!$C$115:$C$148,"ORG 1"),"N/A")</f>
        <v>#N/A</v>
      </c>
    </row>
    <row r="4169" spans="5:6" x14ac:dyDescent="0.25">
      <c r="E4169" t="e">
        <f>_xlfn.XLOOKUP(_xlfn.XLOOKUP(D4169,'Zip Code Lookup'!$F$29:$F$1276,'Zip Code Lookup'!$G$29:$G$1276),'Data Entry'!$AC$2:$AC$85,'Data Entry'!$AD$2:$AD$85,"Not Found")</f>
        <v>#N/A</v>
      </c>
      <c r="F4169" t="e">
        <f>IF(E4169="ORG 6 / ORG 1",_xlfn.XLOOKUP(D4169,'Zip Code Lookup'!$A$115:$A$148,'Zip Code Lookup'!$C$115:$C$148,"ORG 1"),"N/A")</f>
        <v>#N/A</v>
      </c>
    </row>
    <row r="4170" spans="5:6" x14ac:dyDescent="0.25">
      <c r="E4170" t="e">
        <f>_xlfn.XLOOKUP(_xlfn.XLOOKUP(D4170,'Zip Code Lookup'!$F$29:$F$1276,'Zip Code Lookup'!$G$29:$G$1276),'Data Entry'!$AC$2:$AC$85,'Data Entry'!$AD$2:$AD$85,"Not Found")</f>
        <v>#N/A</v>
      </c>
      <c r="F4170" t="e">
        <f>IF(E4170="ORG 6 / ORG 1",_xlfn.XLOOKUP(D4170,'Zip Code Lookup'!$A$115:$A$148,'Zip Code Lookup'!$C$115:$C$148,"ORG 1"),"N/A")</f>
        <v>#N/A</v>
      </c>
    </row>
    <row r="4171" spans="5:6" x14ac:dyDescent="0.25">
      <c r="E4171" t="e">
        <f>_xlfn.XLOOKUP(_xlfn.XLOOKUP(D4171,'Zip Code Lookup'!$F$29:$F$1276,'Zip Code Lookup'!$G$29:$G$1276),'Data Entry'!$AC$2:$AC$85,'Data Entry'!$AD$2:$AD$85,"Not Found")</f>
        <v>#N/A</v>
      </c>
      <c r="F4171" t="e">
        <f>IF(E4171="ORG 6 / ORG 1",_xlfn.XLOOKUP(D4171,'Zip Code Lookup'!$A$115:$A$148,'Zip Code Lookup'!$C$115:$C$148,"ORG 1"),"N/A")</f>
        <v>#N/A</v>
      </c>
    </row>
    <row r="4172" spans="5:6" x14ac:dyDescent="0.25">
      <c r="E4172" t="e">
        <f>_xlfn.XLOOKUP(_xlfn.XLOOKUP(D4172,'Zip Code Lookup'!$F$29:$F$1276,'Zip Code Lookup'!$G$29:$G$1276),'Data Entry'!$AC$2:$AC$85,'Data Entry'!$AD$2:$AD$85,"Not Found")</f>
        <v>#N/A</v>
      </c>
      <c r="F4172" t="e">
        <f>IF(E4172="ORG 6 / ORG 1",_xlfn.XLOOKUP(D4172,'Zip Code Lookup'!$A$115:$A$148,'Zip Code Lookup'!$C$115:$C$148,"ORG 1"),"N/A")</f>
        <v>#N/A</v>
      </c>
    </row>
    <row r="4173" spans="5:6" x14ac:dyDescent="0.25">
      <c r="E4173" t="e">
        <f>_xlfn.XLOOKUP(_xlfn.XLOOKUP(D4173,'Zip Code Lookup'!$F$29:$F$1276,'Zip Code Lookup'!$G$29:$G$1276),'Data Entry'!$AC$2:$AC$85,'Data Entry'!$AD$2:$AD$85,"Not Found")</f>
        <v>#N/A</v>
      </c>
      <c r="F4173" t="e">
        <f>IF(E4173="ORG 6 / ORG 1",_xlfn.XLOOKUP(D4173,'Zip Code Lookup'!$A$115:$A$148,'Zip Code Lookup'!$C$115:$C$148,"ORG 1"),"N/A")</f>
        <v>#N/A</v>
      </c>
    </row>
    <row r="4174" spans="5:6" x14ac:dyDescent="0.25">
      <c r="E4174" t="e">
        <f>_xlfn.XLOOKUP(_xlfn.XLOOKUP(D4174,'Zip Code Lookup'!$F$29:$F$1276,'Zip Code Lookup'!$G$29:$G$1276),'Data Entry'!$AC$2:$AC$85,'Data Entry'!$AD$2:$AD$85,"Not Found")</f>
        <v>#N/A</v>
      </c>
      <c r="F4174" t="e">
        <f>IF(E4174="ORG 6 / ORG 1",_xlfn.XLOOKUP(D4174,'Zip Code Lookup'!$A$115:$A$148,'Zip Code Lookup'!$C$115:$C$148,"ORG 1"),"N/A")</f>
        <v>#N/A</v>
      </c>
    </row>
    <row r="4175" spans="5:6" x14ac:dyDescent="0.25">
      <c r="E4175" t="e">
        <f>_xlfn.XLOOKUP(_xlfn.XLOOKUP(D4175,'Zip Code Lookup'!$F$29:$F$1276,'Zip Code Lookup'!$G$29:$G$1276),'Data Entry'!$AC$2:$AC$85,'Data Entry'!$AD$2:$AD$85,"Not Found")</f>
        <v>#N/A</v>
      </c>
      <c r="F4175" t="e">
        <f>IF(E4175="ORG 6 / ORG 1",_xlfn.XLOOKUP(D4175,'Zip Code Lookup'!$A$115:$A$148,'Zip Code Lookup'!$C$115:$C$148,"ORG 1"),"N/A")</f>
        <v>#N/A</v>
      </c>
    </row>
    <row r="4176" spans="5:6" x14ac:dyDescent="0.25">
      <c r="E4176" t="e">
        <f>_xlfn.XLOOKUP(_xlfn.XLOOKUP(D4176,'Zip Code Lookup'!$F$29:$F$1276,'Zip Code Lookup'!$G$29:$G$1276),'Data Entry'!$AC$2:$AC$85,'Data Entry'!$AD$2:$AD$85,"Not Found")</f>
        <v>#N/A</v>
      </c>
      <c r="F4176" t="e">
        <f>IF(E4176="ORG 6 / ORG 1",_xlfn.XLOOKUP(D4176,'Zip Code Lookup'!$A$115:$A$148,'Zip Code Lookup'!$C$115:$C$148,"ORG 1"),"N/A")</f>
        <v>#N/A</v>
      </c>
    </row>
    <row r="4177" spans="5:6" x14ac:dyDescent="0.25">
      <c r="E4177" t="e">
        <f>_xlfn.XLOOKUP(_xlfn.XLOOKUP(D4177,'Zip Code Lookup'!$F$29:$F$1276,'Zip Code Lookup'!$G$29:$G$1276),'Data Entry'!$AC$2:$AC$85,'Data Entry'!$AD$2:$AD$85,"Not Found")</f>
        <v>#N/A</v>
      </c>
      <c r="F4177" t="e">
        <f>IF(E4177="ORG 6 / ORG 1",_xlfn.XLOOKUP(D4177,'Zip Code Lookup'!$A$115:$A$148,'Zip Code Lookup'!$C$115:$C$148,"ORG 1"),"N/A")</f>
        <v>#N/A</v>
      </c>
    </row>
    <row r="4178" spans="5:6" x14ac:dyDescent="0.25">
      <c r="E4178" t="e">
        <f>_xlfn.XLOOKUP(_xlfn.XLOOKUP(D4178,'Zip Code Lookup'!$F$29:$F$1276,'Zip Code Lookup'!$G$29:$G$1276),'Data Entry'!$AC$2:$AC$85,'Data Entry'!$AD$2:$AD$85,"Not Found")</f>
        <v>#N/A</v>
      </c>
      <c r="F4178" t="e">
        <f>IF(E4178="ORG 6 / ORG 1",_xlfn.XLOOKUP(D4178,'Zip Code Lookup'!$A$115:$A$148,'Zip Code Lookup'!$C$115:$C$148,"ORG 1"),"N/A")</f>
        <v>#N/A</v>
      </c>
    </row>
    <row r="4179" spans="5:6" x14ac:dyDescent="0.25">
      <c r="E4179" t="e">
        <f>_xlfn.XLOOKUP(_xlfn.XLOOKUP(D4179,'Zip Code Lookup'!$F$29:$F$1276,'Zip Code Lookup'!$G$29:$G$1276),'Data Entry'!$AC$2:$AC$85,'Data Entry'!$AD$2:$AD$85,"Not Found")</f>
        <v>#N/A</v>
      </c>
      <c r="F4179" t="e">
        <f>IF(E4179="ORG 6 / ORG 1",_xlfn.XLOOKUP(D4179,'Zip Code Lookup'!$A$115:$A$148,'Zip Code Lookup'!$C$115:$C$148,"ORG 1"),"N/A")</f>
        <v>#N/A</v>
      </c>
    </row>
    <row r="4180" spans="5:6" x14ac:dyDescent="0.25">
      <c r="E4180" t="e">
        <f>_xlfn.XLOOKUP(_xlfn.XLOOKUP(D4180,'Zip Code Lookup'!$F$29:$F$1276,'Zip Code Lookup'!$G$29:$G$1276),'Data Entry'!$AC$2:$AC$85,'Data Entry'!$AD$2:$AD$85,"Not Found")</f>
        <v>#N/A</v>
      </c>
      <c r="F4180" t="e">
        <f>IF(E4180="ORG 6 / ORG 1",_xlfn.XLOOKUP(D4180,'Zip Code Lookup'!$A$115:$A$148,'Zip Code Lookup'!$C$115:$C$148,"ORG 1"),"N/A")</f>
        <v>#N/A</v>
      </c>
    </row>
    <row r="4181" spans="5:6" x14ac:dyDescent="0.25">
      <c r="E4181" t="e">
        <f>_xlfn.XLOOKUP(_xlfn.XLOOKUP(D4181,'Zip Code Lookup'!$F$29:$F$1276,'Zip Code Lookup'!$G$29:$G$1276),'Data Entry'!$AC$2:$AC$85,'Data Entry'!$AD$2:$AD$85,"Not Found")</f>
        <v>#N/A</v>
      </c>
      <c r="F4181" t="e">
        <f>IF(E4181="ORG 6 / ORG 1",_xlfn.XLOOKUP(D4181,'Zip Code Lookup'!$A$115:$A$148,'Zip Code Lookup'!$C$115:$C$148,"ORG 1"),"N/A")</f>
        <v>#N/A</v>
      </c>
    </row>
    <row r="4182" spans="5:6" x14ac:dyDescent="0.25">
      <c r="E4182" t="e">
        <f>_xlfn.XLOOKUP(_xlfn.XLOOKUP(D4182,'Zip Code Lookup'!$F$29:$F$1276,'Zip Code Lookup'!$G$29:$G$1276),'Data Entry'!$AC$2:$AC$85,'Data Entry'!$AD$2:$AD$85,"Not Found")</f>
        <v>#N/A</v>
      </c>
      <c r="F4182" t="e">
        <f>IF(E4182="ORG 6 / ORG 1",_xlfn.XLOOKUP(D4182,'Zip Code Lookup'!$A$115:$A$148,'Zip Code Lookup'!$C$115:$C$148,"ORG 1"),"N/A")</f>
        <v>#N/A</v>
      </c>
    </row>
    <row r="4183" spans="5:6" x14ac:dyDescent="0.25">
      <c r="E4183" t="e">
        <f>_xlfn.XLOOKUP(_xlfn.XLOOKUP(D4183,'Zip Code Lookup'!$F$29:$F$1276,'Zip Code Lookup'!$G$29:$G$1276),'Data Entry'!$AC$2:$AC$85,'Data Entry'!$AD$2:$AD$85,"Not Found")</f>
        <v>#N/A</v>
      </c>
      <c r="F4183" t="e">
        <f>IF(E4183="ORG 6 / ORG 1",_xlfn.XLOOKUP(D4183,'Zip Code Lookup'!$A$115:$A$148,'Zip Code Lookup'!$C$115:$C$148,"ORG 1"),"N/A")</f>
        <v>#N/A</v>
      </c>
    </row>
    <row r="4184" spans="5:6" x14ac:dyDescent="0.25">
      <c r="E4184" t="e">
        <f>_xlfn.XLOOKUP(_xlfn.XLOOKUP(D4184,'Zip Code Lookup'!$F$29:$F$1276,'Zip Code Lookup'!$G$29:$G$1276),'Data Entry'!$AC$2:$AC$85,'Data Entry'!$AD$2:$AD$85,"Not Found")</f>
        <v>#N/A</v>
      </c>
      <c r="F4184" t="e">
        <f>IF(E4184="ORG 6 / ORG 1",_xlfn.XLOOKUP(D4184,'Zip Code Lookup'!$A$115:$A$148,'Zip Code Lookup'!$C$115:$C$148,"ORG 1"),"N/A")</f>
        <v>#N/A</v>
      </c>
    </row>
    <row r="4185" spans="5:6" x14ac:dyDescent="0.25">
      <c r="E4185" t="e">
        <f>_xlfn.XLOOKUP(_xlfn.XLOOKUP(D4185,'Zip Code Lookup'!$F$29:$F$1276,'Zip Code Lookup'!$G$29:$G$1276),'Data Entry'!$AC$2:$AC$85,'Data Entry'!$AD$2:$AD$85,"Not Found")</f>
        <v>#N/A</v>
      </c>
      <c r="F4185" t="e">
        <f>IF(E4185="ORG 6 / ORG 1",_xlfn.XLOOKUP(D4185,'Zip Code Lookup'!$A$115:$A$148,'Zip Code Lookup'!$C$115:$C$148,"ORG 1"),"N/A")</f>
        <v>#N/A</v>
      </c>
    </row>
    <row r="4186" spans="5:6" x14ac:dyDescent="0.25">
      <c r="E4186" t="e">
        <f>_xlfn.XLOOKUP(_xlfn.XLOOKUP(D4186,'Zip Code Lookup'!$F$29:$F$1276,'Zip Code Lookup'!$G$29:$G$1276),'Data Entry'!$AC$2:$AC$85,'Data Entry'!$AD$2:$AD$85,"Not Found")</f>
        <v>#N/A</v>
      </c>
      <c r="F4186" t="e">
        <f>IF(E4186="ORG 6 / ORG 1",_xlfn.XLOOKUP(D4186,'Zip Code Lookup'!$A$115:$A$148,'Zip Code Lookup'!$C$115:$C$148,"ORG 1"),"N/A")</f>
        <v>#N/A</v>
      </c>
    </row>
    <row r="4187" spans="5:6" x14ac:dyDescent="0.25">
      <c r="E4187" t="e">
        <f>_xlfn.XLOOKUP(_xlfn.XLOOKUP(D4187,'Zip Code Lookup'!$F$29:$F$1276,'Zip Code Lookup'!$G$29:$G$1276),'Data Entry'!$AC$2:$AC$85,'Data Entry'!$AD$2:$AD$85,"Not Found")</f>
        <v>#N/A</v>
      </c>
      <c r="F4187" t="e">
        <f>IF(E4187="ORG 6 / ORG 1",_xlfn.XLOOKUP(D4187,'Zip Code Lookup'!$A$115:$A$148,'Zip Code Lookup'!$C$115:$C$148,"ORG 1"),"N/A")</f>
        <v>#N/A</v>
      </c>
    </row>
    <row r="4188" spans="5:6" x14ac:dyDescent="0.25">
      <c r="E4188" t="e">
        <f>_xlfn.XLOOKUP(_xlfn.XLOOKUP(D4188,'Zip Code Lookup'!$F$29:$F$1276,'Zip Code Lookup'!$G$29:$G$1276),'Data Entry'!$AC$2:$AC$85,'Data Entry'!$AD$2:$AD$85,"Not Found")</f>
        <v>#N/A</v>
      </c>
      <c r="F4188" t="e">
        <f>IF(E4188="ORG 6 / ORG 1",_xlfn.XLOOKUP(D4188,'Zip Code Lookup'!$A$115:$A$148,'Zip Code Lookup'!$C$115:$C$148,"ORG 1"),"N/A")</f>
        <v>#N/A</v>
      </c>
    </row>
    <row r="4189" spans="5:6" x14ac:dyDescent="0.25">
      <c r="E4189" t="e">
        <f>_xlfn.XLOOKUP(_xlfn.XLOOKUP(D4189,'Zip Code Lookup'!$F$29:$F$1276,'Zip Code Lookup'!$G$29:$G$1276),'Data Entry'!$AC$2:$AC$85,'Data Entry'!$AD$2:$AD$85,"Not Found")</f>
        <v>#N/A</v>
      </c>
      <c r="F4189" t="e">
        <f>IF(E4189="ORG 6 / ORG 1",_xlfn.XLOOKUP(D4189,'Zip Code Lookup'!$A$115:$A$148,'Zip Code Lookup'!$C$115:$C$148,"ORG 1"),"N/A")</f>
        <v>#N/A</v>
      </c>
    </row>
    <row r="4190" spans="5:6" x14ac:dyDescent="0.25">
      <c r="E4190" t="e">
        <f>_xlfn.XLOOKUP(_xlfn.XLOOKUP(D4190,'Zip Code Lookup'!$F$29:$F$1276,'Zip Code Lookup'!$G$29:$G$1276),'Data Entry'!$AC$2:$AC$85,'Data Entry'!$AD$2:$AD$85,"Not Found")</f>
        <v>#N/A</v>
      </c>
      <c r="F4190" t="e">
        <f>IF(E4190="ORG 6 / ORG 1",_xlfn.XLOOKUP(D4190,'Zip Code Lookup'!$A$115:$A$148,'Zip Code Lookup'!$C$115:$C$148,"ORG 1"),"N/A")</f>
        <v>#N/A</v>
      </c>
    </row>
    <row r="4191" spans="5:6" x14ac:dyDescent="0.25">
      <c r="E4191" t="e">
        <f>_xlfn.XLOOKUP(_xlfn.XLOOKUP(D4191,'Zip Code Lookup'!$F$29:$F$1276,'Zip Code Lookup'!$G$29:$G$1276),'Data Entry'!$AC$2:$AC$85,'Data Entry'!$AD$2:$AD$85,"Not Found")</f>
        <v>#N/A</v>
      </c>
      <c r="F4191" t="e">
        <f>IF(E4191="ORG 6 / ORG 1",_xlfn.XLOOKUP(D4191,'Zip Code Lookup'!$A$115:$A$148,'Zip Code Lookup'!$C$115:$C$148,"ORG 1"),"N/A")</f>
        <v>#N/A</v>
      </c>
    </row>
    <row r="4192" spans="5:6" x14ac:dyDescent="0.25">
      <c r="E4192" t="e">
        <f>_xlfn.XLOOKUP(_xlfn.XLOOKUP(D4192,'Zip Code Lookup'!$F$29:$F$1276,'Zip Code Lookup'!$G$29:$G$1276),'Data Entry'!$AC$2:$AC$85,'Data Entry'!$AD$2:$AD$85,"Not Found")</f>
        <v>#N/A</v>
      </c>
      <c r="F4192" t="e">
        <f>IF(E4192="ORG 6 / ORG 1",_xlfn.XLOOKUP(D4192,'Zip Code Lookup'!$A$115:$A$148,'Zip Code Lookup'!$C$115:$C$148,"ORG 1"),"N/A")</f>
        <v>#N/A</v>
      </c>
    </row>
    <row r="4193" spans="5:6" x14ac:dyDescent="0.25">
      <c r="E4193" t="e">
        <f>_xlfn.XLOOKUP(_xlfn.XLOOKUP(D4193,'Zip Code Lookup'!$F$29:$F$1276,'Zip Code Lookup'!$G$29:$G$1276),'Data Entry'!$AC$2:$AC$85,'Data Entry'!$AD$2:$AD$85,"Not Found")</f>
        <v>#N/A</v>
      </c>
      <c r="F4193" t="e">
        <f>IF(E4193="ORG 6 / ORG 1",_xlfn.XLOOKUP(D4193,'Zip Code Lookup'!$A$115:$A$148,'Zip Code Lookup'!$C$115:$C$148,"ORG 1"),"N/A")</f>
        <v>#N/A</v>
      </c>
    </row>
    <row r="4194" spans="5:6" x14ac:dyDescent="0.25">
      <c r="E4194" t="e">
        <f>_xlfn.XLOOKUP(_xlfn.XLOOKUP(D4194,'Zip Code Lookup'!$F$29:$F$1276,'Zip Code Lookup'!$G$29:$G$1276),'Data Entry'!$AC$2:$AC$85,'Data Entry'!$AD$2:$AD$85,"Not Found")</f>
        <v>#N/A</v>
      </c>
      <c r="F4194" t="e">
        <f>IF(E4194="ORG 6 / ORG 1",_xlfn.XLOOKUP(D4194,'Zip Code Lookup'!$A$115:$A$148,'Zip Code Lookup'!$C$115:$C$148,"ORG 1"),"N/A")</f>
        <v>#N/A</v>
      </c>
    </row>
    <row r="4195" spans="5:6" x14ac:dyDescent="0.25">
      <c r="E4195" t="e">
        <f>_xlfn.XLOOKUP(_xlfn.XLOOKUP(D4195,'Zip Code Lookup'!$F$29:$F$1276,'Zip Code Lookup'!$G$29:$G$1276),'Data Entry'!$AC$2:$AC$85,'Data Entry'!$AD$2:$AD$85,"Not Found")</f>
        <v>#N/A</v>
      </c>
      <c r="F4195" t="e">
        <f>IF(E4195="ORG 6 / ORG 1",_xlfn.XLOOKUP(D4195,'Zip Code Lookup'!$A$115:$A$148,'Zip Code Lookup'!$C$115:$C$148,"ORG 1"),"N/A")</f>
        <v>#N/A</v>
      </c>
    </row>
    <row r="4196" spans="5:6" x14ac:dyDescent="0.25">
      <c r="E4196" t="e">
        <f>_xlfn.XLOOKUP(_xlfn.XLOOKUP(D4196,'Zip Code Lookup'!$F$29:$F$1276,'Zip Code Lookup'!$G$29:$G$1276),'Data Entry'!$AC$2:$AC$85,'Data Entry'!$AD$2:$AD$85,"Not Found")</f>
        <v>#N/A</v>
      </c>
      <c r="F4196" t="e">
        <f>IF(E4196="ORG 6 / ORG 1",_xlfn.XLOOKUP(D4196,'Zip Code Lookup'!$A$115:$A$148,'Zip Code Lookup'!$C$115:$C$148,"ORG 1"),"N/A")</f>
        <v>#N/A</v>
      </c>
    </row>
    <row r="4197" spans="5:6" x14ac:dyDescent="0.25">
      <c r="E4197" t="e">
        <f>_xlfn.XLOOKUP(_xlfn.XLOOKUP(D4197,'Zip Code Lookup'!$F$29:$F$1276,'Zip Code Lookup'!$G$29:$G$1276),'Data Entry'!$AC$2:$AC$85,'Data Entry'!$AD$2:$AD$85,"Not Found")</f>
        <v>#N/A</v>
      </c>
      <c r="F4197" t="e">
        <f>IF(E4197="ORG 6 / ORG 1",_xlfn.XLOOKUP(D4197,'Zip Code Lookup'!$A$115:$A$148,'Zip Code Lookup'!$C$115:$C$148,"ORG 1"),"N/A")</f>
        <v>#N/A</v>
      </c>
    </row>
    <row r="4198" spans="5:6" x14ac:dyDescent="0.25">
      <c r="E4198" t="e">
        <f>_xlfn.XLOOKUP(_xlfn.XLOOKUP(D4198,'Zip Code Lookup'!$F$29:$F$1276,'Zip Code Lookup'!$G$29:$G$1276),'Data Entry'!$AC$2:$AC$85,'Data Entry'!$AD$2:$AD$85,"Not Found")</f>
        <v>#N/A</v>
      </c>
      <c r="F4198" t="e">
        <f>IF(E4198="ORG 6 / ORG 1",_xlfn.XLOOKUP(D4198,'Zip Code Lookup'!$A$115:$A$148,'Zip Code Lookup'!$C$115:$C$148,"ORG 1"),"N/A")</f>
        <v>#N/A</v>
      </c>
    </row>
    <row r="4199" spans="5:6" x14ac:dyDescent="0.25">
      <c r="E4199" t="e">
        <f>_xlfn.XLOOKUP(_xlfn.XLOOKUP(D4199,'Zip Code Lookup'!$F$29:$F$1276,'Zip Code Lookup'!$G$29:$G$1276),'Data Entry'!$AC$2:$AC$85,'Data Entry'!$AD$2:$AD$85,"Not Found")</f>
        <v>#N/A</v>
      </c>
      <c r="F4199" t="e">
        <f>IF(E4199="ORG 6 / ORG 1",_xlfn.XLOOKUP(D4199,'Zip Code Lookup'!$A$115:$A$148,'Zip Code Lookup'!$C$115:$C$148,"ORG 1"),"N/A")</f>
        <v>#N/A</v>
      </c>
    </row>
    <row r="4200" spans="5:6" x14ac:dyDescent="0.25">
      <c r="E4200" t="e">
        <f>_xlfn.XLOOKUP(_xlfn.XLOOKUP(D4200,'Zip Code Lookup'!$F$29:$F$1276,'Zip Code Lookup'!$G$29:$G$1276),'Data Entry'!$AC$2:$AC$85,'Data Entry'!$AD$2:$AD$85,"Not Found")</f>
        <v>#N/A</v>
      </c>
      <c r="F4200" t="e">
        <f>IF(E4200="ORG 6 / ORG 1",_xlfn.XLOOKUP(D4200,'Zip Code Lookup'!$A$115:$A$148,'Zip Code Lookup'!$C$115:$C$148,"ORG 1"),"N/A")</f>
        <v>#N/A</v>
      </c>
    </row>
    <row r="4201" spans="5:6" x14ac:dyDescent="0.25">
      <c r="E4201" t="e">
        <f>_xlfn.XLOOKUP(_xlfn.XLOOKUP(D4201,'Zip Code Lookup'!$F$29:$F$1276,'Zip Code Lookup'!$G$29:$G$1276),'Data Entry'!$AC$2:$AC$85,'Data Entry'!$AD$2:$AD$85,"Not Found")</f>
        <v>#N/A</v>
      </c>
      <c r="F4201" t="e">
        <f>IF(E4201="ORG 6 / ORG 1",_xlfn.XLOOKUP(D4201,'Zip Code Lookup'!$A$115:$A$148,'Zip Code Lookup'!$C$115:$C$148,"ORG 1"),"N/A")</f>
        <v>#N/A</v>
      </c>
    </row>
    <row r="4202" spans="5:6" x14ac:dyDescent="0.25">
      <c r="E4202" t="e">
        <f>_xlfn.XLOOKUP(_xlfn.XLOOKUP(D4202,'Zip Code Lookup'!$F$29:$F$1276,'Zip Code Lookup'!$G$29:$G$1276),'Data Entry'!$AC$2:$AC$85,'Data Entry'!$AD$2:$AD$85,"Not Found")</f>
        <v>#N/A</v>
      </c>
      <c r="F4202" t="e">
        <f>IF(E4202="ORG 6 / ORG 1",_xlfn.XLOOKUP(D4202,'Zip Code Lookup'!$A$115:$A$148,'Zip Code Lookup'!$C$115:$C$148,"ORG 1"),"N/A")</f>
        <v>#N/A</v>
      </c>
    </row>
    <row r="4203" spans="5:6" x14ac:dyDescent="0.25">
      <c r="E4203" t="e">
        <f>_xlfn.XLOOKUP(_xlfn.XLOOKUP(D4203,'Zip Code Lookup'!$F$29:$F$1276,'Zip Code Lookup'!$G$29:$G$1276),'Data Entry'!$AC$2:$AC$85,'Data Entry'!$AD$2:$AD$85,"Not Found")</f>
        <v>#N/A</v>
      </c>
      <c r="F4203" t="e">
        <f>IF(E4203="ORG 6 / ORG 1",_xlfn.XLOOKUP(D4203,'Zip Code Lookup'!$A$115:$A$148,'Zip Code Lookup'!$C$115:$C$148,"ORG 1"),"N/A")</f>
        <v>#N/A</v>
      </c>
    </row>
    <row r="4204" spans="5:6" x14ac:dyDescent="0.25">
      <c r="E4204" t="e">
        <f>_xlfn.XLOOKUP(_xlfn.XLOOKUP(D4204,'Zip Code Lookup'!$F$29:$F$1276,'Zip Code Lookup'!$G$29:$G$1276),'Data Entry'!$AC$2:$AC$85,'Data Entry'!$AD$2:$AD$85,"Not Found")</f>
        <v>#N/A</v>
      </c>
      <c r="F4204" t="e">
        <f>IF(E4204="ORG 6 / ORG 1",_xlfn.XLOOKUP(D4204,'Zip Code Lookup'!$A$115:$A$148,'Zip Code Lookup'!$C$115:$C$148,"ORG 1"),"N/A")</f>
        <v>#N/A</v>
      </c>
    </row>
    <row r="4205" spans="5:6" x14ac:dyDescent="0.25">
      <c r="E4205" t="e">
        <f>_xlfn.XLOOKUP(_xlfn.XLOOKUP(D4205,'Zip Code Lookup'!$F$29:$F$1276,'Zip Code Lookup'!$G$29:$G$1276),'Data Entry'!$AC$2:$AC$85,'Data Entry'!$AD$2:$AD$85,"Not Found")</f>
        <v>#N/A</v>
      </c>
      <c r="F4205" t="e">
        <f>IF(E4205="ORG 6 / ORG 1",_xlfn.XLOOKUP(D4205,'Zip Code Lookup'!$A$115:$A$148,'Zip Code Lookup'!$C$115:$C$148,"ORG 1"),"N/A")</f>
        <v>#N/A</v>
      </c>
    </row>
    <row r="4206" spans="5:6" x14ac:dyDescent="0.25">
      <c r="E4206" t="e">
        <f>_xlfn.XLOOKUP(_xlfn.XLOOKUP(D4206,'Zip Code Lookup'!$F$29:$F$1276,'Zip Code Lookup'!$G$29:$G$1276),'Data Entry'!$AC$2:$AC$85,'Data Entry'!$AD$2:$AD$85,"Not Found")</f>
        <v>#N/A</v>
      </c>
      <c r="F4206" t="e">
        <f>IF(E4206="ORG 6 / ORG 1",_xlfn.XLOOKUP(D4206,'Zip Code Lookup'!$A$115:$A$148,'Zip Code Lookup'!$C$115:$C$148,"ORG 1"),"N/A")</f>
        <v>#N/A</v>
      </c>
    </row>
    <row r="4207" spans="5:6" x14ac:dyDescent="0.25">
      <c r="E4207" t="e">
        <f>_xlfn.XLOOKUP(_xlfn.XLOOKUP(D4207,'Zip Code Lookup'!$F$29:$F$1276,'Zip Code Lookup'!$G$29:$G$1276),'Data Entry'!$AC$2:$AC$85,'Data Entry'!$AD$2:$AD$85,"Not Found")</f>
        <v>#N/A</v>
      </c>
      <c r="F4207" t="e">
        <f>IF(E4207="ORG 6 / ORG 1",_xlfn.XLOOKUP(D4207,'Zip Code Lookup'!$A$115:$A$148,'Zip Code Lookup'!$C$115:$C$148,"ORG 1"),"N/A")</f>
        <v>#N/A</v>
      </c>
    </row>
    <row r="4208" spans="5:6" x14ac:dyDescent="0.25">
      <c r="E4208" t="e">
        <f>_xlfn.XLOOKUP(_xlfn.XLOOKUP(D4208,'Zip Code Lookup'!$F$29:$F$1276,'Zip Code Lookup'!$G$29:$G$1276),'Data Entry'!$AC$2:$AC$85,'Data Entry'!$AD$2:$AD$85,"Not Found")</f>
        <v>#N/A</v>
      </c>
      <c r="F4208" t="e">
        <f>IF(E4208="ORG 6 / ORG 1",_xlfn.XLOOKUP(D4208,'Zip Code Lookup'!$A$115:$A$148,'Zip Code Lookup'!$C$115:$C$148,"ORG 1"),"N/A")</f>
        <v>#N/A</v>
      </c>
    </row>
    <row r="4209" spans="5:6" x14ac:dyDescent="0.25">
      <c r="E4209" t="e">
        <f>_xlfn.XLOOKUP(_xlfn.XLOOKUP(D4209,'Zip Code Lookup'!$F$29:$F$1276,'Zip Code Lookup'!$G$29:$G$1276),'Data Entry'!$AC$2:$AC$85,'Data Entry'!$AD$2:$AD$85,"Not Found")</f>
        <v>#N/A</v>
      </c>
      <c r="F4209" t="e">
        <f>IF(E4209="ORG 6 / ORG 1",_xlfn.XLOOKUP(D4209,'Zip Code Lookup'!$A$115:$A$148,'Zip Code Lookup'!$C$115:$C$148,"ORG 1"),"N/A")</f>
        <v>#N/A</v>
      </c>
    </row>
    <row r="4210" spans="5:6" x14ac:dyDescent="0.25">
      <c r="E4210" t="e">
        <f>_xlfn.XLOOKUP(_xlfn.XLOOKUP(D4210,'Zip Code Lookup'!$F$29:$F$1276,'Zip Code Lookup'!$G$29:$G$1276),'Data Entry'!$AC$2:$AC$85,'Data Entry'!$AD$2:$AD$85,"Not Found")</f>
        <v>#N/A</v>
      </c>
      <c r="F4210" t="e">
        <f>IF(E4210="ORG 6 / ORG 1",_xlfn.XLOOKUP(D4210,'Zip Code Lookup'!$A$115:$A$148,'Zip Code Lookup'!$C$115:$C$148,"ORG 1"),"N/A")</f>
        <v>#N/A</v>
      </c>
    </row>
    <row r="4211" spans="5:6" x14ac:dyDescent="0.25">
      <c r="E4211" t="e">
        <f>_xlfn.XLOOKUP(_xlfn.XLOOKUP(D4211,'Zip Code Lookup'!$F$29:$F$1276,'Zip Code Lookup'!$G$29:$G$1276),'Data Entry'!$AC$2:$AC$85,'Data Entry'!$AD$2:$AD$85,"Not Found")</f>
        <v>#N/A</v>
      </c>
      <c r="F4211" t="e">
        <f>IF(E4211="ORG 6 / ORG 1",_xlfn.XLOOKUP(D4211,'Zip Code Lookup'!$A$115:$A$148,'Zip Code Lookup'!$C$115:$C$148,"ORG 1"),"N/A")</f>
        <v>#N/A</v>
      </c>
    </row>
    <row r="4212" spans="5:6" x14ac:dyDescent="0.25">
      <c r="E4212" t="e">
        <f>_xlfn.XLOOKUP(_xlfn.XLOOKUP(D4212,'Zip Code Lookup'!$F$29:$F$1276,'Zip Code Lookup'!$G$29:$G$1276),'Data Entry'!$AC$2:$AC$85,'Data Entry'!$AD$2:$AD$85,"Not Found")</f>
        <v>#N/A</v>
      </c>
      <c r="F4212" t="e">
        <f>IF(E4212="ORG 6 / ORG 1",_xlfn.XLOOKUP(D4212,'Zip Code Lookup'!$A$115:$A$148,'Zip Code Lookup'!$C$115:$C$148,"ORG 1"),"N/A")</f>
        <v>#N/A</v>
      </c>
    </row>
    <row r="4213" spans="5:6" x14ac:dyDescent="0.25">
      <c r="E4213" t="e">
        <f>_xlfn.XLOOKUP(_xlfn.XLOOKUP(D4213,'Zip Code Lookup'!$F$29:$F$1276,'Zip Code Lookup'!$G$29:$G$1276),'Data Entry'!$AC$2:$AC$85,'Data Entry'!$AD$2:$AD$85,"Not Found")</f>
        <v>#N/A</v>
      </c>
      <c r="F4213" t="e">
        <f>IF(E4213="ORG 6 / ORG 1",_xlfn.XLOOKUP(D4213,'Zip Code Lookup'!$A$115:$A$148,'Zip Code Lookup'!$C$115:$C$148,"ORG 1"),"N/A")</f>
        <v>#N/A</v>
      </c>
    </row>
    <row r="4214" spans="5:6" x14ac:dyDescent="0.25">
      <c r="E4214" t="e">
        <f>_xlfn.XLOOKUP(_xlfn.XLOOKUP(D4214,'Zip Code Lookup'!$F$29:$F$1276,'Zip Code Lookup'!$G$29:$G$1276),'Data Entry'!$AC$2:$AC$85,'Data Entry'!$AD$2:$AD$85,"Not Found")</f>
        <v>#N/A</v>
      </c>
      <c r="F4214" t="e">
        <f>IF(E4214="ORG 6 / ORG 1",_xlfn.XLOOKUP(D4214,'Zip Code Lookup'!$A$115:$A$148,'Zip Code Lookup'!$C$115:$C$148,"ORG 1"),"N/A")</f>
        <v>#N/A</v>
      </c>
    </row>
    <row r="4215" spans="5:6" x14ac:dyDescent="0.25">
      <c r="E4215" t="e">
        <f>_xlfn.XLOOKUP(_xlfn.XLOOKUP(D4215,'Zip Code Lookup'!$F$29:$F$1276,'Zip Code Lookup'!$G$29:$G$1276),'Data Entry'!$AC$2:$AC$85,'Data Entry'!$AD$2:$AD$85,"Not Found")</f>
        <v>#N/A</v>
      </c>
      <c r="F4215" t="e">
        <f>IF(E4215="ORG 6 / ORG 1",_xlfn.XLOOKUP(D4215,'Zip Code Lookup'!$A$115:$A$148,'Zip Code Lookup'!$C$115:$C$148,"ORG 1"),"N/A")</f>
        <v>#N/A</v>
      </c>
    </row>
    <row r="4216" spans="5:6" x14ac:dyDescent="0.25">
      <c r="E4216" t="e">
        <f>_xlfn.XLOOKUP(_xlfn.XLOOKUP(D4216,'Zip Code Lookup'!$F$29:$F$1276,'Zip Code Lookup'!$G$29:$G$1276),'Data Entry'!$AC$2:$AC$85,'Data Entry'!$AD$2:$AD$85,"Not Found")</f>
        <v>#N/A</v>
      </c>
      <c r="F4216" t="e">
        <f>IF(E4216="ORG 6 / ORG 1",_xlfn.XLOOKUP(D4216,'Zip Code Lookup'!$A$115:$A$148,'Zip Code Lookup'!$C$115:$C$148,"ORG 1"),"N/A")</f>
        <v>#N/A</v>
      </c>
    </row>
    <row r="4217" spans="5:6" x14ac:dyDescent="0.25">
      <c r="E4217" t="e">
        <f>_xlfn.XLOOKUP(_xlfn.XLOOKUP(D4217,'Zip Code Lookup'!$F$29:$F$1276,'Zip Code Lookup'!$G$29:$G$1276),'Data Entry'!$AC$2:$AC$85,'Data Entry'!$AD$2:$AD$85,"Not Found")</f>
        <v>#N/A</v>
      </c>
      <c r="F4217" t="e">
        <f>IF(E4217="ORG 6 / ORG 1",_xlfn.XLOOKUP(D4217,'Zip Code Lookup'!$A$115:$A$148,'Zip Code Lookup'!$C$115:$C$148,"ORG 1"),"N/A")</f>
        <v>#N/A</v>
      </c>
    </row>
    <row r="4218" spans="5:6" x14ac:dyDescent="0.25">
      <c r="E4218" t="e">
        <f>_xlfn.XLOOKUP(_xlfn.XLOOKUP(D4218,'Zip Code Lookup'!$F$29:$F$1276,'Zip Code Lookup'!$G$29:$G$1276),'Data Entry'!$AC$2:$AC$85,'Data Entry'!$AD$2:$AD$85,"Not Found")</f>
        <v>#N/A</v>
      </c>
      <c r="F4218" t="e">
        <f>IF(E4218="ORG 6 / ORG 1",_xlfn.XLOOKUP(D4218,'Zip Code Lookup'!$A$115:$A$148,'Zip Code Lookup'!$C$115:$C$148,"ORG 1"),"N/A")</f>
        <v>#N/A</v>
      </c>
    </row>
    <row r="4219" spans="5:6" x14ac:dyDescent="0.25">
      <c r="E4219" t="e">
        <f>_xlfn.XLOOKUP(_xlfn.XLOOKUP(D4219,'Zip Code Lookup'!$F$29:$F$1276,'Zip Code Lookup'!$G$29:$G$1276),'Data Entry'!$AC$2:$AC$85,'Data Entry'!$AD$2:$AD$85,"Not Found")</f>
        <v>#N/A</v>
      </c>
      <c r="F4219" t="e">
        <f>IF(E4219="ORG 6 / ORG 1",_xlfn.XLOOKUP(D4219,'Zip Code Lookup'!$A$115:$A$148,'Zip Code Lookup'!$C$115:$C$148,"ORG 1"),"N/A")</f>
        <v>#N/A</v>
      </c>
    </row>
    <row r="4220" spans="5:6" x14ac:dyDescent="0.25">
      <c r="E4220" t="e">
        <f>_xlfn.XLOOKUP(_xlfn.XLOOKUP(D4220,'Zip Code Lookup'!$F$29:$F$1276,'Zip Code Lookup'!$G$29:$G$1276),'Data Entry'!$AC$2:$AC$85,'Data Entry'!$AD$2:$AD$85,"Not Found")</f>
        <v>#N/A</v>
      </c>
      <c r="F4220" t="e">
        <f>IF(E4220="ORG 6 / ORG 1",_xlfn.XLOOKUP(D4220,'Zip Code Lookup'!$A$115:$A$148,'Zip Code Lookup'!$C$115:$C$148,"ORG 1"),"N/A")</f>
        <v>#N/A</v>
      </c>
    </row>
    <row r="4221" spans="5:6" x14ac:dyDescent="0.25">
      <c r="E4221" t="e">
        <f>_xlfn.XLOOKUP(_xlfn.XLOOKUP(D4221,'Zip Code Lookup'!$F$29:$F$1276,'Zip Code Lookup'!$G$29:$G$1276),'Data Entry'!$AC$2:$AC$85,'Data Entry'!$AD$2:$AD$85,"Not Found")</f>
        <v>#N/A</v>
      </c>
      <c r="F4221" t="e">
        <f>IF(E4221="ORG 6 / ORG 1",_xlfn.XLOOKUP(D4221,'Zip Code Lookup'!$A$115:$A$148,'Zip Code Lookup'!$C$115:$C$148,"ORG 1"),"N/A")</f>
        <v>#N/A</v>
      </c>
    </row>
    <row r="4222" spans="5:6" x14ac:dyDescent="0.25">
      <c r="E4222" t="e">
        <f>_xlfn.XLOOKUP(_xlfn.XLOOKUP(D4222,'Zip Code Lookup'!$F$29:$F$1276,'Zip Code Lookup'!$G$29:$G$1276),'Data Entry'!$AC$2:$AC$85,'Data Entry'!$AD$2:$AD$85,"Not Found")</f>
        <v>#N/A</v>
      </c>
      <c r="F4222" t="e">
        <f>IF(E4222="ORG 6 / ORG 1",_xlfn.XLOOKUP(D4222,'Zip Code Lookup'!$A$115:$A$148,'Zip Code Lookup'!$C$115:$C$148,"ORG 1"),"N/A")</f>
        <v>#N/A</v>
      </c>
    </row>
    <row r="4223" spans="5:6" x14ac:dyDescent="0.25">
      <c r="E4223" t="e">
        <f>_xlfn.XLOOKUP(_xlfn.XLOOKUP(D4223,'Zip Code Lookup'!$F$29:$F$1276,'Zip Code Lookup'!$G$29:$G$1276),'Data Entry'!$AC$2:$AC$85,'Data Entry'!$AD$2:$AD$85,"Not Found")</f>
        <v>#N/A</v>
      </c>
      <c r="F4223" t="e">
        <f>IF(E4223="ORG 6 / ORG 1",_xlfn.XLOOKUP(D4223,'Zip Code Lookup'!$A$115:$A$148,'Zip Code Lookup'!$C$115:$C$148,"ORG 1"),"N/A")</f>
        <v>#N/A</v>
      </c>
    </row>
    <row r="4224" spans="5:6" x14ac:dyDescent="0.25">
      <c r="E4224" t="e">
        <f>_xlfn.XLOOKUP(_xlfn.XLOOKUP(D4224,'Zip Code Lookup'!$F$29:$F$1276,'Zip Code Lookup'!$G$29:$G$1276),'Data Entry'!$AC$2:$AC$85,'Data Entry'!$AD$2:$AD$85,"Not Found")</f>
        <v>#N/A</v>
      </c>
      <c r="F4224" t="e">
        <f>IF(E4224="ORG 6 / ORG 1",_xlfn.XLOOKUP(D4224,'Zip Code Lookup'!$A$115:$A$148,'Zip Code Lookup'!$C$115:$C$148,"ORG 1"),"N/A")</f>
        <v>#N/A</v>
      </c>
    </row>
    <row r="4225" spans="5:6" x14ac:dyDescent="0.25">
      <c r="E4225" t="e">
        <f>_xlfn.XLOOKUP(_xlfn.XLOOKUP(D4225,'Zip Code Lookup'!$F$29:$F$1276,'Zip Code Lookup'!$G$29:$G$1276),'Data Entry'!$AC$2:$AC$85,'Data Entry'!$AD$2:$AD$85,"Not Found")</f>
        <v>#N/A</v>
      </c>
      <c r="F4225" t="e">
        <f>IF(E4225="ORG 6 / ORG 1",_xlfn.XLOOKUP(D4225,'Zip Code Lookup'!$A$115:$A$148,'Zip Code Lookup'!$C$115:$C$148,"ORG 1"),"N/A")</f>
        <v>#N/A</v>
      </c>
    </row>
    <row r="4226" spans="5:6" x14ac:dyDescent="0.25">
      <c r="E4226" t="e">
        <f>_xlfn.XLOOKUP(_xlfn.XLOOKUP(D4226,'Zip Code Lookup'!$F$29:$F$1276,'Zip Code Lookup'!$G$29:$G$1276),'Data Entry'!$AC$2:$AC$85,'Data Entry'!$AD$2:$AD$85,"Not Found")</f>
        <v>#N/A</v>
      </c>
      <c r="F4226" t="e">
        <f>IF(E4226="ORG 6 / ORG 1",_xlfn.XLOOKUP(D4226,'Zip Code Lookup'!$A$115:$A$148,'Zip Code Lookup'!$C$115:$C$148,"ORG 1"),"N/A")</f>
        <v>#N/A</v>
      </c>
    </row>
    <row r="4227" spans="5:6" x14ac:dyDescent="0.25">
      <c r="E4227" t="e">
        <f>_xlfn.XLOOKUP(_xlfn.XLOOKUP(D4227,'Zip Code Lookup'!$F$29:$F$1276,'Zip Code Lookup'!$G$29:$G$1276),'Data Entry'!$AC$2:$AC$85,'Data Entry'!$AD$2:$AD$85,"Not Found")</f>
        <v>#N/A</v>
      </c>
      <c r="F4227" t="e">
        <f>IF(E4227="ORG 6 / ORG 1",_xlfn.XLOOKUP(D4227,'Zip Code Lookup'!$A$115:$A$148,'Zip Code Lookup'!$C$115:$C$148,"ORG 1"),"N/A")</f>
        <v>#N/A</v>
      </c>
    </row>
    <row r="4228" spans="5:6" x14ac:dyDescent="0.25">
      <c r="E4228" t="e">
        <f>_xlfn.XLOOKUP(_xlfn.XLOOKUP(D4228,'Zip Code Lookup'!$F$29:$F$1276,'Zip Code Lookup'!$G$29:$G$1276),'Data Entry'!$AC$2:$AC$85,'Data Entry'!$AD$2:$AD$85,"Not Found")</f>
        <v>#N/A</v>
      </c>
      <c r="F4228" t="e">
        <f>IF(E4228="ORG 6 / ORG 1",_xlfn.XLOOKUP(D4228,'Zip Code Lookup'!$A$115:$A$148,'Zip Code Lookup'!$C$115:$C$148,"ORG 1"),"N/A")</f>
        <v>#N/A</v>
      </c>
    </row>
    <row r="4229" spans="5:6" x14ac:dyDescent="0.25">
      <c r="E4229" t="e">
        <f>_xlfn.XLOOKUP(_xlfn.XLOOKUP(D4229,'Zip Code Lookup'!$F$29:$F$1276,'Zip Code Lookup'!$G$29:$G$1276),'Data Entry'!$AC$2:$AC$85,'Data Entry'!$AD$2:$AD$85,"Not Found")</f>
        <v>#N/A</v>
      </c>
      <c r="F4229" t="e">
        <f>IF(E4229="ORG 6 / ORG 1",_xlfn.XLOOKUP(D4229,'Zip Code Lookup'!$A$115:$A$148,'Zip Code Lookup'!$C$115:$C$148,"ORG 1"),"N/A")</f>
        <v>#N/A</v>
      </c>
    </row>
    <row r="4230" spans="5:6" x14ac:dyDescent="0.25">
      <c r="E4230" t="e">
        <f>_xlfn.XLOOKUP(_xlfn.XLOOKUP(D4230,'Zip Code Lookup'!$F$29:$F$1276,'Zip Code Lookup'!$G$29:$G$1276),'Data Entry'!$AC$2:$AC$85,'Data Entry'!$AD$2:$AD$85,"Not Found")</f>
        <v>#N/A</v>
      </c>
      <c r="F4230" t="e">
        <f>IF(E4230="ORG 6 / ORG 1",_xlfn.XLOOKUP(D4230,'Zip Code Lookup'!$A$115:$A$148,'Zip Code Lookup'!$C$115:$C$148,"ORG 1"),"N/A")</f>
        <v>#N/A</v>
      </c>
    </row>
    <row r="4231" spans="5:6" x14ac:dyDescent="0.25">
      <c r="E4231" t="e">
        <f>_xlfn.XLOOKUP(_xlfn.XLOOKUP(D4231,'Zip Code Lookup'!$F$29:$F$1276,'Zip Code Lookup'!$G$29:$G$1276),'Data Entry'!$AC$2:$AC$85,'Data Entry'!$AD$2:$AD$85,"Not Found")</f>
        <v>#N/A</v>
      </c>
      <c r="F4231" t="e">
        <f>IF(E4231="ORG 6 / ORG 1",_xlfn.XLOOKUP(D4231,'Zip Code Lookup'!$A$115:$A$148,'Zip Code Lookup'!$C$115:$C$148,"ORG 1"),"N/A")</f>
        <v>#N/A</v>
      </c>
    </row>
    <row r="4232" spans="5:6" x14ac:dyDescent="0.25">
      <c r="E4232" t="e">
        <f>_xlfn.XLOOKUP(_xlfn.XLOOKUP(D4232,'Zip Code Lookup'!$F$29:$F$1276,'Zip Code Lookup'!$G$29:$G$1276),'Data Entry'!$AC$2:$AC$85,'Data Entry'!$AD$2:$AD$85,"Not Found")</f>
        <v>#N/A</v>
      </c>
      <c r="F4232" t="e">
        <f>IF(E4232="ORG 6 / ORG 1",_xlfn.XLOOKUP(D4232,'Zip Code Lookup'!$A$115:$A$148,'Zip Code Lookup'!$C$115:$C$148,"ORG 1"),"N/A")</f>
        <v>#N/A</v>
      </c>
    </row>
    <row r="4233" spans="5:6" x14ac:dyDescent="0.25">
      <c r="E4233" t="e">
        <f>_xlfn.XLOOKUP(_xlfn.XLOOKUP(D4233,'Zip Code Lookup'!$F$29:$F$1276,'Zip Code Lookup'!$G$29:$G$1276),'Data Entry'!$AC$2:$AC$85,'Data Entry'!$AD$2:$AD$85,"Not Found")</f>
        <v>#N/A</v>
      </c>
      <c r="F4233" t="e">
        <f>IF(E4233="ORG 6 / ORG 1",_xlfn.XLOOKUP(D4233,'Zip Code Lookup'!$A$115:$A$148,'Zip Code Lookup'!$C$115:$C$148,"ORG 1"),"N/A")</f>
        <v>#N/A</v>
      </c>
    </row>
    <row r="4234" spans="5:6" x14ac:dyDescent="0.25">
      <c r="E4234" t="e">
        <f>_xlfn.XLOOKUP(_xlfn.XLOOKUP(D4234,'Zip Code Lookup'!$F$29:$F$1276,'Zip Code Lookup'!$G$29:$G$1276),'Data Entry'!$AC$2:$AC$85,'Data Entry'!$AD$2:$AD$85,"Not Found")</f>
        <v>#N/A</v>
      </c>
      <c r="F4234" t="e">
        <f>IF(E4234="ORG 6 / ORG 1",_xlfn.XLOOKUP(D4234,'Zip Code Lookup'!$A$115:$A$148,'Zip Code Lookup'!$C$115:$C$148,"ORG 1"),"N/A")</f>
        <v>#N/A</v>
      </c>
    </row>
    <row r="4235" spans="5:6" x14ac:dyDescent="0.25">
      <c r="E4235" t="e">
        <f>_xlfn.XLOOKUP(_xlfn.XLOOKUP(D4235,'Zip Code Lookup'!$F$29:$F$1276,'Zip Code Lookup'!$G$29:$G$1276),'Data Entry'!$AC$2:$AC$85,'Data Entry'!$AD$2:$AD$85,"Not Found")</f>
        <v>#N/A</v>
      </c>
      <c r="F4235" t="e">
        <f>IF(E4235="ORG 6 / ORG 1",_xlfn.XLOOKUP(D4235,'Zip Code Lookup'!$A$115:$A$148,'Zip Code Lookup'!$C$115:$C$148,"ORG 1"),"N/A")</f>
        <v>#N/A</v>
      </c>
    </row>
    <row r="4236" spans="5:6" x14ac:dyDescent="0.25">
      <c r="E4236" t="e">
        <f>_xlfn.XLOOKUP(_xlfn.XLOOKUP(D4236,'Zip Code Lookup'!$F$29:$F$1276,'Zip Code Lookup'!$G$29:$G$1276),'Data Entry'!$AC$2:$AC$85,'Data Entry'!$AD$2:$AD$85,"Not Found")</f>
        <v>#N/A</v>
      </c>
      <c r="F4236" t="e">
        <f>IF(E4236="ORG 6 / ORG 1",_xlfn.XLOOKUP(D4236,'Zip Code Lookup'!$A$115:$A$148,'Zip Code Lookup'!$C$115:$C$148,"ORG 1"),"N/A")</f>
        <v>#N/A</v>
      </c>
    </row>
    <row r="4237" spans="5:6" x14ac:dyDescent="0.25">
      <c r="E4237" t="e">
        <f>_xlfn.XLOOKUP(_xlfn.XLOOKUP(D4237,'Zip Code Lookup'!$F$29:$F$1276,'Zip Code Lookup'!$G$29:$G$1276),'Data Entry'!$AC$2:$AC$85,'Data Entry'!$AD$2:$AD$85,"Not Found")</f>
        <v>#N/A</v>
      </c>
      <c r="F4237" t="e">
        <f>IF(E4237="ORG 6 / ORG 1",_xlfn.XLOOKUP(D4237,'Zip Code Lookup'!$A$115:$A$148,'Zip Code Lookup'!$C$115:$C$148,"ORG 1"),"N/A")</f>
        <v>#N/A</v>
      </c>
    </row>
    <row r="4238" spans="5:6" x14ac:dyDescent="0.25">
      <c r="E4238" t="e">
        <f>_xlfn.XLOOKUP(_xlfn.XLOOKUP(D4238,'Zip Code Lookup'!$F$29:$F$1276,'Zip Code Lookup'!$G$29:$G$1276),'Data Entry'!$AC$2:$AC$85,'Data Entry'!$AD$2:$AD$85,"Not Found")</f>
        <v>#N/A</v>
      </c>
      <c r="F4238" t="e">
        <f>IF(E4238="ORG 6 / ORG 1",_xlfn.XLOOKUP(D4238,'Zip Code Lookup'!$A$115:$A$148,'Zip Code Lookup'!$C$115:$C$148,"ORG 1"),"N/A")</f>
        <v>#N/A</v>
      </c>
    </row>
    <row r="4239" spans="5:6" x14ac:dyDescent="0.25">
      <c r="E4239" t="e">
        <f>_xlfn.XLOOKUP(_xlfn.XLOOKUP(D4239,'Zip Code Lookup'!$F$29:$F$1276,'Zip Code Lookup'!$G$29:$G$1276),'Data Entry'!$AC$2:$AC$85,'Data Entry'!$AD$2:$AD$85,"Not Found")</f>
        <v>#N/A</v>
      </c>
      <c r="F4239" t="e">
        <f>IF(E4239="ORG 6 / ORG 1",_xlfn.XLOOKUP(D4239,'Zip Code Lookup'!$A$115:$A$148,'Zip Code Lookup'!$C$115:$C$148,"ORG 1"),"N/A")</f>
        <v>#N/A</v>
      </c>
    </row>
    <row r="4240" spans="5:6" x14ac:dyDescent="0.25">
      <c r="E4240" t="e">
        <f>_xlfn.XLOOKUP(_xlfn.XLOOKUP(D4240,'Zip Code Lookup'!$F$29:$F$1276,'Zip Code Lookup'!$G$29:$G$1276),'Data Entry'!$AC$2:$AC$85,'Data Entry'!$AD$2:$AD$85,"Not Found")</f>
        <v>#N/A</v>
      </c>
      <c r="F4240" t="e">
        <f>IF(E4240="ORG 6 / ORG 1",_xlfn.XLOOKUP(D4240,'Zip Code Lookup'!$A$115:$A$148,'Zip Code Lookup'!$C$115:$C$148,"ORG 1"),"N/A")</f>
        <v>#N/A</v>
      </c>
    </row>
    <row r="4241" spans="5:6" x14ac:dyDescent="0.25">
      <c r="E4241" t="e">
        <f>_xlfn.XLOOKUP(_xlfn.XLOOKUP(D4241,'Zip Code Lookup'!$F$29:$F$1276,'Zip Code Lookup'!$G$29:$G$1276),'Data Entry'!$AC$2:$AC$85,'Data Entry'!$AD$2:$AD$85,"Not Found")</f>
        <v>#N/A</v>
      </c>
      <c r="F4241" t="e">
        <f>IF(E4241="ORG 6 / ORG 1",_xlfn.XLOOKUP(D4241,'Zip Code Lookup'!$A$115:$A$148,'Zip Code Lookup'!$C$115:$C$148,"ORG 1"),"N/A")</f>
        <v>#N/A</v>
      </c>
    </row>
    <row r="4242" spans="5:6" x14ac:dyDescent="0.25">
      <c r="E4242" t="e">
        <f>_xlfn.XLOOKUP(_xlfn.XLOOKUP(D4242,'Zip Code Lookup'!$F$29:$F$1276,'Zip Code Lookup'!$G$29:$G$1276),'Data Entry'!$AC$2:$AC$85,'Data Entry'!$AD$2:$AD$85,"Not Found")</f>
        <v>#N/A</v>
      </c>
      <c r="F4242" t="e">
        <f>IF(E4242="ORG 6 / ORG 1",_xlfn.XLOOKUP(D4242,'Zip Code Lookup'!$A$115:$A$148,'Zip Code Lookup'!$C$115:$C$148,"ORG 1"),"N/A")</f>
        <v>#N/A</v>
      </c>
    </row>
    <row r="4243" spans="5:6" x14ac:dyDescent="0.25">
      <c r="E4243" t="e">
        <f>_xlfn.XLOOKUP(_xlfn.XLOOKUP(D4243,'Zip Code Lookup'!$F$29:$F$1276,'Zip Code Lookup'!$G$29:$G$1276),'Data Entry'!$AC$2:$AC$85,'Data Entry'!$AD$2:$AD$85,"Not Found")</f>
        <v>#N/A</v>
      </c>
      <c r="F4243" t="e">
        <f>IF(E4243="ORG 6 / ORG 1",_xlfn.XLOOKUP(D4243,'Zip Code Lookup'!$A$115:$A$148,'Zip Code Lookup'!$C$115:$C$148,"ORG 1"),"N/A")</f>
        <v>#N/A</v>
      </c>
    </row>
    <row r="4244" spans="5:6" x14ac:dyDescent="0.25">
      <c r="E4244" t="e">
        <f>_xlfn.XLOOKUP(_xlfn.XLOOKUP(D4244,'Zip Code Lookup'!$F$29:$F$1276,'Zip Code Lookup'!$G$29:$G$1276),'Data Entry'!$AC$2:$AC$85,'Data Entry'!$AD$2:$AD$85,"Not Found")</f>
        <v>#N/A</v>
      </c>
      <c r="F4244" t="e">
        <f>IF(E4244="ORG 6 / ORG 1",_xlfn.XLOOKUP(D4244,'Zip Code Lookup'!$A$115:$A$148,'Zip Code Lookup'!$C$115:$C$148,"ORG 1"),"N/A")</f>
        <v>#N/A</v>
      </c>
    </row>
    <row r="4245" spans="5:6" x14ac:dyDescent="0.25">
      <c r="E4245" t="e">
        <f>_xlfn.XLOOKUP(_xlfn.XLOOKUP(D4245,'Zip Code Lookup'!$F$29:$F$1276,'Zip Code Lookup'!$G$29:$G$1276),'Data Entry'!$AC$2:$AC$85,'Data Entry'!$AD$2:$AD$85,"Not Found")</f>
        <v>#N/A</v>
      </c>
      <c r="F4245" t="e">
        <f>IF(E4245="ORG 6 / ORG 1",_xlfn.XLOOKUP(D4245,'Zip Code Lookup'!$A$115:$A$148,'Zip Code Lookup'!$C$115:$C$148,"ORG 1"),"N/A")</f>
        <v>#N/A</v>
      </c>
    </row>
    <row r="4246" spans="5:6" x14ac:dyDescent="0.25">
      <c r="E4246" t="e">
        <f>_xlfn.XLOOKUP(_xlfn.XLOOKUP(D4246,'Zip Code Lookup'!$F$29:$F$1276,'Zip Code Lookup'!$G$29:$G$1276),'Data Entry'!$AC$2:$AC$85,'Data Entry'!$AD$2:$AD$85,"Not Found")</f>
        <v>#N/A</v>
      </c>
      <c r="F4246" t="e">
        <f>IF(E4246="ORG 6 / ORG 1",_xlfn.XLOOKUP(D4246,'Zip Code Lookup'!$A$115:$A$148,'Zip Code Lookup'!$C$115:$C$148,"ORG 1"),"N/A")</f>
        <v>#N/A</v>
      </c>
    </row>
    <row r="4247" spans="5:6" x14ac:dyDescent="0.25">
      <c r="E4247" t="e">
        <f>_xlfn.XLOOKUP(_xlfn.XLOOKUP(D4247,'Zip Code Lookup'!$F$29:$F$1276,'Zip Code Lookup'!$G$29:$G$1276),'Data Entry'!$AC$2:$AC$85,'Data Entry'!$AD$2:$AD$85,"Not Found")</f>
        <v>#N/A</v>
      </c>
      <c r="F4247" t="e">
        <f>IF(E4247="ORG 6 / ORG 1",_xlfn.XLOOKUP(D4247,'Zip Code Lookup'!$A$115:$A$148,'Zip Code Lookup'!$C$115:$C$148,"ORG 1"),"N/A")</f>
        <v>#N/A</v>
      </c>
    </row>
    <row r="4248" spans="5:6" x14ac:dyDescent="0.25">
      <c r="E4248" t="e">
        <f>_xlfn.XLOOKUP(_xlfn.XLOOKUP(D4248,'Zip Code Lookup'!$F$29:$F$1276,'Zip Code Lookup'!$G$29:$G$1276),'Data Entry'!$AC$2:$AC$85,'Data Entry'!$AD$2:$AD$85,"Not Found")</f>
        <v>#N/A</v>
      </c>
      <c r="F4248" t="e">
        <f>IF(E4248="ORG 6 / ORG 1",_xlfn.XLOOKUP(D4248,'Zip Code Lookup'!$A$115:$A$148,'Zip Code Lookup'!$C$115:$C$148,"ORG 1"),"N/A")</f>
        <v>#N/A</v>
      </c>
    </row>
    <row r="4249" spans="5:6" x14ac:dyDescent="0.25">
      <c r="E4249" t="e">
        <f>_xlfn.XLOOKUP(_xlfn.XLOOKUP(D4249,'Zip Code Lookup'!$F$29:$F$1276,'Zip Code Lookup'!$G$29:$G$1276),'Data Entry'!$AC$2:$AC$85,'Data Entry'!$AD$2:$AD$85,"Not Found")</f>
        <v>#N/A</v>
      </c>
      <c r="F4249" t="e">
        <f>IF(E4249="ORG 6 / ORG 1",_xlfn.XLOOKUP(D4249,'Zip Code Lookup'!$A$115:$A$148,'Zip Code Lookup'!$C$115:$C$148,"ORG 1"),"N/A")</f>
        <v>#N/A</v>
      </c>
    </row>
    <row r="4250" spans="5:6" x14ac:dyDescent="0.25">
      <c r="E4250" t="e">
        <f>_xlfn.XLOOKUP(_xlfn.XLOOKUP(D4250,'Zip Code Lookup'!$F$29:$F$1276,'Zip Code Lookup'!$G$29:$G$1276),'Data Entry'!$AC$2:$AC$85,'Data Entry'!$AD$2:$AD$85,"Not Found")</f>
        <v>#N/A</v>
      </c>
      <c r="F4250" t="e">
        <f>IF(E4250="ORG 6 / ORG 1",_xlfn.XLOOKUP(D4250,'Zip Code Lookup'!$A$115:$A$148,'Zip Code Lookup'!$C$115:$C$148,"ORG 1"),"N/A")</f>
        <v>#N/A</v>
      </c>
    </row>
    <row r="4251" spans="5:6" x14ac:dyDescent="0.25">
      <c r="E4251" t="e">
        <f>_xlfn.XLOOKUP(_xlfn.XLOOKUP(D4251,'Zip Code Lookup'!$F$29:$F$1276,'Zip Code Lookup'!$G$29:$G$1276),'Data Entry'!$AC$2:$AC$85,'Data Entry'!$AD$2:$AD$85,"Not Found")</f>
        <v>#N/A</v>
      </c>
      <c r="F4251" t="e">
        <f>IF(E4251="ORG 6 / ORG 1",_xlfn.XLOOKUP(D4251,'Zip Code Lookup'!$A$115:$A$148,'Zip Code Lookup'!$C$115:$C$148,"ORG 1"),"N/A")</f>
        <v>#N/A</v>
      </c>
    </row>
    <row r="4252" spans="5:6" x14ac:dyDescent="0.25">
      <c r="E4252" t="e">
        <f>_xlfn.XLOOKUP(_xlfn.XLOOKUP(D4252,'Zip Code Lookup'!$F$29:$F$1276,'Zip Code Lookup'!$G$29:$G$1276),'Data Entry'!$AC$2:$AC$85,'Data Entry'!$AD$2:$AD$85,"Not Found")</f>
        <v>#N/A</v>
      </c>
      <c r="F4252" t="e">
        <f>IF(E4252="ORG 6 / ORG 1",_xlfn.XLOOKUP(D4252,'Zip Code Lookup'!$A$115:$A$148,'Zip Code Lookup'!$C$115:$C$148,"ORG 1"),"N/A")</f>
        <v>#N/A</v>
      </c>
    </row>
    <row r="4253" spans="5:6" x14ac:dyDescent="0.25">
      <c r="E4253" t="e">
        <f>_xlfn.XLOOKUP(_xlfn.XLOOKUP(D4253,'Zip Code Lookup'!$F$29:$F$1276,'Zip Code Lookup'!$G$29:$G$1276),'Data Entry'!$AC$2:$AC$85,'Data Entry'!$AD$2:$AD$85,"Not Found")</f>
        <v>#N/A</v>
      </c>
      <c r="F4253" t="e">
        <f>IF(E4253="ORG 6 / ORG 1",_xlfn.XLOOKUP(D4253,'Zip Code Lookup'!$A$115:$A$148,'Zip Code Lookup'!$C$115:$C$148,"ORG 1"),"N/A")</f>
        <v>#N/A</v>
      </c>
    </row>
    <row r="4254" spans="5:6" x14ac:dyDescent="0.25">
      <c r="E4254" t="e">
        <f>_xlfn.XLOOKUP(_xlfn.XLOOKUP(D4254,'Zip Code Lookup'!$F$29:$F$1276,'Zip Code Lookup'!$G$29:$G$1276),'Data Entry'!$AC$2:$AC$85,'Data Entry'!$AD$2:$AD$85,"Not Found")</f>
        <v>#N/A</v>
      </c>
      <c r="F4254" t="e">
        <f>IF(E4254="ORG 6 / ORG 1",_xlfn.XLOOKUP(D4254,'Zip Code Lookup'!$A$115:$A$148,'Zip Code Lookup'!$C$115:$C$148,"ORG 1"),"N/A")</f>
        <v>#N/A</v>
      </c>
    </row>
    <row r="4255" spans="5:6" x14ac:dyDescent="0.25">
      <c r="E4255" t="e">
        <f>_xlfn.XLOOKUP(_xlfn.XLOOKUP(D4255,'Zip Code Lookup'!$F$29:$F$1276,'Zip Code Lookup'!$G$29:$G$1276),'Data Entry'!$AC$2:$AC$85,'Data Entry'!$AD$2:$AD$85,"Not Found")</f>
        <v>#N/A</v>
      </c>
      <c r="F4255" t="e">
        <f>IF(E4255="ORG 6 / ORG 1",_xlfn.XLOOKUP(D4255,'Zip Code Lookup'!$A$115:$A$148,'Zip Code Lookup'!$C$115:$C$148,"ORG 1"),"N/A")</f>
        <v>#N/A</v>
      </c>
    </row>
    <row r="4256" spans="5:6" x14ac:dyDescent="0.25">
      <c r="E4256" t="e">
        <f>_xlfn.XLOOKUP(_xlfn.XLOOKUP(D4256,'Zip Code Lookup'!$F$29:$F$1276,'Zip Code Lookup'!$G$29:$G$1276),'Data Entry'!$AC$2:$AC$85,'Data Entry'!$AD$2:$AD$85,"Not Found")</f>
        <v>#N/A</v>
      </c>
      <c r="F4256" t="e">
        <f>IF(E4256="ORG 6 / ORG 1",_xlfn.XLOOKUP(D4256,'Zip Code Lookup'!$A$115:$A$148,'Zip Code Lookup'!$C$115:$C$148,"ORG 1"),"N/A")</f>
        <v>#N/A</v>
      </c>
    </row>
    <row r="4257" spans="5:6" x14ac:dyDescent="0.25">
      <c r="E4257" t="e">
        <f>_xlfn.XLOOKUP(_xlfn.XLOOKUP(D4257,'Zip Code Lookup'!$F$29:$F$1276,'Zip Code Lookup'!$G$29:$G$1276),'Data Entry'!$AC$2:$AC$85,'Data Entry'!$AD$2:$AD$85,"Not Found")</f>
        <v>#N/A</v>
      </c>
      <c r="F4257" t="e">
        <f>IF(E4257="ORG 6 / ORG 1",_xlfn.XLOOKUP(D4257,'Zip Code Lookup'!$A$115:$A$148,'Zip Code Lookup'!$C$115:$C$148,"ORG 1"),"N/A")</f>
        <v>#N/A</v>
      </c>
    </row>
    <row r="4258" spans="5:6" x14ac:dyDescent="0.25">
      <c r="E4258" t="e">
        <f>_xlfn.XLOOKUP(_xlfn.XLOOKUP(D4258,'Zip Code Lookup'!$F$29:$F$1276,'Zip Code Lookup'!$G$29:$G$1276),'Data Entry'!$AC$2:$AC$85,'Data Entry'!$AD$2:$AD$85,"Not Found")</f>
        <v>#N/A</v>
      </c>
      <c r="F4258" t="e">
        <f>IF(E4258="ORG 6 / ORG 1",_xlfn.XLOOKUP(D4258,'Zip Code Lookup'!$A$115:$A$148,'Zip Code Lookup'!$C$115:$C$148,"ORG 1"),"N/A")</f>
        <v>#N/A</v>
      </c>
    </row>
    <row r="4259" spans="5:6" x14ac:dyDescent="0.25">
      <c r="E4259" t="e">
        <f>_xlfn.XLOOKUP(_xlfn.XLOOKUP(D4259,'Zip Code Lookup'!$F$29:$F$1276,'Zip Code Lookup'!$G$29:$G$1276),'Data Entry'!$AC$2:$AC$85,'Data Entry'!$AD$2:$AD$85,"Not Found")</f>
        <v>#N/A</v>
      </c>
      <c r="F4259" t="e">
        <f>IF(E4259="ORG 6 / ORG 1",_xlfn.XLOOKUP(D4259,'Zip Code Lookup'!$A$115:$A$148,'Zip Code Lookup'!$C$115:$C$148,"ORG 1"),"N/A")</f>
        <v>#N/A</v>
      </c>
    </row>
    <row r="4260" spans="5:6" x14ac:dyDescent="0.25">
      <c r="E4260" t="e">
        <f>_xlfn.XLOOKUP(_xlfn.XLOOKUP(D4260,'Zip Code Lookup'!$F$29:$F$1276,'Zip Code Lookup'!$G$29:$G$1276),'Data Entry'!$AC$2:$AC$85,'Data Entry'!$AD$2:$AD$85,"Not Found")</f>
        <v>#N/A</v>
      </c>
      <c r="F4260" t="e">
        <f>IF(E4260="ORG 6 / ORG 1",_xlfn.XLOOKUP(D4260,'Zip Code Lookup'!$A$115:$A$148,'Zip Code Lookup'!$C$115:$C$148,"ORG 1"),"N/A")</f>
        <v>#N/A</v>
      </c>
    </row>
    <row r="4261" spans="5:6" x14ac:dyDescent="0.25">
      <c r="E4261" t="e">
        <f>_xlfn.XLOOKUP(_xlfn.XLOOKUP(D4261,'Zip Code Lookup'!$F$29:$F$1276,'Zip Code Lookup'!$G$29:$G$1276),'Data Entry'!$AC$2:$AC$85,'Data Entry'!$AD$2:$AD$85,"Not Found")</f>
        <v>#N/A</v>
      </c>
      <c r="F4261" t="e">
        <f>IF(E4261="ORG 6 / ORG 1",_xlfn.XLOOKUP(D4261,'Zip Code Lookup'!$A$115:$A$148,'Zip Code Lookup'!$C$115:$C$148,"ORG 1"),"N/A")</f>
        <v>#N/A</v>
      </c>
    </row>
    <row r="4262" spans="5:6" x14ac:dyDescent="0.25">
      <c r="E4262" t="e">
        <f>_xlfn.XLOOKUP(_xlfn.XLOOKUP(D4262,'Zip Code Lookup'!$F$29:$F$1276,'Zip Code Lookup'!$G$29:$G$1276),'Data Entry'!$AC$2:$AC$85,'Data Entry'!$AD$2:$AD$85,"Not Found")</f>
        <v>#N/A</v>
      </c>
      <c r="F4262" t="e">
        <f>IF(E4262="ORG 6 / ORG 1",_xlfn.XLOOKUP(D4262,'Zip Code Lookup'!$A$115:$A$148,'Zip Code Lookup'!$C$115:$C$148,"ORG 1"),"N/A")</f>
        <v>#N/A</v>
      </c>
    </row>
    <row r="4263" spans="5:6" x14ac:dyDescent="0.25">
      <c r="E4263" t="e">
        <f>_xlfn.XLOOKUP(_xlfn.XLOOKUP(D4263,'Zip Code Lookup'!$F$29:$F$1276,'Zip Code Lookup'!$G$29:$G$1276),'Data Entry'!$AC$2:$AC$85,'Data Entry'!$AD$2:$AD$85,"Not Found")</f>
        <v>#N/A</v>
      </c>
      <c r="F4263" t="e">
        <f>IF(E4263="ORG 6 / ORG 1",_xlfn.XLOOKUP(D4263,'Zip Code Lookup'!$A$115:$A$148,'Zip Code Lookup'!$C$115:$C$148,"ORG 1"),"N/A")</f>
        <v>#N/A</v>
      </c>
    </row>
    <row r="4264" spans="5:6" x14ac:dyDescent="0.25">
      <c r="E4264" t="e">
        <f>_xlfn.XLOOKUP(_xlfn.XLOOKUP(D4264,'Zip Code Lookup'!$F$29:$F$1276,'Zip Code Lookup'!$G$29:$G$1276),'Data Entry'!$AC$2:$AC$85,'Data Entry'!$AD$2:$AD$85,"Not Found")</f>
        <v>#N/A</v>
      </c>
      <c r="F4264" t="e">
        <f>IF(E4264="ORG 6 / ORG 1",_xlfn.XLOOKUP(D4264,'Zip Code Lookup'!$A$115:$A$148,'Zip Code Lookup'!$C$115:$C$148,"ORG 1"),"N/A")</f>
        <v>#N/A</v>
      </c>
    </row>
    <row r="4265" spans="5:6" x14ac:dyDescent="0.25">
      <c r="E4265" t="e">
        <f>_xlfn.XLOOKUP(_xlfn.XLOOKUP(D4265,'Zip Code Lookup'!$F$29:$F$1276,'Zip Code Lookup'!$G$29:$G$1276),'Data Entry'!$AC$2:$AC$85,'Data Entry'!$AD$2:$AD$85,"Not Found")</f>
        <v>#N/A</v>
      </c>
      <c r="F4265" t="e">
        <f>IF(E4265="ORG 6 / ORG 1",_xlfn.XLOOKUP(D4265,'Zip Code Lookup'!$A$115:$A$148,'Zip Code Lookup'!$C$115:$C$148,"ORG 1"),"N/A")</f>
        <v>#N/A</v>
      </c>
    </row>
    <row r="4266" spans="5:6" x14ac:dyDescent="0.25">
      <c r="E4266" t="e">
        <f>_xlfn.XLOOKUP(_xlfn.XLOOKUP(D4266,'Zip Code Lookup'!$F$29:$F$1276,'Zip Code Lookup'!$G$29:$G$1276),'Data Entry'!$AC$2:$AC$85,'Data Entry'!$AD$2:$AD$85,"Not Found")</f>
        <v>#N/A</v>
      </c>
      <c r="F4266" t="e">
        <f>IF(E4266="ORG 6 / ORG 1",_xlfn.XLOOKUP(D4266,'Zip Code Lookup'!$A$115:$A$148,'Zip Code Lookup'!$C$115:$C$148,"ORG 1"),"N/A")</f>
        <v>#N/A</v>
      </c>
    </row>
    <row r="4267" spans="5:6" x14ac:dyDescent="0.25">
      <c r="E4267" t="e">
        <f>_xlfn.XLOOKUP(_xlfn.XLOOKUP(D4267,'Zip Code Lookup'!$F$29:$F$1276,'Zip Code Lookup'!$G$29:$G$1276),'Data Entry'!$AC$2:$AC$85,'Data Entry'!$AD$2:$AD$85,"Not Found")</f>
        <v>#N/A</v>
      </c>
      <c r="F4267" t="e">
        <f>IF(E4267="ORG 6 / ORG 1",_xlfn.XLOOKUP(D4267,'Zip Code Lookup'!$A$115:$A$148,'Zip Code Lookup'!$C$115:$C$148,"ORG 1"),"N/A")</f>
        <v>#N/A</v>
      </c>
    </row>
    <row r="4268" spans="5:6" x14ac:dyDescent="0.25">
      <c r="E4268" t="e">
        <f>_xlfn.XLOOKUP(_xlfn.XLOOKUP(D4268,'Zip Code Lookup'!$F$29:$F$1276,'Zip Code Lookup'!$G$29:$G$1276),'Data Entry'!$AC$2:$AC$85,'Data Entry'!$AD$2:$AD$85,"Not Found")</f>
        <v>#N/A</v>
      </c>
      <c r="F4268" t="e">
        <f>IF(E4268="ORG 6 / ORG 1",_xlfn.XLOOKUP(D4268,'Zip Code Lookup'!$A$115:$A$148,'Zip Code Lookup'!$C$115:$C$148,"ORG 1"),"N/A")</f>
        <v>#N/A</v>
      </c>
    </row>
    <row r="4269" spans="5:6" x14ac:dyDescent="0.25">
      <c r="E4269" t="e">
        <f>_xlfn.XLOOKUP(_xlfn.XLOOKUP(D4269,'Zip Code Lookup'!$F$29:$F$1276,'Zip Code Lookup'!$G$29:$G$1276),'Data Entry'!$AC$2:$AC$85,'Data Entry'!$AD$2:$AD$85,"Not Found")</f>
        <v>#N/A</v>
      </c>
      <c r="F4269" t="e">
        <f>IF(E4269="ORG 6 / ORG 1",_xlfn.XLOOKUP(D4269,'Zip Code Lookup'!$A$115:$A$148,'Zip Code Lookup'!$C$115:$C$148,"ORG 1"),"N/A")</f>
        <v>#N/A</v>
      </c>
    </row>
    <row r="4270" spans="5:6" x14ac:dyDescent="0.25">
      <c r="E4270" t="e">
        <f>_xlfn.XLOOKUP(_xlfn.XLOOKUP(D4270,'Zip Code Lookup'!$F$29:$F$1276,'Zip Code Lookup'!$G$29:$G$1276),'Data Entry'!$AC$2:$AC$85,'Data Entry'!$AD$2:$AD$85,"Not Found")</f>
        <v>#N/A</v>
      </c>
      <c r="F4270" t="e">
        <f>IF(E4270="ORG 6 / ORG 1",_xlfn.XLOOKUP(D4270,'Zip Code Lookup'!$A$115:$A$148,'Zip Code Lookup'!$C$115:$C$148,"ORG 1"),"N/A")</f>
        <v>#N/A</v>
      </c>
    </row>
    <row r="4271" spans="5:6" x14ac:dyDescent="0.25">
      <c r="E4271" t="e">
        <f>_xlfn.XLOOKUP(_xlfn.XLOOKUP(D4271,'Zip Code Lookup'!$F$29:$F$1276,'Zip Code Lookup'!$G$29:$G$1276),'Data Entry'!$AC$2:$AC$85,'Data Entry'!$AD$2:$AD$85,"Not Found")</f>
        <v>#N/A</v>
      </c>
      <c r="F4271" t="e">
        <f>IF(E4271="ORG 6 / ORG 1",_xlfn.XLOOKUP(D4271,'Zip Code Lookup'!$A$115:$A$148,'Zip Code Lookup'!$C$115:$C$148,"ORG 1"),"N/A")</f>
        <v>#N/A</v>
      </c>
    </row>
    <row r="4272" spans="5:6" x14ac:dyDescent="0.25">
      <c r="E4272" t="e">
        <f>_xlfn.XLOOKUP(_xlfn.XLOOKUP(D4272,'Zip Code Lookup'!$F$29:$F$1276,'Zip Code Lookup'!$G$29:$G$1276),'Data Entry'!$AC$2:$AC$85,'Data Entry'!$AD$2:$AD$85,"Not Found")</f>
        <v>#N/A</v>
      </c>
      <c r="F4272" t="e">
        <f>IF(E4272="ORG 6 / ORG 1",_xlfn.XLOOKUP(D4272,'Zip Code Lookup'!$A$115:$A$148,'Zip Code Lookup'!$C$115:$C$148,"ORG 1"),"N/A")</f>
        <v>#N/A</v>
      </c>
    </row>
    <row r="4273" spans="5:6" x14ac:dyDescent="0.25">
      <c r="E4273" t="e">
        <f>_xlfn.XLOOKUP(_xlfn.XLOOKUP(D4273,'Zip Code Lookup'!$F$29:$F$1276,'Zip Code Lookup'!$G$29:$G$1276),'Data Entry'!$AC$2:$AC$85,'Data Entry'!$AD$2:$AD$85,"Not Found")</f>
        <v>#N/A</v>
      </c>
      <c r="F4273" t="e">
        <f>IF(E4273="ORG 6 / ORG 1",_xlfn.XLOOKUP(D4273,'Zip Code Lookup'!$A$115:$A$148,'Zip Code Lookup'!$C$115:$C$148,"ORG 1"),"N/A")</f>
        <v>#N/A</v>
      </c>
    </row>
    <row r="4274" spans="5:6" x14ac:dyDescent="0.25">
      <c r="E4274" t="e">
        <f>_xlfn.XLOOKUP(_xlfn.XLOOKUP(D4274,'Zip Code Lookup'!$F$29:$F$1276,'Zip Code Lookup'!$G$29:$G$1276),'Data Entry'!$AC$2:$AC$85,'Data Entry'!$AD$2:$AD$85,"Not Found")</f>
        <v>#N/A</v>
      </c>
      <c r="F4274" t="e">
        <f>IF(E4274="ORG 6 / ORG 1",_xlfn.XLOOKUP(D4274,'Zip Code Lookup'!$A$115:$A$148,'Zip Code Lookup'!$C$115:$C$148,"ORG 1"),"N/A")</f>
        <v>#N/A</v>
      </c>
    </row>
    <row r="4275" spans="5:6" x14ac:dyDescent="0.25">
      <c r="E4275" t="e">
        <f>_xlfn.XLOOKUP(_xlfn.XLOOKUP(D4275,'Zip Code Lookup'!$F$29:$F$1276,'Zip Code Lookup'!$G$29:$G$1276),'Data Entry'!$AC$2:$AC$85,'Data Entry'!$AD$2:$AD$85,"Not Found")</f>
        <v>#N/A</v>
      </c>
      <c r="F4275" t="e">
        <f>IF(E4275="ORG 6 / ORG 1",_xlfn.XLOOKUP(D4275,'Zip Code Lookup'!$A$115:$A$148,'Zip Code Lookup'!$C$115:$C$148,"ORG 1"),"N/A")</f>
        <v>#N/A</v>
      </c>
    </row>
    <row r="4276" spans="5:6" x14ac:dyDescent="0.25">
      <c r="E4276" t="e">
        <f>_xlfn.XLOOKUP(_xlfn.XLOOKUP(D4276,'Zip Code Lookup'!$F$29:$F$1276,'Zip Code Lookup'!$G$29:$G$1276),'Data Entry'!$AC$2:$AC$85,'Data Entry'!$AD$2:$AD$85,"Not Found")</f>
        <v>#N/A</v>
      </c>
      <c r="F4276" t="e">
        <f>IF(E4276="ORG 6 / ORG 1",_xlfn.XLOOKUP(D4276,'Zip Code Lookup'!$A$115:$A$148,'Zip Code Lookup'!$C$115:$C$148,"ORG 1"),"N/A")</f>
        <v>#N/A</v>
      </c>
    </row>
    <row r="4277" spans="5:6" x14ac:dyDescent="0.25">
      <c r="E4277" t="e">
        <f>_xlfn.XLOOKUP(_xlfn.XLOOKUP(D4277,'Zip Code Lookup'!$F$29:$F$1276,'Zip Code Lookup'!$G$29:$G$1276),'Data Entry'!$AC$2:$AC$85,'Data Entry'!$AD$2:$AD$85,"Not Found")</f>
        <v>#N/A</v>
      </c>
      <c r="F4277" t="e">
        <f>IF(E4277="ORG 6 / ORG 1",_xlfn.XLOOKUP(D4277,'Zip Code Lookup'!$A$115:$A$148,'Zip Code Lookup'!$C$115:$C$148,"ORG 1"),"N/A")</f>
        <v>#N/A</v>
      </c>
    </row>
    <row r="4278" spans="5:6" x14ac:dyDescent="0.25">
      <c r="E4278" t="e">
        <f>_xlfn.XLOOKUP(_xlfn.XLOOKUP(D4278,'Zip Code Lookup'!$F$29:$F$1276,'Zip Code Lookup'!$G$29:$G$1276),'Data Entry'!$AC$2:$AC$85,'Data Entry'!$AD$2:$AD$85,"Not Found")</f>
        <v>#N/A</v>
      </c>
      <c r="F4278" t="e">
        <f>IF(E4278="ORG 6 / ORG 1",_xlfn.XLOOKUP(D4278,'Zip Code Lookup'!$A$115:$A$148,'Zip Code Lookup'!$C$115:$C$148,"ORG 1"),"N/A")</f>
        <v>#N/A</v>
      </c>
    </row>
    <row r="4279" spans="5:6" x14ac:dyDescent="0.25">
      <c r="E4279" t="e">
        <f>_xlfn.XLOOKUP(_xlfn.XLOOKUP(D4279,'Zip Code Lookup'!$F$29:$F$1276,'Zip Code Lookup'!$G$29:$G$1276),'Data Entry'!$AC$2:$AC$85,'Data Entry'!$AD$2:$AD$85,"Not Found")</f>
        <v>#N/A</v>
      </c>
      <c r="F4279" t="e">
        <f>IF(E4279="ORG 6 / ORG 1",_xlfn.XLOOKUP(D4279,'Zip Code Lookup'!$A$115:$A$148,'Zip Code Lookup'!$C$115:$C$148,"ORG 1"),"N/A")</f>
        <v>#N/A</v>
      </c>
    </row>
    <row r="4280" spans="5:6" x14ac:dyDescent="0.25">
      <c r="E4280" t="e">
        <f>_xlfn.XLOOKUP(_xlfn.XLOOKUP(D4280,'Zip Code Lookup'!$F$29:$F$1276,'Zip Code Lookup'!$G$29:$G$1276),'Data Entry'!$AC$2:$AC$85,'Data Entry'!$AD$2:$AD$85,"Not Found")</f>
        <v>#N/A</v>
      </c>
      <c r="F4280" t="e">
        <f>IF(E4280="ORG 6 / ORG 1",_xlfn.XLOOKUP(D4280,'Zip Code Lookup'!$A$115:$A$148,'Zip Code Lookup'!$C$115:$C$148,"ORG 1"),"N/A")</f>
        <v>#N/A</v>
      </c>
    </row>
    <row r="4281" spans="5:6" x14ac:dyDescent="0.25">
      <c r="E4281" t="e">
        <f>_xlfn.XLOOKUP(_xlfn.XLOOKUP(D4281,'Zip Code Lookup'!$F$29:$F$1276,'Zip Code Lookup'!$G$29:$G$1276),'Data Entry'!$AC$2:$AC$85,'Data Entry'!$AD$2:$AD$85,"Not Found")</f>
        <v>#N/A</v>
      </c>
      <c r="F4281" t="e">
        <f>IF(E4281="ORG 6 / ORG 1",_xlfn.XLOOKUP(D4281,'Zip Code Lookup'!$A$115:$A$148,'Zip Code Lookup'!$C$115:$C$148,"ORG 1"),"N/A")</f>
        <v>#N/A</v>
      </c>
    </row>
    <row r="4282" spans="5:6" x14ac:dyDescent="0.25">
      <c r="E4282" t="e">
        <f>_xlfn.XLOOKUP(_xlfn.XLOOKUP(D4282,'Zip Code Lookup'!$F$29:$F$1276,'Zip Code Lookup'!$G$29:$G$1276),'Data Entry'!$AC$2:$AC$85,'Data Entry'!$AD$2:$AD$85,"Not Found")</f>
        <v>#N/A</v>
      </c>
      <c r="F4282" t="e">
        <f>IF(E4282="ORG 6 / ORG 1",_xlfn.XLOOKUP(D4282,'Zip Code Lookup'!$A$115:$A$148,'Zip Code Lookup'!$C$115:$C$148,"ORG 1"),"N/A")</f>
        <v>#N/A</v>
      </c>
    </row>
    <row r="4283" spans="5:6" x14ac:dyDescent="0.25">
      <c r="E4283" t="e">
        <f>_xlfn.XLOOKUP(_xlfn.XLOOKUP(D4283,'Zip Code Lookup'!$F$29:$F$1276,'Zip Code Lookup'!$G$29:$G$1276),'Data Entry'!$AC$2:$AC$85,'Data Entry'!$AD$2:$AD$85,"Not Found")</f>
        <v>#N/A</v>
      </c>
      <c r="F4283" t="e">
        <f>IF(E4283="ORG 6 / ORG 1",_xlfn.XLOOKUP(D4283,'Zip Code Lookup'!$A$115:$A$148,'Zip Code Lookup'!$C$115:$C$148,"ORG 1"),"N/A")</f>
        <v>#N/A</v>
      </c>
    </row>
    <row r="4284" spans="5:6" x14ac:dyDescent="0.25">
      <c r="E4284" t="e">
        <f>_xlfn.XLOOKUP(_xlfn.XLOOKUP(D4284,'Zip Code Lookup'!$F$29:$F$1276,'Zip Code Lookup'!$G$29:$G$1276),'Data Entry'!$AC$2:$AC$85,'Data Entry'!$AD$2:$AD$85,"Not Found")</f>
        <v>#N/A</v>
      </c>
      <c r="F4284" t="e">
        <f>IF(E4284="ORG 6 / ORG 1",_xlfn.XLOOKUP(D4284,'Zip Code Lookup'!$A$115:$A$148,'Zip Code Lookup'!$C$115:$C$148,"ORG 1"),"N/A")</f>
        <v>#N/A</v>
      </c>
    </row>
    <row r="4285" spans="5:6" x14ac:dyDescent="0.25">
      <c r="E4285" t="e">
        <f>_xlfn.XLOOKUP(_xlfn.XLOOKUP(D4285,'Zip Code Lookup'!$F$29:$F$1276,'Zip Code Lookup'!$G$29:$G$1276),'Data Entry'!$AC$2:$AC$85,'Data Entry'!$AD$2:$AD$85,"Not Found")</f>
        <v>#N/A</v>
      </c>
      <c r="F4285" t="e">
        <f>IF(E4285="ORG 6 / ORG 1",_xlfn.XLOOKUP(D4285,'Zip Code Lookup'!$A$115:$A$148,'Zip Code Lookup'!$C$115:$C$148,"ORG 1"),"N/A")</f>
        <v>#N/A</v>
      </c>
    </row>
    <row r="4286" spans="5:6" x14ac:dyDescent="0.25">
      <c r="E4286" t="e">
        <f>_xlfn.XLOOKUP(_xlfn.XLOOKUP(D4286,'Zip Code Lookup'!$F$29:$F$1276,'Zip Code Lookup'!$G$29:$G$1276),'Data Entry'!$AC$2:$AC$85,'Data Entry'!$AD$2:$AD$85,"Not Found")</f>
        <v>#N/A</v>
      </c>
      <c r="F4286" t="e">
        <f>IF(E4286="ORG 6 / ORG 1",_xlfn.XLOOKUP(D4286,'Zip Code Lookup'!$A$115:$A$148,'Zip Code Lookup'!$C$115:$C$148,"ORG 1"),"N/A")</f>
        <v>#N/A</v>
      </c>
    </row>
    <row r="4287" spans="5:6" x14ac:dyDescent="0.25">
      <c r="E4287" t="e">
        <f>_xlfn.XLOOKUP(_xlfn.XLOOKUP(D4287,'Zip Code Lookup'!$F$29:$F$1276,'Zip Code Lookup'!$G$29:$G$1276),'Data Entry'!$AC$2:$AC$85,'Data Entry'!$AD$2:$AD$85,"Not Found")</f>
        <v>#N/A</v>
      </c>
      <c r="F4287" t="e">
        <f>IF(E4287="ORG 6 / ORG 1",_xlfn.XLOOKUP(D4287,'Zip Code Lookup'!$A$115:$A$148,'Zip Code Lookup'!$C$115:$C$148,"ORG 1"),"N/A")</f>
        <v>#N/A</v>
      </c>
    </row>
    <row r="4288" spans="5:6" x14ac:dyDescent="0.25">
      <c r="E4288" t="e">
        <f>_xlfn.XLOOKUP(_xlfn.XLOOKUP(D4288,'Zip Code Lookup'!$F$29:$F$1276,'Zip Code Lookup'!$G$29:$G$1276),'Data Entry'!$AC$2:$AC$85,'Data Entry'!$AD$2:$AD$85,"Not Found")</f>
        <v>#N/A</v>
      </c>
      <c r="F4288" t="e">
        <f>IF(E4288="ORG 6 / ORG 1",_xlfn.XLOOKUP(D4288,'Zip Code Lookup'!$A$115:$A$148,'Zip Code Lookup'!$C$115:$C$148,"ORG 1"),"N/A")</f>
        <v>#N/A</v>
      </c>
    </row>
    <row r="4289" spans="5:6" x14ac:dyDescent="0.25">
      <c r="E4289" t="e">
        <f>_xlfn.XLOOKUP(_xlfn.XLOOKUP(D4289,'Zip Code Lookup'!$F$29:$F$1276,'Zip Code Lookup'!$G$29:$G$1276),'Data Entry'!$AC$2:$AC$85,'Data Entry'!$AD$2:$AD$85,"Not Found")</f>
        <v>#N/A</v>
      </c>
      <c r="F4289" t="e">
        <f>IF(E4289="ORG 6 / ORG 1",_xlfn.XLOOKUP(D4289,'Zip Code Lookup'!$A$115:$A$148,'Zip Code Lookup'!$C$115:$C$148,"ORG 1"),"N/A")</f>
        <v>#N/A</v>
      </c>
    </row>
    <row r="4290" spans="5:6" x14ac:dyDescent="0.25">
      <c r="E4290" t="e">
        <f>_xlfn.XLOOKUP(_xlfn.XLOOKUP(D4290,'Zip Code Lookup'!$F$29:$F$1276,'Zip Code Lookup'!$G$29:$G$1276),'Data Entry'!$AC$2:$AC$85,'Data Entry'!$AD$2:$AD$85,"Not Found")</f>
        <v>#N/A</v>
      </c>
      <c r="F4290" t="e">
        <f>IF(E4290="ORG 6 / ORG 1",_xlfn.XLOOKUP(D4290,'Zip Code Lookup'!$A$115:$A$148,'Zip Code Lookup'!$C$115:$C$148,"ORG 1"),"N/A")</f>
        <v>#N/A</v>
      </c>
    </row>
    <row r="4291" spans="5:6" x14ac:dyDescent="0.25">
      <c r="E4291" t="e">
        <f>_xlfn.XLOOKUP(_xlfn.XLOOKUP(D4291,'Zip Code Lookup'!$F$29:$F$1276,'Zip Code Lookup'!$G$29:$G$1276),'Data Entry'!$AC$2:$AC$85,'Data Entry'!$AD$2:$AD$85,"Not Found")</f>
        <v>#N/A</v>
      </c>
      <c r="F4291" t="e">
        <f>IF(E4291="ORG 6 / ORG 1",_xlfn.XLOOKUP(D4291,'Zip Code Lookup'!$A$115:$A$148,'Zip Code Lookup'!$C$115:$C$148,"ORG 1"),"N/A")</f>
        <v>#N/A</v>
      </c>
    </row>
    <row r="4292" spans="5:6" x14ac:dyDescent="0.25">
      <c r="E4292" t="e">
        <f>_xlfn.XLOOKUP(_xlfn.XLOOKUP(D4292,'Zip Code Lookup'!$F$29:$F$1276,'Zip Code Lookup'!$G$29:$G$1276),'Data Entry'!$AC$2:$AC$85,'Data Entry'!$AD$2:$AD$85,"Not Found")</f>
        <v>#N/A</v>
      </c>
      <c r="F4292" t="e">
        <f>IF(E4292="ORG 6 / ORG 1",_xlfn.XLOOKUP(D4292,'Zip Code Lookup'!$A$115:$A$148,'Zip Code Lookup'!$C$115:$C$148,"ORG 1"),"N/A")</f>
        <v>#N/A</v>
      </c>
    </row>
    <row r="4293" spans="5:6" x14ac:dyDescent="0.25">
      <c r="E4293" t="e">
        <f>_xlfn.XLOOKUP(_xlfn.XLOOKUP(D4293,'Zip Code Lookup'!$F$29:$F$1276,'Zip Code Lookup'!$G$29:$G$1276),'Data Entry'!$AC$2:$AC$85,'Data Entry'!$AD$2:$AD$85,"Not Found")</f>
        <v>#N/A</v>
      </c>
      <c r="F4293" t="e">
        <f>IF(E4293="ORG 6 / ORG 1",_xlfn.XLOOKUP(D4293,'Zip Code Lookup'!$A$115:$A$148,'Zip Code Lookup'!$C$115:$C$148,"ORG 1"),"N/A")</f>
        <v>#N/A</v>
      </c>
    </row>
    <row r="4294" spans="5:6" x14ac:dyDescent="0.25">
      <c r="E4294" t="e">
        <f>_xlfn.XLOOKUP(_xlfn.XLOOKUP(D4294,'Zip Code Lookup'!$F$29:$F$1276,'Zip Code Lookup'!$G$29:$G$1276),'Data Entry'!$AC$2:$AC$85,'Data Entry'!$AD$2:$AD$85,"Not Found")</f>
        <v>#N/A</v>
      </c>
      <c r="F4294" t="e">
        <f>IF(E4294="ORG 6 / ORG 1",_xlfn.XLOOKUP(D4294,'Zip Code Lookup'!$A$115:$A$148,'Zip Code Lookup'!$C$115:$C$148,"ORG 1"),"N/A")</f>
        <v>#N/A</v>
      </c>
    </row>
    <row r="4295" spans="5:6" x14ac:dyDescent="0.25">
      <c r="E4295" t="e">
        <f>_xlfn.XLOOKUP(_xlfn.XLOOKUP(D4295,'Zip Code Lookup'!$F$29:$F$1276,'Zip Code Lookup'!$G$29:$G$1276),'Data Entry'!$AC$2:$AC$85,'Data Entry'!$AD$2:$AD$85,"Not Found")</f>
        <v>#N/A</v>
      </c>
      <c r="F4295" t="e">
        <f>IF(E4295="ORG 6 / ORG 1",_xlfn.XLOOKUP(D4295,'Zip Code Lookup'!$A$115:$A$148,'Zip Code Lookup'!$C$115:$C$148,"ORG 1"),"N/A")</f>
        <v>#N/A</v>
      </c>
    </row>
    <row r="4296" spans="5:6" x14ac:dyDescent="0.25">
      <c r="E4296" t="e">
        <f>_xlfn.XLOOKUP(_xlfn.XLOOKUP(D4296,'Zip Code Lookup'!$F$29:$F$1276,'Zip Code Lookup'!$G$29:$G$1276),'Data Entry'!$AC$2:$AC$85,'Data Entry'!$AD$2:$AD$85,"Not Found")</f>
        <v>#N/A</v>
      </c>
      <c r="F4296" t="e">
        <f>IF(E4296="ORG 6 / ORG 1",_xlfn.XLOOKUP(D4296,'Zip Code Lookup'!$A$115:$A$148,'Zip Code Lookup'!$C$115:$C$148,"ORG 1"),"N/A")</f>
        <v>#N/A</v>
      </c>
    </row>
    <row r="4297" spans="5:6" x14ac:dyDescent="0.25">
      <c r="E4297" t="e">
        <f>_xlfn.XLOOKUP(_xlfn.XLOOKUP(D4297,'Zip Code Lookup'!$F$29:$F$1276,'Zip Code Lookup'!$G$29:$G$1276),'Data Entry'!$AC$2:$AC$85,'Data Entry'!$AD$2:$AD$85,"Not Found")</f>
        <v>#N/A</v>
      </c>
      <c r="F4297" t="e">
        <f>IF(E4297="ORG 6 / ORG 1",_xlfn.XLOOKUP(D4297,'Zip Code Lookup'!$A$115:$A$148,'Zip Code Lookup'!$C$115:$C$148,"ORG 1"),"N/A")</f>
        <v>#N/A</v>
      </c>
    </row>
    <row r="4298" spans="5:6" x14ac:dyDescent="0.25">
      <c r="E4298" t="e">
        <f>_xlfn.XLOOKUP(_xlfn.XLOOKUP(D4298,'Zip Code Lookup'!$F$29:$F$1276,'Zip Code Lookup'!$G$29:$G$1276),'Data Entry'!$AC$2:$AC$85,'Data Entry'!$AD$2:$AD$85,"Not Found")</f>
        <v>#N/A</v>
      </c>
      <c r="F4298" t="e">
        <f>IF(E4298="ORG 6 / ORG 1",_xlfn.XLOOKUP(D4298,'Zip Code Lookup'!$A$115:$A$148,'Zip Code Lookup'!$C$115:$C$148,"ORG 1"),"N/A")</f>
        <v>#N/A</v>
      </c>
    </row>
    <row r="4299" spans="5:6" x14ac:dyDescent="0.25">
      <c r="E4299" t="e">
        <f>_xlfn.XLOOKUP(_xlfn.XLOOKUP(D4299,'Zip Code Lookup'!$F$29:$F$1276,'Zip Code Lookup'!$G$29:$G$1276),'Data Entry'!$AC$2:$AC$85,'Data Entry'!$AD$2:$AD$85,"Not Found")</f>
        <v>#N/A</v>
      </c>
      <c r="F4299" t="e">
        <f>IF(E4299="ORG 6 / ORG 1",_xlfn.XLOOKUP(D4299,'Zip Code Lookup'!$A$115:$A$148,'Zip Code Lookup'!$C$115:$C$148,"ORG 1"),"N/A")</f>
        <v>#N/A</v>
      </c>
    </row>
    <row r="4300" spans="5:6" x14ac:dyDescent="0.25">
      <c r="E4300" t="e">
        <f>_xlfn.XLOOKUP(_xlfn.XLOOKUP(D4300,'Zip Code Lookup'!$F$29:$F$1276,'Zip Code Lookup'!$G$29:$G$1276),'Data Entry'!$AC$2:$AC$85,'Data Entry'!$AD$2:$AD$85,"Not Found")</f>
        <v>#N/A</v>
      </c>
      <c r="F4300" t="e">
        <f>IF(E4300="ORG 6 / ORG 1",_xlfn.XLOOKUP(D4300,'Zip Code Lookup'!$A$115:$A$148,'Zip Code Lookup'!$C$115:$C$148,"ORG 1"),"N/A")</f>
        <v>#N/A</v>
      </c>
    </row>
    <row r="4301" spans="5:6" x14ac:dyDescent="0.25">
      <c r="E4301" t="e">
        <f>_xlfn.XLOOKUP(_xlfn.XLOOKUP(D4301,'Zip Code Lookup'!$F$29:$F$1276,'Zip Code Lookup'!$G$29:$G$1276),'Data Entry'!$AC$2:$AC$85,'Data Entry'!$AD$2:$AD$85,"Not Found")</f>
        <v>#N/A</v>
      </c>
      <c r="F4301" t="e">
        <f>IF(E4301="ORG 6 / ORG 1",_xlfn.XLOOKUP(D4301,'Zip Code Lookup'!$A$115:$A$148,'Zip Code Lookup'!$C$115:$C$148,"ORG 1"),"N/A")</f>
        <v>#N/A</v>
      </c>
    </row>
    <row r="4302" spans="5:6" x14ac:dyDescent="0.25">
      <c r="E4302" t="e">
        <f>_xlfn.XLOOKUP(_xlfn.XLOOKUP(D4302,'Zip Code Lookup'!$F$29:$F$1276,'Zip Code Lookup'!$G$29:$G$1276),'Data Entry'!$AC$2:$AC$85,'Data Entry'!$AD$2:$AD$85,"Not Found")</f>
        <v>#N/A</v>
      </c>
      <c r="F4302" t="e">
        <f>IF(E4302="ORG 6 / ORG 1",_xlfn.XLOOKUP(D4302,'Zip Code Lookup'!$A$115:$A$148,'Zip Code Lookup'!$C$115:$C$148,"ORG 1"),"N/A")</f>
        <v>#N/A</v>
      </c>
    </row>
    <row r="4303" spans="5:6" x14ac:dyDescent="0.25">
      <c r="E4303" t="e">
        <f>_xlfn.XLOOKUP(_xlfn.XLOOKUP(D4303,'Zip Code Lookup'!$F$29:$F$1276,'Zip Code Lookup'!$G$29:$G$1276),'Data Entry'!$AC$2:$AC$85,'Data Entry'!$AD$2:$AD$85,"Not Found")</f>
        <v>#N/A</v>
      </c>
      <c r="F4303" t="e">
        <f>IF(E4303="ORG 6 / ORG 1",_xlfn.XLOOKUP(D4303,'Zip Code Lookup'!$A$115:$A$148,'Zip Code Lookup'!$C$115:$C$148,"ORG 1"),"N/A")</f>
        <v>#N/A</v>
      </c>
    </row>
    <row r="4304" spans="5:6" x14ac:dyDescent="0.25">
      <c r="E4304" t="e">
        <f>_xlfn.XLOOKUP(_xlfn.XLOOKUP(D4304,'Zip Code Lookup'!$F$29:$F$1276,'Zip Code Lookup'!$G$29:$G$1276),'Data Entry'!$AC$2:$AC$85,'Data Entry'!$AD$2:$AD$85,"Not Found")</f>
        <v>#N/A</v>
      </c>
      <c r="F4304" t="e">
        <f>IF(E4304="ORG 6 / ORG 1",_xlfn.XLOOKUP(D4304,'Zip Code Lookup'!$A$115:$A$148,'Zip Code Lookup'!$C$115:$C$148,"ORG 1"),"N/A")</f>
        <v>#N/A</v>
      </c>
    </row>
    <row r="4305" spans="5:6" x14ac:dyDescent="0.25">
      <c r="E4305" t="e">
        <f>_xlfn.XLOOKUP(_xlfn.XLOOKUP(D4305,'Zip Code Lookup'!$F$29:$F$1276,'Zip Code Lookup'!$G$29:$G$1276),'Data Entry'!$AC$2:$AC$85,'Data Entry'!$AD$2:$AD$85,"Not Found")</f>
        <v>#N/A</v>
      </c>
      <c r="F4305" t="e">
        <f>IF(E4305="ORG 6 / ORG 1",_xlfn.XLOOKUP(D4305,'Zip Code Lookup'!$A$115:$A$148,'Zip Code Lookup'!$C$115:$C$148,"ORG 1"),"N/A")</f>
        <v>#N/A</v>
      </c>
    </row>
    <row r="4306" spans="5:6" x14ac:dyDescent="0.25">
      <c r="E4306" t="e">
        <f>_xlfn.XLOOKUP(_xlfn.XLOOKUP(D4306,'Zip Code Lookup'!$F$29:$F$1276,'Zip Code Lookup'!$G$29:$G$1276),'Data Entry'!$AC$2:$AC$85,'Data Entry'!$AD$2:$AD$85,"Not Found")</f>
        <v>#N/A</v>
      </c>
      <c r="F4306" t="e">
        <f>IF(E4306="ORG 6 / ORG 1",_xlfn.XLOOKUP(D4306,'Zip Code Lookup'!$A$115:$A$148,'Zip Code Lookup'!$C$115:$C$148,"ORG 1"),"N/A")</f>
        <v>#N/A</v>
      </c>
    </row>
    <row r="4307" spans="5:6" x14ac:dyDescent="0.25">
      <c r="E4307" t="e">
        <f>_xlfn.XLOOKUP(_xlfn.XLOOKUP(D4307,'Zip Code Lookup'!$F$29:$F$1276,'Zip Code Lookup'!$G$29:$G$1276),'Data Entry'!$AC$2:$AC$85,'Data Entry'!$AD$2:$AD$85,"Not Found")</f>
        <v>#N/A</v>
      </c>
      <c r="F4307" t="e">
        <f>IF(E4307="ORG 6 / ORG 1",_xlfn.XLOOKUP(D4307,'Zip Code Lookup'!$A$115:$A$148,'Zip Code Lookup'!$C$115:$C$148,"ORG 1"),"N/A")</f>
        <v>#N/A</v>
      </c>
    </row>
    <row r="4308" spans="5:6" x14ac:dyDescent="0.25">
      <c r="E4308" t="e">
        <f>_xlfn.XLOOKUP(_xlfn.XLOOKUP(D4308,'Zip Code Lookup'!$F$29:$F$1276,'Zip Code Lookup'!$G$29:$G$1276),'Data Entry'!$AC$2:$AC$85,'Data Entry'!$AD$2:$AD$85,"Not Found")</f>
        <v>#N/A</v>
      </c>
      <c r="F4308" t="e">
        <f>IF(E4308="ORG 6 / ORG 1",_xlfn.XLOOKUP(D4308,'Zip Code Lookup'!$A$115:$A$148,'Zip Code Lookup'!$C$115:$C$148,"ORG 1"),"N/A")</f>
        <v>#N/A</v>
      </c>
    </row>
    <row r="4309" spans="5:6" x14ac:dyDescent="0.25">
      <c r="E4309" t="e">
        <f>_xlfn.XLOOKUP(_xlfn.XLOOKUP(D4309,'Zip Code Lookup'!$F$29:$F$1276,'Zip Code Lookup'!$G$29:$G$1276),'Data Entry'!$AC$2:$AC$85,'Data Entry'!$AD$2:$AD$85,"Not Found")</f>
        <v>#N/A</v>
      </c>
      <c r="F4309" t="e">
        <f>IF(E4309="ORG 6 / ORG 1",_xlfn.XLOOKUP(D4309,'Zip Code Lookup'!$A$115:$A$148,'Zip Code Lookup'!$C$115:$C$148,"ORG 1"),"N/A")</f>
        <v>#N/A</v>
      </c>
    </row>
    <row r="4310" spans="5:6" x14ac:dyDescent="0.25">
      <c r="E4310" t="e">
        <f>_xlfn.XLOOKUP(_xlfn.XLOOKUP(D4310,'Zip Code Lookup'!$F$29:$F$1276,'Zip Code Lookup'!$G$29:$G$1276),'Data Entry'!$AC$2:$AC$85,'Data Entry'!$AD$2:$AD$85,"Not Found")</f>
        <v>#N/A</v>
      </c>
      <c r="F4310" t="e">
        <f>IF(E4310="ORG 6 / ORG 1",_xlfn.XLOOKUP(D4310,'Zip Code Lookup'!$A$115:$A$148,'Zip Code Lookup'!$C$115:$C$148,"ORG 1"),"N/A")</f>
        <v>#N/A</v>
      </c>
    </row>
    <row r="4311" spans="5:6" x14ac:dyDescent="0.25">
      <c r="E4311" t="e">
        <f>_xlfn.XLOOKUP(_xlfn.XLOOKUP(D4311,'Zip Code Lookup'!$F$29:$F$1276,'Zip Code Lookup'!$G$29:$G$1276),'Data Entry'!$AC$2:$AC$85,'Data Entry'!$AD$2:$AD$85,"Not Found")</f>
        <v>#N/A</v>
      </c>
      <c r="F4311" t="e">
        <f>IF(E4311="ORG 6 / ORG 1",_xlfn.XLOOKUP(D4311,'Zip Code Lookup'!$A$115:$A$148,'Zip Code Lookup'!$C$115:$C$148,"ORG 1"),"N/A")</f>
        <v>#N/A</v>
      </c>
    </row>
    <row r="4312" spans="5:6" x14ac:dyDescent="0.25">
      <c r="E4312" t="e">
        <f>_xlfn.XLOOKUP(_xlfn.XLOOKUP(D4312,'Zip Code Lookup'!$F$29:$F$1276,'Zip Code Lookup'!$G$29:$G$1276),'Data Entry'!$AC$2:$AC$85,'Data Entry'!$AD$2:$AD$85,"Not Found")</f>
        <v>#N/A</v>
      </c>
      <c r="F4312" t="e">
        <f>IF(E4312="ORG 6 / ORG 1",_xlfn.XLOOKUP(D4312,'Zip Code Lookup'!$A$115:$A$148,'Zip Code Lookup'!$C$115:$C$148,"ORG 1"),"N/A")</f>
        <v>#N/A</v>
      </c>
    </row>
    <row r="4313" spans="5:6" x14ac:dyDescent="0.25">
      <c r="E4313" t="e">
        <f>_xlfn.XLOOKUP(_xlfn.XLOOKUP(D4313,'Zip Code Lookup'!$F$29:$F$1276,'Zip Code Lookup'!$G$29:$G$1276),'Data Entry'!$AC$2:$AC$85,'Data Entry'!$AD$2:$AD$85,"Not Found")</f>
        <v>#N/A</v>
      </c>
      <c r="F4313" t="e">
        <f>IF(E4313="ORG 6 / ORG 1",_xlfn.XLOOKUP(D4313,'Zip Code Lookup'!$A$115:$A$148,'Zip Code Lookup'!$C$115:$C$148,"ORG 1"),"N/A")</f>
        <v>#N/A</v>
      </c>
    </row>
    <row r="4314" spans="5:6" x14ac:dyDescent="0.25">
      <c r="E4314" t="e">
        <f>_xlfn.XLOOKUP(_xlfn.XLOOKUP(D4314,'Zip Code Lookup'!$F$29:$F$1276,'Zip Code Lookup'!$G$29:$G$1276),'Data Entry'!$AC$2:$AC$85,'Data Entry'!$AD$2:$AD$85,"Not Found")</f>
        <v>#N/A</v>
      </c>
      <c r="F4314" t="e">
        <f>IF(E4314="ORG 6 / ORG 1",_xlfn.XLOOKUP(D4314,'Zip Code Lookup'!$A$115:$A$148,'Zip Code Lookup'!$C$115:$C$148,"ORG 1"),"N/A")</f>
        <v>#N/A</v>
      </c>
    </row>
    <row r="4315" spans="5:6" x14ac:dyDescent="0.25">
      <c r="E4315" t="e">
        <f>_xlfn.XLOOKUP(_xlfn.XLOOKUP(D4315,'Zip Code Lookup'!$F$29:$F$1276,'Zip Code Lookup'!$G$29:$G$1276),'Data Entry'!$AC$2:$AC$85,'Data Entry'!$AD$2:$AD$85,"Not Found")</f>
        <v>#N/A</v>
      </c>
      <c r="F4315" t="e">
        <f>IF(E4315="ORG 6 / ORG 1",_xlfn.XLOOKUP(D4315,'Zip Code Lookup'!$A$115:$A$148,'Zip Code Lookup'!$C$115:$C$148,"ORG 1"),"N/A")</f>
        <v>#N/A</v>
      </c>
    </row>
    <row r="4316" spans="5:6" x14ac:dyDescent="0.25">
      <c r="E4316" t="e">
        <f>_xlfn.XLOOKUP(_xlfn.XLOOKUP(D4316,'Zip Code Lookup'!$F$29:$F$1276,'Zip Code Lookup'!$G$29:$G$1276),'Data Entry'!$AC$2:$AC$85,'Data Entry'!$AD$2:$AD$85,"Not Found")</f>
        <v>#N/A</v>
      </c>
      <c r="F4316" t="e">
        <f>IF(E4316="ORG 6 / ORG 1",_xlfn.XLOOKUP(D4316,'Zip Code Lookup'!$A$115:$A$148,'Zip Code Lookup'!$C$115:$C$148,"ORG 1"),"N/A")</f>
        <v>#N/A</v>
      </c>
    </row>
    <row r="4317" spans="5:6" x14ac:dyDescent="0.25">
      <c r="E4317" t="e">
        <f>_xlfn.XLOOKUP(_xlfn.XLOOKUP(D4317,'Zip Code Lookup'!$F$29:$F$1276,'Zip Code Lookup'!$G$29:$G$1276),'Data Entry'!$AC$2:$AC$85,'Data Entry'!$AD$2:$AD$85,"Not Found")</f>
        <v>#N/A</v>
      </c>
      <c r="F4317" t="e">
        <f>IF(E4317="ORG 6 / ORG 1",_xlfn.XLOOKUP(D4317,'Zip Code Lookup'!$A$115:$A$148,'Zip Code Lookup'!$C$115:$C$148,"ORG 1"),"N/A")</f>
        <v>#N/A</v>
      </c>
    </row>
    <row r="4318" spans="5:6" x14ac:dyDescent="0.25">
      <c r="E4318" t="e">
        <f>_xlfn.XLOOKUP(_xlfn.XLOOKUP(D4318,'Zip Code Lookup'!$F$29:$F$1276,'Zip Code Lookup'!$G$29:$G$1276),'Data Entry'!$AC$2:$AC$85,'Data Entry'!$AD$2:$AD$85,"Not Found")</f>
        <v>#N/A</v>
      </c>
      <c r="F4318" t="e">
        <f>IF(E4318="ORG 6 / ORG 1",_xlfn.XLOOKUP(D4318,'Zip Code Lookup'!$A$115:$A$148,'Zip Code Lookup'!$C$115:$C$148,"ORG 1"),"N/A")</f>
        <v>#N/A</v>
      </c>
    </row>
    <row r="4319" spans="5:6" x14ac:dyDescent="0.25">
      <c r="E4319" t="e">
        <f>_xlfn.XLOOKUP(_xlfn.XLOOKUP(D4319,'Zip Code Lookup'!$F$29:$F$1276,'Zip Code Lookup'!$G$29:$G$1276),'Data Entry'!$AC$2:$AC$85,'Data Entry'!$AD$2:$AD$85,"Not Found")</f>
        <v>#N/A</v>
      </c>
      <c r="F4319" t="e">
        <f>IF(E4319="ORG 6 / ORG 1",_xlfn.XLOOKUP(D4319,'Zip Code Lookup'!$A$115:$A$148,'Zip Code Lookup'!$C$115:$C$148,"ORG 1"),"N/A")</f>
        <v>#N/A</v>
      </c>
    </row>
    <row r="4320" spans="5:6" x14ac:dyDescent="0.25">
      <c r="E4320" t="e">
        <f>_xlfn.XLOOKUP(_xlfn.XLOOKUP(D4320,'Zip Code Lookup'!$F$29:$F$1276,'Zip Code Lookup'!$G$29:$G$1276),'Data Entry'!$AC$2:$AC$85,'Data Entry'!$AD$2:$AD$85,"Not Found")</f>
        <v>#N/A</v>
      </c>
      <c r="F4320" t="e">
        <f>IF(E4320="ORG 6 / ORG 1",_xlfn.XLOOKUP(D4320,'Zip Code Lookup'!$A$115:$A$148,'Zip Code Lookup'!$C$115:$C$148,"ORG 1"),"N/A")</f>
        <v>#N/A</v>
      </c>
    </row>
    <row r="4321" spans="5:6" x14ac:dyDescent="0.25">
      <c r="E4321" t="e">
        <f>_xlfn.XLOOKUP(_xlfn.XLOOKUP(D4321,'Zip Code Lookup'!$F$29:$F$1276,'Zip Code Lookup'!$G$29:$G$1276),'Data Entry'!$AC$2:$AC$85,'Data Entry'!$AD$2:$AD$85,"Not Found")</f>
        <v>#N/A</v>
      </c>
      <c r="F4321" t="e">
        <f>IF(E4321="ORG 6 / ORG 1",_xlfn.XLOOKUP(D4321,'Zip Code Lookup'!$A$115:$A$148,'Zip Code Lookup'!$C$115:$C$148,"ORG 1"),"N/A")</f>
        <v>#N/A</v>
      </c>
    </row>
    <row r="4322" spans="5:6" x14ac:dyDescent="0.25">
      <c r="E4322" t="e">
        <f>_xlfn.XLOOKUP(_xlfn.XLOOKUP(D4322,'Zip Code Lookup'!$F$29:$F$1276,'Zip Code Lookup'!$G$29:$G$1276),'Data Entry'!$AC$2:$AC$85,'Data Entry'!$AD$2:$AD$85,"Not Found")</f>
        <v>#N/A</v>
      </c>
      <c r="F4322" t="e">
        <f>IF(E4322="ORG 6 / ORG 1",_xlfn.XLOOKUP(D4322,'Zip Code Lookup'!$A$115:$A$148,'Zip Code Lookup'!$C$115:$C$148,"ORG 1"),"N/A")</f>
        <v>#N/A</v>
      </c>
    </row>
    <row r="4323" spans="5:6" x14ac:dyDescent="0.25">
      <c r="E4323" t="e">
        <f>_xlfn.XLOOKUP(_xlfn.XLOOKUP(D4323,'Zip Code Lookup'!$F$29:$F$1276,'Zip Code Lookup'!$G$29:$G$1276),'Data Entry'!$AC$2:$AC$85,'Data Entry'!$AD$2:$AD$85,"Not Found")</f>
        <v>#N/A</v>
      </c>
      <c r="F4323" t="e">
        <f>IF(E4323="ORG 6 / ORG 1",_xlfn.XLOOKUP(D4323,'Zip Code Lookup'!$A$115:$A$148,'Zip Code Lookup'!$C$115:$C$148,"ORG 1"),"N/A")</f>
        <v>#N/A</v>
      </c>
    </row>
    <row r="4324" spans="5:6" x14ac:dyDescent="0.25">
      <c r="E4324" t="e">
        <f>_xlfn.XLOOKUP(_xlfn.XLOOKUP(D4324,'Zip Code Lookup'!$F$29:$F$1276,'Zip Code Lookup'!$G$29:$G$1276),'Data Entry'!$AC$2:$AC$85,'Data Entry'!$AD$2:$AD$85,"Not Found")</f>
        <v>#N/A</v>
      </c>
      <c r="F4324" t="e">
        <f>IF(E4324="ORG 6 / ORG 1",_xlfn.XLOOKUP(D4324,'Zip Code Lookup'!$A$115:$A$148,'Zip Code Lookup'!$C$115:$C$148,"ORG 1"),"N/A")</f>
        <v>#N/A</v>
      </c>
    </row>
    <row r="4325" spans="5:6" x14ac:dyDescent="0.25">
      <c r="E4325" t="e">
        <f>_xlfn.XLOOKUP(_xlfn.XLOOKUP(D4325,'Zip Code Lookup'!$F$29:$F$1276,'Zip Code Lookup'!$G$29:$G$1276),'Data Entry'!$AC$2:$AC$85,'Data Entry'!$AD$2:$AD$85,"Not Found")</f>
        <v>#N/A</v>
      </c>
      <c r="F4325" t="e">
        <f>IF(E4325="ORG 6 / ORG 1",_xlfn.XLOOKUP(D4325,'Zip Code Lookup'!$A$115:$A$148,'Zip Code Lookup'!$C$115:$C$148,"ORG 1"),"N/A")</f>
        <v>#N/A</v>
      </c>
    </row>
    <row r="4326" spans="5:6" x14ac:dyDescent="0.25">
      <c r="E4326" t="e">
        <f>_xlfn.XLOOKUP(_xlfn.XLOOKUP(D4326,'Zip Code Lookup'!$F$29:$F$1276,'Zip Code Lookup'!$G$29:$G$1276),'Data Entry'!$AC$2:$AC$85,'Data Entry'!$AD$2:$AD$85,"Not Found")</f>
        <v>#N/A</v>
      </c>
      <c r="F4326" t="e">
        <f>IF(E4326="ORG 6 / ORG 1",_xlfn.XLOOKUP(D4326,'Zip Code Lookup'!$A$115:$A$148,'Zip Code Lookup'!$C$115:$C$148,"ORG 1"),"N/A")</f>
        <v>#N/A</v>
      </c>
    </row>
    <row r="4327" spans="5:6" x14ac:dyDescent="0.25">
      <c r="E4327" t="e">
        <f>_xlfn.XLOOKUP(_xlfn.XLOOKUP(D4327,'Zip Code Lookup'!$F$29:$F$1276,'Zip Code Lookup'!$G$29:$G$1276),'Data Entry'!$AC$2:$AC$85,'Data Entry'!$AD$2:$AD$85,"Not Found")</f>
        <v>#N/A</v>
      </c>
      <c r="F4327" t="e">
        <f>IF(E4327="ORG 6 / ORG 1",_xlfn.XLOOKUP(D4327,'Zip Code Lookup'!$A$115:$A$148,'Zip Code Lookup'!$C$115:$C$148,"ORG 1"),"N/A")</f>
        <v>#N/A</v>
      </c>
    </row>
    <row r="4328" spans="5:6" x14ac:dyDescent="0.25">
      <c r="E4328" t="e">
        <f>_xlfn.XLOOKUP(_xlfn.XLOOKUP(D4328,'Zip Code Lookup'!$F$29:$F$1276,'Zip Code Lookup'!$G$29:$G$1276),'Data Entry'!$AC$2:$AC$85,'Data Entry'!$AD$2:$AD$85,"Not Found")</f>
        <v>#N/A</v>
      </c>
      <c r="F4328" t="e">
        <f>IF(E4328="ORG 6 / ORG 1",_xlfn.XLOOKUP(D4328,'Zip Code Lookup'!$A$115:$A$148,'Zip Code Lookup'!$C$115:$C$148,"ORG 1"),"N/A")</f>
        <v>#N/A</v>
      </c>
    </row>
    <row r="4329" spans="5:6" x14ac:dyDescent="0.25">
      <c r="E4329" t="e">
        <f>_xlfn.XLOOKUP(_xlfn.XLOOKUP(D4329,'Zip Code Lookup'!$F$29:$F$1276,'Zip Code Lookup'!$G$29:$G$1276),'Data Entry'!$AC$2:$AC$85,'Data Entry'!$AD$2:$AD$85,"Not Found")</f>
        <v>#N/A</v>
      </c>
      <c r="F4329" t="e">
        <f>IF(E4329="ORG 6 / ORG 1",_xlfn.XLOOKUP(D4329,'Zip Code Lookup'!$A$115:$A$148,'Zip Code Lookup'!$C$115:$C$148,"ORG 1"),"N/A")</f>
        <v>#N/A</v>
      </c>
    </row>
    <row r="4330" spans="5:6" x14ac:dyDescent="0.25">
      <c r="E4330" t="e">
        <f>_xlfn.XLOOKUP(_xlfn.XLOOKUP(D4330,'Zip Code Lookup'!$F$29:$F$1276,'Zip Code Lookup'!$G$29:$G$1276),'Data Entry'!$AC$2:$AC$85,'Data Entry'!$AD$2:$AD$85,"Not Found")</f>
        <v>#N/A</v>
      </c>
      <c r="F4330" t="e">
        <f>IF(E4330="ORG 6 / ORG 1",_xlfn.XLOOKUP(D4330,'Zip Code Lookup'!$A$115:$A$148,'Zip Code Lookup'!$C$115:$C$148,"ORG 1"),"N/A")</f>
        <v>#N/A</v>
      </c>
    </row>
    <row r="4331" spans="5:6" x14ac:dyDescent="0.25">
      <c r="E4331" t="e">
        <f>_xlfn.XLOOKUP(_xlfn.XLOOKUP(D4331,'Zip Code Lookup'!$F$29:$F$1276,'Zip Code Lookup'!$G$29:$G$1276),'Data Entry'!$AC$2:$AC$85,'Data Entry'!$AD$2:$AD$85,"Not Found")</f>
        <v>#N/A</v>
      </c>
      <c r="F4331" t="e">
        <f>IF(E4331="ORG 6 / ORG 1",_xlfn.XLOOKUP(D4331,'Zip Code Lookup'!$A$115:$A$148,'Zip Code Lookup'!$C$115:$C$148,"ORG 1"),"N/A")</f>
        <v>#N/A</v>
      </c>
    </row>
    <row r="4332" spans="5:6" x14ac:dyDescent="0.25">
      <c r="E4332" t="e">
        <f>_xlfn.XLOOKUP(_xlfn.XLOOKUP(D4332,'Zip Code Lookup'!$F$29:$F$1276,'Zip Code Lookup'!$G$29:$G$1276),'Data Entry'!$AC$2:$AC$85,'Data Entry'!$AD$2:$AD$85,"Not Found")</f>
        <v>#N/A</v>
      </c>
      <c r="F4332" t="e">
        <f>IF(E4332="ORG 6 / ORG 1",_xlfn.XLOOKUP(D4332,'Zip Code Lookup'!$A$115:$A$148,'Zip Code Lookup'!$C$115:$C$148,"ORG 1"),"N/A")</f>
        <v>#N/A</v>
      </c>
    </row>
    <row r="4333" spans="5:6" x14ac:dyDescent="0.25">
      <c r="E4333" t="e">
        <f>_xlfn.XLOOKUP(_xlfn.XLOOKUP(D4333,'Zip Code Lookup'!$F$29:$F$1276,'Zip Code Lookup'!$G$29:$G$1276),'Data Entry'!$AC$2:$AC$85,'Data Entry'!$AD$2:$AD$85,"Not Found")</f>
        <v>#N/A</v>
      </c>
      <c r="F4333" t="e">
        <f>IF(E4333="ORG 6 / ORG 1",_xlfn.XLOOKUP(D4333,'Zip Code Lookup'!$A$115:$A$148,'Zip Code Lookup'!$C$115:$C$148,"ORG 1"),"N/A")</f>
        <v>#N/A</v>
      </c>
    </row>
    <row r="4334" spans="5:6" x14ac:dyDescent="0.25">
      <c r="E4334" t="e">
        <f>_xlfn.XLOOKUP(_xlfn.XLOOKUP(D4334,'Zip Code Lookup'!$F$29:$F$1276,'Zip Code Lookup'!$G$29:$G$1276),'Data Entry'!$AC$2:$AC$85,'Data Entry'!$AD$2:$AD$85,"Not Found")</f>
        <v>#N/A</v>
      </c>
      <c r="F4334" t="e">
        <f>IF(E4334="ORG 6 / ORG 1",_xlfn.XLOOKUP(D4334,'Zip Code Lookup'!$A$115:$A$148,'Zip Code Lookup'!$C$115:$C$148,"ORG 1"),"N/A")</f>
        <v>#N/A</v>
      </c>
    </row>
    <row r="4335" spans="5:6" x14ac:dyDescent="0.25">
      <c r="E4335" t="e">
        <f>_xlfn.XLOOKUP(_xlfn.XLOOKUP(D4335,'Zip Code Lookup'!$F$29:$F$1276,'Zip Code Lookup'!$G$29:$G$1276),'Data Entry'!$AC$2:$AC$85,'Data Entry'!$AD$2:$AD$85,"Not Found")</f>
        <v>#N/A</v>
      </c>
      <c r="F4335" t="e">
        <f>IF(E4335="ORG 6 / ORG 1",_xlfn.XLOOKUP(D4335,'Zip Code Lookup'!$A$115:$A$148,'Zip Code Lookup'!$C$115:$C$148,"ORG 1"),"N/A")</f>
        <v>#N/A</v>
      </c>
    </row>
    <row r="4336" spans="5:6" x14ac:dyDescent="0.25">
      <c r="E4336" t="e">
        <f>_xlfn.XLOOKUP(_xlfn.XLOOKUP(D4336,'Zip Code Lookup'!$F$29:$F$1276,'Zip Code Lookup'!$G$29:$G$1276),'Data Entry'!$AC$2:$AC$85,'Data Entry'!$AD$2:$AD$85,"Not Found")</f>
        <v>#N/A</v>
      </c>
      <c r="F4336" t="e">
        <f>IF(E4336="ORG 6 / ORG 1",_xlfn.XLOOKUP(D4336,'Zip Code Lookup'!$A$115:$A$148,'Zip Code Lookup'!$C$115:$C$148,"ORG 1"),"N/A")</f>
        <v>#N/A</v>
      </c>
    </row>
    <row r="4337" spans="5:6" x14ac:dyDescent="0.25">
      <c r="E4337" t="e">
        <f>_xlfn.XLOOKUP(_xlfn.XLOOKUP(D4337,'Zip Code Lookup'!$F$29:$F$1276,'Zip Code Lookup'!$G$29:$G$1276),'Data Entry'!$AC$2:$AC$85,'Data Entry'!$AD$2:$AD$85,"Not Found")</f>
        <v>#N/A</v>
      </c>
      <c r="F4337" t="e">
        <f>IF(E4337="ORG 6 / ORG 1",_xlfn.XLOOKUP(D4337,'Zip Code Lookup'!$A$115:$A$148,'Zip Code Lookup'!$C$115:$C$148,"ORG 1"),"N/A")</f>
        <v>#N/A</v>
      </c>
    </row>
    <row r="4338" spans="5:6" x14ac:dyDescent="0.25">
      <c r="E4338" t="e">
        <f>_xlfn.XLOOKUP(_xlfn.XLOOKUP(D4338,'Zip Code Lookup'!$F$29:$F$1276,'Zip Code Lookup'!$G$29:$G$1276),'Data Entry'!$AC$2:$AC$85,'Data Entry'!$AD$2:$AD$85,"Not Found")</f>
        <v>#N/A</v>
      </c>
      <c r="F4338" t="e">
        <f>IF(E4338="ORG 6 / ORG 1",_xlfn.XLOOKUP(D4338,'Zip Code Lookup'!$A$115:$A$148,'Zip Code Lookup'!$C$115:$C$148,"ORG 1"),"N/A")</f>
        <v>#N/A</v>
      </c>
    </row>
    <row r="4339" spans="5:6" x14ac:dyDescent="0.25">
      <c r="E4339" t="e">
        <f>_xlfn.XLOOKUP(_xlfn.XLOOKUP(D4339,'Zip Code Lookup'!$F$29:$F$1276,'Zip Code Lookup'!$G$29:$G$1276),'Data Entry'!$AC$2:$AC$85,'Data Entry'!$AD$2:$AD$85,"Not Found")</f>
        <v>#N/A</v>
      </c>
      <c r="F4339" t="e">
        <f>IF(E4339="ORG 6 / ORG 1",_xlfn.XLOOKUP(D4339,'Zip Code Lookup'!$A$115:$A$148,'Zip Code Lookup'!$C$115:$C$148,"ORG 1"),"N/A")</f>
        <v>#N/A</v>
      </c>
    </row>
    <row r="4340" spans="5:6" x14ac:dyDescent="0.25">
      <c r="E4340" t="e">
        <f>_xlfn.XLOOKUP(_xlfn.XLOOKUP(D4340,'Zip Code Lookup'!$F$29:$F$1276,'Zip Code Lookup'!$G$29:$G$1276),'Data Entry'!$AC$2:$AC$85,'Data Entry'!$AD$2:$AD$85,"Not Found")</f>
        <v>#N/A</v>
      </c>
      <c r="F4340" t="e">
        <f>IF(E4340="ORG 6 / ORG 1",_xlfn.XLOOKUP(D4340,'Zip Code Lookup'!$A$115:$A$148,'Zip Code Lookup'!$C$115:$C$148,"ORG 1"),"N/A")</f>
        <v>#N/A</v>
      </c>
    </row>
    <row r="4341" spans="5:6" x14ac:dyDescent="0.25">
      <c r="E4341" t="e">
        <f>_xlfn.XLOOKUP(_xlfn.XLOOKUP(D4341,'Zip Code Lookup'!$F$29:$F$1276,'Zip Code Lookup'!$G$29:$G$1276),'Data Entry'!$AC$2:$AC$85,'Data Entry'!$AD$2:$AD$85,"Not Found")</f>
        <v>#N/A</v>
      </c>
      <c r="F4341" t="e">
        <f>IF(E4341="ORG 6 / ORG 1",_xlfn.XLOOKUP(D4341,'Zip Code Lookup'!$A$115:$A$148,'Zip Code Lookup'!$C$115:$C$148,"ORG 1"),"N/A")</f>
        <v>#N/A</v>
      </c>
    </row>
    <row r="4342" spans="5:6" x14ac:dyDescent="0.25">
      <c r="E4342" t="e">
        <f>_xlfn.XLOOKUP(_xlfn.XLOOKUP(D4342,'Zip Code Lookup'!$F$29:$F$1276,'Zip Code Lookup'!$G$29:$G$1276),'Data Entry'!$AC$2:$AC$85,'Data Entry'!$AD$2:$AD$85,"Not Found")</f>
        <v>#N/A</v>
      </c>
      <c r="F4342" t="e">
        <f>IF(E4342="ORG 6 / ORG 1",_xlfn.XLOOKUP(D4342,'Zip Code Lookup'!$A$115:$A$148,'Zip Code Lookup'!$C$115:$C$148,"ORG 1"),"N/A")</f>
        <v>#N/A</v>
      </c>
    </row>
    <row r="4343" spans="5:6" x14ac:dyDescent="0.25">
      <c r="E4343" t="e">
        <f>_xlfn.XLOOKUP(_xlfn.XLOOKUP(D4343,'Zip Code Lookup'!$F$29:$F$1276,'Zip Code Lookup'!$G$29:$G$1276),'Data Entry'!$AC$2:$AC$85,'Data Entry'!$AD$2:$AD$85,"Not Found")</f>
        <v>#N/A</v>
      </c>
      <c r="F4343" t="e">
        <f>IF(E4343="ORG 6 / ORG 1",_xlfn.XLOOKUP(D4343,'Zip Code Lookup'!$A$115:$A$148,'Zip Code Lookup'!$C$115:$C$148,"ORG 1"),"N/A")</f>
        <v>#N/A</v>
      </c>
    </row>
    <row r="4344" spans="5:6" x14ac:dyDescent="0.25">
      <c r="E4344" t="e">
        <f>_xlfn.XLOOKUP(_xlfn.XLOOKUP(D4344,'Zip Code Lookup'!$F$29:$F$1276,'Zip Code Lookup'!$G$29:$G$1276),'Data Entry'!$AC$2:$AC$85,'Data Entry'!$AD$2:$AD$85,"Not Found")</f>
        <v>#N/A</v>
      </c>
      <c r="F4344" t="e">
        <f>IF(E4344="ORG 6 / ORG 1",_xlfn.XLOOKUP(D4344,'Zip Code Lookup'!$A$115:$A$148,'Zip Code Lookup'!$C$115:$C$148,"ORG 1"),"N/A")</f>
        <v>#N/A</v>
      </c>
    </row>
    <row r="4345" spans="5:6" x14ac:dyDescent="0.25">
      <c r="E4345" t="e">
        <f>_xlfn.XLOOKUP(_xlfn.XLOOKUP(D4345,'Zip Code Lookup'!$F$29:$F$1276,'Zip Code Lookup'!$G$29:$G$1276),'Data Entry'!$AC$2:$AC$85,'Data Entry'!$AD$2:$AD$85,"Not Found")</f>
        <v>#N/A</v>
      </c>
      <c r="F4345" t="e">
        <f>IF(E4345="ORG 6 / ORG 1",_xlfn.XLOOKUP(D4345,'Zip Code Lookup'!$A$115:$A$148,'Zip Code Lookup'!$C$115:$C$148,"ORG 1"),"N/A")</f>
        <v>#N/A</v>
      </c>
    </row>
    <row r="4346" spans="5:6" x14ac:dyDescent="0.25">
      <c r="E4346" t="e">
        <f>_xlfn.XLOOKUP(_xlfn.XLOOKUP(D4346,'Zip Code Lookup'!$F$29:$F$1276,'Zip Code Lookup'!$G$29:$G$1276),'Data Entry'!$AC$2:$AC$85,'Data Entry'!$AD$2:$AD$85,"Not Found")</f>
        <v>#N/A</v>
      </c>
      <c r="F4346" t="e">
        <f>IF(E4346="ORG 6 / ORG 1",_xlfn.XLOOKUP(D4346,'Zip Code Lookup'!$A$115:$A$148,'Zip Code Lookup'!$C$115:$C$148,"ORG 1"),"N/A")</f>
        <v>#N/A</v>
      </c>
    </row>
    <row r="4347" spans="5:6" x14ac:dyDescent="0.25">
      <c r="E4347" t="e">
        <f>_xlfn.XLOOKUP(_xlfn.XLOOKUP(D4347,'Zip Code Lookup'!$F$29:$F$1276,'Zip Code Lookup'!$G$29:$G$1276),'Data Entry'!$AC$2:$AC$85,'Data Entry'!$AD$2:$AD$85,"Not Found")</f>
        <v>#N/A</v>
      </c>
      <c r="F4347" t="e">
        <f>IF(E4347="ORG 6 / ORG 1",_xlfn.XLOOKUP(D4347,'Zip Code Lookup'!$A$115:$A$148,'Zip Code Lookup'!$C$115:$C$148,"ORG 1"),"N/A")</f>
        <v>#N/A</v>
      </c>
    </row>
    <row r="4348" spans="5:6" x14ac:dyDescent="0.25">
      <c r="E4348" t="e">
        <f>_xlfn.XLOOKUP(_xlfn.XLOOKUP(D4348,'Zip Code Lookup'!$F$29:$F$1276,'Zip Code Lookup'!$G$29:$G$1276),'Data Entry'!$AC$2:$AC$85,'Data Entry'!$AD$2:$AD$85,"Not Found")</f>
        <v>#N/A</v>
      </c>
      <c r="F4348" t="e">
        <f>IF(E4348="ORG 6 / ORG 1",_xlfn.XLOOKUP(D4348,'Zip Code Lookup'!$A$115:$A$148,'Zip Code Lookup'!$C$115:$C$148,"ORG 1"),"N/A")</f>
        <v>#N/A</v>
      </c>
    </row>
    <row r="4349" spans="5:6" x14ac:dyDescent="0.25">
      <c r="E4349" t="e">
        <f>_xlfn.XLOOKUP(_xlfn.XLOOKUP(D4349,'Zip Code Lookup'!$F$29:$F$1276,'Zip Code Lookup'!$G$29:$G$1276),'Data Entry'!$AC$2:$AC$85,'Data Entry'!$AD$2:$AD$85,"Not Found")</f>
        <v>#N/A</v>
      </c>
      <c r="F4349" t="e">
        <f>IF(E4349="ORG 6 / ORG 1",_xlfn.XLOOKUP(D4349,'Zip Code Lookup'!$A$115:$A$148,'Zip Code Lookup'!$C$115:$C$148,"ORG 1"),"N/A")</f>
        <v>#N/A</v>
      </c>
    </row>
    <row r="4350" spans="5:6" x14ac:dyDescent="0.25">
      <c r="E4350" t="e">
        <f>_xlfn.XLOOKUP(_xlfn.XLOOKUP(D4350,'Zip Code Lookup'!$F$29:$F$1276,'Zip Code Lookup'!$G$29:$G$1276),'Data Entry'!$AC$2:$AC$85,'Data Entry'!$AD$2:$AD$85,"Not Found")</f>
        <v>#N/A</v>
      </c>
      <c r="F4350" t="e">
        <f>IF(E4350="ORG 6 / ORG 1",_xlfn.XLOOKUP(D4350,'Zip Code Lookup'!$A$115:$A$148,'Zip Code Lookup'!$C$115:$C$148,"ORG 1"),"N/A")</f>
        <v>#N/A</v>
      </c>
    </row>
    <row r="4351" spans="5:6" x14ac:dyDescent="0.25">
      <c r="E4351" t="e">
        <f>_xlfn.XLOOKUP(_xlfn.XLOOKUP(D4351,'Zip Code Lookup'!$F$29:$F$1276,'Zip Code Lookup'!$G$29:$G$1276),'Data Entry'!$AC$2:$AC$85,'Data Entry'!$AD$2:$AD$85,"Not Found")</f>
        <v>#N/A</v>
      </c>
      <c r="F4351" t="e">
        <f>IF(E4351="ORG 6 / ORG 1",_xlfn.XLOOKUP(D4351,'Zip Code Lookup'!$A$115:$A$148,'Zip Code Lookup'!$C$115:$C$148,"ORG 1"),"N/A")</f>
        <v>#N/A</v>
      </c>
    </row>
    <row r="4352" spans="5:6" x14ac:dyDescent="0.25">
      <c r="E4352" t="e">
        <f>_xlfn.XLOOKUP(_xlfn.XLOOKUP(D4352,'Zip Code Lookup'!$F$29:$F$1276,'Zip Code Lookup'!$G$29:$G$1276),'Data Entry'!$AC$2:$AC$85,'Data Entry'!$AD$2:$AD$85,"Not Found")</f>
        <v>#N/A</v>
      </c>
      <c r="F4352" t="e">
        <f>IF(E4352="ORG 6 / ORG 1",_xlfn.XLOOKUP(D4352,'Zip Code Lookup'!$A$115:$A$148,'Zip Code Lookup'!$C$115:$C$148,"ORG 1"),"N/A")</f>
        <v>#N/A</v>
      </c>
    </row>
    <row r="4353" spans="5:6" x14ac:dyDescent="0.25">
      <c r="E4353" t="e">
        <f>_xlfn.XLOOKUP(_xlfn.XLOOKUP(D4353,'Zip Code Lookup'!$F$29:$F$1276,'Zip Code Lookup'!$G$29:$G$1276),'Data Entry'!$AC$2:$AC$85,'Data Entry'!$AD$2:$AD$85,"Not Found")</f>
        <v>#N/A</v>
      </c>
      <c r="F4353" t="e">
        <f>IF(E4353="ORG 6 / ORG 1",_xlfn.XLOOKUP(D4353,'Zip Code Lookup'!$A$115:$A$148,'Zip Code Lookup'!$C$115:$C$148,"ORG 1"),"N/A")</f>
        <v>#N/A</v>
      </c>
    </row>
    <row r="4354" spans="5:6" x14ac:dyDescent="0.25">
      <c r="E4354" t="e">
        <f>_xlfn.XLOOKUP(_xlfn.XLOOKUP(D4354,'Zip Code Lookup'!$F$29:$F$1276,'Zip Code Lookup'!$G$29:$G$1276),'Data Entry'!$AC$2:$AC$85,'Data Entry'!$AD$2:$AD$85,"Not Found")</f>
        <v>#N/A</v>
      </c>
      <c r="F4354" t="e">
        <f>IF(E4354="ORG 6 / ORG 1",_xlfn.XLOOKUP(D4354,'Zip Code Lookup'!$A$115:$A$148,'Zip Code Lookup'!$C$115:$C$148,"ORG 1"),"N/A")</f>
        <v>#N/A</v>
      </c>
    </row>
    <row r="4355" spans="5:6" x14ac:dyDescent="0.25">
      <c r="E4355" t="e">
        <f>_xlfn.XLOOKUP(_xlfn.XLOOKUP(D4355,'Zip Code Lookup'!$F$29:$F$1276,'Zip Code Lookup'!$G$29:$G$1276),'Data Entry'!$AC$2:$AC$85,'Data Entry'!$AD$2:$AD$85,"Not Found")</f>
        <v>#N/A</v>
      </c>
      <c r="F4355" t="e">
        <f>IF(E4355="ORG 6 / ORG 1",_xlfn.XLOOKUP(D4355,'Zip Code Lookup'!$A$115:$A$148,'Zip Code Lookup'!$C$115:$C$148,"ORG 1"),"N/A")</f>
        <v>#N/A</v>
      </c>
    </row>
    <row r="4356" spans="5:6" x14ac:dyDescent="0.25">
      <c r="E4356" t="e">
        <f>_xlfn.XLOOKUP(_xlfn.XLOOKUP(D4356,'Zip Code Lookup'!$F$29:$F$1276,'Zip Code Lookup'!$G$29:$G$1276),'Data Entry'!$AC$2:$AC$85,'Data Entry'!$AD$2:$AD$85,"Not Found")</f>
        <v>#N/A</v>
      </c>
      <c r="F4356" t="e">
        <f>IF(E4356="ORG 6 / ORG 1",_xlfn.XLOOKUP(D4356,'Zip Code Lookup'!$A$115:$A$148,'Zip Code Lookup'!$C$115:$C$148,"ORG 1"),"N/A")</f>
        <v>#N/A</v>
      </c>
    </row>
    <row r="4357" spans="5:6" x14ac:dyDescent="0.25">
      <c r="E4357" t="e">
        <f>_xlfn.XLOOKUP(_xlfn.XLOOKUP(D4357,'Zip Code Lookup'!$F$29:$F$1276,'Zip Code Lookup'!$G$29:$G$1276),'Data Entry'!$AC$2:$AC$85,'Data Entry'!$AD$2:$AD$85,"Not Found")</f>
        <v>#N/A</v>
      </c>
      <c r="F4357" t="e">
        <f>IF(E4357="ORG 6 / ORG 1",_xlfn.XLOOKUP(D4357,'Zip Code Lookup'!$A$115:$A$148,'Zip Code Lookup'!$C$115:$C$148,"ORG 1"),"N/A")</f>
        <v>#N/A</v>
      </c>
    </row>
    <row r="4358" spans="5:6" x14ac:dyDescent="0.25">
      <c r="E4358" t="e">
        <f>_xlfn.XLOOKUP(_xlfn.XLOOKUP(D4358,'Zip Code Lookup'!$F$29:$F$1276,'Zip Code Lookup'!$G$29:$G$1276),'Data Entry'!$AC$2:$AC$85,'Data Entry'!$AD$2:$AD$85,"Not Found")</f>
        <v>#N/A</v>
      </c>
      <c r="F4358" t="e">
        <f>IF(E4358="ORG 6 / ORG 1",_xlfn.XLOOKUP(D4358,'Zip Code Lookup'!$A$115:$A$148,'Zip Code Lookup'!$C$115:$C$148,"ORG 1"),"N/A")</f>
        <v>#N/A</v>
      </c>
    </row>
    <row r="4359" spans="5:6" x14ac:dyDescent="0.25">
      <c r="E4359" t="e">
        <f>_xlfn.XLOOKUP(_xlfn.XLOOKUP(D4359,'Zip Code Lookup'!$F$29:$F$1276,'Zip Code Lookup'!$G$29:$G$1276),'Data Entry'!$AC$2:$AC$85,'Data Entry'!$AD$2:$AD$85,"Not Found")</f>
        <v>#N/A</v>
      </c>
      <c r="F4359" t="e">
        <f>IF(E4359="ORG 6 / ORG 1",_xlfn.XLOOKUP(D4359,'Zip Code Lookup'!$A$115:$A$148,'Zip Code Lookup'!$C$115:$C$148,"ORG 1"),"N/A")</f>
        <v>#N/A</v>
      </c>
    </row>
    <row r="4360" spans="5:6" x14ac:dyDescent="0.25">
      <c r="E4360" t="e">
        <f>_xlfn.XLOOKUP(_xlfn.XLOOKUP(D4360,'Zip Code Lookup'!$F$29:$F$1276,'Zip Code Lookup'!$G$29:$G$1276),'Data Entry'!$AC$2:$AC$85,'Data Entry'!$AD$2:$AD$85,"Not Found")</f>
        <v>#N/A</v>
      </c>
      <c r="F4360" t="e">
        <f>IF(E4360="ORG 6 / ORG 1",_xlfn.XLOOKUP(D4360,'Zip Code Lookup'!$A$115:$A$148,'Zip Code Lookup'!$C$115:$C$148,"ORG 1"),"N/A")</f>
        <v>#N/A</v>
      </c>
    </row>
    <row r="4361" spans="5:6" x14ac:dyDescent="0.25">
      <c r="E4361" t="e">
        <f>_xlfn.XLOOKUP(_xlfn.XLOOKUP(D4361,'Zip Code Lookup'!$F$29:$F$1276,'Zip Code Lookup'!$G$29:$G$1276),'Data Entry'!$AC$2:$AC$85,'Data Entry'!$AD$2:$AD$85,"Not Found")</f>
        <v>#N/A</v>
      </c>
      <c r="F4361" t="e">
        <f>IF(E4361="ORG 6 / ORG 1",_xlfn.XLOOKUP(D4361,'Zip Code Lookup'!$A$115:$A$148,'Zip Code Lookup'!$C$115:$C$148,"ORG 1"),"N/A")</f>
        <v>#N/A</v>
      </c>
    </row>
    <row r="4362" spans="5:6" x14ac:dyDescent="0.25">
      <c r="E4362" t="e">
        <f>_xlfn.XLOOKUP(_xlfn.XLOOKUP(D4362,'Zip Code Lookup'!$F$29:$F$1276,'Zip Code Lookup'!$G$29:$G$1276),'Data Entry'!$AC$2:$AC$85,'Data Entry'!$AD$2:$AD$85,"Not Found")</f>
        <v>#N/A</v>
      </c>
      <c r="F4362" t="e">
        <f>IF(E4362="ORG 6 / ORG 1",_xlfn.XLOOKUP(D4362,'Zip Code Lookup'!$A$115:$A$148,'Zip Code Lookup'!$C$115:$C$148,"ORG 1"),"N/A")</f>
        <v>#N/A</v>
      </c>
    </row>
    <row r="4363" spans="5:6" x14ac:dyDescent="0.25">
      <c r="E4363" t="e">
        <f>_xlfn.XLOOKUP(_xlfn.XLOOKUP(D4363,'Zip Code Lookup'!$F$29:$F$1276,'Zip Code Lookup'!$G$29:$G$1276),'Data Entry'!$AC$2:$AC$85,'Data Entry'!$AD$2:$AD$85,"Not Found")</f>
        <v>#N/A</v>
      </c>
      <c r="F4363" t="e">
        <f>IF(E4363="ORG 6 / ORG 1",_xlfn.XLOOKUP(D4363,'Zip Code Lookup'!$A$115:$A$148,'Zip Code Lookup'!$C$115:$C$148,"ORG 1"),"N/A")</f>
        <v>#N/A</v>
      </c>
    </row>
    <row r="4364" spans="5:6" x14ac:dyDescent="0.25">
      <c r="E4364" t="e">
        <f>_xlfn.XLOOKUP(_xlfn.XLOOKUP(D4364,'Zip Code Lookup'!$F$29:$F$1276,'Zip Code Lookup'!$G$29:$G$1276),'Data Entry'!$AC$2:$AC$85,'Data Entry'!$AD$2:$AD$85,"Not Found")</f>
        <v>#N/A</v>
      </c>
      <c r="F4364" t="e">
        <f>IF(E4364="ORG 6 / ORG 1",_xlfn.XLOOKUP(D4364,'Zip Code Lookup'!$A$115:$A$148,'Zip Code Lookup'!$C$115:$C$148,"ORG 1"),"N/A")</f>
        <v>#N/A</v>
      </c>
    </row>
    <row r="4365" spans="5:6" x14ac:dyDescent="0.25">
      <c r="E4365" t="e">
        <f>_xlfn.XLOOKUP(_xlfn.XLOOKUP(D4365,'Zip Code Lookup'!$F$29:$F$1276,'Zip Code Lookup'!$G$29:$G$1276),'Data Entry'!$AC$2:$AC$85,'Data Entry'!$AD$2:$AD$85,"Not Found")</f>
        <v>#N/A</v>
      </c>
      <c r="F4365" t="e">
        <f>IF(E4365="ORG 6 / ORG 1",_xlfn.XLOOKUP(D4365,'Zip Code Lookup'!$A$115:$A$148,'Zip Code Lookup'!$C$115:$C$148,"ORG 1"),"N/A")</f>
        <v>#N/A</v>
      </c>
    </row>
    <row r="4366" spans="5:6" x14ac:dyDescent="0.25">
      <c r="E4366" t="e">
        <f>_xlfn.XLOOKUP(_xlfn.XLOOKUP(D4366,'Zip Code Lookup'!$F$29:$F$1276,'Zip Code Lookup'!$G$29:$G$1276),'Data Entry'!$AC$2:$AC$85,'Data Entry'!$AD$2:$AD$85,"Not Found")</f>
        <v>#N/A</v>
      </c>
      <c r="F4366" t="e">
        <f>IF(E4366="ORG 6 / ORG 1",_xlfn.XLOOKUP(D4366,'Zip Code Lookup'!$A$115:$A$148,'Zip Code Lookup'!$C$115:$C$148,"ORG 1"),"N/A")</f>
        <v>#N/A</v>
      </c>
    </row>
    <row r="4367" spans="5:6" x14ac:dyDescent="0.25">
      <c r="E4367" t="e">
        <f>_xlfn.XLOOKUP(_xlfn.XLOOKUP(D4367,'Zip Code Lookup'!$F$29:$F$1276,'Zip Code Lookup'!$G$29:$G$1276),'Data Entry'!$AC$2:$AC$85,'Data Entry'!$AD$2:$AD$85,"Not Found")</f>
        <v>#N/A</v>
      </c>
      <c r="F4367" t="e">
        <f>IF(E4367="ORG 6 / ORG 1",_xlfn.XLOOKUP(D4367,'Zip Code Lookup'!$A$115:$A$148,'Zip Code Lookup'!$C$115:$C$148,"ORG 1"),"N/A")</f>
        <v>#N/A</v>
      </c>
    </row>
    <row r="4368" spans="5:6" x14ac:dyDescent="0.25">
      <c r="E4368" t="e">
        <f>_xlfn.XLOOKUP(_xlfn.XLOOKUP(D4368,'Zip Code Lookup'!$F$29:$F$1276,'Zip Code Lookup'!$G$29:$G$1276),'Data Entry'!$AC$2:$AC$85,'Data Entry'!$AD$2:$AD$85,"Not Found")</f>
        <v>#N/A</v>
      </c>
      <c r="F4368" t="e">
        <f>IF(E4368="ORG 6 / ORG 1",_xlfn.XLOOKUP(D4368,'Zip Code Lookup'!$A$115:$A$148,'Zip Code Lookup'!$C$115:$C$148,"ORG 1"),"N/A")</f>
        <v>#N/A</v>
      </c>
    </row>
    <row r="4369" spans="5:6" x14ac:dyDescent="0.25">
      <c r="E4369" t="e">
        <f>_xlfn.XLOOKUP(_xlfn.XLOOKUP(D4369,'Zip Code Lookup'!$F$29:$F$1276,'Zip Code Lookup'!$G$29:$G$1276),'Data Entry'!$AC$2:$AC$85,'Data Entry'!$AD$2:$AD$85,"Not Found")</f>
        <v>#N/A</v>
      </c>
      <c r="F4369" t="e">
        <f>IF(E4369="ORG 6 / ORG 1",_xlfn.XLOOKUP(D4369,'Zip Code Lookup'!$A$115:$A$148,'Zip Code Lookup'!$C$115:$C$148,"ORG 1"),"N/A")</f>
        <v>#N/A</v>
      </c>
    </row>
    <row r="4370" spans="5:6" x14ac:dyDescent="0.25">
      <c r="E4370" t="e">
        <f>_xlfn.XLOOKUP(_xlfn.XLOOKUP(D4370,'Zip Code Lookup'!$F$29:$F$1276,'Zip Code Lookup'!$G$29:$G$1276),'Data Entry'!$AC$2:$AC$85,'Data Entry'!$AD$2:$AD$85,"Not Found")</f>
        <v>#N/A</v>
      </c>
      <c r="F4370" t="e">
        <f>IF(E4370="ORG 6 / ORG 1",_xlfn.XLOOKUP(D4370,'Zip Code Lookup'!$A$115:$A$148,'Zip Code Lookup'!$C$115:$C$148,"ORG 1"),"N/A")</f>
        <v>#N/A</v>
      </c>
    </row>
    <row r="4371" spans="5:6" x14ac:dyDescent="0.25">
      <c r="E4371" t="e">
        <f>_xlfn.XLOOKUP(_xlfn.XLOOKUP(D4371,'Zip Code Lookup'!$F$29:$F$1276,'Zip Code Lookup'!$G$29:$G$1276),'Data Entry'!$AC$2:$AC$85,'Data Entry'!$AD$2:$AD$85,"Not Found")</f>
        <v>#N/A</v>
      </c>
      <c r="F4371" t="e">
        <f>IF(E4371="ORG 6 / ORG 1",_xlfn.XLOOKUP(D4371,'Zip Code Lookup'!$A$115:$A$148,'Zip Code Lookup'!$C$115:$C$148,"ORG 1"),"N/A")</f>
        <v>#N/A</v>
      </c>
    </row>
    <row r="4372" spans="5:6" x14ac:dyDescent="0.25">
      <c r="E4372" t="e">
        <f>_xlfn.XLOOKUP(_xlfn.XLOOKUP(D4372,'Zip Code Lookup'!$F$29:$F$1276,'Zip Code Lookup'!$G$29:$G$1276),'Data Entry'!$AC$2:$AC$85,'Data Entry'!$AD$2:$AD$85,"Not Found")</f>
        <v>#N/A</v>
      </c>
      <c r="F4372" t="e">
        <f>IF(E4372="ORG 6 / ORG 1",_xlfn.XLOOKUP(D4372,'Zip Code Lookup'!$A$115:$A$148,'Zip Code Lookup'!$C$115:$C$148,"ORG 1"),"N/A")</f>
        <v>#N/A</v>
      </c>
    </row>
    <row r="4373" spans="5:6" x14ac:dyDescent="0.25">
      <c r="E4373" t="e">
        <f>_xlfn.XLOOKUP(_xlfn.XLOOKUP(D4373,'Zip Code Lookup'!$F$29:$F$1276,'Zip Code Lookup'!$G$29:$G$1276),'Data Entry'!$AC$2:$AC$85,'Data Entry'!$AD$2:$AD$85,"Not Found")</f>
        <v>#N/A</v>
      </c>
      <c r="F4373" t="e">
        <f>IF(E4373="ORG 6 / ORG 1",_xlfn.XLOOKUP(D4373,'Zip Code Lookup'!$A$115:$A$148,'Zip Code Lookup'!$C$115:$C$148,"ORG 1"),"N/A")</f>
        <v>#N/A</v>
      </c>
    </row>
    <row r="4374" spans="5:6" x14ac:dyDescent="0.25">
      <c r="E4374" t="e">
        <f>_xlfn.XLOOKUP(_xlfn.XLOOKUP(D4374,'Zip Code Lookup'!$F$29:$F$1276,'Zip Code Lookup'!$G$29:$G$1276),'Data Entry'!$AC$2:$AC$85,'Data Entry'!$AD$2:$AD$85,"Not Found")</f>
        <v>#N/A</v>
      </c>
      <c r="F4374" t="e">
        <f>IF(E4374="ORG 6 / ORG 1",_xlfn.XLOOKUP(D4374,'Zip Code Lookup'!$A$115:$A$148,'Zip Code Lookup'!$C$115:$C$148,"ORG 1"),"N/A")</f>
        <v>#N/A</v>
      </c>
    </row>
    <row r="4375" spans="5:6" x14ac:dyDescent="0.25">
      <c r="E4375" t="e">
        <f>_xlfn.XLOOKUP(_xlfn.XLOOKUP(D4375,'Zip Code Lookup'!$F$29:$F$1276,'Zip Code Lookup'!$G$29:$G$1276),'Data Entry'!$AC$2:$AC$85,'Data Entry'!$AD$2:$AD$85,"Not Found")</f>
        <v>#N/A</v>
      </c>
      <c r="F4375" t="e">
        <f>IF(E4375="ORG 6 / ORG 1",_xlfn.XLOOKUP(D4375,'Zip Code Lookup'!$A$115:$A$148,'Zip Code Lookup'!$C$115:$C$148,"ORG 1"),"N/A")</f>
        <v>#N/A</v>
      </c>
    </row>
    <row r="4376" spans="5:6" x14ac:dyDescent="0.25">
      <c r="E4376" t="e">
        <f>_xlfn.XLOOKUP(_xlfn.XLOOKUP(D4376,'Zip Code Lookup'!$F$29:$F$1276,'Zip Code Lookup'!$G$29:$G$1276),'Data Entry'!$AC$2:$AC$85,'Data Entry'!$AD$2:$AD$85,"Not Found")</f>
        <v>#N/A</v>
      </c>
      <c r="F4376" t="e">
        <f>IF(E4376="ORG 6 / ORG 1",_xlfn.XLOOKUP(D4376,'Zip Code Lookup'!$A$115:$A$148,'Zip Code Lookup'!$C$115:$C$148,"ORG 1"),"N/A")</f>
        <v>#N/A</v>
      </c>
    </row>
    <row r="4377" spans="5:6" x14ac:dyDescent="0.25">
      <c r="E4377" t="e">
        <f>_xlfn.XLOOKUP(_xlfn.XLOOKUP(D4377,'Zip Code Lookup'!$F$29:$F$1276,'Zip Code Lookup'!$G$29:$G$1276),'Data Entry'!$AC$2:$AC$85,'Data Entry'!$AD$2:$AD$85,"Not Found")</f>
        <v>#N/A</v>
      </c>
      <c r="F4377" t="e">
        <f>IF(E4377="ORG 6 / ORG 1",_xlfn.XLOOKUP(D4377,'Zip Code Lookup'!$A$115:$A$148,'Zip Code Lookup'!$C$115:$C$148,"ORG 1"),"N/A")</f>
        <v>#N/A</v>
      </c>
    </row>
    <row r="4378" spans="5:6" x14ac:dyDescent="0.25">
      <c r="E4378" t="e">
        <f>_xlfn.XLOOKUP(_xlfn.XLOOKUP(D4378,'Zip Code Lookup'!$F$29:$F$1276,'Zip Code Lookup'!$G$29:$G$1276),'Data Entry'!$AC$2:$AC$85,'Data Entry'!$AD$2:$AD$85,"Not Found")</f>
        <v>#N/A</v>
      </c>
      <c r="F4378" t="e">
        <f>IF(E4378="ORG 6 / ORG 1",_xlfn.XLOOKUP(D4378,'Zip Code Lookup'!$A$115:$A$148,'Zip Code Lookup'!$C$115:$C$148,"ORG 1"),"N/A")</f>
        <v>#N/A</v>
      </c>
    </row>
    <row r="4379" spans="5:6" x14ac:dyDescent="0.25">
      <c r="E4379" t="e">
        <f>_xlfn.XLOOKUP(_xlfn.XLOOKUP(D4379,'Zip Code Lookup'!$F$29:$F$1276,'Zip Code Lookup'!$G$29:$G$1276),'Data Entry'!$AC$2:$AC$85,'Data Entry'!$AD$2:$AD$85,"Not Found")</f>
        <v>#N/A</v>
      </c>
      <c r="F4379" t="e">
        <f>IF(E4379="ORG 6 / ORG 1",_xlfn.XLOOKUP(D4379,'Zip Code Lookup'!$A$115:$A$148,'Zip Code Lookup'!$C$115:$C$148,"ORG 1"),"N/A")</f>
        <v>#N/A</v>
      </c>
    </row>
    <row r="4380" spans="5:6" x14ac:dyDescent="0.25">
      <c r="E4380" t="e">
        <f>_xlfn.XLOOKUP(_xlfn.XLOOKUP(D4380,'Zip Code Lookup'!$F$29:$F$1276,'Zip Code Lookup'!$G$29:$G$1276),'Data Entry'!$AC$2:$AC$85,'Data Entry'!$AD$2:$AD$85,"Not Found")</f>
        <v>#N/A</v>
      </c>
      <c r="F4380" t="e">
        <f>IF(E4380="ORG 6 / ORG 1",_xlfn.XLOOKUP(D4380,'Zip Code Lookup'!$A$115:$A$148,'Zip Code Lookup'!$C$115:$C$148,"ORG 1"),"N/A")</f>
        <v>#N/A</v>
      </c>
    </row>
    <row r="4381" spans="5:6" x14ac:dyDescent="0.25">
      <c r="E4381" t="e">
        <f>_xlfn.XLOOKUP(_xlfn.XLOOKUP(D4381,'Zip Code Lookup'!$F$29:$F$1276,'Zip Code Lookup'!$G$29:$G$1276),'Data Entry'!$AC$2:$AC$85,'Data Entry'!$AD$2:$AD$85,"Not Found")</f>
        <v>#N/A</v>
      </c>
      <c r="F4381" t="e">
        <f>IF(E4381="ORG 6 / ORG 1",_xlfn.XLOOKUP(D4381,'Zip Code Lookup'!$A$115:$A$148,'Zip Code Lookup'!$C$115:$C$148,"ORG 1"),"N/A")</f>
        <v>#N/A</v>
      </c>
    </row>
    <row r="4382" spans="5:6" x14ac:dyDescent="0.25">
      <c r="E4382" t="e">
        <f>_xlfn.XLOOKUP(_xlfn.XLOOKUP(D4382,'Zip Code Lookup'!$F$29:$F$1276,'Zip Code Lookup'!$G$29:$G$1276),'Data Entry'!$AC$2:$AC$85,'Data Entry'!$AD$2:$AD$85,"Not Found")</f>
        <v>#N/A</v>
      </c>
      <c r="F4382" t="e">
        <f>IF(E4382="ORG 6 / ORG 1",_xlfn.XLOOKUP(D4382,'Zip Code Lookup'!$A$115:$A$148,'Zip Code Lookup'!$C$115:$C$148,"ORG 1"),"N/A")</f>
        <v>#N/A</v>
      </c>
    </row>
    <row r="4383" spans="5:6" x14ac:dyDescent="0.25">
      <c r="E4383" t="e">
        <f>_xlfn.XLOOKUP(_xlfn.XLOOKUP(D4383,'Zip Code Lookup'!$F$29:$F$1276,'Zip Code Lookup'!$G$29:$G$1276),'Data Entry'!$AC$2:$AC$85,'Data Entry'!$AD$2:$AD$85,"Not Found")</f>
        <v>#N/A</v>
      </c>
      <c r="F4383" t="e">
        <f>IF(E4383="ORG 6 / ORG 1",_xlfn.XLOOKUP(D4383,'Zip Code Lookup'!$A$115:$A$148,'Zip Code Lookup'!$C$115:$C$148,"ORG 1"),"N/A")</f>
        <v>#N/A</v>
      </c>
    </row>
    <row r="4384" spans="5:6" x14ac:dyDescent="0.25">
      <c r="E4384" t="e">
        <f>_xlfn.XLOOKUP(_xlfn.XLOOKUP(D4384,'Zip Code Lookup'!$F$29:$F$1276,'Zip Code Lookup'!$G$29:$G$1276),'Data Entry'!$AC$2:$AC$85,'Data Entry'!$AD$2:$AD$85,"Not Found")</f>
        <v>#N/A</v>
      </c>
      <c r="F4384" t="e">
        <f>IF(E4384="ORG 6 / ORG 1",_xlfn.XLOOKUP(D4384,'Zip Code Lookup'!$A$115:$A$148,'Zip Code Lookup'!$C$115:$C$148,"ORG 1"),"N/A")</f>
        <v>#N/A</v>
      </c>
    </row>
    <row r="4385" spans="5:6" x14ac:dyDescent="0.25">
      <c r="E4385" t="e">
        <f>_xlfn.XLOOKUP(_xlfn.XLOOKUP(D4385,'Zip Code Lookup'!$F$29:$F$1276,'Zip Code Lookup'!$G$29:$G$1276),'Data Entry'!$AC$2:$AC$85,'Data Entry'!$AD$2:$AD$85,"Not Found")</f>
        <v>#N/A</v>
      </c>
      <c r="F4385" t="e">
        <f>IF(E4385="ORG 6 / ORG 1",_xlfn.XLOOKUP(D4385,'Zip Code Lookup'!$A$115:$A$148,'Zip Code Lookup'!$C$115:$C$148,"ORG 1"),"N/A")</f>
        <v>#N/A</v>
      </c>
    </row>
    <row r="4386" spans="5:6" x14ac:dyDescent="0.25">
      <c r="E4386" t="e">
        <f>_xlfn.XLOOKUP(_xlfn.XLOOKUP(D4386,'Zip Code Lookup'!$F$29:$F$1276,'Zip Code Lookup'!$G$29:$G$1276),'Data Entry'!$AC$2:$AC$85,'Data Entry'!$AD$2:$AD$85,"Not Found")</f>
        <v>#N/A</v>
      </c>
      <c r="F4386" t="e">
        <f>IF(E4386="ORG 6 / ORG 1",_xlfn.XLOOKUP(D4386,'Zip Code Lookup'!$A$115:$A$148,'Zip Code Lookup'!$C$115:$C$148,"ORG 1"),"N/A")</f>
        <v>#N/A</v>
      </c>
    </row>
    <row r="4387" spans="5:6" x14ac:dyDescent="0.25">
      <c r="E4387" t="e">
        <f>_xlfn.XLOOKUP(_xlfn.XLOOKUP(D4387,'Zip Code Lookup'!$F$29:$F$1276,'Zip Code Lookup'!$G$29:$G$1276),'Data Entry'!$AC$2:$AC$85,'Data Entry'!$AD$2:$AD$85,"Not Found")</f>
        <v>#N/A</v>
      </c>
      <c r="F4387" t="e">
        <f>IF(E4387="ORG 6 / ORG 1",_xlfn.XLOOKUP(D4387,'Zip Code Lookup'!$A$115:$A$148,'Zip Code Lookup'!$C$115:$C$148,"ORG 1"),"N/A")</f>
        <v>#N/A</v>
      </c>
    </row>
    <row r="4388" spans="5:6" x14ac:dyDescent="0.25">
      <c r="E4388" t="e">
        <f>_xlfn.XLOOKUP(_xlfn.XLOOKUP(D4388,'Zip Code Lookup'!$F$29:$F$1276,'Zip Code Lookup'!$G$29:$G$1276),'Data Entry'!$AC$2:$AC$85,'Data Entry'!$AD$2:$AD$85,"Not Found")</f>
        <v>#N/A</v>
      </c>
      <c r="F4388" t="e">
        <f>IF(E4388="ORG 6 / ORG 1",_xlfn.XLOOKUP(D4388,'Zip Code Lookup'!$A$115:$A$148,'Zip Code Lookup'!$C$115:$C$148,"ORG 1"),"N/A")</f>
        <v>#N/A</v>
      </c>
    </row>
    <row r="4389" spans="5:6" x14ac:dyDescent="0.25">
      <c r="E4389" t="e">
        <f>_xlfn.XLOOKUP(_xlfn.XLOOKUP(D4389,'Zip Code Lookup'!$F$29:$F$1276,'Zip Code Lookup'!$G$29:$G$1276),'Data Entry'!$AC$2:$AC$85,'Data Entry'!$AD$2:$AD$85,"Not Found")</f>
        <v>#N/A</v>
      </c>
      <c r="F4389" t="e">
        <f>IF(E4389="ORG 6 / ORG 1",_xlfn.XLOOKUP(D4389,'Zip Code Lookup'!$A$115:$A$148,'Zip Code Lookup'!$C$115:$C$148,"ORG 1"),"N/A")</f>
        <v>#N/A</v>
      </c>
    </row>
    <row r="4390" spans="5:6" x14ac:dyDescent="0.25">
      <c r="E4390" t="e">
        <f>_xlfn.XLOOKUP(_xlfn.XLOOKUP(D4390,'Zip Code Lookup'!$F$29:$F$1276,'Zip Code Lookup'!$G$29:$G$1276),'Data Entry'!$AC$2:$AC$85,'Data Entry'!$AD$2:$AD$85,"Not Found")</f>
        <v>#N/A</v>
      </c>
      <c r="F4390" t="e">
        <f>IF(E4390="ORG 6 / ORG 1",_xlfn.XLOOKUP(D4390,'Zip Code Lookup'!$A$115:$A$148,'Zip Code Lookup'!$C$115:$C$148,"ORG 1"),"N/A")</f>
        <v>#N/A</v>
      </c>
    </row>
    <row r="4391" spans="5:6" x14ac:dyDescent="0.25">
      <c r="E4391" t="e">
        <f>_xlfn.XLOOKUP(_xlfn.XLOOKUP(D4391,'Zip Code Lookup'!$F$29:$F$1276,'Zip Code Lookup'!$G$29:$G$1276),'Data Entry'!$AC$2:$AC$85,'Data Entry'!$AD$2:$AD$85,"Not Found")</f>
        <v>#N/A</v>
      </c>
      <c r="F4391" t="e">
        <f>IF(E4391="ORG 6 / ORG 1",_xlfn.XLOOKUP(D4391,'Zip Code Lookup'!$A$115:$A$148,'Zip Code Lookup'!$C$115:$C$148,"ORG 1"),"N/A")</f>
        <v>#N/A</v>
      </c>
    </row>
    <row r="4392" spans="5:6" x14ac:dyDescent="0.25">
      <c r="E4392" t="e">
        <f>_xlfn.XLOOKUP(_xlfn.XLOOKUP(D4392,'Zip Code Lookup'!$F$29:$F$1276,'Zip Code Lookup'!$G$29:$G$1276),'Data Entry'!$AC$2:$AC$85,'Data Entry'!$AD$2:$AD$85,"Not Found")</f>
        <v>#N/A</v>
      </c>
      <c r="F4392" t="e">
        <f>IF(E4392="ORG 6 / ORG 1",_xlfn.XLOOKUP(D4392,'Zip Code Lookup'!$A$115:$A$148,'Zip Code Lookup'!$C$115:$C$148,"ORG 1"),"N/A")</f>
        <v>#N/A</v>
      </c>
    </row>
    <row r="4393" spans="5:6" x14ac:dyDescent="0.25">
      <c r="E4393" t="e">
        <f>_xlfn.XLOOKUP(_xlfn.XLOOKUP(D4393,'Zip Code Lookup'!$F$29:$F$1276,'Zip Code Lookup'!$G$29:$G$1276),'Data Entry'!$AC$2:$AC$85,'Data Entry'!$AD$2:$AD$85,"Not Found")</f>
        <v>#N/A</v>
      </c>
      <c r="F4393" t="e">
        <f>IF(E4393="ORG 6 / ORG 1",_xlfn.XLOOKUP(D4393,'Zip Code Lookup'!$A$115:$A$148,'Zip Code Lookup'!$C$115:$C$148,"ORG 1"),"N/A")</f>
        <v>#N/A</v>
      </c>
    </row>
    <row r="4394" spans="5:6" x14ac:dyDescent="0.25">
      <c r="E4394" t="e">
        <f>_xlfn.XLOOKUP(_xlfn.XLOOKUP(D4394,'Zip Code Lookup'!$F$29:$F$1276,'Zip Code Lookup'!$G$29:$G$1276),'Data Entry'!$AC$2:$AC$85,'Data Entry'!$AD$2:$AD$85,"Not Found")</f>
        <v>#N/A</v>
      </c>
      <c r="F4394" t="e">
        <f>IF(E4394="ORG 6 / ORG 1",_xlfn.XLOOKUP(D4394,'Zip Code Lookup'!$A$115:$A$148,'Zip Code Lookup'!$C$115:$C$148,"ORG 1"),"N/A")</f>
        <v>#N/A</v>
      </c>
    </row>
    <row r="4395" spans="5:6" x14ac:dyDescent="0.25">
      <c r="E4395" t="e">
        <f>_xlfn.XLOOKUP(_xlfn.XLOOKUP(D4395,'Zip Code Lookup'!$F$29:$F$1276,'Zip Code Lookup'!$G$29:$G$1276),'Data Entry'!$AC$2:$AC$85,'Data Entry'!$AD$2:$AD$85,"Not Found")</f>
        <v>#N/A</v>
      </c>
      <c r="F4395" t="e">
        <f>IF(E4395="ORG 6 / ORG 1",_xlfn.XLOOKUP(D4395,'Zip Code Lookup'!$A$115:$A$148,'Zip Code Lookup'!$C$115:$C$148,"ORG 1"),"N/A")</f>
        <v>#N/A</v>
      </c>
    </row>
    <row r="4396" spans="5:6" x14ac:dyDescent="0.25">
      <c r="E4396" t="e">
        <f>_xlfn.XLOOKUP(_xlfn.XLOOKUP(D4396,'Zip Code Lookup'!$F$29:$F$1276,'Zip Code Lookup'!$G$29:$G$1276),'Data Entry'!$AC$2:$AC$85,'Data Entry'!$AD$2:$AD$85,"Not Found")</f>
        <v>#N/A</v>
      </c>
      <c r="F4396" t="e">
        <f>IF(E4396="ORG 6 / ORG 1",_xlfn.XLOOKUP(D4396,'Zip Code Lookup'!$A$115:$A$148,'Zip Code Lookup'!$C$115:$C$148,"ORG 1"),"N/A")</f>
        <v>#N/A</v>
      </c>
    </row>
    <row r="4397" spans="5:6" x14ac:dyDescent="0.25">
      <c r="E4397" t="e">
        <f>_xlfn.XLOOKUP(_xlfn.XLOOKUP(D4397,'Zip Code Lookup'!$F$29:$F$1276,'Zip Code Lookup'!$G$29:$G$1276),'Data Entry'!$AC$2:$AC$85,'Data Entry'!$AD$2:$AD$85,"Not Found")</f>
        <v>#N/A</v>
      </c>
      <c r="F4397" t="e">
        <f>IF(E4397="ORG 6 / ORG 1",_xlfn.XLOOKUP(D4397,'Zip Code Lookup'!$A$115:$A$148,'Zip Code Lookup'!$C$115:$C$148,"ORG 1"),"N/A")</f>
        <v>#N/A</v>
      </c>
    </row>
    <row r="4398" spans="5:6" x14ac:dyDescent="0.25">
      <c r="E4398" t="e">
        <f>_xlfn.XLOOKUP(_xlfn.XLOOKUP(D4398,'Zip Code Lookup'!$F$29:$F$1276,'Zip Code Lookup'!$G$29:$G$1276),'Data Entry'!$AC$2:$AC$85,'Data Entry'!$AD$2:$AD$85,"Not Found")</f>
        <v>#N/A</v>
      </c>
      <c r="F4398" t="e">
        <f>IF(E4398="ORG 6 / ORG 1",_xlfn.XLOOKUP(D4398,'Zip Code Lookup'!$A$115:$A$148,'Zip Code Lookup'!$C$115:$C$148,"ORG 1"),"N/A")</f>
        <v>#N/A</v>
      </c>
    </row>
    <row r="4399" spans="5:6" x14ac:dyDescent="0.25">
      <c r="E4399" t="e">
        <f>_xlfn.XLOOKUP(_xlfn.XLOOKUP(D4399,'Zip Code Lookup'!$F$29:$F$1276,'Zip Code Lookup'!$G$29:$G$1276),'Data Entry'!$AC$2:$AC$85,'Data Entry'!$AD$2:$AD$85,"Not Found")</f>
        <v>#N/A</v>
      </c>
      <c r="F4399" t="e">
        <f>IF(E4399="ORG 6 / ORG 1",_xlfn.XLOOKUP(D4399,'Zip Code Lookup'!$A$115:$A$148,'Zip Code Lookup'!$C$115:$C$148,"ORG 1"),"N/A")</f>
        <v>#N/A</v>
      </c>
    </row>
    <row r="4400" spans="5:6" x14ac:dyDescent="0.25">
      <c r="E4400" t="e">
        <f>_xlfn.XLOOKUP(_xlfn.XLOOKUP(D4400,'Zip Code Lookup'!$F$29:$F$1276,'Zip Code Lookup'!$G$29:$G$1276),'Data Entry'!$AC$2:$AC$85,'Data Entry'!$AD$2:$AD$85,"Not Found")</f>
        <v>#N/A</v>
      </c>
      <c r="F4400" t="e">
        <f>IF(E4400="ORG 6 / ORG 1",_xlfn.XLOOKUP(D4400,'Zip Code Lookup'!$A$115:$A$148,'Zip Code Lookup'!$C$115:$C$148,"ORG 1"),"N/A")</f>
        <v>#N/A</v>
      </c>
    </row>
    <row r="4401" spans="5:6" x14ac:dyDescent="0.25">
      <c r="E4401" t="e">
        <f>_xlfn.XLOOKUP(_xlfn.XLOOKUP(D4401,'Zip Code Lookup'!$F$29:$F$1276,'Zip Code Lookup'!$G$29:$G$1276),'Data Entry'!$AC$2:$AC$85,'Data Entry'!$AD$2:$AD$85,"Not Found")</f>
        <v>#N/A</v>
      </c>
      <c r="F4401" t="e">
        <f>IF(E4401="ORG 6 / ORG 1",_xlfn.XLOOKUP(D4401,'Zip Code Lookup'!$A$115:$A$148,'Zip Code Lookup'!$C$115:$C$148,"ORG 1"),"N/A")</f>
        <v>#N/A</v>
      </c>
    </row>
    <row r="4402" spans="5:6" x14ac:dyDescent="0.25">
      <c r="E4402" t="e">
        <f>_xlfn.XLOOKUP(_xlfn.XLOOKUP(D4402,'Zip Code Lookup'!$F$29:$F$1276,'Zip Code Lookup'!$G$29:$G$1276),'Data Entry'!$AC$2:$AC$85,'Data Entry'!$AD$2:$AD$85,"Not Found")</f>
        <v>#N/A</v>
      </c>
      <c r="F4402" t="e">
        <f>IF(E4402="ORG 6 / ORG 1",_xlfn.XLOOKUP(D4402,'Zip Code Lookup'!$A$115:$A$148,'Zip Code Lookup'!$C$115:$C$148,"ORG 1"),"N/A")</f>
        <v>#N/A</v>
      </c>
    </row>
    <row r="4403" spans="5:6" x14ac:dyDescent="0.25">
      <c r="E4403" t="e">
        <f>_xlfn.XLOOKUP(_xlfn.XLOOKUP(D4403,'Zip Code Lookup'!$F$29:$F$1276,'Zip Code Lookup'!$G$29:$G$1276),'Data Entry'!$AC$2:$AC$85,'Data Entry'!$AD$2:$AD$85,"Not Found")</f>
        <v>#N/A</v>
      </c>
      <c r="F4403" t="e">
        <f>IF(E4403="ORG 6 / ORG 1",_xlfn.XLOOKUP(D4403,'Zip Code Lookup'!$A$115:$A$148,'Zip Code Lookup'!$C$115:$C$148,"ORG 1"),"N/A")</f>
        <v>#N/A</v>
      </c>
    </row>
    <row r="4404" spans="5:6" x14ac:dyDescent="0.25">
      <c r="E4404" t="e">
        <f>_xlfn.XLOOKUP(_xlfn.XLOOKUP(D4404,'Zip Code Lookup'!$F$29:$F$1276,'Zip Code Lookup'!$G$29:$G$1276),'Data Entry'!$AC$2:$AC$85,'Data Entry'!$AD$2:$AD$85,"Not Found")</f>
        <v>#N/A</v>
      </c>
      <c r="F4404" t="e">
        <f>IF(E4404="ORG 6 / ORG 1",_xlfn.XLOOKUP(D4404,'Zip Code Lookup'!$A$115:$A$148,'Zip Code Lookup'!$C$115:$C$148,"ORG 1"),"N/A")</f>
        <v>#N/A</v>
      </c>
    </row>
    <row r="4405" spans="5:6" x14ac:dyDescent="0.25">
      <c r="E4405" t="e">
        <f>_xlfn.XLOOKUP(_xlfn.XLOOKUP(D4405,'Zip Code Lookup'!$F$29:$F$1276,'Zip Code Lookup'!$G$29:$G$1276),'Data Entry'!$AC$2:$AC$85,'Data Entry'!$AD$2:$AD$85,"Not Found")</f>
        <v>#N/A</v>
      </c>
      <c r="F4405" t="e">
        <f>IF(E4405="ORG 6 / ORG 1",_xlfn.XLOOKUP(D4405,'Zip Code Lookup'!$A$115:$A$148,'Zip Code Lookup'!$C$115:$C$148,"ORG 1"),"N/A")</f>
        <v>#N/A</v>
      </c>
    </row>
    <row r="4406" spans="5:6" x14ac:dyDescent="0.25">
      <c r="E4406" t="e">
        <f>_xlfn.XLOOKUP(_xlfn.XLOOKUP(D4406,'Zip Code Lookup'!$F$29:$F$1276,'Zip Code Lookup'!$G$29:$G$1276),'Data Entry'!$AC$2:$AC$85,'Data Entry'!$AD$2:$AD$85,"Not Found")</f>
        <v>#N/A</v>
      </c>
      <c r="F4406" t="e">
        <f>IF(E4406="ORG 6 / ORG 1",_xlfn.XLOOKUP(D4406,'Zip Code Lookup'!$A$115:$A$148,'Zip Code Lookup'!$C$115:$C$148,"ORG 1"),"N/A")</f>
        <v>#N/A</v>
      </c>
    </row>
    <row r="4407" spans="5:6" x14ac:dyDescent="0.25">
      <c r="E4407" t="e">
        <f>_xlfn.XLOOKUP(_xlfn.XLOOKUP(D4407,'Zip Code Lookup'!$F$29:$F$1276,'Zip Code Lookup'!$G$29:$G$1276),'Data Entry'!$AC$2:$AC$85,'Data Entry'!$AD$2:$AD$85,"Not Found")</f>
        <v>#N/A</v>
      </c>
      <c r="F4407" t="e">
        <f>IF(E4407="ORG 6 / ORG 1",_xlfn.XLOOKUP(D4407,'Zip Code Lookup'!$A$115:$A$148,'Zip Code Lookup'!$C$115:$C$148,"ORG 1"),"N/A")</f>
        <v>#N/A</v>
      </c>
    </row>
    <row r="4408" spans="5:6" x14ac:dyDescent="0.25">
      <c r="E4408" t="e">
        <f>_xlfn.XLOOKUP(_xlfn.XLOOKUP(D4408,'Zip Code Lookup'!$F$29:$F$1276,'Zip Code Lookup'!$G$29:$G$1276),'Data Entry'!$AC$2:$AC$85,'Data Entry'!$AD$2:$AD$85,"Not Found")</f>
        <v>#N/A</v>
      </c>
      <c r="F4408" t="e">
        <f>IF(E4408="ORG 6 / ORG 1",_xlfn.XLOOKUP(D4408,'Zip Code Lookup'!$A$115:$A$148,'Zip Code Lookup'!$C$115:$C$148,"ORG 1"),"N/A")</f>
        <v>#N/A</v>
      </c>
    </row>
    <row r="4409" spans="5:6" x14ac:dyDescent="0.25">
      <c r="E4409" t="e">
        <f>_xlfn.XLOOKUP(_xlfn.XLOOKUP(D4409,'Zip Code Lookup'!$F$29:$F$1276,'Zip Code Lookup'!$G$29:$G$1276),'Data Entry'!$AC$2:$AC$85,'Data Entry'!$AD$2:$AD$85,"Not Found")</f>
        <v>#N/A</v>
      </c>
      <c r="F4409" t="e">
        <f>IF(E4409="ORG 6 / ORG 1",_xlfn.XLOOKUP(D4409,'Zip Code Lookup'!$A$115:$A$148,'Zip Code Lookup'!$C$115:$C$148,"ORG 1"),"N/A")</f>
        <v>#N/A</v>
      </c>
    </row>
    <row r="4410" spans="5:6" x14ac:dyDescent="0.25">
      <c r="E4410" t="e">
        <f>_xlfn.XLOOKUP(_xlfn.XLOOKUP(D4410,'Zip Code Lookup'!$F$29:$F$1276,'Zip Code Lookup'!$G$29:$G$1276),'Data Entry'!$AC$2:$AC$85,'Data Entry'!$AD$2:$AD$85,"Not Found")</f>
        <v>#N/A</v>
      </c>
      <c r="F4410" t="e">
        <f>IF(E4410="ORG 6 / ORG 1",_xlfn.XLOOKUP(D4410,'Zip Code Lookup'!$A$115:$A$148,'Zip Code Lookup'!$C$115:$C$148,"ORG 1"),"N/A")</f>
        <v>#N/A</v>
      </c>
    </row>
    <row r="4411" spans="5:6" x14ac:dyDescent="0.25">
      <c r="E4411" t="e">
        <f>_xlfn.XLOOKUP(_xlfn.XLOOKUP(D4411,'Zip Code Lookup'!$F$29:$F$1276,'Zip Code Lookup'!$G$29:$G$1276),'Data Entry'!$AC$2:$AC$85,'Data Entry'!$AD$2:$AD$85,"Not Found")</f>
        <v>#N/A</v>
      </c>
      <c r="F4411" t="e">
        <f>IF(E4411="ORG 6 / ORG 1",_xlfn.XLOOKUP(D4411,'Zip Code Lookup'!$A$115:$A$148,'Zip Code Lookup'!$C$115:$C$148,"ORG 1"),"N/A")</f>
        <v>#N/A</v>
      </c>
    </row>
    <row r="4412" spans="5:6" x14ac:dyDescent="0.25">
      <c r="E4412" t="e">
        <f>_xlfn.XLOOKUP(_xlfn.XLOOKUP(D4412,'Zip Code Lookup'!$F$29:$F$1276,'Zip Code Lookup'!$G$29:$G$1276),'Data Entry'!$AC$2:$AC$85,'Data Entry'!$AD$2:$AD$85,"Not Found")</f>
        <v>#N/A</v>
      </c>
      <c r="F4412" t="e">
        <f>IF(E4412="ORG 6 / ORG 1",_xlfn.XLOOKUP(D4412,'Zip Code Lookup'!$A$115:$A$148,'Zip Code Lookup'!$C$115:$C$148,"ORG 1"),"N/A")</f>
        <v>#N/A</v>
      </c>
    </row>
    <row r="4413" spans="5:6" x14ac:dyDescent="0.25">
      <c r="E4413" t="e">
        <f>_xlfn.XLOOKUP(_xlfn.XLOOKUP(D4413,'Zip Code Lookup'!$F$29:$F$1276,'Zip Code Lookup'!$G$29:$G$1276),'Data Entry'!$AC$2:$AC$85,'Data Entry'!$AD$2:$AD$85,"Not Found")</f>
        <v>#N/A</v>
      </c>
      <c r="F4413" t="e">
        <f>IF(E4413="ORG 6 / ORG 1",_xlfn.XLOOKUP(D4413,'Zip Code Lookup'!$A$115:$A$148,'Zip Code Lookup'!$C$115:$C$148,"ORG 1"),"N/A")</f>
        <v>#N/A</v>
      </c>
    </row>
    <row r="4414" spans="5:6" x14ac:dyDescent="0.25">
      <c r="E4414" t="e">
        <f>_xlfn.XLOOKUP(_xlfn.XLOOKUP(D4414,'Zip Code Lookup'!$F$29:$F$1276,'Zip Code Lookup'!$G$29:$G$1276),'Data Entry'!$AC$2:$AC$85,'Data Entry'!$AD$2:$AD$85,"Not Found")</f>
        <v>#N/A</v>
      </c>
      <c r="F4414" t="e">
        <f>IF(E4414="ORG 6 / ORG 1",_xlfn.XLOOKUP(D4414,'Zip Code Lookup'!$A$115:$A$148,'Zip Code Lookup'!$C$115:$C$148,"ORG 1"),"N/A")</f>
        <v>#N/A</v>
      </c>
    </row>
    <row r="4415" spans="5:6" x14ac:dyDescent="0.25">
      <c r="E4415" t="e">
        <f>_xlfn.XLOOKUP(_xlfn.XLOOKUP(D4415,'Zip Code Lookup'!$F$29:$F$1276,'Zip Code Lookup'!$G$29:$G$1276),'Data Entry'!$AC$2:$AC$85,'Data Entry'!$AD$2:$AD$85,"Not Found")</f>
        <v>#N/A</v>
      </c>
      <c r="F4415" t="e">
        <f>IF(E4415="ORG 6 / ORG 1",_xlfn.XLOOKUP(D4415,'Zip Code Lookup'!$A$115:$A$148,'Zip Code Lookup'!$C$115:$C$148,"ORG 1"),"N/A")</f>
        <v>#N/A</v>
      </c>
    </row>
    <row r="4416" spans="5:6" x14ac:dyDescent="0.25">
      <c r="E4416" t="e">
        <f>_xlfn.XLOOKUP(_xlfn.XLOOKUP(D4416,'Zip Code Lookup'!$F$29:$F$1276,'Zip Code Lookup'!$G$29:$G$1276),'Data Entry'!$AC$2:$AC$85,'Data Entry'!$AD$2:$AD$85,"Not Found")</f>
        <v>#N/A</v>
      </c>
      <c r="F4416" t="e">
        <f>IF(E4416="ORG 6 / ORG 1",_xlfn.XLOOKUP(D4416,'Zip Code Lookup'!$A$115:$A$148,'Zip Code Lookup'!$C$115:$C$148,"ORG 1"),"N/A")</f>
        <v>#N/A</v>
      </c>
    </row>
    <row r="4417" spans="5:6" x14ac:dyDescent="0.25">
      <c r="E4417" t="e">
        <f>_xlfn.XLOOKUP(_xlfn.XLOOKUP(D4417,'Zip Code Lookup'!$F$29:$F$1276,'Zip Code Lookup'!$G$29:$G$1276),'Data Entry'!$AC$2:$AC$85,'Data Entry'!$AD$2:$AD$85,"Not Found")</f>
        <v>#N/A</v>
      </c>
      <c r="F4417" t="e">
        <f>IF(E4417="ORG 6 / ORG 1",_xlfn.XLOOKUP(D4417,'Zip Code Lookup'!$A$115:$A$148,'Zip Code Lookup'!$C$115:$C$148,"ORG 1"),"N/A")</f>
        <v>#N/A</v>
      </c>
    </row>
    <row r="4418" spans="5:6" x14ac:dyDescent="0.25">
      <c r="E4418" t="e">
        <f>_xlfn.XLOOKUP(_xlfn.XLOOKUP(D4418,'Zip Code Lookup'!$F$29:$F$1276,'Zip Code Lookup'!$G$29:$G$1276),'Data Entry'!$AC$2:$AC$85,'Data Entry'!$AD$2:$AD$85,"Not Found")</f>
        <v>#N/A</v>
      </c>
      <c r="F4418" t="e">
        <f>IF(E4418="ORG 6 / ORG 1",_xlfn.XLOOKUP(D4418,'Zip Code Lookup'!$A$115:$A$148,'Zip Code Lookup'!$C$115:$C$148,"ORG 1"),"N/A")</f>
        <v>#N/A</v>
      </c>
    </row>
    <row r="4419" spans="5:6" x14ac:dyDescent="0.25">
      <c r="E4419" t="e">
        <f>_xlfn.XLOOKUP(_xlfn.XLOOKUP(D4419,'Zip Code Lookup'!$F$29:$F$1276,'Zip Code Lookup'!$G$29:$G$1276),'Data Entry'!$AC$2:$AC$85,'Data Entry'!$AD$2:$AD$85,"Not Found")</f>
        <v>#N/A</v>
      </c>
      <c r="F4419" t="e">
        <f>IF(E4419="ORG 6 / ORG 1",_xlfn.XLOOKUP(D4419,'Zip Code Lookup'!$A$115:$A$148,'Zip Code Lookup'!$C$115:$C$148,"ORG 1"),"N/A")</f>
        <v>#N/A</v>
      </c>
    </row>
    <row r="4420" spans="5:6" x14ac:dyDescent="0.25">
      <c r="E4420" t="e">
        <f>_xlfn.XLOOKUP(_xlfn.XLOOKUP(D4420,'Zip Code Lookup'!$F$29:$F$1276,'Zip Code Lookup'!$G$29:$G$1276),'Data Entry'!$AC$2:$AC$85,'Data Entry'!$AD$2:$AD$85,"Not Found")</f>
        <v>#N/A</v>
      </c>
      <c r="F4420" t="e">
        <f>IF(E4420="ORG 6 / ORG 1",_xlfn.XLOOKUP(D4420,'Zip Code Lookup'!$A$115:$A$148,'Zip Code Lookup'!$C$115:$C$148,"ORG 1"),"N/A")</f>
        <v>#N/A</v>
      </c>
    </row>
    <row r="4421" spans="5:6" x14ac:dyDescent="0.25">
      <c r="E4421" t="e">
        <f>_xlfn.XLOOKUP(_xlfn.XLOOKUP(D4421,'Zip Code Lookup'!$F$29:$F$1276,'Zip Code Lookup'!$G$29:$G$1276),'Data Entry'!$AC$2:$AC$85,'Data Entry'!$AD$2:$AD$85,"Not Found")</f>
        <v>#N/A</v>
      </c>
      <c r="F4421" t="e">
        <f>IF(E4421="ORG 6 / ORG 1",_xlfn.XLOOKUP(D4421,'Zip Code Lookup'!$A$115:$A$148,'Zip Code Lookup'!$C$115:$C$148,"ORG 1"),"N/A")</f>
        <v>#N/A</v>
      </c>
    </row>
    <row r="4422" spans="5:6" x14ac:dyDescent="0.25">
      <c r="E4422" t="e">
        <f>_xlfn.XLOOKUP(_xlfn.XLOOKUP(D4422,'Zip Code Lookup'!$F$29:$F$1276,'Zip Code Lookup'!$G$29:$G$1276),'Data Entry'!$AC$2:$AC$85,'Data Entry'!$AD$2:$AD$85,"Not Found")</f>
        <v>#N/A</v>
      </c>
      <c r="F4422" t="e">
        <f>IF(E4422="ORG 6 / ORG 1",_xlfn.XLOOKUP(D4422,'Zip Code Lookup'!$A$115:$A$148,'Zip Code Lookup'!$C$115:$C$148,"ORG 1"),"N/A")</f>
        <v>#N/A</v>
      </c>
    </row>
    <row r="4423" spans="5:6" x14ac:dyDescent="0.25">
      <c r="E4423" t="e">
        <f>_xlfn.XLOOKUP(_xlfn.XLOOKUP(D4423,'Zip Code Lookup'!$F$29:$F$1276,'Zip Code Lookup'!$G$29:$G$1276),'Data Entry'!$AC$2:$AC$85,'Data Entry'!$AD$2:$AD$85,"Not Found")</f>
        <v>#N/A</v>
      </c>
      <c r="F4423" t="e">
        <f>IF(E4423="ORG 6 / ORG 1",_xlfn.XLOOKUP(D4423,'Zip Code Lookup'!$A$115:$A$148,'Zip Code Lookup'!$C$115:$C$148,"ORG 1"),"N/A")</f>
        <v>#N/A</v>
      </c>
    </row>
    <row r="4424" spans="5:6" x14ac:dyDescent="0.25">
      <c r="E4424" t="e">
        <f>_xlfn.XLOOKUP(_xlfn.XLOOKUP(D4424,'Zip Code Lookup'!$F$29:$F$1276,'Zip Code Lookup'!$G$29:$G$1276),'Data Entry'!$AC$2:$AC$85,'Data Entry'!$AD$2:$AD$85,"Not Found")</f>
        <v>#N/A</v>
      </c>
      <c r="F4424" t="e">
        <f>IF(E4424="ORG 6 / ORG 1",_xlfn.XLOOKUP(D4424,'Zip Code Lookup'!$A$115:$A$148,'Zip Code Lookup'!$C$115:$C$148,"ORG 1"),"N/A")</f>
        <v>#N/A</v>
      </c>
    </row>
    <row r="4425" spans="5:6" x14ac:dyDescent="0.25">
      <c r="E4425" t="e">
        <f>_xlfn.XLOOKUP(_xlfn.XLOOKUP(D4425,'Zip Code Lookup'!$F$29:$F$1276,'Zip Code Lookup'!$G$29:$G$1276),'Data Entry'!$AC$2:$AC$85,'Data Entry'!$AD$2:$AD$85,"Not Found")</f>
        <v>#N/A</v>
      </c>
      <c r="F4425" t="e">
        <f>IF(E4425="ORG 6 / ORG 1",_xlfn.XLOOKUP(D4425,'Zip Code Lookup'!$A$115:$A$148,'Zip Code Lookup'!$C$115:$C$148,"ORG 1"),"N/A")</f>
        <v>#N/A</v>
      </c>
    </row>
    <row r="4426" spans="5:6" x14ac:dyDescent="0.25">
      <c r="E4426" t="e">
        <f>_xlfn.XLOOKUP(_xlfn.XLOOKUP(D4426,'Zip Code Lookup'!$F$29:$F$1276,'Zip Code Lookup'!$G$29:$G$1276),'Data Entry'!$AC$2:$AC$85,'Data Entry'!$AD$2:$AD$85,"Not Found")</f>
        <v>#N/A</v>
      </c>
      <c r="F4426" t="e">
        <f>IF(E4426="ORG 6 / ORG 1",_xlfn.XLOOKUP(D4426,'Zip Code Lookup'!$A$115:$A$148,'Zip Code Lookup'!$C$115:$C$148,"ORG 1"),"N/A")</f>
        <v>#N/A</v>
      </c>
    </row>
    <row r="4427" spans="5:6" x14ac:dyDescent="0.25">
      <c r="E4427" t="e">
        <f>_xlfn.XLOOKUP(_xlfn.XLOOKUP(D4427,'Zip Code Lookup'!$F$29:$F$1276,'Zip Code Lookup'!$G$29:$G$1276),'Data Entry'!$AC$2:$AC$85,'Data Entry'!$AD$2:$AD$85,"Not Found")</f>
        <v>#N/A</v>
      </c>
      <c r="F4427" t="e">
        <f>IF(E4427="ORG 6 / ORG 1",_xlfn.XLOOKUP(D4427,'Zip Code Lookup'!$A$115:$A$148,'Zip Code Lookup'!$C$115:$C$148,"ORG 1"),"N/A")</f>
        <v>#N/A</v>
      </c>
    </row>
    <row r="4428" spans="5:6" x14ac:dyDescent="0.25">
      <c r="E4428" t="e">
        <f>_xlfn.XLOOKUP(_xlfn.XLOOKUP(D4428,'Zip Code Lookup'!$F$29:$F$1276,'Zip Code Lookup'!$G$29:$G$1276),'Data Entry'!$AC$2:$AC$85,'Data Entry'!$AD$2:$AD$85,"Not Found")</f>
        <v>#N/A</v>
      </c>
      <c r="F4428" t="e">
        <f>IF(E4428="ORG 6 / ORG 1",_xlfn.XLOOKUP(D4428,'Zip Code Lookup'!$A$115:$A$148,'Zip Code Lookup'!$C$115:$C$148,"ORG 1"),"N/A")</f>
        <v>#N/A</v>
      </c>
    </row>
    <row r="4429" spans="5:6" x14ac:dyDescent="0.25">
      <c r="E4429" t="e">
        <f>_xlfn.XLOOKUP(_xlfn.XLOOKUP(D4429,'Zip Code Lookup'!$F$29:$F$1276,'Zip Code Lookup'!$G$29:$G$1276),'Data Entry'!$AC$2:$AC$85,'Data Entry'!$AD$2:$AD$85,"Not Found")</f>
        <v>#N/A</v>
      </c>
      <c r="F4429" t="e">
        <f>IF(E4429="ORG 6 / ORG 1",_xlfn.XLOOKUP(D4429,'Zip Code Lookup'!$A$115:$A$148,'Zip Code Lookup'!$C$115:$C$148,"ORG 1"),"N/A")</f>
        <v>#N/A</v>
      </c>
    </row>
    <row r="4430" spans="5:6" x14ac:dyDescent="0.25">
      <c r="E4430" t="e">
        <f>_xlfn.XLOOKUP(_xlfn.XLOOKUP(D4430,'Zip Code Lookup'!$F$29:$F$1276,'Zip Code Lookup'!$G$29:$G$1276),'Data Entry'!$AC$2:$AC$85,'Data Entry'!$AD$2:$AD$85,"Not Found")</f>
        <v>#N/A</v>
      </c>
      <c r="F4430" t="e">
        <f>IF(E4430="ORG 6 / ORG 1",_xlfn.XLOOKUP(D4430,'Zip Code Lookup'!$A$115:$A$148,'Zip Code Lookup'!$C$115:$C$148,"ORG 1"),"N/A")</f>
        <v>#N/A</v>
      </c>
    </row>
    <row r="4431" spans="5:6" x14ac:dyDescent="0.25">
      <c r="E4431" t="e">
        <f>_xlfn.XLOOKUP(_xlfn.XLOOKUP(D4431,'Zip Code Lookup'!$F$29:$F$1276,'Zip Code Lookup'!$G$29:$G$1276),'Data Entry'!$AC$2:$AC$85,'Data Entry'!$AD$2:$AD$85,"Not Found")</f>
        <v>#N/A</v>
      </c>
      <c r="F4431" t="e">
        <f>IF(E4431="ORG 6 / ORG 1",_xlfn.XLOOKUP(D4431,'Zip Code Lookup'!$A$115:$A$148,'Zip Code Lookup'!$C$115:$C$148,"ORG 1"),"N/A")</f>
        <v>#N/A</v>
      </c>
    </row>
    <row r="4432" spans="5:6" x14ac:dyDescent="0.25">
      <c r="E4432" t="e">
        <f>_xlfn.XLOOKUP(_xlfn.XLOOKUP(D4432,'Zip Code Lookup'!$F$29:$F$1276,'Zip Code Lookup'!$G$29:$G$1276),'Data Entry'!$AC$2:$AC$85,'Data Entry'!$AD$2:$AD$85,"Not Found")</f>
        <v>#N/A</v>
      </c>
      <c r="F4432" t="e">
        <f>IF(E4432="ORG 6 / ORG 1",_xlfn.XLOOKUP(D4432,'Zip Code Lookup'!$A$115:$A$148,'Zip Code Lookup'!$C$115:$C$148,"ORG 1"),"N/A")</f>
        <v>#N/A</v>
      </c>
    </row>
    <row r="4433" spans="5:6" x14ac:dyDescent="0.25">
      <c r="E4433" t="e">
        <f>_xlfn.XLOOKUP(_xlfn.XLOOKUP(D4433,'Zip Code Lookup'!$F$29:$F$1276,'Zip Code Lookup'!$G$29:$G$1276),'Data Entry'!$AC$2:$AC$85,'Data Entry'!$AD$2:$AD$85,"Not Found")</f>
        <v>#N/A</v>
      </c>
      <c r="F4433" t="e">
        <f>IF(E4433="ORG 6 / ORG 1",_xlfn.XLOOKUP(D4433,'Zip Code Lookup'!$A$115:$A$148,'Zip Code Lookup'!$C$115:$C$148,"ORG 1"),"N/A")</f>
        <v>#N/A</v>
      </c>
    </row>
    <row r="4434" spans="5:6" x14ac:dyDescent="0.25">
      <c r="E4434" t="e">
        <f>_xlfn.XLOOKUP(_xlfn.XLOOKUP(D4434,'Zip Code Lookup'!$F$29:$F$1276,'Zip Code Lookup'!$G$29:$G$1276),'Data Entry'!$AC$2:$AC$85,'Data Entry'!$AD$2:$AD$85,"Not Found")</f>
        <v>#N/A</v>
      </c>
      <c r="F4434" t="e">
        <f>IF(E4434="ORG 6 / ORG 1",_xlfn.XLOOKUP(D4434,'Zip Code Lookup'!$A$115:$A$148,'Zip Code Lookup'!$C$115:$C$148,"ORG 1"),"N/A")</f>
        <v>#N/A</v>
      </c>
    </row>
    <row r="4435" spans="5:6" x14ac:dyDescent="0.25">
      <c r="E4435" t="e">
        <f>_xlfn.XLOOKUP(_xlfn.XLOOKUP(D4435,'Zip Code Lookup'!$F$29:$F$1276,'Zip Code Lookup'!$G$29:$G$1276),'Data Entry'!$AC$2:$AC$85,'Data Entry'!$AD$2:$AD$85,"Not Found")</f>
        <v>#N/A</v>
      </c>
      <c r="F4435" t="e">
        <f>IF(E4435="ORG 6 / ORG 1",_xlfn.XLOOKUP(D4435,'Zip Code Lookup'!$A$115:$A$148,'Zip Code Lookup'!$C$115:$C$148,"ORG 1"),"N/A")</f>
        <v>#N/A</v>
      </c>
    </row>
    <row r="4436" spans="5:6" x14ac:dyDescent="0.25">
      <c r="E4436" t="e">
        <f>_xlfn.XLOOKUP(_xlfn.XLOOKUP(D4436,'Zip Code Lookup'!$F$29:$F$1276,'Zip Code Lookup'!$G$29:$G$1276),'Data Entry'!$AC$2:$AC$85,'Data Entry'!$AD$2:$AD$85,"Not Found")</f>
        <v>#N/A</v>
      </c>
      <c r="F4436" t="e">
        <f>IF(E4436="ORG 6 / ORG 1",_xlfn.XLOOKUP(D4436,'Zip Code Lookup'!$A$115:$A$148,'Zip Code Lookup'!$C$115:$C$148,"ORG 1"),"N/A")</f>
        <v>#N/A</v>
      </c>
    </row>
    <row r="4437" spans="5:6" x14ac:dyDescent="0.25">
      <c r="E4437" t="e">
        <f>_xlfn.XLOOKUP(_xlfn.XLOOKUP(D4437,'Zip Code Lookup'!$F$29:$F$1276,'Zip Code Lookup'!$G$29:$G$1276),'Data Entry'!$AC$2:$AC$85,'Data Entry'!$AD$2:$AD$85,"Not Found")</f>
        <v>#N/A</v>
      </c>
      <c r="F4437" t="e">
        <f>IF(E4437="ORG 6 / ORG 1",_xlfn.XLOOKUP(D4437,'Zip Code Lookup'!$A$115:$A$148,'Zip Code Lookup'!$C$115:$C$148,"ORG 1"),"N/A")</f>
        <v>#N/A</v>
      </c>
    </row>
    <row r="4438" spans="5:6" x14ac:dyDescent="0.25">
      <c r="E4438" t="e">
        <f>_xlfn.XLOOKUP(_xlfn.XLOOKUP(D4438,'Zip Code Lookup'!$F$29:$F$1276,'Zip Code Lookup'!$G$29:$G$1276),'Data Entry'!$AC$2:$AC$85,'Data Entry'!$AD$2:$AD$85,"Not Found")</f>
        <v>#N/A</v>
      </c>
      <c r="F4438" t="e">
        <f>IF(E4438="ORG 6 / ORG 1",_xlfn.XLOOKUP(D4438,'Zip Code Lookup'!$A$115:$A$148,'Zip Code Lookup'!$C$115:$C$148,"ORG 1"),"N/A")</f>
        <v>#N/A</v>
      </c>
    </row>
    <row r="4439" spans="5:6" x14ac:dyDescent="0.25">
      <c r="E4439" t="e">
        <f>_xlfn.XLOOKUP(_xlfn.XLOOKUP(D4439,'Zip Code Lookup'!$F$29:$F$1276,'Zip Code Lookup'!$G$29:$G$1276),'Data Entry'!$AC$2:$AC$85,'Data Entry'!$AD$2:$AD$85,"Not Found")</f>
        <v>#N/A</v>
      </c>
      <c r="F4439" t="e">
        <f>IF(E4439="ORG 6 / ORG 1",_xlfn.XLOOKUP(D4439,'Zip Code Lookup'!$A$115:$A$148,'Zip Code Lookup'!$C$115:$C$148,"ORG 1"),"N/A")</f>
        <v>#N/A</v>
      </c>
    </row>
    <row r="4440" spans="5:6" x14ac:dyDescent="0.25">
      <c r="E4440" t="e">
        <f>_xlfn.XLOOKUP(_xlfn.XLOOKUP(D4440,'Zip Code Lookup'!$F$29:$F$1276,'Zip Code Lookup'!$G$29:$G$1276),'Data Entry'!$AC$2:$AC$85,'Data Entry'!$AD$2:$AD$85,"Not Found")</f>
        <v>#N/A</v>
      </c>
      <c r="F4440" t="e">
        <f>IF(E4440="ORG 6 / ORG 1",_xlfn.XLOOKUP(D4440,'Zip Code Lookup'!$A$115:$A$148,'Zip Code Lookup'!$C$115:$C$148,"ORG 1"),"N/A")</f>
        <v>#N/A</v>
      </c>
    </row>
    <row r="4441" spans="5:6" x14ac:dyDescent="0.25">
      <c r="E4441" t="e">
        <f>_xlfn.XLOOKUP(_xlfn.XLOOKUP(D4441,'Zip Code Lookup'!$F$29:$F$1276,'Zip Code Lookup'!$G$29:$G$1276),'Data Entry'!$AC$2:$AC$85,'Data Entry'!$AD$2:$AD$85,"Not Found")</f>
        <v>#N/A</v>
      </c>
      <c r="F4441" t="e">
        <f>IF(E4441="ORG 6 / ORG 1",_xlfn.XLOOKUP(D4441,'Zip Code Lookup'!$A$115:$A$148,'Zip Code Lookup'!$C$115:$C$148,"ORG 1"),"N/A")</f>
        <v>#N/A</v>
      </c>
    </row>
    <row r="4442" spans="5:6" x14ac:dyDescent="0.25">
      <c r="E4442" t="e">
        <f>_xlfn.XLOOKUP(_xlfn.XLOOKUP(D4442,'Zip Code Lookup'!$F$29:$F$1276,'Zip Code Lookup'!$G$29:$G$1276),'Data Entry'!$AC$2:$AC$85,'Data Entry'!$AD$2:$AD$85,"Not Found")</f>
        <v>#N/A</v>
      </c>
      <c r="F4442" t="e">
        <f>IF(E4442="ORG 6 / ORG 1",_xlfn.XLOOKUP(D4442,'Zip Code Lookup'!$A$115:$A$148,'Zip Code Lookup'!$C$115:$C$148,"ORG 1"),"N/A")</f>
        <v>#N/A</v>
      </c>
    </row>
    <row r="4443" spans="5:6" x14ac:dyDescent="0.25">
      <c r="E4443" t="e">
        <f>_xlfn.XLOOKUP(_xlfn.XLOOKUP(D4443,'Zip Code Lookup'!$F$29:$F$1276,'Zip Code Lookup'!$G$29:$G$1276),'Data Entry'!$AC$2:$AC$85,'Data Entry'!$AD$2:$AD$85,"Not Found")</f>
        <v>#N/A</v>
      </c>
      <c r="F4443" t="e">
        <f>IF(E4443="ORG 6 / ORG 1",_xlfn.XLOOKUP(D4443,'Zip Code Lookup'!$A$115:$A$148,'Zip Code Lookup'!$C$115:$C$148,"ORG 1"),"N/A")</f>
        <v>#N/A</v>
      </c>
    </row>
    <row r="4444" spans="5:6" x14ac:dyDescent="0.25">
      <c r="E4444" t="e">
        <f>_xlfn.XLOOKUP(_xlfn.XLOOKUP(D4444,'Zip Code Lookup'!$F$29:$F$1276,'Zip Code Lookup'!$G$29:$G$1276),'Data Entry'!$AC$2:$AC$85,'Data Entry'!$AD$2:$AD$85,"Not Found")</f>
        <v>#N/A</v>
      </c>
      <c r="F4444" t="e">
        <f>IF(E4444="ORG 6 / ORG 1",_xlfn.XLOOKUP(D4444,'Zip Code Lookup'!$A$115:$A$148,'Zip Code Lookup'!$C$115:$C$148,"ORG 1"),"N/A")</f>
        <v>#N/A</v>
      </c>
    </row>
    <row r="4445" spans="5:6" x14ac:dyDescent="0.25">
      <c r="E4445" t="e">
        <f>_xlfn.XLOOKUP(_xlfn.XLOOKUP(D4445,'Zip Code Lookup'!$F$29:$F$1276,'Zip Code Lookup'!$G$29:$G$1276),'Data Entry'!$AC$2:$AC$85,'Data Entry'!$AD$2:$AD$85,"Not Found")</f>
        <v>#N/A</v>
      </c>
      <c r="F4445" t="e">
        <f>IF(E4445="ORG 6 / ORG 1",_xlfn.XLOOKUP(D4445,'Zip Code Lookup'!$A$115:$A$148,'Zip Code Lookup'!$C$115:$C$148,"ORG 1"),"N/A")</f>
        <v>#N/A</v>
      </c>
    </row>
    <row r="4446" spans="5:6" x14ac:dyDescent="0.25">
      <c r="E4446" t="e">
        <f>_xlfn.XLOOKUP(_xlfn.XLOOKUP(D4446,'Zip Code Lookup'!$F$29:$F$1276,'Zip Code Lookup'!$G$29:$G$1276),'Data Entry'!$AC$2:$AC$85,'Data Entry'!$AD$2:$AD$85,"Not Found")</f>
        <v>#N/A</v>
      </c>
      <c r="F4446" t="e">
        <f>IF(E4446="ORG 6 / ORG 1",_xlfn.XLOOKUP(D4446,'Zip Code Lookup'!$A$115:$A$148,'Zip Code Lookup'!$C$115:$C$148,"ORG 1"),"N/A")</f>
        <v>#N/A</v>
      </c>
    </row>
    <row r="4447" spans="5:6" x14ac:dyDescent="0.25">
      <c r="E4447" t="e">
        <f>_xlfn.XLOOKUP(_xlfn.XLOOKUP(D4447,'Zip Code Lookup'!$F$29:$F$1276,'Zip Code Lookup'!$G$29:$G$1276),'Data Entry'!$AC$2:$AC$85,'Data Entry'!$AD$2:$AD$85,"Not Found")</f>
        <v>#N/A</v>
      </c>
      <c r="F4447" t="e">
        <f>IF(E4447="ORG 6 / ORG 1",_xlfn.XLOOKUP(D4447,'Zip Code Lookup'!$A$115:$A$148,'Zip Code Lookup'!$C$115:$C$148,"ORG 1"),"N/A")</f>
        <v>#N/A</v>
      </c>
    </row>
    <row r="4448" spans="5:6" x14ac:dyDescent="0.25">
      <c r="E4448" t="e">
        <f>_xlfn.XLOOKUP(_xlfn.XLOOKUP(D4448,'Zip Code Lookup'!$F$29:$F$1276,'Zip Code Lookup'!$G$29:$G$1276),'Data Entry'!$AC$2:$AC$85,'Data Entry'!$AD$2:$AD$85,"Not Found")</f>
        <v>#N/A</v>
      </c>
      <c r="F4448" t="e">
        <f>IF(E4448="ORG 6 / ORG 1",_xlfn.XLOOKUP(D4448,'Zip Code Lookup'!$A$115:$A$148,'Zip Code Lookup'!$C$115:$C$148,"ORG 1"),"N/A")</f>
        <v>#N/A</v>
      </c>
    </row>
    <row r="4449" spans="5:6" x14ac:dyDescent="0.25">
      <c r="E4449" t="e">
        <f>_xlfn.XLOOKUP(_xlfn.XLOOKUP(D4449,'Zip Code Lookup'!$F$29:$F$1276,'Zip Code Lookup'!$G$29:$G$1276),'Data Entry'!$AC$2:$AC$85,'Data Entry'!$AD$2:$AD$85,"Not Found")</f>
        <v>#N/A</v>
      </c>
      <c r="F4449" t="e">
        <f>IF(E4449="ORG 6 / ORG 1",_xlfn.XLOOKUP(D4449,'Zip Code Lookup'!$A$115:$A$148,'Zip Code Lookup'!$C$115:$C$148,"ORG 1"),"N/A")</f>
        <v>#N/A</v>
      </c>
    </row>
    <row r="4450" spans="5:6" x14ac:dyDescent="0.25">
      <c r="E4450" t="e">
        <f>_xlfn.XLOOKUP(_xlfn.XLOOKUP(D4450,'Zip Code Lookup'!$F$29:$F$1276,'Zip Code Lookup'!$G$29:$G$1276),'Data Entry'!$AC$2:$AC$85,'Data Entry'!$AD$2:$AD$85,"Not Found")</f>
        <v>#N/A</v>
      </c>
      <c r="F4450" t="e">
        <f>IF(E4450="ORG 6 / ORG 1",_xlfn.XLOOKUP(D4450,'Zip Code Lookup'!$A$115:$A$148,'Zip Code Lookup'!$C$115:$C$148,"ORG 1"),"N/A")</f>
        <v>#N/A</v>
      </c>
    </row>
    <row r="4451" spans="5:6" x14ac:dyDescent="0.25">
      <c r="E4451" t="e">
        <f>_xlfn.XLOOKUP(_xlfn.XLOOKUP(D4451,'Zip Code Lookup'!$F$29:$F$1276,'Zip Code Lookup'!$G$29:$G$1276),'Data Entry'!$AC$2:$AC$85,'Data Entry'!$AD$2:$AD$85,"Not Found")</f>
        <v>#N/A</v>
      </c>
      <c r="F4451" t="e">
        <f>IF(E4451="ORG 6 / ORG 1",_xlfn.XLOOKUP(D4451,'Zip Code Lookup'!$A$115:$A$148,'Zip Code Lookup'!$C$115:$C$148,"ORG 1"),"N/A")</f>
        <v>#N/A</v>
      </c>
    </row>
    <row r="4452" spans="5:6" x14ac:dyDescent="0.25">
      <c r="E4452" t="e">
        <f>_xlfn.XLOOKUP(_xlfn.XLOOKUP(D4452,'Zip Code Lookup'!$F$29:$F$1276,'Zip Code Lookup'!$G$29:$G$1276),'Data Entry'!$AC$2:$AC$85,'Data Entry'!$AD$2:$AD$85,"Not Found")</f>
        <v>#N/A</v>
      </c>
      <c r="F4452" t="e">
        <f>IF(E4452="ORG 6 / ORG 1",_xlfn.XLOOKUP(D4452,'Zip Code Lookup'!$A$115:$A$148,'Zip Code Lookup'!$C$115:$C$148,"ORG 1"),"N/A")</f>
        <v>#N/A</v>
      </c>
    </row>
    <row r="4453" spans="5:6" x14ac:dyDescent="0.25">
      <c r="E4453" t="e">
        <f>_xlfn.XLOOKUP(_xlfn.XLOOKUP(D4453,'Zip Code Lookup'!$F$29:$F$1276,'Zip Code Lookup'!$G$29:$G$1276),'Data Entry'!$AC$2:$AC$85,'Data Entry'!$AD$2:$AD$85,"Not Found")</f>
        <v>#N/A</v>
      </c>
      <c r="F4453" t="e">
        <f>IF(E4453="ORG 6 / ORG 1",_xlfn.XLOOKUP(D4453,'Zip Code Lookup'!$A$115:$A$148,'Zip Code Lookup'!$C$115:$C$148,"ORG 1"),"N/A")</f>
        <v>#N/A</v>
      </c>
    </row>
    <row r="4454" spans="5:6" x14ac:dyDescent="0.25">
      <c r="E4454" t="e">
        <f>_xlfn.XLOOKUP(_xlfn.XLOOKUP(D4454,'Zip Code Lookup'!$F$29:$F$1276,'Zip Code Lookup'!$G$29:$G$1276),'Data Entry'!$AC$2:$AC$85,'Data Entry'!$AD$2:$AD$85,"Not Found")</f>
        <v>#N/A</v>
      </c>
      <c r="F4454" t="e">
        <f>IF(E4454="ORG 6 / ORG 1",_xlfn.XLOOKUP(D4454,'Zip Code Lookup'!$A$115:$A$148,'Zip Code Lookup'!$C$115:$C$148,"ORG 1"),"N/A")</f>
        <v>#N/A</v>
      </c>
    </row>
    <row r="4455" spans="5:6" x14ac:dyDescent="0.25">
      <c r="E4455" t="e">
        <f>_xlfn.XLOOKUP(_xlfn.XLOOKUP(D4455,'Zip Code Lookup'!$F$29:$F$1276,'Zip Code Lookup'!$G$29:$G$1276),'Data Entry'!$AC$2:$AC$85,'Data Entry'!$AD$2:$AD$85,"Not Found")</f>
        <v>#N/A</v>
      </c>
      <c r="F4455" t="e">
        <f>IF(E4455="ORG 6 / ORG 1",_xlfn.XLOOKUP(D4455,'Zip Code Lookup'!$A$115:$A$148,'Zip Code Lookup'!$C$115:$C$148,"ORG 1"),"N/A")</f>
        <v>#N/A</v>
      </c>
    </row>
    <row r="4456" spans="5:6" x14ac:dyDescent="0.25">
      <c r="E4456" t="e">
        <f>_xlfn.XLOOKUP(_xlfn.XLOOKUP(D4456,'Zip Code Lookup'!$F$29:$F$1276,'Zip Code Lookup'!$G$29:$G$1276),'Data Entry'!$AC$2:$AC$85,'Data Entry'!$AD$2:$AD$85,"Not Found")</f>
        <v>#N/A</v>
      </c>
      <c r="F4456" t="e">
        <f>IF(E4456="ORG 6 / ORG 1",_xlfn.XLOOKUP(D4456,'Zip Code Lookup'!$A$115:$A$148,'Zip Code Lookup'!$C$115:$C$148,"ORG 1"),"N/A")</f>
        <v>#N/A</v>
      </c>
    </row>
    <row r="4457" spans="5:6" x14ac:dyDescent="0.25">
      <c r="E4457" t="e">
        <f>_xlfn.XLOOKUP(_xlfn.XLOOKUP(D4457,'Zip Code Lookup'!$F$29:$F$1276,'Zip Code Lookup'!$G$29:$G$1276),'Data Entry'!$AC$2:$AC$85,'Data Entry'!$AD$2:$AD$85,"Not Found")</f>
        <v>#N/A</v>
      </c>
      <c r="F4457" t="e">
        <f>IF(E4457="ORG 6 / ORG 1",_xlfn.XLOOKUP(D4457,'Zip Code Lookup'!$A$115:$A$148,'Zip Code Lookup'!$C$115:$C$148,"ORG 1"),"N/A")</f>
        <v>#N/A</v>
      </c>
    </row>
    <row r="4458" spans="5:6" x14ac:dyDescent="0.25">
      <c r="E4458" t="e">
        <f>_xlfn.XLOOKUP(_xlfn.XLOOKUP(D4458,'Zip Code Lookup'!$F$29:$F$1276,'Zip Code Lookup'!$G$29:$G$1276),'Data Entry'!$AC$2:$AC$85,'Data Entry'!$AD$2:$AD$85,"Not Found")</f>
        <v>#N/A</v>
      </c>
      <c r="F4458" t="e">
        <f>IF(E4458="ORG 6 / ORG 1",_xlfn.XLOOKUP(D4458,'Zip Code Lookup'!$A$115:$A$148,'Zip Code Lookup'!$C$115:$C$148,"ORG 1"),"N/A")</f>
        <v>#N/A</v>
      </c>
    </row>
    <row r="4459" spans="5:6" x14ac:dyDescent="0.25">
      <c r="E4459" t="e">
        <f>_xlfn.XLOOKUP(_xlfn.XLOOKUP(D4459,'Zip Code Lookup'!$F$29:$F$1276,'Zip Code Lookup'!$G$29:$G$1276),'Data Entry'!$AC$2:$AC$85,'Data Entry'!$AD$2:$AD$85,"Not Found")</f>
        <v>#N/A</v>
      </c>
      <c r="F4459" t="e">
        <f>IF(E4459="ORG 6 / ORG 1",_xlfn.XLOOKUP(D4459,'Zip Code Lookup'!$A$115:$A$148,'Zip Code Lookup'!$C$115:$C$148,"ORG 1"),"N/A")</f>
        <v>#N/A</v>
      </c>
    </row>
    <row r="4460" spans="5:6" x14ac:dyDescent="0.25">
      <c r="E4460" t="e">
        <f>_xlfn.XLOOKUP(_xlfn.XLOOKUP(D4460,'Zip Code Lookup'!$F$29:$F$1276,'Zip Code Lookup'!$G$29:$G$1276),'Data Entry'!$AC$2:$AC$85,'Data Entry'!$AD$2:$AD$85,"Not Found")</f>
        <v>#N/A</v>
      </c>
      <c r="F4460" t="e">
        <f>IF(E4460="ORG 6 / ORG 1",_xlfn.XLOOKUP(D4460,'Zip Code Lookup'!$A$115:$A$148,'Zip Code Lookup'!$C$115:$C$148,"ORG 1"),"N/A")</f>
        <v>#N/A</v>
      </c>
    </row>
    <row r="4461" spans="5:6" x14ac:dyDescent="0.25">
      <c r="E4461" t="e">
        <f>_xlfn.XLOOKUP(_xlfn.XLOOKUP(D4461,'Zip Code Lookup'!$F$29:$F$1276,'Zip Code Lookup'!$G$29:$G$1276),'Data Entry'!$AC$2:$AC$85,'Data Entry'!$AD$2:$AD$85,"Not Found")</f>
        <v>#N/A</v>
      </c>
      <c r="F4461" t="e">
        <f>IF(E4461="ORG 6 / ORG 1",_xlfn.XLOOKUP(D4461,'Zip Code Lookup'!$A$115:$A$148,'Zip Code Lookup'!$C$115:$C$148,"ORG 1"),"N/A")</f>
        <v>#N/A</v>
      </c>
    </row>
    <row r="4462" spans="5:6" x14ac:dyDescent="0.25">
      <c r="E4462" t="e">
        <f>_xlfn.XLOOKUP(_xlfn.XLOOKUP(D4462,'Zip Code Lookup'!$F$29:$F$1276,'Zip Code Lookup'!$G$29:$G$1276),'Data Entry'!$AC$2:$AC$85,'Data Entry'!$AD$2:$AD$85,"Not Found")</f>
        <v>#N/A</v>
      </c>
      <c r="F4462" t="e">
        <f>IF(E4462="ORG 6 / ORG 1",_xlfn.XLOOKUP(D4462,'Zip Code Lookup'!$A$115:$A$148,'Zip Code Lookup'!$C$115:$C$148,"ORG 1"),"N/A")</f>
        <v>#N/A</v>
      </c>
    </row>
    <row r="4463" spans="5:6" x14ac:dyDescent="0.25">
      <c r="E4463" t="e">
        <f>_xlfn.XLOOKUP(_xlfn.XLOOKUP(D4463,'Zip Code Lookup'!$F$29:$F$1276,'Zip Code Lookup'!$G$29:$G$1276),'Data Entry'!$AC$2:$AC$85,'Data Entry'!$AD$2:$AD$85,"Not Found")</f>
        <v>#N/A</v>
      </c>
      <c r="F4463" t="e">
        <f>IF(E4463="ORG 6 / ORG 1",_xlfn.XLOOKUP(D4463,'Zip Code Lookup'!$A$115:$A$148,'Zip Code Lookup'!$C$115:$C$148,"ORG 1"),"N/A")</f>
        <v>#N/A</v>
      </c>
    </row>
    <row r="4464" spans="5:6" x14ac:dyDescent="0.25">
      <c r="E4464" t="e">
        <f>_xlfn.XLOOKUP(_xlfn.XLOOKUP(D4464,'Zip Code Lookup'!$F$29:$F$1276,'Zip Code Lookup'!$G$29:$G$1276),'Data Entry'!$AC$2:$AC$85,'Data Entry'!$AD$2:$AD$85,"Not Found")</f>
        <v>#N/A</v>
      </c>
      <c r="F4464" t="e">
        <f>IF(E4464="ORG 6 / ORG 1",_xlfn.XLOOKUP(D4464,'Zip Code Lookup'!$A$115:$A$148,'Zip Code Lookup'!$C$115:$C$148,"ORG 1"),"N/A")</f>
        <v>#N/A</v>
      </c>
    </row>
    <row r="4465" spans="5:6" x14ac:dyDescent="0.25">
      <c r="E4465" t="e">
        <f>_xlfn.XLOOKUP(_xlfn.XLOOKUP(D4465,'Zip Code Lookup'!$F$29:$F$1276,'Zip Code Lookup'!$G$29:$G$1276),'Data Entry'!$AC$2:$AC$85,'Data Entry'!$AD$2:$AD$85,"Not Found")</f>
        <v>#N/A</v>
      </c>
      <c r="F4465" t="e">
        <f>IF(E4465="ORG 6 / ORG 1",_xlfn.XLOOKUP(D4465,'Zip Code Lookup'!$A$115:$A$148,'Zip Code Lookup'!$C$115:$C$148,"ORG 1"),"N/A")</f>
        <v>#N/A</v>
      </c>
    </row>
    <row r="4466" spans="5:6" x14ac:dyDescent="0.25">
      <c r="E4466" t="e">
        <f>_xlfn.XLOOKUP(_xlfn.XLOOKUP(D4466,'Zip Code Lookup'!$F$29:$F$1276,'Zip Code Lookup'!$G$29:$G$1276),'Data Entry'!$AC$2:$AC$85,'Data Entry'!$AD$2:$AD$85,"Not Found")</f>
        <v>#N/A</v>
      </c>
      <c r="F4466" t="e">
        <f>IF(E4466="ORG 6 / ORG 1",_xlfn.XLOOKUP(D4466,'Zip Code Lookup'!$A$115:$A$148,'Zip Code Lookup'!$C$115:$C$148,"ORG 1"),"N/A")</f>
        <v>#N/A</v>
      </c>
    </row>
    <row r="4467" spans="5:6" x14ac:dyDescent="0.25">
      <c r="E4467" t="e">
        <f>_xlfn.XLOOKUP(_xlfn.XLOOKUP(D4467,'Zip Code Lookup'!$F$29:$F$1276,'Zip Code Lookup'!$G$29:$G$1276),'Data Entry'!$AC$2:$AC$85,'Data Entry'!$AD$2:$AD$85,"Not Found")</f>
        <v>#N/A</v>
      </c>
      <c r="F4467" t="e">
        <f>IF(E4467="ORG 6 / ORG 1",_xlfn.XLOOKUP(D4467,'Zip Code Lookup'!$A$115:$A$148,'Zip Code Lookup'!$C$115:$C$148,"ORG 1"),"N/A")</f>
        <v>#N/A</v>
      </c>
    </row>
    <row r="4468" spans="5:6" x14ac:dyDescent="0.25">
      <c r="E4468" t="e">
        <f>_xlfn.XLOOKUP(_xlfn.XLOOKUP(D4468,'Zip Code Lookup'!$F$29:$F$1276,'Zip Code Lookup'!$G$29:$G$1276),'Data Entry'!$AC$2:$AC$85,'Data Entry'!$AD$2:$AD$85,"Not Found")</f>
        <v>#N/A</v>
      </c>
      <c r="F4468" t="e">
        <f>IF(E4468="ORG 6 / ORG 1",_xlfn.XLOOKUP(D4468,'Zip Code Lookup'!$A$115:$A$148,'Zip Code Lookup'!$C$115:$C$148,"ORG 1"),"N/A")</f>
        <v>#N/A</v>
      </c>
    </row>
    <row r="4469" spans="5:6" x14ac:dyDescent="0.25">
      <c r="E4469" t="e">
        <f>_xlfn.XLOOKUP(_xlfn.XLOOKUP(D4469,'Zip Code Lookup'!$F$29:$F$1276,'Zip Code Lookup'!$G$29:$G$1276),'Data Entry'!$AC$2:$AC$85,'Data Entry'!$AD$2:$AD$85,"Not Found")</f>
        <v>#N/A</v>
      </c>
      <c r="F4469" t="e">
        <f>IF(E4469="ORG 6 / ORG 1",_xlfn.XLOOKUP(D4469,'Zip Code Lookup'!$A$115:$A$148,'Zip Code Lookup'!$C$115:$C$148,"ORG 1"),"N/A")</f>
        <v>#N/A</v>
      </c>
    </row>
    <row r="4470" spans="5:6" x14ac:dyDescent="0.25">
      <c r="E4470" t="e">
        <f>_xlfn.XLOOKUP(_xlfn.XLOOKUP(D4470,'Zip Code Lookup'!$F$29:$F$1276,'Zip Code Lookup'!$G$29:$G$1276),'Data Entry'!$AC$2:$AC$85,'Data Entry'!$AD$2:$AD$85,"Not Found")</f>
        <v>#N/A</v>
      </c>
      <c r="F4470" t="e">
        <f>IF(E4470="ORG 6 / ORG 1",_xlfn.XLOOKUP(D4470,'Zip Code Lookup'!$A$115:$A$148,'Zip Code Lookup'!$C$115:$C$148,"ORG 1"),"N/A")</f>
        <v>#N/A</v>
      </c>
    </row>
    <row r="4471" spans="5:6" x14ac:dyDescent="0.25">
      <c r="E4471" t="e">
        <f>_xlfn.XLOOKUP(_xlfn.XLOOKUP(D4471,'Zip Code Lookup'!$F$29:$F$1276,'Zip Code Lookup'!$G$29:$G$1276),'Data Entry'!$AC$2:$AC$85,'Data Entry'!$AD$2:$AD$85,"Not Found")</f>
        <v>#N/A</v>
      </c>
      <c r="F4471" t="e">
        <f>IF(E4471="ORG 6 / ORG 1",_xlfn.XLOOKUP(D4471,'Zip Code Lookup'!$A$115:$A$148,'Zip Code Lookup'!$C$115:$C$148,"ORG 1"),"N/A")</f>
        <v>#N/A</v>
      </c>
    </row>
    <row r="4472" spans="5:6" x14ac:dyDescent="0.25">
      <c r="E4472" t="e">
        <f>_xlfn.XLOOKUP(_xlfn.XLOOKUP(D4472,'Zip Code Lookup'!$F$29:$F$1276,'Zip Code Lookup'!$G$29:$G$1276),'Data Entry'!$AC$2:$AC$85,'Data Entry'!$AD$2:$AD$85,"Not Found")</f>
        <v>#N/A</v>
      </c>
      <c r="F4472" t="e">
        <f>IF(E4472="ORG 6 / ORG 1",_xlfn.XLOOKUP(D4472,'Zip Code Lookup'!$A$115:$A$148,'Zip Code Lookup'!$C$115:$C$148,"ORG 1"),"N/A")</f>
        <v>#N/A</v>
      </c>
    </row>
    <row r="4473" spans="5:6" x14ac:dyDescent="0.25">
      <c r="E4473" t="e">
        <f>_xlfn.XLOOKUP(_xlfn.XLOOKUP(D4473,'Zip Code Lookup'!$F$29:$F$1276,'Zip Code Lookup'!$G$29:$G$1276),'Data Entry'!$AC$2:$AC$85,'Data Entry'!$AD$2:$AD$85,"Not Found")</f>
        <v>#N/A</v>
      </c>
      <c r="F4473" t="e">
        <f>IF(E4473="ORG 6 / ORG 1",_xlfn.XLOOKUP(D4473,'Zip Code Lookup'!$A$115:$A$148,'Zip Code Lookup'!$C$115:$C$148,"ORG 1"),"N/A")</f>
        <v>#N/A</v>
      </c>
    </row>
    <row r="4474" spans="5:6" x14ac:dyDescent="0.25">
      <c r="E4474" t="e">
        <f>_xlfn.XLOOKUP(_xlfn.XLOOKUP(D4474,'Zip Code Lookup'!$F$29:$F$1276,'Zip Code Lookup'!$G$29:$G$1276),'Data Entry'!$AC$2:$AC$85,'Data Entry'!$AD$2:$AD$85,"Not Found")</f>
        <v>#N/A</v>
      </c>
      <c r="F4474" t="e">
        <f>IF(E4474="ORG 6 / ORG 1",_xlfn.XLOOKUP(D4474,'Zip Code Lookup'!$A$115:$A$148,'Zip Code Lookup'!$C$115:$C$148,"ORG 1"),"N/A")</f>
        <v>#N/A</v>
      </c>
    </row>
    <row r="4475" spans="5:6" x14ac:dyDescent="0.25">
      <c r="E4475" t="e">
        <f>_xlfn.XLOOKUP(_xlfn.XLOOKUP(D4475,'Zip Code Lookup'!$F$29:$F$1276,'Zip Code Lookup'!$G$29:$G$1276),'Data Entry'!$AC$2:$AC$85,'Data Entry'!$AD$2:$AD$85,"Not Found")</f>
        <v>#N/A</v>
      </c>
      <c r="F4475" t="e">
        <f>IF(E4475="ORG 6 / ORG 1",_xlfn.XLOOKUP(D4475,'Zip Code Lookup'!$A$115:$A$148,'Zip Code Lookup'!$C$115:$C$148,"ORG 1"),"N/A")</f>
        <v>#N/A</v>
      </c>
    </row>
    <row r="4476" spans="5:6" x14ac:dyDescent="0.25">
      <c r="E4476" t="e">
        <f>_xlfn.XLOOKUP(_xlfn.XLOOKUP(D4476,'Zip Code Lookup'!$F$29:$F$1276,'Zip Code Lookup'!$G$29:$G$1276),'Data Entry'!$AC$2:$AC$85,'Data Entry'!$AD$2:$AD$85,"Not Found")</f>
        <v>#N/A</v>
      </c>
      <c r="F4476" t="e">
        <f>IF(E4476="ORG 6 / ORG 1",_xlfn.XLOOKUP(D4476,'Zip Code Lookup'!$A$115:$A$148,'Zip Code Lookup'!$C$115:$C$148,"ORG 1"),"N/A")</f>
        <v>#N/A</v>
      </c>
    </row>
    <row r="4477" spans="5:6" x14ac:dyDescent="0.25">
      <c r="E4477" t="e">
        <f>_xlfn.XLOOKUP(_xlfn.XLOOKUP(D4477,'Zip Code Lookup'!$F$29:$F$1276,'Zip Code Lookup'!$G$29:$G$1276),'Data Entry'!$AC$2:$AC$85,'Data Entry'!$AD$2:$AD$85,"Not Found")</f>
        <v>#N/A</v>
      </c>
      <c r="F4477" t="e">
        <f>IF(E4477="ORG 6 / ORG 1",_xlfn.XLOOKUP(D4477,'Zip Code Lookup'!$A$115:$A$148,'Zip Code Lookup'!$C$115:$C$148,"ORG 1"),"N/A")</f>
        <v>#N/A</v>
      </c>
    </row>
    <row r="4478" spans="5:6" x14ac:dyDescent="0.25">
      <c r="E4478" t="e">
        <f>_xlfn.XLOOKUP(_xlfn.XLOOKUP(D4478,'Zip Code Lookup'!$F$29:$F$1276,'Zip Code Lookup'!$G$29:$G$1276),'Data Entry'!$AC$2:$AC$85,'Data Entry'!$AD$2:$AD$85,"Not Found")</f>
        <v>#N/A</v>
      </c>
      <c r="F4478" t="e">
        <f>IF(E4478="ORG 6 / ORG 1",_xlfn.XLOOKUP(D4478,'Zip Code Lookup'!$A$115:$A$148,'Zip Code Lookup'!$C$115:$C$148,"ORG 1"),"N/A")</f>
        <v>#N/A</v>
      </c>
    </row>
    <row r="4479" spans="5:6" x14ac:dyDescent="0.25">
      <c r="E4479" t="e">
        <f>_xlfn.XLOOKUP(_xlfn.XLOOKUP(D4479,'Zip Code Lookup'!$F$29:$F$1276,'Zip Code Lookup'!$G$29:$G$1276),'Data Entry'!$AC$2:$AC$85,'Data Entry'!$AD$2:$AD$85,"Not Found")</f>
        <v>#N/A</v>
      </c>
      <c r="F4479" t="e">
        <f>IF(E4479="ORG 6 / ORG 1",_xlfn.XLOOKUP(D4479,'Zip Code Lookup'!$A$115:$A$148,'Zip Code Lookup'!$C$115:$C$148,"ORG 1"),"N/A")</f>
        <v>#N/A</v>
      </c>
    </row>
    <row r="4480" spans="5:6" x14ac:dyDescent="0.25">
      <c r="E4480" t="e">
        <f>_xlfn.XLOOKUP(_xlfn.XLOOKUP(D4480,'Zip Code Lookup'!$F$29:$F$1276,'Zip Code Lookup'!$G$29:$G$1276),'Data Entry'!$AC$2:$AC$85,'Data Entry'!$AD$2:$AD$85,"Not Found")</f>
        <v>#N/A</v>
      </c>
      <c r="F4480" t="e">
        <f>IF(E4480="ORG 6 / ORG 1",_xlfn.XLOOKUP(D4480,'Zip Code Lookup'!$A$115:$A$148,'Zip Code Lookup'!$C$115:$C$148,"ORG 1"),"N/A")</f>
        <v>#N/A</v>
      </c>
    </row>
    <row r="4481" spans="5:6" x14ac:dyDescent="0.25">
      <c r="E4481" t="e">
        <f>_xlfn.XLOOKUP(_xlfn.XLOOKUP(D4481,'Zip Code Lookup'!$F$29:$F$1276,'Zip Code Lookup'!$G$29:$G$1276),'Data Entry'!$AC$2:$AC$85,'Data Entry'!$AD$2:$AD$85,"Not Found")</f>
        <v>#N/A</v>
      </c>
      <c r="F4481" t="e">
        <f>IF(E4481="ORG 6 / ORG 1",_xlfn.XLOOKUP(D4481,'Zip Code Lookup'!$A$115:$A$148,'Zip Code Lookup'!$C$115:$C$148,"ORG 1"),"N/A")</f>
        <v>#N/A</v>
      </c>
    </row>
    <row r="4482" spans="5:6" x14ac:dyDescent="0.25">
      <c r="E4482" t="e">
        <f>_xlfn.XLOOKUP(_xlfn.XLOOKUP(D4482,'Zip Code Lookup'!$F$29:$F$1276,'Zip Code Lookup'!$G$29:$G$1276),'Data Entry'!$AC$2:$AC$85,'Data Entry'!$AD$2:$AD$85,"Not Found")</f>
        <v>#N/A</v>
      </c>
      <c r="F4482" t="e">
        <f>IF(E4482="ORG 6 / ORG 1",_xlfn.XLOOKUP(D4482,'Zip Code Lookup'!$A$115:$A$148,'Zip Code Lookup'!$C$115:$C$148,"ORG 1"),"N/A")</f>
        <v>#N/A</v>
      </c>
    </row>
    <row r="4483" spans="5:6" x14ac:dyDescent="0.25">
      <c r="E4483" t="e">
        <f>_xlfn.XLOOKUP(_xlfn.XLOOKUP(D4483,'Zip Code Lookup'!$F$29:$F$1276,'Zip Code Lookup'!$G$29:$G$1276),'Data Entry'!$AC$2:$AC$85,'Data Entry'!$AD$2:$AD$85,"Not Found")</f>
        <v>#N/A</v>
      </c>
      <c r="F4483" t="e">
        <f>IF(E4483="ORG 6 / ORG 1",_xlfn.XLOOKUP(D4483,'Zip Code Lookup'!$A$115:$A$148,'Zip Code Lookup'!$C$115:$C$148,"ORG 1"),"N/A")</f>
        <v>#N/A</v>
      </c>
    </row>
    <row r="4484" spans="5:6" x14ac:dyDescent="0.25">
      <c r="E4484" t="e">
        <f>_xlfn.XLOOKUP(_xlfn.XLOOKUP(D4484,'Zip Code Lookup'!$F$29:$F$1276,'Zip Code Lookup'!$G$29:$G$1276),'Data Entry'!$AC$2:$AC$85,'Data Entry'!$AD$2:$AD$85,"Not Found")</f>
        <v>#N/A</v>
      </c>
      <c r="F4484" t="e">
        <f>IF(E4484="ORG 6 / ORG 1",_xlfn.XLOOKUP(D4484,'Zip Code Lookup'!$A$115:$A$148,'Zip Code Lookup'!$C$115:$C$148,"ORG 1"),"N/A")</f>
        <v>#N/A</v>
      </c>
    </row>
    <row r="4485" spans="5:6" x14ac:dyDescent="0.25">
      <c r="E4485" t="e">
        <f>_xlfn.XLOOKUP(_xlfn.XLOOKUP(D4485,'Zip Code Lookup'!$F$29:$F$1276,'Zip Code Lookup'!$G$29:$G$1276),'Data Entry'!$AC$2:$AC$85,'Data Entry'!$AD$2:$AD$85,"Not Found")</f>
        <v>#N/A</v>
      </c>
      <c r="F4485" t="e">
        <f>IF(E4485="ORG 6 / ORG 1",_xlfn.XLOOKUP(D4485,'Zip Code Lookup'!$A$115:$A$148,'Zip Code Lookup'!$C$115:$C$148,"ORG 1"),"N/A")</f>
        <v>#N/A</v>
      </c>
    </row>
    <row r="4486" spans="5:6" x14ac:dyDescent="0.25">
      <c r="E4486" t="e">
        <f>_xlfn.XLOOKUP(_xlfn.XLOOKUP(D4486,'Zip Code Lookup'!$F$29:$F$1276,'Zip Code Lookup'!$G$29:$G$1276),'Data Entry'!$AC$2:$AC$85,'Data Entry'!$AD$2:$AD$85,"Not Found")</f>
        <v>#N/A</v>
      </c>
      <c r="F4486" t="e">
        <f>IF(E4486="ORG 6 / ORG 1",_xlfn.XLOOKUP(D4486,'Zip Code Lookup'!$A$115:$A$148,'Zip Code Lookup'!$C$115:$C$148,"ORG 1"),"N/A")</f>
        <v>#N/A</v>
      </c>
    </row>
    <row r="4487" spans="5:6" x14ac:dyDescent="0.25">
      <c r="E4487" t="e">
        <f>_xlfn.XLOOKUP(_xlfn.XLOOKUP(D4487,'Zip Code Lookup'!$F$29:$F$1276,'Zip Code Lookup'!$G$29:$G$1276),'Data Entry'!$AC$2:$AC$85,'Data Entry'!$AD$2:$AD$85,"Not Found")</f>
        <v>#N/A</v>
      </c>
      <c r="F4487" t="e">
        <f>IF(E4487="ORG 6 / ORG 1",_xlfn.XLOOKUP(D4487,'Zip Code Lookup'!$A$115:$A$148,'Zip Code Lookup'!$C$115:$C$148,"ORG 1"),"N/A")</f>
        <v>#N/A</v>
      </c>
    </row>
    <row r="4488" spans="5:6" x14ac:dyDescent="0.25">
      <c r="E4488" t="e">
        <f>_xlfn.XLOOKUP(_xlfn.XLOOKUP(D4488,'Zip Code Lookup'!$F$29:$F$1276,'Zip Code Lookup'!$G$29:$G$1276),'Data Entry'!$AC$2:$AC$85,'Data Entry'!$AD$2:$AD$85,"Not Found")</f>
        <v>#N/A</v>
      </c>
      <c r="F4488" t="e">
        <f>IF(E4488="ORG 6 / ORG 1",_xlfn.XLOOKUP(D4488,'Zip Code Lookup'!$A$115:$A$148,'Zip Code Lookup'!$C$115:$C$148,"ORG 1"),"N/A")</f>
        <v>#N/A</v>
      </c>
    </row>
    <row r="4489" spans="5:6" x14ac:dyDescent="0.25">
      <c r="E4489" t="e">
        <f>_xlfn.XLOOKUP(_xlfn.XLOOKUP(D4489,'Zip Code Lookup'!$F$29:$F$1276,'Zip Code Lookup'!$G$29:$G$1276),'Data Entry'!$AC$2:$AC$85,'Data Entry'!$AD$2:$AD$85,"Not Found")</f>
        <v>#N/A</v>
      </c>
      <c r="F4489" t="e">
        <f>IF(E4489="ORG 6 / ORG 1",_xlfn.XLOOKUP(D4489,'Zip Code Lookup'!$A$115:$A$148,'Zip Code Lookup'!$C$115:$C$148,"ORG 1"),"N/A")</f>
        <v>#N/A</v>
      </c>
    </row>
    <row r="4490" spans="5:6" x14ac:dyDescent="0.25">
      <c r="E4490" t="e">
        <f>_xlfn.XLOOKUP(_xlfn.XLOOKUP(D4490,'Zip Code Lookup'!$F$29:$F$1276,'Zip Code Lookup'!$G$29:$G$1276),'Data Entry'!$AC$2:$AC$85,'Data Entry'!$AD$2:$AD$85,"Not Found")</f>
        <v>#N/A</v>
      </c>
      <c r="F4490" t="e">
        <f>IF(E4490="ORG 6 / ORG 1",_xlfn.XLOOKUP(D4490,'Zip Code Lookup'!$A$115:$A$148,'Zip Code Lookup'!$C$115:$C$148,"ORG 1"),"N/A")</f>
        <v>#N/A</v>
      </c>
    </row>
    <row r="4491" spans="5:6" x14ac:dyDescent="0.25">
      <c r="E4491" t="e">
        <f>_xlfn.XLOOKUP(_xlfn.XLOOKUP(D4491,'Zip Code Lookup'!$F$29:$F$1276,'Zip Code Lookup'!$G$29:$G$1276),'Data Entry'!$AC$2:$AC$85,'Data Entry'!$AD$2:$AD$85,"Not Found")</f>
        <v>#N/A</v>
      </c>
      <c r="F4491" t="e">
        <f>IF(E4491="ORG 6 / ORG 1",_xlfn.XLOOKUP(D4491,'Zip Code Lookup'!$A$115:$A$148,'Zip Code Lookup'!$C$115:$C$148,"ORG 1"),"N/A")</f>
        <v>#N/A</v>
      </c>
    </row>
    <row r="4492" spans="5:6" x14ac:dyDescent="0.25">
      <c r="E4492" t="e">
        <f>_xlfn.XLOOKUP(_xlfn.XLOOKUP(D4492,'Zip Code Lookup'!$F$29:$F$1276,'Zip Code Lookup'!$G$29:$G$1276),'Data Entry'!$AC$2:$AC$85,'Data Entry'!$AD$2:$AD$85,"Not Found")</f>
        <v>#N/A</v>
      </c>
      <c r="F4492" t="e">
        <f>IF(E4492="ORG 6 / ORG 1",_xlfn.XLOOKUP(D4492,'Zip Code Lookup'!$A$115:$A$148,'Zip Code Lookup'!$C$115:$C$148,"ORG 1"),"N/A")</f>
        <v>#N/A</v>
      </c>
    </row>
    <row r="4493" spans="5:6" x14ac:dyDescent="0.25">
      <c r="E4493" t="e">
        <f>_xlfn.XLOOKUP(_xlfn.XLOOKUP(D4493,'Zip Code Lookup'!$F$29:$F$1276,'Zip Code Lookup'!$G$29:$G$1276),'Data Entry'!$AC$2:$AC$85,'Data Entry'!$AD$2:$AD$85,"Not Found")</f>
        <v>#N/A</v>
      </c>
      <c r="F4493" t="e">
        <f>IF(E4493="ORG 6 / ORG 1",_xlfn.XLOOKUP(D4493,'Zip Code Lookup'!$A$115:$A$148,'Zip Code Lookup'!$C$115:$C$148,"ORG 1"),"N/A")</f>
        <v>#N/A</v>
      </c>
    </row>
    <row r="4494" spans="5:6" x14ac:dyDescent="0.25">
      <c r="E4494" t="e">
        <f>_xlfn.XLOOKUP(_xlfn.XLOOKUP(D4494,'Zip Code Lookup'!$F$29:$F$1276,'Zip Code Lookup'!$G$29:$G$1276),'Data Entry'!$AC$2:$AC$85,'Data Entry'!$AD$2:$AD$85,"Not Found")</f>
        <v>#N/A</v>
      </c>
      <c r="F4494" t="e">
        <f>IF(E4494="ORG 6 / ORG 1",_xlfn.XLOOKUP(D4494,'Zip Code Lookup'!$A$115:$A$148,'Zip Code Lookup'!$C$115:$C$148,"ORG 1"),"N/A")</f>
        <v>#N/A</v>
      </c>
    </row>
    <row r="4495" spans="5:6" x14ac:dyDescent="0.25">
      <c r="E4495" t="e">
        <f>_xlfn.XLOOKUP(_xlfn.XLOOKUP(D4495,'Zip Code Lookup'!$F$29:$F$1276,'Zip Code Lookup'!$G$29:$G$1276),'Data Entry'!$AC$2:$AC$85,'Data Entry'!$AD$2:$AD$85,"Not Found")</f>
        <v>#N/A</v>
      </c>
      <c r="F4495" t="e">
        <f>IF(E4495="ORG 6 / ORG 1",_xlfn.XLOOKUP(D4495,'Zip Code Lookup'!$A$115:$A$148,'Zip Code Lookup'!$C$115:$C$148,"ORG 1"),"N/A")</f>
        <v>#N/A</v>
      </c>
    </row>
    <row r="4496" spans="5:6" x14ac:dyDescent="0.25">
      <c r="E4496" t="e">
        <f>_xlfn.XLOOKUP(_xlfn.XLOOKUP(D4496,'Zip Code Lookup'!$F$29:$F$1276,'Zip Code Lookup'!$G$29:$G$1276),'Data Entry'!$AC$2:$AC$85,'Data Entry'!$AD$2:$AD$85,"Not Found")</f>
        <v>#N/A</v>
      </c>
      <c r="F4496" t="e">
        <f>IF(E4496="ORG 6 / ORG 1",_xlfn.XLOOKUP(D4496,'Zip Code Lookup'!$A$115:$A$148,'Zip Code Lookup'!$C$115:$C$148,"ORG 1"),"N/A")</f>
        <v>#N/A</v>
      </c>
    </row>
    <row r="4497" spans="5:6" x14ac:dyDescent="0.25">
      <c r="E4497" t="e">
        <f>_xlfn.XLOOKUP(_xlfn.XLOOKUP(D4497,'Zip Code Lookup'!$F$29:$F$1276,'Zip Code Lookup'!$G$29:$G$1276),'Data Entry'!$AC$2:$AC$85,'Data Entry'!$AD$2:$AD$85,"Not Found")</f>
        <v>#N/A</v>
      </c>
      <c r="F4497" t="e">
        <f>IF(E4497="ORG 6 / ORG 1",_xlfn.XLOOKUP(D4497,'Zip Code Lookup'!$A$115:$A$148,'Zip Code Lookup'!$C$115:$C$148,"ORG 1"),"N/A")</f>
        <v>#N/A</v>
      </c>
    </row>
    <row r="4498" spans="5:6" x14ac:dyDescent="0.25">
      <c r="E4498" t="e">
        <f>_xlfn.XLOOKUP(_xlfn.XLOOKUP(D4498,'Zip Code Lookup'!$F$29:$F$1276,'Zip Code Lookup'!$G$29:$G$1276),'Data Entry'!$AC$2:$AC$85,'Data Entry'!$AD$2:$AD$85,"Not Found")</f>
        <v>#N/A</v>
      </c>
      <c r="F4498" t="e">
        <f>IF(E4498="ORG 6 / ORG 1",_xlfn.XLOOKUP(D4498,'Zip Code Lookup'!$A$115:$A$148,'Zip Code Lookup'!$C$115:$C$148,"ORG 1"),"N/A")</f>
        <v>#N/A</v>
      </c>
    </row>
    <row r="4499" spans="5:6" x14ac:dyDescent="0.25">
      <c r="E4499" t="e">
        <f>_xlfn.XLOOKUP(_xlfn.XLOOKUP(D4499,'Zip Code Lookup'!$F$29:$F$1276,'Zip Code Lookup'!$G$29:$G$1276),'Data Entry'!$AC$2:$AC$85,'Data Entry'!$AD$2:$AD$85,"Not Found")</f>
        <v>#N/A</v>
      </c>
      <c r="F4499" t="e">
        <f>IF(E4499="ORG 6 / ORG 1",_xlfn.XLOOKUP(D4499,'Zip Code Lookup'!$A$115:$A$148,'Zip Code Lookup'!$C$115:$C$148,"ORG 1"),"N/A")</f>
        <v>#N/A</v>
      </c>
    </row>
    <row r="4500" spans="5:6" x14ac:dyDescent="0.25">
      <c r="E4500" t="e">
        <f>_xlfn.XLOOKUP(_xlfn.XLOOKUP(D4500,'Zip Code Lookup'!$F$29:$F$1276,'Zip Code Lookup'!$G$29:$G$1276),'Data Entry'!$AC$2:$AC$85,'Data Entry'!$AD$2:$AD$85,"Not Found")</f>
        <v>#N/A</v>
      </c>
      <c r="F4500" t="e">
        <f>IF(E4500="ORG 6 / ORG 1",_xlfn.XLOOKUP(D4500,'Zip Code Lookup'!$A$115:$A$148,'Zip Code Lookup'!$C$115:$C$148,"ORG 1"),"N/A")</f>
        <v>#N/A</v>
      </c>
    </row>
    <row r="4501" spans="5:6" x14ac:dyDescent="0.25">
      <c r="E4501" t="e">
        <f>_xlfn.XLOOKUP(_xlfn.XLOOKUP(D4501,'Zip Code Lookup'!$F$29:$F$1276,'Zip Code Lookup'!$G$29:$G$1276),'Data Entry'!$AC$2:$AC$85,'Data Entry'!$AD$2:$AD$85,"Not Found")</f>
        <v>#N/A</v>
      </c>
      <c r="F4501" t="e">
        <f>IF(E4501="ORG 6 / ORG 1",_xlfn.XLOOKUP(D4501,'Zip Code Lookup'!$A$115:$A$148,'Zip Code Lookup'!$C$115:$C$148,"ORG 1"),"N/A")</f>
        <v>#N/A</v>
      </c>
    </row>
    <row r="4502" spans="5:6" x14ac:dyDescent="0.25">
      <c r="E4502" t="e">
        <f>_xlfn.XLOOKUP(_xlfn.XLOOKUP(D4502,'Zip Code Lookup'!$F$29:$F$1276,'Zip Code Lookup'!$G$29:$G$1276),'Data Entry'!$AC$2:$AC$85,'Data Entry'!$AD$2:$AD$85,"Not Found")</f>
        <v>#N/A</v>
      </c>
      <c r="F4502" t="e">
        <f>IF(E4502="ORG 6 / ORG 1",_xlfn.XLOOKUP(D4502,'Zip Code Lookup'!$A$115:$A$148,'Zip Code Lookup'!$C$115:$C$148,"ORG 1"),"N/A")</f>
        <v>#N/A</v>
      </c>
    </row>
    <row r="4503" spans="5:6" x14ac:dyDescent="0.25">
      <c r="E4503" t="e">
        <f>_xlfn.XLOOKUP(_xlfn.XLOOKUP(D4503,'Zip Code Lookup'!$F$29:$F$1276,'Zip Code Lookup'!$G$29:$G$1276),'Data Entry'!$AC$2:$AC$85,'Data Entry'!$AD$2:$AD$85,"Not Found")</f>
        <v>#N/A</v>
      </c>
      <c r="F4503" t="e">
        <f>IF(E4503="ORG 6 / ORG 1",_xlfn.XLOOKUP(D4503,'Zip Code Lookup'!$A$115:$A$148,'Zip Code Lookup'!$C$115:$C$148,"ORG 1"),"N/A")</f>
        <v>#N/A</v>
      </c>
    </row>
    <row r="4504" spans="5:6" x14ac:dyDescent="0.25">
      <c r="E4504" t="e">
        <f>_xlfn.XLOOKUP(_xlfn.XLOOKUP(D4504,'Zip Code Lookup'!$F$29:$F$1276,'Zip Code Lookup'!$G$29:$G$1276),'Data Entry'!$AC$2:$AC$85,'Data Entry'!$AD$2:$AD$85,"Not Found")</f>
        <v>#N/A</v>
      </c>
      <c r="F4504" t="e">
        <f>IF(E4504="ORG 6 / ORG 1",_xlfn.XLOOKUP(D4504,'Zip Code Lookup'!$A$115:$A$148,'Zip Code Lookup'!$C$115:$C$148,"ORG 1"),"N/A")</f>
        <v>#N/A</v>
      </c>
    </row>
    <row r="4505" spans="5:6" x14ac:dyDescent="0.25">
      <c r="E4505" t="e">
        <f>_xlfn.XLOOKUP(_xlfn.XLOOKUP(D4505,'Zip Code Lookup'!$F$29:$F$1276,'Zip Code Lookup'!$G$29:$G$1276),'Data Entry'!$AC$2:$AC$85,'Data Entry'!$AD$2:$AD$85,"Not Found")</f>
        <v>#N/A</v>
      </c>
      <c r="F4505" t="e">
        <f>IF(E4505="ORG 6 / ORG 1",_xlfn.XLOOKUP(D4505,'Zip Code Lookup'!$A$115:$A$148,'Zip Code Lookup'!$C$115:$C$148,"ORG 1"),"N/A")</f>
        <v>#N/A</v>
      </c>
    </row>
    <row r="4506" spans="5:6" x14ac:dyDescent="0.25">
      <c r="E4506" t="e">
        <f>_xlfn.XLOOKUP(_xlfn.XLOOKUP(D4506,'Zip Code Lookup'!$F$29:$F$1276,'Zip Code Lookup'!$G$29:$G$1276),'Data Entry'!$AC$2:$AC$85,'Data Entry'!$AD$2:$AD$85,"Not Found")</f>
        <v>#N/A</v>
      </c>
      <c r="F4506" t="e">
        <f>IF(E4506="ORG 6 / ORG 1",_xlfn.XLOOKUP(D4506,'Zip Code Lookup'!$A$115:$A$148,'Zip Code Lookup'!$C$115:$C$148,"ORG 1"),"N/A")</f>
        <v>#N/A</v>
      </c>
    </row>
    <row r="4507" spans="5:6" x14ac:dyDescent="0.25">
      <c r="E4507" t="e">
        <f>_xlfn.XLOOKUP(_xlfn.XLOOKUP(D4507,'Zip Code Lookup'!$F$29:$F$1276,'Zip Code Lookup'!$G$29:$G$1276),'Data Entry'!$AC$2:$AC$85,'Data Entry'!$AD$2:$AD$85,"Not Found")</f>
        <v>#N/A</v>
      </c>
      <c r="F4507" t="e">
        <f>IF(E4507="ORG 6 / ORG 1",_xlfn.XLOOKUP(D4507,'Zip Code Lookup'!$A$115:$A$148,'Zip Code Lookup'!$C$115:$C$148,"ORG 1"),"N/A")</f>
        <v>#N/A</v>
      </c>
    </row>
    <row r="4508" spans="5:6" x14ac:dyDescent="0.25">
      <c r="E4508" t="e">
        <f>_xlfn.XLOOKUP(_xlfn.XLOOKUP(D4508,'Zip Code Lookup'!$F$29:$F$1276,'Zip Code Lookup'!$G$29:$G$1276),'Data Entry'!$AC$2:$AC$85,'Data Entry'!$AD$2:$AD$85,"Not Found")</f>
        <v>#N/A</v>
      </c>
      <c r="F4508" t="e">
        <f>IF(E4508="ORG 6 / ORG 1",_xlfn.XLOOKUP(D4508,'Zip Code Lookup'!$A$115:$A$148,'Zip Code Lookup'!$C$115:$C$148,"ORG 1"),"N/A")</f>
        <v>#N/A</v>
      </c>
    </row>
    <row r="4509" spans="5:6" x14ac:dyDescent="0.25">
      <c r="E4509" t="e">
        <f>_xlfn.XLOOKUP(_xlfn.XLOOKUP(D4509,'Zip Code Lookup'!$F$29:$F$1276,'Zip Code Lookup'!$G$29:$G$1276),'Data Entry'!$AC$2:$AC$85,'Data Entry'!$AD$2:$AD$85,"Not Found")</f>
        <v>#N/A</v>
      </c>
      <c r="F4509" t="e">
        <f>IF(E4509="ORG 6 / ORG 1",_xlfn.XLOOKUP(D4509,'Zip Code Lookup'!$A$115:$A$148,'Zip Code Lookup'!$C$115:$C$148,"ORG 1"),"N/A")</f>
        <v>#N/A</v>
      </c>
    </row>
    <row r="4510" spans="5:6" x14ac:dyDescent="0.25">
      <c r="E4510" t="e">
        <f>_xlfn.XLOOKUP(_xlfn.XLOOKUP(D4510,'Zip Code Lookup'!$F$29:$F$1276,'Zip Code Lookup'!$G$29:$G$1276),'Data Entry'!$AC$2:$AC$85,'Data Entry'!$AD$2:$AD$85,"Not Found")</f>
        <v>#N/A</v>
      </c>
      <c r="F4510" t="e">
        <f>IF(E4510="ORG 6 / ORG 1",_xlfn.XLOOKUP(D4510,'Zip Code Lookup'!$A$115:$A$148,'Zip Code Lookup'!$C$115:$C$148,"ORG 1"),"N/A")</f>
        <v>#N/A</v>
      </c>
    </row>
    <row r="4511" spans="5:6" x14ac:dyDescent="0.25">
      <c r="E4511" t="e">
        <f>_xlfn.XLOOKUP(_xlfn.XLOOKUP(D4511,'Zip Code Lookup'!$F$29:$F$1276,'Zip Code Lookup'!$G$29:$G$1276),'Data Entry'!$AC$2:$AC$85,'Data Entry'!$AD$2:$AD$85,"Not Found")</f>
        <v>#N/A</v>
      </c>
      <c r="F4511" t="e">
        <f>IF(E4511="ORG 6 / ORG 1",_xlfn.XLOOKUP(D4511,'Zip Code Lookup'!$A$115:$A$148,'Zip Code Lookup'!$C$115:$C$148,"ORG 1"),"N/A")</f>
        <v>#N/A</v>
      </c>
    </row>
    <row r="4512" spans="5:6" x14ac:dyDescent="0.25">
      <c r="E4512" t="e">
        <f>_xlfn.XLOOKUP(_xlfn.XLOOKUP(D4512,'Zip Code Lookup'!$F$29:$F$1276,'Zip Code Lookup'!$G$29:$G$1276),'Data Entry'!$AC$2:$AC$85,'Data Entry'!$AD$2:$AD$85,"Not Found")</f>
        <v>#N/A</v>
      </c>
      <c r="F4512" t="e">
        <f>IF(E4512="ORG 6 / ORG 1",_xlfn.XLOOKUP(D4512,'Zip Code Lookup'!$A$115:$A$148,'Zip Code Lookup'!$C$115:$C$148,"ORG 1"),"N/A")</f>
        <v>#N/A</v>
      </c>
    </row>
    <row r="4513" spans="5:6" x14ac:dyDescent="0.25">
      <c r="E4513" t="e">
        <f>_xlfn.XLOOKUP(_xlfn.XLOOKUP(D4513,'Zip Code Lookup'!$F$29:$F$1276,'Zip Code Lookup'!$G$29:$G$1276),'Data Entry'!$AC$2:$AC$85,'Data Entry'!$AD$2:$AD$85,"Not Found")</f>
        <v>#N/A</v>
      </c>
      <c r="F4513" t="e">
        <f>IF(E4513="ORG 6 / ORG 1",_xlfn.XLOOKUP(D4513,'Zip Code Lookup'!$A$115:$A$148,'Zip Code Lookup'!$C$115:$C$148,"ORG 1"),"N/A")</f>
        <v>#N/A</v>
      </c>
    </row>
    <row r="4514" spans="5:6" x14ac:dyDescent="0.25">
      <c r="E4514" t="e">
        <f>_xlfn.XLOOKUP(_xlfn.XLOOKUP(D4514,'Zip Code Lookup'!$F$29:$F$1276,'Zip Code Lookup'!$G$29:$G$1276),'Data Entry'!$AC$2:$AC$85,'Data Entry'!$AD$2:$AD$85,"Not Found")</f>
        <v>#N/A</v>
      </c>
      <c r="F4514" t="e">
        <f>IF(E4514="ORG 6 / ORG 1",_xlfn.XLOOKUP(D4514,'Zip Code Lookup'!$A$115:$A$148,'Zip Code Lookup'!$C$115:$C$148,"ORG 1"),"N/A")</f>
        <v>#N/A</v>
      </c>
    </row>
    <row r="4515" spans="5:6" x14ac:dyDescent="0.25">
      <c r="E4515" t="e">
        <f>_xlfn.XLOOKUP(_xlfn.XLOOKUP(D4515,'Zip Code Lookup'!$F$29:$F$1276,'Zip Code Lookup'!$G$29:$G$1276),'Data Entry'!$AC$2:$AC$85,'Data Entry'!$AD$2:$AD$85,"Not Found")</f>
        <v>#N/A</v>
      </c>
      <c r="F4515" t="e">
        <f>IF(E4515="ORG 6 / ORG 1",_xlfn.XLOOKUP(D4515,'Zip Code Lookup'!$A$115:$A$148,'Zip Code Lookup'!$C$115:$C$148,"ORG 1"),"N/A")</f>
        <v>#N/A</v>
      </c>
    </row>
    <row r="4516" spans="5:6" x14ac:dyDescent="0.25">
      <c r="E4516" t="e">
        <f>_xlfn.XLOOKUP(_xlfn.XLOOKUP(D4516,'Zip Code Lookup'!$F$29:$F$1276,'Zip Code Lookup'!$G$29:$G$1276),'Data Entry'!$AC$2:$AC$85,'Data Entry'!$AD$2:$AD$85,"Not Found")</f>
        <v>#N/A</v>
      </c>
      <c r="F4516" t="e">
        <f>IF(E4516="ORG 6 / ORG 1",_xlfn.XLOOKUP(D4516,'Zip Code Lookup'!$A$115:$A$148,'Zip Code Lookup'!$C$115:$C$148,"ORG 1"),"N/A")</f>
        <v>#N/A</v>
      </c>
    </row>
    <row r="4517" spans="5:6" x14ac:dyDescent="0.25">
      <c r="E4517" t="e">
        <f>_xlfn.XLOOKUP(_xlfn.XLOOKUP(D4517,'Zip Code Lookup'!$F$29:$F$1276,'Zip Code Lookup'!$G$29:$G$1276),'Data Entry'!$AC$2:$AC$85,'Data Entry'!$AD$2:$AD$85,"Not Found")</f>
        <v>#N/A</v>
      </c>
      <c r="F4517" t="e">
        <f>IF(E4517="ORG 6 / ORG 1",_xlfn.XLOOKUP(D4517,'Zip Code Lookup'!$A$115:$A$148,'Zip Code Lookup'!$C$115:$C$148,"ORG 1"),"N/A")</f>
        <v>#N/A</v>
      </c>
    </row>
    <row r="4518" spans="5:6" x14ac:dyDescent="0.25">
      <c r="E4518" t="e">
        <f>_xlfn.XLOOKUP(_xlfn.XLOOKUP(D4518,'Zip Code Lookup'!$F$29:$F$1276,'Zip Code Lookup'!$G$29:$G$1276),'Data Entry'!$AC$2:$AC$85,'Data Entry'!$AD$2:$AD$85,"Not Found")</f>
        <v>#N/A</v>
      </c>
      <c r="F4518" t="e">
        <f>IF(E4518="ORG 6 / ORG 1",_xlfn.XLOOKUP(D4518,'Zip Code Lookup'!$A$115:$A$148,'Zip Code Lookup'!$C$115:$C$148,"ORG 1"),"N/A")</f>
        <v>#N/A</v>
      </c>
    </row>
    <row r="4519" spans="5:6" x14ac:dyDescent="0.25">
      <c r="E4519" t="e">
        <f>_xlfn.XLOOKUP(_xlfn.XLOOKUP(D4519,'Zip Code Lookup'!$F$29:$F$1276,'Zip Code Lookup'!$G$29:$G$1276),'Data Entry'!$AC$2:$AC$85,'Data Entry'!$AD$2:$AD$85,"Not Found")</f>
        <v>#N/A</v>
      </c>
      <c r="F4519" t="e">
        <f>IF(E4519="ORG 6 / ORG 1",_xlfn.XLOOKUP(D4519,'Zip Code Lookup'!$A$115:$A$148,'Zip Code Lookup'!$C$115:$C$148,"ORG 1"),"N/A")</f>
        <v>#N/A</v>
      </c>
    </row>
    <row r="4520" spans="5:6" x14ac:dyDescent="0.25">
      <c r="E4520" t="e">
        <f>_xlfn.XLOOKUP(_xlfn.XLOOKUP(D4520,'Zip Code Lookup'!$F$29:$F$1276,'Zip Code Lookup'!$G$29:$G$1276),'Data Entry'!$AC$2:$AC$85,'Data Entry'!$AD$2:$AD$85,"Not Found")</f>
        <v>#N/A</v>
      </c>
      <c r="F4520" t="e">
        <f>IF(E4520="ORG 6 / ORG 1",_xlfn.XLOOKUP(D4520,'Zip Code Lookup'!$A$115:$A$148,'Zip Code Lookup'!$C$115:$C$148,"ORG 1"),"N/A")</f>
        <v>#N/A</v>
      </c>
    </row>
    <row r="4521" spans="5:6" x14ac:dyDescent="0.25">
      <c r="E4521" t="e">
        <f>_xlfn.XLOOKUP(_xlfn.XLOOKUP(D4521,'Zip Code Lookup'!$F$29:$F$1276,'Zip Code Lookup'!$G$29:$G$1276),'Data Entry'!$AC$2:$AC$85,'Data Entry'!$AD$2:$AD$85,"Not Found")</f>
        <v>#N/A</v>
      </c>
      <c r="F4521" t="e">
        <f>IF(E4521="ORG 6 / ORG 1",_xlfn.XLOOKUP(D4521,'Zip Code Lookup'!$A$115:$A$148,'Zip Code Lookup'!$C$115:$C$148,"ORG 1"),"N/A")</f>
        <v>#N/A</v>
      </c>
    </row>
    <row r="4522" spans="5:6" x14ac:dyDescent="0.25">
      <c r="E4522" t="e">
        <f>_xlfn.XLOOKUP(_xlfn.XLOOKUP(D4522,'Zip Code Lookup'!$F$29:$F$1276,'Zip Code Lookup'!$G$29:$G$1276),'Data Entry'!$AC$2:$AC$85,'Data Entry'!$AD$2:$AD$85,"Not Found")</f>
        <v>#N/A</v>
      </c>
      <c r="F4522" t="e">
        <f>IF(E4522="ORG 6 / ORG 1",_xlfn.XLOOKUP(D4522,'Zip Code Lookup'!$A$115:$A$148,'Zip Code Lookup'!$C$115:$C$148,"ORG 1"),"N/A")</f>
        <v>#N/A</v>
      </c>
    </row>
    <row r="4523" spans="5:6" x14ac:dyDescent="0.25">
      <c r="E4523" t="e">
        <f>_xlfn.XLOOKUP(_xlfn.XLOOKUP(D4523,'Zip Code Lookup'!$F$29:$F$1276,'Zip Code Lookup'!$G$29:$G$1276),'Data Entry'!$AC$2:$AC$85,'Data Entry'!$AD$2:$AD$85,"Not Found")</f>
        <v>#N/A</v>
      </c>
      <c r="F4523" t="e">
        <f>IF(E4523="ORG 6 / ORG 1",_xlfn.XLOOKUP(D4523,'Zip Code Lookup'!$A$115:$A$148,'Zip Code Lookup'!$C$115:$C$148,"ORG 1"),"N/A")</f>
        <v>#N/A</v>
      </c>
    </row>
    <row r="4524" spans="5:6" x14ac:dyDescent="0.25">
      <c r="E4524" t="e">
        <f>_xlfn.XLOOKUP(_xlfn.XLOOKUP(D4524,'Zip Code Lookup'!$F$29:$F$1276,'Zip Code Lookup'!$G$29:$G$1276),'Data Entry'!$AC$2:$AC$85,'Data Entry'!$AD$2:$AD$85,"Not Found")</f>
        <v>#N/A</v>
      </c>
      <c r="F4524" t="e">
        <f>IF(E4524="ORG 6 / ORG 1",_xlfn.XLOOKUP(D4524,'Zip Code Lookup'!$A$115:$A$148,'Zip Code Lookup'!$C$115:$C$148,"ORG 1"),"N/A")</f>
        <v>#N/A</v>
      </c>
    </row>
    <row r="4525" spans="5:6" x14ac:dyDescent="0.25">
      <c r="E4525" t="e">
        <f>_xlfn.XLOOKUP(_xlfn.XLOOKUP(D4525,'Zip Code Lookup'!$F$29:$F$1276,'Zip Code Lookup'!$G$29:$G$1276),'Data Entry'!$AC$2:$AC$85,'Data Entry'!$AD$2:$AD$85,"Not Found")</f>
        <v>#N/A</v>
      </c>
      <c r="F4525" t="e">
        <f>IF(E4525="ORG 6 / ORG 1",_xlfn.XLOOKUP(D4525,'Zip Code Lookup'!$A$115:$A$148,'Zip Code Lookup'!$C$115:$C$148,"ORG 1"),"N/A")</f>
        <v>#N/A</v>
      </c>
    </row>
    <row r="4526" spans="5:6" x14ac:dyDescent="0.25">
      <c r="E4526" t="e">
        <f>_xlfn.XLOOKUP(_xlfn.XLOOKUP(D4526,'Zip Code Lookup'!$F$29:$F$1276,'Zip Code Lookup'!$G$29:$G$1276),'Data Entry'!$AC$2:$AC$85,'Data Entry'!$AD$2:$AD$85,"Not Found")</f>
        <v>#N/A</v>
      </c>
      <c r="F4526" t="e">
        <f>IF(E4526="ORG 6 / ORG 1",_xlfn.XLOOKUP(D4526,'Zip Code Lookup'!$A$115:$A$148,'Zip Code Lookup'!$C$115:$C$148,"ORG 1"),"N/A")</f>
        <v>#N/A</v>
      </c>
    </row>
    <row r="4527" spans="5:6" x14ac:dyDescent="0.25">
      <c r="E4527" t="e">
        <f>_xlfn.XLOOKUP(_xlfn.XLOOKUP(D4527,'Zip Code Lookup'!$F$29:$F$1276,'Zip Code Lookup'!$G$29:$G$1276),'Data Entry'!$AC$2:$AC$85,'Data Entry'!$AD$2:$AD$85,"Not Found")</f>
        <v>#N/A</v>
      </c>
      <c r="F4527" t="e">
        <f>IF(E4527="ORG 6 / ORG 1",_xlfn.XLOOKUP(D4527,'Zip Code Lookup'!$A$115:$A$148,'Zip Code Lookup'!$C$115:$C$148,"ORG 1"),"N/A")</f>
        <v>#N/A</v>
      </c>
    </row>
    <row r="4528" spans="5:6" x14ac:dyDescent="0.25">
      <c r="E4528" t="e">
        <f>_xlfn.XLOOKUP(_xlfn.XLOOKUP(D4528,'Zip Code Lookup'!$F$29:$F$1276,'Zip Code Lookup'!$G$29:$G$1276),'Data Entry'!$AC$2:$AC$85,'Data Entry'!$AD$2:$AD$85,"Not Found")</f>
        <v>#N/A</v>
      </c>
      <c r="F4528" t="e">
        <f>IF(E4528="ORG 6 / ORG 1",_xlfn.XLOOKUP(D4528,'Zip Code Lookup'!$A$115:$A$148,'Zip Code Lookup'!$C$115:$C$148,"ORG 1"),"N/A")</f>
        <v>#N/A</v>
      </c>
    </row>
    <row r="4529" spans="5:6" x14ac:dyDescent="0.25">
      <c r="E4529" t="e">
        <f>_xlfn.XLOOKUP(_xlfn.XLOOKUP(D4529,'Zip Code Lookup'!$F$29:$F$1276,'Zip Code Lookup'!$G$29:$G$1276),'Data Entry'!$AC$2:$AC$85,'Data Entry'!$AD$2:$AD$85,"Not Found")</f>
        <v>#N/A</v>
      </c>
      <c r="F4529" t="e">
        <f>IF(E4529="ORG 6 / ORG 1",_xlfn.XLOOKUP(D4529,'Zip Code Lookup'!$A$115:$A$148,'Zip Code Lookup'!$C$115:$C$148,"ORG 1"),"N/A")</f>
        <v>#N/A</v>
      </c>
    </row>
    <row r="4530" spans="5:6" x14ac:dyDescent="0.25">
      <c r="E4530" t="e">
        <f>_xlfn.XLOOKUP(_xlfn.XLOOKUP(D4530,'Zip Code Lookup'!$F$29:$F$1276,'Zip Code Lookup'!$G$29:$G$1276),'Data Entry'!$AC$2:$AC$85,'Data Entry'!$AD$2:$AD$85,"Not Found")</f>
        <v>#N/A</v>
      </c>
      <c r="F4530" t="e">
        <f>IF(E4530="ORG 6 / ORG 1",_xlfn.XLOOKUP(D4530,'Zip Code Lookup'!$A$115:$A$148,'Zip Code Lookup'!$C$115:$C$148,"ORG 1"),"N/A")</f>
        <v>#N/A</v>
      </c>
    </row>
    <row r="4531" spans="5:6" x14ac:dyDescent="0.25">
      <c r="E4531" t="e">
        <f>_xlfn.XLOOKUP(_xlfn.XLOOKUP(D4531,'Zip Code Lookup'!$F$29:$F$1276,'Zip Code Lookup'!$G$29:$G$1276),'Data Entry'!$AC$2:$AC$85,'Data Entry'!$AD$2:$AD$85,"Not Found")</f>
        <v>#N/A</v>
      </c>
      <c r="F4531" t="e">
        <f>IF(E4531="ORG 6 / ORG 1",_xlfn.XLOOKUP(D4531,'Zip Code Lookup'!$A$115:$A$148,'Zip Code Lookup'!$C$115:$C$148,"ORG 1"),"N/A")</f>
        <v>#N/A</v>
      </c>
    </row>
    <row r="4532" spans="5:6" x14ac:dyDescent="0.25">
      <c r="E4532" t="e">
        <f>_xlfn.XLOOKUP(_xlfn.XLOOKUP(D4532,'Zip Code Lookup'!$F$29:$F$1276,'Zip Code Lookup'!$G$29:$G$1276),'Data Entry'!$AC$2:$AC$85,'Data Entry'!$AD$2:$AD$85,"Not Found")</f>
        <v>#N/A</v>
      </c>
      <c r="F4532" t="e">
        <f>IF(E4532="ORG 6 / ORG 1",_xlfn.XLOOKUP(D4532,'Zip Code Lookup'!$A$115:$A$148,'Zip Code Lookup'!$C$115:$C$148,"ORG 1"),"N/A")</f>
        <v>#N/A</v>
      </c>
    </row>
    <row r="4533" spans="5:6" x14ac:dyDescent="0.25">
      <c r="E4533" t="e">
        <f>_xlfn.XLOOKUP(_xlfn.XLOOKUP(D4533,'Zip Code Lookup'!$F$29:$F$1276,'Zip Code Lookup'!$G$29:$G$1276),'Data Entry'!$AC$2:$AC$85,'Data Entry'!$AD$2:$AD$85,"Not Found")</f>
        <v>#N/A</v>
      </c>
      <c r="F4533" t="e">
        <f>IF(E4533="ORG 6 / ORG 1",_xlfn.XLOOKUP(D4533,'Zip Code Lookup'!$A$115:$A$148,'Zip Code Lookup'!$C$115:$C$148,"ORG 1"),"N/A")</f>
        <v>#N/A</v>
      </c>
    </row>
    <row r="4534" spans="5:6" x14ac:dyDescent="0.25">
      <c r="E4534" t="e">
        <f>_xlfn.XLOOKUP(_xlfn.XLOOKUP(D4534,'Zip Code Lookup'!$F$29:$F$1276,'Zip Code Lookup'!$G$29:$G$1276),'Data Entry'!$AC$2:$AC$85,'Data Entry'!$AD$2:$AD$85,"Not Found")</f>
        <v>#N/A</v>
      </c>
      <c r="F4534" t="e">
        <f>IF(E4534="ORG 6 / ORG 1",_xlfn.XLOOKUP(D4534,'Zip Code Lookup'!$A$115:$A$148,'Zip Code Lookup'!$C$115:$C$148,"ORG 1"),"N/A")</f>
        <v>#N/A</v>
      </c>
    </row>
    <row r="4535" spans="5:6" x14ac:dyDescent="0.25">
      <c r="E4535" t="e">
        <f>_xlfn.XLOOKUP(_xlfn.XLOOKUP(D4535,'Zip Code Lookup'!$F$29:$F$1276,'Zip Code Lookup'!$G$29:$G$1276),'Data Entry'!$AC$2:$AC$85,'Data Entry'!$AD$2:$AD$85,"Not Found")</f>
        <v>#N/A</v>
      </c>
      <c r="F4535" t="e">
        <f>IF(E4535="ORG 6 / ORG 1",_xlfn.XLOOKUP(D4535,'Zip Code Lookup'!$A$115:$A$148,'Zip Code Lookup'!$C$115:$C$148,"ORG 1"),"N/A")</f>
        <v>#N/A</v>
      </c>
    </row>
    <row r="4536" spans="5:6" x14ac:dyDescent="0.25">
      <c r="E4536" t="e">
        <f>_xlfn.XLOOKUP(_xlfn.XLOOKUP(D4536,'Zip Code Lookup'!$F$29:$F$1276,'Zip Code Lookup'!$G$29:$G$1276),'Data Entry'!$AC$2:$AC$85,'Data Entry'!$AD$2:$AD$85,"Not Found")</f>
        <v>#N/A</v>
      </c>
      <c r="F4536" t="e">
        <f>IF(E4536="ORG 6 / ORG 1",_xlfn.XLOOKUP(D4536,'Zip Code Lookup'!$A$115:$A$148,'Zip Code Lookup'!$C$115:$C$148,"ORG 1"),"N/A")</f>
        <v>#N/A</v>
      </c>
    </row>
    <row r="4537" spans="5:6" x14ac:dyDescent="0.25">
      <c r="E4537" t="e">
        <f>_xlfn.XLOOKUP(_xlfn.XLOOKUP(D4537,'Zip Code Lookup'!$F$29:$F$1276,'Zip Code Lookup'!$G$29:$G$1276),'Data Entry'!$AC$2:$AC$85,'Data Entry'!$AD$2:$AD$85,"Not Found")</f>
        <v>#N/A</v>
      </c>
      <c r="F4537" t="e">
        <f>IF(E4537="ORG 6 / ORG 1",_xlfn.XLOOKUP(D4537,'Zip Code Lookup'!$A$115:$A$148,'Zip Code Lookup'!$C$115:$C$148,"ORG 1"),"N/A")</f>
        <v>#N/A</v>
      </c>
    </row>
    <row r="4538" spans="5:6" x14ac:dyDescent="0.25">
      <c r="E4538" t="e">
        <f>_xlfn.XLOOKUP(_xlfn.XLOOKUP(D4538,'Zip Code Lookup'!$F$29:$F$1276,'Zip Code Lookup'!$G$29:$G$1276),'Data Entry'!$AC$2:$AC$85,'Data Entry'!$AD$2:$AD$85,"Not Found")</f>
        <v>#N/A</v>
      </c>
      <c r="F4538" t="e">
        <f>IF(E4538="ORG 6 / ORG 1",_xlfn.XLOOKUP(D4538,'Zip Code Lookup'!$A$115:$A$148,'Zip Code Lookup'!$C$115:$C$148,"ORG 1"),"N/A")</f>
        <v>#N/A</v>
      </c>
    </row>
    <row r="4539" spans="5:6" x14ac:dyDescent="0.25">
      <c r="E4539" t="e">
        <f>_xlfn.XLOOKUP(_xlfn.XLOOKUP(D4539,'Zip Code Lookup'!$F$29:$F$1276,'Zip Code Lookup'!$G$29:$G$1276),'Data Entry'!$AC$2:$AC$85,'Data Entry'!$AD$2:$AD$85,"Not Found")</f>
        <v>#N/A</v>
      </c>
      <c r="F4539" t="e">
        <f>IF(E4539="ORG 6 / ORG 1",_xlfn.XLOOKUP(D4539,'Zip Code Lookup'!$A$115:$A$148,'Zip Code Lookup'!$C$115:$C$148,"ORG 1"),"N/A")</f>
        <v>#N/A</v>
      </c>
    </row>
    <row r="4540" spans="5:6" x14ac:dyDescent="0.25">
      <c r="E4540" t="e">
        <f>_xlfn.XLOOKUP(_xlfn.XLOOKUP(D4540,'Zip Code Lookup'!$F$29:$F$1276,'Zip Code Lookup'!$G$29:$G$1276),'Data Entry'!$AC$2:$AC$85,'Data Entry'!$AD$2:$AD$85,"Not Found")</f>
        <v>#N/A</v>
      </c>
      <c r="F4540" t="e">
        <f>IF(E4540="ORG 6 / ORG 1",_xlfn.XLOOKUP(D4540,'Zip Code Lookup'!$A$115:$A$148,'Zip Code Lookup'!$C$115:$C$148,"ORG 1"),"N/A")</f>
        <v>#N/A</v>
      </c>
    </row>
    <row r="4541" spans="5:6" x14ac:dyDescent="0.25">
      <c r="E4541" t="e">
        <f>_xlfn.XLOOKUP(_xlfn.XLOOKUP(D4541,'Zip Code Lookup'!$F$29:$F$1276,'Zip Code Lookup'!$G$29:$G$1276),'Data Entry'!$AC$2:$AC$85,'Data Entry'!$AD$2:$AD$85,"Not Found")</f>
        <v>#N/A</v>
      </c>
      <c r="F4541" t="e">
        <f>IF(E4541="ORG 6 / ORG 1",_xlfn.XLOOKUP(D4541,'Zip Code Lookup'!$A$115:$A$148,'Zip Code Lookup'!$C$115:$C$148,"ORG 1"),"N/A")</f>
        <v>#N/A</v>
      </c>
    </row>
    <row r="4542" spans="5:6" x14ac:dyDescent="0.25">
      <c r="E4542" t="e">
        <f>_xlfn.XLOOKUP(_xlfn.XLOOKUP(D4542,'Zip Code Lookup'!$F$29:$F$1276,'Zip Code Lookup'!$G$29:$G$1276),'Data Entry'!$AC$2:$AC$85,'Data Entry'!$AD$2:$AD$85,"Not Found")</f>
        <v>#N/A</v>
      </c>
      <c r="F4542" t="e">
        <f>IF(E4542="ORG 6 / ORG 1",_xlfn.XLOOKUP(D4542,'Zip Code Lookup'!$A$115:$A$148,'Zip Code Lookup'!$C$115:$C$148,"ORG 1"),"N/A")</f>
        <v>#N/A</v>
      </c>
    </row>
    <row r="4543" spans="5:6" x14ac:dyDescent="0.25">
      <c r="E4543" t="e">
        <f>_xlfn.XLOOKUP(_xlfn.XLOOKUP(D4543,'Zip Code Lookup'!$F$29:$F$1276,'Zip Code Lookup'!$G$29:$G$1276),'Data Entry'!$AC$2:$AC$85,'Data Entry'!$AD$2:$AD$85,"Not Found")</f>
        <v>#N/A</v>
      </c>
      <c r="F4543" t="e">
        <f>IF(E4543="ORG 6 / ORG 1",_xlfn.XLOOKUP(D4543,'Zip Code Lookup'!$A$115:$A$148,'Zip Code Lookup'!$C$115:$C$148,"ORG 1"),"N/A")</f>
        <v>#N/A</v>
      </c>
    </row>
    <row r="4544" spans="5:6" x14ac:dyDescent="0.25">
      <c r="E4544" t="e">
        <f>_xlfn.XLOOKUP(_xlfn.XLOOKUP(D4544,'Zip Code Lookup'!$F$29:$F$1276,'Zip Code Lookup'!$G$29:$G$1276),'Data Entry'!$AC$2:$AC$85,'Data Entry'!$AD$2:$AD$85,"Not Found")</f>
        <v>#N/A</v>
      </c>
      <c r="F4544" t="e">
        <f>IF(E4544="ORG 6 / ORG 1",_xlfn.XLOOKUP(D4544,'Zip Code Lookup'!$A$115:$A$148,'Zip Code Lookup'!$C$115:$C$148,"ORG 1"),"N/A")</f>
        <v>#N/A</v>
      </c>
    </row>
    <row r="4545" spans="5:6" x14ac:dyDescent="0.25">
      <c r="E4545" t="e">
        <f>_xlfn.XLOOKUP(_xlfn.XLOOKUP(D4545,'Zip Code Lookup'!$F$29:$F$1276,'Zip Code Lookup'!$G$29:$G$1276),'Data Entry'!$AC$2:$AC$85,'Data Entry'!$AD$2:$AD$85,"Not Found")</f>
        <v>#N/A</v>
      </c>
      <c r="F4545" t="e">
        <f>IF(E4545="ORG 6 / ORG 1",_xlfn.XLOOKUP(D4545,'Zip Code Lookup'!$A$115:$A$148,'Zip Code Lookup'!$C$115:$C$148,"ORG 1"),"N/A")</f>
        <v>#N/A</v>
      </c>
    </row>
    <row r="4546" spans="5:6" x14ac:dyDescent="0.25">
      <c r="E4546" t="e">
        <f>_xlfn.XLOOKUP(_xlfn.XLOOKUP(D4546,'Zip Code Lookup'!$F$29:$F$1276,'Zip Code Lookup'!$G$29:$G$1276),'Data Entry'!$AC$2:$AC$85,'Data Entry'!$AD$2:$AD$85,"Not Found")</f>
        <v>#N/A</v>
      </c>
      <c r="F4546" t="e">
        <f>IF(E4546="ORG 6 / ORG 1",_xlfn.XLOOKUP(D4546,'Zip Code Lookup'!$A$115:$A$148,'Zip Code Lookup'!$C$115:$C$148,"ORG 1"),"N/A")</f>
        <v>#N/A</v>
      </c>
    </row>
    <row r="4547" spans="5:6" x14ac:dyDescent="0.25">
      <c r="E4547" t="e">
        <f>_xlfn.XLOOKUP(_xlfn.XLOOKUP(D4547,'Zip Code Lookup'!$F$29:$F$1276,'Zip Code Lookup'!$G$29:$G$1276),'Data Entry'!$AC$2:$AC$85,'Data Entry'!$AD$2:$AD$85,"Not Found")</f>
        <v>#N/A</v>
      </c>
      <c r="F4547" t="e">
        <f>IF(E4547="ORG 6 / ORG 1",_xlfn.XLOOKUP(D4547,'Zip Code Lookup'!$A$115:$A$148,'Zip Code Lookup'!$C$115:$C$148,"ORG 1"),"N/A")</f>
        <v>#N/A</v>
      </c>
    </row>
    <row r="4548" spans="5:6" x14ac:dyDescent="0.25">
      <c r="E4548" t="e">
        <f>_xlfn.XLOOKUP(_xlfn.XLOOKUP(D4548,'Zip Code Lookup'!$F$29:$F$1276,'Zip Code Lookup'!$G$29:$G$1276),'Data Entry'!$AC$2:$AC$85,'Data Entry'!$AD$2:$AD$85,"Not Found")</f>
        <v>#N/A</v>
      </c>
      <c r="F4548" t="e">
        <f>IF(E4548="ORG 6 / ORG 1",_xlfn.XLOOKUP(D4548,'Zip Code Lookup'!$A$115:$A$148,'Zip Code Lookup'!$C$115:$C$148,"ORG 1"),"N/A")</f>
        <v>#N/A</v>
      </c>
    </row>
    <row r="4549" spans="5:6" x14ac:dyDescent="0.25">
      <c r="E4549" t="e">
        <f>_xlfn.XLOOKUP(_xlfn.XLOOKUP(D4549,'Zip Code Lookup'!$F$29:$F$1276,'Zip Code Lookup'!$G$29:$G$1276),'Data Entry'!$AC$2:$AC$85,'Data Entry'!$AD$2:$AD$85,"Not Found")</f>
        <v>#N/A</v>
      </c>
      <c r="F4549" t="e">
        <f>IF(E4549="ORG 6 / ORG 1",_xlfn.XLOOKUP(D4549,'Zip Code Lookup'!$A$115:$A$148,'Zip Code Lookup'!$C$115:$C$148,"ORG 1"),"N/A")</f>
        <v>#N/A</v>
      </c>
    </row>
    <row r="4550" spans="5:6" x14ac:dyDescent="0.25">
      <c r="E4550" t="e">
        <f>_xlfn.XLOOKUP(_xlfn.XLOOKUP(D4550,'Zip Code Lookup'!$F$29:$F$1276,'Zip Code Lookup'!$G$29:$G$1276),'Data Entry'!$AC$2:$AC$85,'Data Entry'!$AD$2:$AD$85,"Not Found")</f>
        <v>#N/A</v>
      </c>
      <c r="F4550" t="e">
        <f>IF(E4550="ORG 6 / ORG 1",_xlfn.XLOOKUP(D4550,'Zip Code Lookup'!$A$115:$A$148,'Zip Code Lookup'!$C$115:$C$148,"ORG 1"),"N/A")</f>
        <v>#N/A</v>
      </c>
    </row>
    <row r="4551" spans="5:6" x14ac:dyDescent="0.25">
      <c r="E4551" t="e">
        <f>_xlfn.XLOOKUP(_xlfn.XLOOKUP(D4551,'Zip Code Lookup'!$F$29:$F$1276,'Zip Code Lookup'!$G$29:$G$1276),'Data Entry'!$AC$2:$AC$85,'Data Entry'!$AD$2:$AD$85,"Not Found")</f>
        <v>#N/A</v>
      </c>
      <c r="F4551" t="e">
        <f>IF(E4551="ORG 6 / ORG 1",_xlfn.XLOOKUP(D4551,'Zip Code Lookup'!$A$115:$A$148,'Zip Code Lookup'!$C$115:$C$148,"ORG 1"),"N/A")</f>
        <v>#N/A</v>
      </c>
    </row>
    <row r="4552" spans="5:6" x14ac:dyDescent="0.25">
      <c r="E4552" t="e">
        <f>_xlfn.XLOOKUP(_xlfn.XLOOKUP(D4552,'Zip Code Lookup'!$F$29:$F$1276,'Zip Code Lookup'!$G$29:$G$1276),'Data Entry'!$AC$2:$AC$85,'Data Entry'!$AD$2:$AD$85,"Not Found")</f>
        <v>#N/A</v>
      </c>
      <c r="F4552" t="e">
        <f>IF(E4552="ORG 6 / ORG 1",_xlfn.XLOOKUP(D4552,'Zip Code Lookup'!$A$115:$A$148,'Zip Code Lookup'!$C$115:$C$148,"ORG 1"),"N/A")</f>
        <v>#N/A</v>
      </c>
    </row>
    <row r="4553" spans="5:6" x14ac:dyDescent="0.25">
      <c r="E4553" t="e">
        <f>_xlfn.XLOOKUP(_xlfn.XLOOKUP(D4553,'Zip Code Lookup'!$F$29:$F$1276,'Zip Code Lookup'!$G$29:$G$1276),'Data Entry'!$AC$2:$AC$85,'Data Entry'!$AD$2:$AD$85,"Not Found")</f>
        <v>#N/A</v>
      </c>
      <c r="F4553" t="e">
        <f>IF(E4553="ORG 6 / ORG 1",_xlfn.XLOOKUP(D4553,'Zip Code Lookup'!$A$115:$A$148,'Zip Code Lookup'!$C$115:$C$148,"ORG 1"),"N/A")</f>
        <v>#N/A</v>
      </c>
    </row>
    <row r="4554" spans="5:6" x14ac:dyDescent="0.25">
      <c r="E4554" t="e">
        <f>_xlfn.XLOOKUP(_xlfn.XLOOKUP(D4554,'Zip Code Lookup'!$F$29:$F$1276,'Zip Code Lookup'!$G$29:$G$1276),'Data Entry'!$AC$2:$AC$85,'Data Entry'!$AD$2:$AD$85,"Not Found")</f>
        <v>#N/A</v>
      </c>
      <c r="F4554" t="e">
        <f>IF(E4554="ORG 6 / ORG 1",_xlfn.XLOOKUP(D4554,'Zip Code Lookup'!$A$115:$A$148,'Zip Code Lookup'!$C$115:$C$148,"ORG 1"),"N/A")</f>
        <v>#N/A</v>
      </c>
    </row>
    <row r="4555" spans="5:6" x14ac:dyDescent="0.25">
      <c r="E4555" t="e">
        <f>_xlfn.XLOOKUP(_xlfn.XLOOKUP(D4555,'Zip Code Lookup'!$F$29:$F$1276,'Zip Code Lookup'!$G$29:$G$1276),'Data Entry'!$AC$2:$AC$85,'Data Entry'!$AD$2:$AD$85,"Not Found")</f>
        <v>#N/A</v>
      </c>
      <c r="F4555" t="e">
        <f>IF(E4555="ORG 6 / ORG 1",_xlfn.XLOOKUP(D4555,'Zip Code Lookup'!$A$115:$A$148,'Zip Code Lookup'!$C$115:$C$148,"ORG 1"),"N/A")</f>
        <v>#N/A</v>
      </c>
    </row>
    <row r="4556" spans="5:6" x14ac:dyDescent="0.25">
      <c r="E4556" t="e">
        <f>_xlfn.XLOOKUP(_xlfn.XLOOKUP(D4556,'Zip Code Lookup'!$F$29:$F$1276,'Zip Code Lookup'!$G$29:$G$1276),'Data Entry'!$AC$2:$AC$85,'Data Entry'!$AD$2:$AD$85,"Not Found")</f>
        <v>#N/A</v>
      </c>
      <c r="F4556" t="e">
        <f>IF(E4556="ORG 6 / ORG 1",_xlfn.XLOOKUP(D4556,'Zip Code Lookup'!$A$115:$A$148,'Zip Code Lookup'!$C$115:$C$148,"ORG 1"),"N/A")</f>
        <v>#N/A</v>
      </c>
    </row>
    <row r="4557" spans="5:6" x14ac:dyDescent="0.25">
      <c r="E4557" t="e">
        <f>_xlfn.XLOOKUP(_xlfn.XLOOKUP(D4557,'Zip Code Lookup'!$F$29:$F$1276,'Zip Code Lookup'!$G$29:$G$1276),'Data Entry'!$AC$2:$AC$85,'Data Entry'!$AD$2:$AD$85,"Not Found")</f>
        <v>#N/A</v>
      </c>
      <c r="F4557" t="e">
        <f>IF(E4557="ORG 6 / ORG 1",_xlfn.XLOOKUP(D4557,'Zip Code Lookup'!$A$115:$A$148,'Zip Code Lookup'!$C$115:$C$148,"ORG 1"),"N/A")</f>
        <v>#N/A</v>
      </c>
    </row>
    <row r="4558" spans="5:6" x14ac:dyDescent="0.25">
      <c r="E4558" t="e">
        <f>_xlfn.XLOOKUP(_xlfn.XLOOKUP(D4558,'Zip Code Lookup'!$F$29:$F$1276,'Zip Code Lookup'!$G$29:$G$1276),'Data Entry'!$AC$2:$AC$85,'Data Entry'!$AD$2:$AD$85,"Not Found")</f>
        <v>#N/A</v>
      </c>
      <c r="F4558" t="e">
        <f>IF(E4558="ORG 6 / ORG 1",_xlfn.XLOOKUP(D4558,'Zip Code Lookup'!$A$115:$A$148,'Zip Code Lookup'!$C$115:$C$148,"ORG 1"),"N/A")</f>
        <v>#N/A</v>
      </c>
    </row>
    <row r="4559" spans="5:6" x14ac:dyDescent="0.25">
      <c r="E4559" t="e">
        <f>_xlfn.XLOOKUP(_xlfn.XLOOKUP(D4559,'Zip Code Lookup'!$F$29:$F$1276,'Zip Code Lookup'!$G$29:$G$1276),'Data Entry'!$AC$2:$AC$85,'Data Entry'!$AD$2:$AD$85,"Not Found")</f>
        <v>#N/A</v>
      </c>
      <c r="F4559" t="e">
        <f>IF(E4559="ORG 6 / ORG 1",_xlfn.XLOOKUP(D4559,'Zip Code Lookup'!$A$115:$A$148,'Zip Code Lookup'!$C$115:$C$148,"ORG 1"),"N/A")</f>
        <v>#N/A</v>
      </c>
    </row>
    <row r="4560" spans="5:6" x14ac:dyDescent="0.25">
      <c r="E4560" t="e">
        <f>_xlfn.XLOOKUP(_xlfn.XLOOKUP(D4560,'Zip Code Lookup'!$F$29:$F$1276,'Zip Code Lookup'!$G$29:$G$1276),'Data Entry'!$AC$2:$AC$85,'Data Entry'!$AD$2:$AD$85,"Not Found")</f>
        <v>#N/A</v>
      </c>
      <c r="F4560" t="e">
        <f>IF(E4560="ORG 6 / ORG 1",_xlfn.XLOOKUP(D4560,'Zip Code Lookup'!$A$115:$A$148,'Zip Code Lookup'!$C$115:$C$148,"ORG 1"),"N/A")</f>
        <v>#N/A</v>
      </c>
    </row>
    <row r="4561" spans="5:6" x14ac:dyDescent="0.25">
      <c r="E4561" t="e">
        <f>_xlfn.XLOOKUP(_xlfn.XLOOKUP(D4561,'Zip Code Lookup'!$F$29:$F$1276,'Zip Code Lookup'!$G$29:$G$1276),'Data Entry'!$AC$2:$AC$85,'Data Entry'!$AD$2:$AD$85,"Not Found")</f>
        <v>#N/A</v>
      </c>
      <c r="F4561" t="e">
        <f>IF(E4561="ORG 6 / ORG 1",_xlfn.XLOOKUP(D4561,'Zip Code Lookup'!$A$115:$A$148,'Zip Code Lookup'!$C$115:$C$148,"ORG 1"),"N/A")</f>
        <v>#N/A</v>
      </c>
    </row>
    <row r="4562" spans="5:6" x14ac:dyDescent="0.25">
      <c r="E4562" t="e">
        <f>_xlfn.XLOOKUP(_xlfn.XLOOKUP(D4562,'Zip Code Lookup'!$F$29:$F$1276,'Zip Code Lookup'!$G$29:$G$1276),'Data Entry'!$AC$2:$AC$85,'Data Entry'!$AD$2:$AD$85,"Not Found")</f>
        <v>#N/A</v>
      </c>
      <c r="F4562" t="e">
        <f>IF(E4562="ORG 6 / ORG 1",_xlfn.XLOOKUP(D4562,'Zip Code Lookup'!$A$115:$A$148,'Zip Code Lookup'!$C$115:$C$148,"ORG 1"),"N/A")</f>
        <v>#N/A</v>
      </c>
    </row>
    <row r="4563" spans="5:6" x14ac:dyDescent="0.25">
      <c r="E4563" t="e">
        <f>_xlfn.XLOOKUP(_xlfn.XLOOKUP(D4563,'Zip Code Lookup'!$F$29:$F$1276,'Zip Code Lookup'!$G$29:$G$1276),'Data Entry'!$AC$2:$AC$85,'Data Entry'!$AD$2:$AD$85,"Not Found")</f>
        <v>#N/A</v>
      </c>
      <c r="F4563" t="e">
        <f>IF(E4563="ORG 6 / ORG 1",_xlfn.XLOOKUP(D4563,'Zip Code Lookup'!$A$115:$A$148,'Zip Code Lookup'!$C$115:$C$148,"ORG 1"),"N/A")</f>
        <v>#N/A</v>
      </c>
    </row>
    <row r="4564" spans="5:6" x14ac:dyDescent="0.25">
      <c r="E4564" t="e">
        <f>_xlfn.XLOOKUP(_xlfn.XLOOKUP(D4564,'Zip Code Lookup'!$F$29:$F$1276,'Zip Code Lookup'!$G$29:$G$1276),'Data Entry'!$AC$2:$AC$85,'Data Entry'!$AD$2:$AD$85,"Not Found")</f>
        <v>#N/A</v>
      </c>
      <c r="F4564" t="e">
        <f>IF(E4564="ORG 6 / ORG 1",_xlfn.XLOOKUP(D4564,'Zip Code Lookup'!$A$115:$A$148,'Zip Code Lookup'!$C$115:$C$148,"ORG 1"),"N/A")</f>
        <v>#N/A</v>
      </c>
    </row>
    <row r="4565" spans="5:6" x14ac:dyDescent="0.25">
      <c r="E4565" t="e">
        <f>_xlfn.XLOOKUP(_xlfn.XLOOKUP(D4565,'Zip Code Lookup'!$F$29:$F$1276,'Zip Code Lookup'!$G$29:$G$1276),'Data Entry'!$AC$2:$AC$85,'Data Entry'!$AD$2:$AD$85,"Not Found")</f>
        <v>#N/A</v>
      </c>
      <c r="F4565" t="e">
        <f>IF(E4565="ORG 6 / ORG 1",_xlfn.XLOOKUP(D4565,'Zip Code Lookup'!$A$115:$A$148,'Zip Code Lookup'!$C$115:$C$148,"ORG 1"),"N/A")</f>
        <v>#N/A</v>
      </c>
    </row>
    <row r="4566" spans="5:6" x14ac:dyDescent="0.25">
      <c r="E4566" t="e">
        <f>_xlfn.XLOOKUP(_xlfn.XLOOKUP(D4566,'Zip Code Lookup'!$F$29:$F$1276,'Zip Code Lookup'!$G$29:$G$1276),'Data Entry'!$AC$2:$AC$85,'Data Entry'!$AD$2:$AD$85,"Not Found")</f>
        <v>#N/A</v>
      </c>
      <c r="F4566" t="e">
        <f>IF(E4566="ORG 6 / ORG 1",_xlfn.XLOOKUP(D4566,'Zip Code Lookup'!$A$115:$A$148,'Zip Code Lookup'!$C$115:$C$148,"ORG 1"),"N/A")</f>
        <v>#N/A</v>
      </c>
    </row>
    <row r="4567" spans="5:6" x14ac:dyDescent="0.25">
      <c r="E4567" t="e">
        <f>_xlfn.XLOOKUP(_xlfn.XLOOKUP(D4567,'Zip Code Lookup'!$F$29:$F$1276,'Zip Code Lookup'!$G$29:$G$1276),'Data Entry'!$AC$2:$AC$85,'Data Entry'!$AD$2:$AD$85,"Not Found")</f>
        <v>#N/A</v>
      </c>
      <c r="F4567" t="e">
        <f>IF(E4567="ORG 6 / ORG 1",_xlfn.XLOOKUP(D4567,'Zip Code Lookup'!$A$115:$A$148,'Zip Code Lookup'!$C$115:$C$148,"ORG 1"),"N/A")</f>
        <v>#N/A</v>
      </c>
    </row>
    <row r="4568" spans="5:6" x14ac:dyDescent="0.25">
      <c r="E4568" t="e">
        <f>_xlfn.XLOOKUP(_xlfn.XLOOKUP(D4568,'Zip Code Lookup'!$F$29:$F$1276,'Zip Code Lookup'!$G$29:$G$1276),'Data Entry'!$AC$2:$AC$85,'Data Entry'!$AD$2:$AD$85,"Not Found")</f>
        <v>#N/A</v>
      </c>
      <c r="F4568" t="e">
        <f>IF(E4568="ORG 6 / ORG 1",_xlfn.XLOOKUP(D4568,'Zip Code Lookup'!$A$115:$A$148,'Zip Code Lookup'!$C$115:$C$148,"ORG 1"),"N/A")</f>
        <v>#N/A</v>
      </c>
    </row>
    <row r="4569" spans="5:6" x14ac:dyDescent="0.25">
      <c r="E4569" t="e">
        <f>_xlfn.XLOOKUP(_xlfn.XLOOKUP(D4569,'Zip Code Lookup'!$F$29:$F$1276,'Zip Code Lookup'!$G$29:$G$1276),'Data Entry'!$AC$2:$AC$85,'Data Entry'!$AD$2:$AD$85,"Not Found")</f>
        <v>#N/A</v>
      </c>
      <c r="F4569" t="e">
        <f>IF(E4569="ORG 6 / ORG 1",_xlfn.XLOOKUP(D4569,'Zip Code Lookup'!$A$115:$A$148,'Zip Code Lookup'!$C$115:$C$148,"ORG 1"),"N/A")</f>
        <v>#N/A</v>
      </c>
    </row>
    <row r="4570" spans="5:6" x14ac:dyDescent="0.25">
      <c r="E4570" t="e">
        <f>_xlfn.XLOOKUP(_xlfn.XLOOKUP(D4570,'Zip Code Lookup'!$F$29:$F$1276,'Zip Code Lookup'!$G$29:$G$1276),'Data Entry'!$AC$2:$AC$85,'Data Entry'!$AD$2:$AD$85,"Not Found")</f>
        <v>#N/A</v>
      </c>
      <c r="F4570" t="e">
        <f>IF(E4570="ORG 6 / ORG 1",_xlfn.XLOOKUP(D4570,'Zip Code Lookup'!$A$115:$A$148,'Zip Code Lookup'!$C$115:$C$148,"ORG 1"),"N/A")</f>
        <v>#N/A</v>
      </c>
    </row>
    <row r="4571" spans="5:6" x14ac:dyDescent="0.25">
      <c r="E4571" t="e">
        <f>_xlfn.XLOOKUP(_xlfn.XLOOKUP(D4571,'Zip Code Lookup'!$F$29:$F$1276,'Zip Code Lookup'!$G$29:$G$1276),'Data Entry'!$AC$2:$AC$85,'Data Entry'!$AD$2:$AD$85,"Not Found")</f>
        <v>#N/A</v>
      </c>
      <c r="F4571" t="e">
        <f>IF(E4571="ORG 6 / ORG 1",_xlfn.XLOOKUP(D4571,'Zip Code Lookup'!$A$115:$A$148,'Zip Code Lookup'!$C$115:$C$148,"ORG 1"),"N/A")</f>
        <v>#N/A</v>
      </c>
    </row>
    <row r="4572" spans="5:6" x14ac:dyDescent="0.25">
      <c r="E4572" t="e">
        <f>_xlfn.XLOOKUP(_xlfn.XLOOKUP(D4572,'Zip Code Lookup'!$F$29:$F$1276,'Zip Code Lookup'!$G$29:$G$1276),'Data Entry'!$AC$2:$AC$85,'Data Entry'!$AD$2:$AD$85,"Not Found")</f>
        <v>#N/A</v>
      </c>
      <c r="F4572" t="e">
        <f>IF(E4572="ORG 6 / ORG 1",_xlfn.XLOOKUP(D4572,'Zip Code Lookup'!$A$115:$A$148,'Zip Code Lookup'!$C$115:$C$148,"ORG 1"),"N/A")</f>
        <v>#N/A</v>
      </c>
    </row>
    <row r="4573" spans="5:6" x14ac:dyDescent="0.25">
      <c r="E4573" t="e">
        <f>_xlfn.XLOOKUP(_xlfn.XLOOKUP(D4573,'Zip Code Lookup'!$F$29:$F$1276,'Zip Code Lookup'!$G$29:$G$1276),'Data Entry'!$AC$2:$AC$85,'Data Entry'!$AD$2:$AD$85,"Not Found")</f>
        <v>#N/A</v>
      </c>
      <c r="F4573" t="e">
        <f>IF(E4573="ORG 6 / ORG 1",_xlfn.XLOOKUP(D4573,'Zip Code Lookup'!$A$115:$A$148,'Zip Code Lookup'!$C$115:$C$148,"ORG 1"),"N/A")</f>
        <v>#N/A</v>
      </c>
    </row>
    <row r="4574" spans="5:6" x14ac:dyDescent="0.25">
      <c r="E4574" t="e">
        <f>_xlfn.XLOOKUP(_xlfn.XLOOKUP(D4574,'Zip Code Lookup'!$F$29:$F$1276,'Zip Code Lookup'!$G$29:$G$1276),'Data Entry'!$AC$2:$AC$85,'Data Entry'!$AD$2:$AD$85,"Not Found")</f>
        <v>#N/A</v>
      </c>
      <c r="F4574" t="e">
        <f>IF(E4574="ORG 6 / ORG 1",_xlfn.XLOOKUP(D4574,'Zip Code Lookup'!$A$115:$A$148,'Zip Code Lookup'!$C$115:$C$148,"ORG 1"),"N/A")</f>
        <v>#N/A</v>
      </c>
    </row>
    <row r="4575" spans="5:6" x14ac:dyDescent="0.25">
      <c r="E4575" t="e">
        <f>_xlfn.XLOOKUP(_xlfn.XLOOKUP(D4575,'Zip Code Lookup'!$F$29:$F$1276,'Zip Code Lookup'!$G$29:$G$1276),'Data Entry'!$AC$2:$AC$85,'Data Entry'!$AD$2:$AD$85,"Not Found")</f>
        <v>#N/A</v>
      </c>
      <c r="F4575" t="e">
        <f>IF(E4575="ORG 6 / ORG 1",_xlfn.XLOOKUP(D4575,'Zip Code Lookup'!$A$115:$A$148,'Zip Code Lookup'!$C$115:$C$148,"ORG 1"),"N/A")</f>
        <v>#N/A</v>
      </c>
    </row>
    <row r="4576" spans="5:6" x14ac:dyDescent="0.25">
      <c r="E4576" t="e">
        <f>_xlfn.XLOOKUP(_xlfn.XLOOKUP(D4576,'Zip Code Lookup'!$F$29:$F$1276,'Zip Code Lookup'!$G$29:$G$1276),'Data Entry'!$AC$2:$AC$85,'Data Entry'!$AD$2:$AD$85,"Not Found")</f>
        <v>#N/A</v>
      </c>
      <c r="F4576" t="e">
        <f>IF(E4576="ORG 6 / ORG 1",_xlfn.XLOOKUP(D4576,'Zip Code Lookup'!$A$115:$A$148,'Zip Code Lookup'!$C$115:$C$148,"ORG 1"),"N/A")</f>
        <v>#N/A</v>
      </c>
    </row>
    <row r="4577" spans="5:6" x14ac:dyDescent="0.25">
      <c r="E4577" t="e">
        <f>_xlfn.XLOOKUP(_xlfn.XLOOKUP(D4577,'Zip Code Lookup'!$F$29:$F$1276,'Zip Code Lookup'!$G$29:$G$1276),'Data Entry'!$AC$2:$AC$85,'Data Entry'!$AD$2:$AD$85,"Not Found")</f>
        <v>#N/A</v>
      </c>
      <c r="F4577" t="e">
        <f>IF(E4577="ORG 6 / ORG 1",_xlfn.XLOOKUP(D4577,'Zip Code Lookup'!$A$115:$A$148,'Zip Code Lookup'!$C$115:$C$148,"ORG 1"),"N/A")</f>
        <v>#N/A</v>
      </c>
    </row>
    <row r="4578" spans="5:6" x14ac:dyDescent="0.25">
      <c r="E4578" t="e">
        <f>_xlfn.XLOOKUP(_xlfn.XLOOKUP(D4578,'Zip Code Lookup'!$F$29:$F$1276,'Zip Code Lookup'!$G$29:$G$1276),'Data Entry'!$AC$2:$AC$85,'Data Entry'!$AD$2:$AD$85,"Not Found")</f>
        <v>#N/A</v>
      </c>
      <c r="F4578" t="e">
        <f>IF(E4578="ORG 6 / ORG 1",_xlfn.XLOOKUP(D4578,'Zip Code Lookup'!$A$115:$A$148,'Zip Code Lookup'!$C$115:$C$148,"ORG 1"),"N/A")</f>
        <v>#N/A</v>
      </c>
    </row>
    <row r="4579" spans="5:6" x14ac:dyDescent="0.25">
      <c r="E4579" t="e">
        <f>_xlfn.XLOOKUP(_xlfn.XLOOKUP(D4579,'Zip Code Lookup'!$F$29:$F$1276,'Zip Code Lookup'!$G$29:$G$1276),'Data Entry'!$AC$2:$AC$85,'Data Entry'!$AD$2:$AD$85,"Not Found")</f>
        <v>#N/A</v>
      </c>
      <c r="F4579" t="e">
        <f>IF(E4579="ORG 6 / ORG 1",_xlfn.XLOOKUP(D4579,'Zip Code Lookup'!$A$115:$A$148,'Zip Code Lookup'!$C$115:$C$148,"ORG 1"),"N/A")</f>
        <v>#N/A</v>
      </c>
    </row>
    <row r="4580" spans="5:6" x14ac:dyDescent="0.25">
      <c r="E4580" t="e">
        <f>_xlfn.XLOOKUP(_xlfn.XLOOKUP(D4580,'Zip Code Lookup'!$F$29:$F$1276,'Zip Code Lookup'!$G$29:$G$1276),'Data Entry'!$AC$2:$AC$85,'Data Entry'!$AD$2:$AD$85,"Not Found")</f>
        <v>#N/A</v>
      </c>
      <c r="F4580" t="e">
        <f>IF(E4580="ORG 6 / ORG 1",_xlfn.XLOOKUP(D4580,'Zip Code Lookup'!$A$115:$A$148,'Zip Code Lookup'!$C$115:$C$148,"ORG 1"),"N/A")</f>
        <v>#N/A</v>
      </c>
    </row>
    <row r="4581" spans="5:6" x14ac:dyDescent="0.25">
      <c r="E4581" t="e">
        <f>_xlfn.XLOOKUP(_xlfn.XLOOKUP(D4581,'Zip Code Lookup'!$F$29:$F$1276,'Zip Code Lookup'!$G$29:$G$1276),'Data Entry'!$AC$2:$AC$85,'Data Entry'!$AD$2:$AD$85,"Not Found")</f>
        <v>#N/A</v>
      </c>
      <c r="F4581" t="e">
        <f>IF(E4581="ORG 6 / ORG 1",_xlfn.XLOOKUP(D4581,'Zip Code Lookup'!$A$115:$A$148,'Zip Code Lookup'!$C$115:$C$148,"ORG 1"),"N/A")</f>
        <v>#N/A</v>
      </c>
    </row>
    <row r="4582" spans="5:6" x14ac:dyDescent="0.25">
      <c r="E4582" t="e">
        <f>_xlfn.XLOOKUP(_xlfn.XLOOKUP(D4582,'Zip Code Lookup'!$F$29:$F$1276,'Zip Code Lookup'!$G$29:$G$1276),'Data Entry'!$AC$2:$AC$85,'Data Entry'!$AD$2:$AD$85,"Not Found")</f>
        <v>#N/A</v>
      </c>
      <c r="F4582" t="e">
        <f>IF(E4582="ORG 6 / ORG 1",_xlfn.XLOOKUP(D4582,'Zip Code Lookup'!$A$115:$A$148,'Zip Code Lookup'!$C$115:$C$148,"ORG 1"),"N/A")</f>
        <v>#N/A</v>
      </c>
    </row>
    <row r="4583" spans="5:6" x14ac:dyDescent="0.25">
      <c r="E4583" t="e">
        <f>_xlfn.XLOOKUP(_xlfn.XLOOKUP(D4583,'Zip Code Lookup'!$F$29:$F$1276,'Zip Code Lookup'!$G$29:$G$1276),'Data Entry'!$AC$2:$AC$85,'Data Entry'!$AD$2:$AD$85,"Not Found")</f>
        <v>#N/A</v>
      </c>
      <c r="F4583" t="e">
        <f>IF(E4583="ORG 6 / ORG 1",_xlfn.XLOOKUP(D4583,'Zip Code Lookup'!$A$115:$A$148,'Zip Code Lookup'!$C$115:$C$148,"ORG 1"),"N/A")</f>
        <v>#N/A</v>
      </c>
    </row>
    <row r="4584" spans="5:6" x14ac:dyDescent="0.25">
      <c r="E4584" t="e">
        <f>_xlfn.XLOOKUP(_xlfn.XLOOKUP(D4584,'Zip Code Lookup'!$F$29:$F$1276,'Zip Code Lookup'!$G$29:$G$1276),'Data Entry'!$AC$2:$AC$85,'Data Entry'!$AD$2:$AD$85,"Not Found")</f>
        <v>#N/A</v>
      </c>
      <c r="F4584" t="e">
        <f>IF(E4584="ORG 6 / ORG 1",_xlfn.XLOOKUP(D4584,'Zip Code Lookup'!$A$115:$A$148,'Zip Code Lookup'!$C$115:$C$148,"ORG 1"),"N/A")</f>
        <v>#N/A</v>
      </c>
    </row>
    <row r="4585" spans="5:6" x14ac:dyDescent="0.25">
      <c r="E4585" t="e">
        <f>_xlfn.XLOOKUP(_xlfn.XLOOKUP(D4585,'Zip Code Lookup'!$F$29:$F$1276,'Zip Code Lookup'!$G$29:$G$1276),'Data Entry'!$AC$2:$AC$85,'Data Entry'!$AD$2:$AD$85,"Not Found")</f>
        <v>#N/A</v>
      </c>
      <c r="F4585" t="e">
        <f>IF(E4585="ORG 6 / ORG 1",_xlfn.XLOOKUP(D4585,'Zip Code Lookup'!$A$115:$A$148,'Zip Code Lookup'!$C$115:$C$148,"ORG 1"),"N/A")</f>
        <v>#N/A</v>
      </c>
    </row>
    <row r="4586" spans="5:6" x14ac:dyDescent="0.25">
      <c r="E4586" t="e">
        <f>_xlfn.XLOOKUP(_xlfn.XLOOKUP(D4586,'Zip Code Lookup'!$F$29:$F$1276,'Zip Code Lookup'!$G$29:$G$1276),'Data Entry'!$AC$2:$AC$85,'Data Entry'!$AD$2:$AD$85,"Not Found")</f>
        <v>#N/A</v>
      </c>
      <c r="F4586" t="e">
        <f>IF(E4586="ORG 6 / ORG 1",_xlfn.XLOOKUP(D4586,'Zip Code Lookup'!$A$115:$A$148,'Zip Code Lookup'!$C$115:$C$148,"ORG 1"),"N/A")</f>
        <v>#N/A</v>
      </c>
    </row>
    <row r="4587" spans="5:6" x14ac:dyDescent="0.25">
      <c r="E4587" t="e">
        <f>_xlfn.XLOOKUP(_xlfn.XLOOKUP(D4587,'Zip Code Lookup'!$F$29:$F$1276,'Zip Code Lookup'!$G$29:$G$1276),'Data Entry'!$AC$2:$AC$85,'Data Entry'!$AD$2:$AD$85,"Not Found")</f>
        <v>#N/A</v>
      </c>
      <c r="F4587" t="e">
        <f>IF(E4587="ORG 6 / ORG 1",_xlfn.XLOOKUP(D4587,'Zip Code Lookup'!$A$115:$A$148,'Zip Code Lookup'!$C$115:$C$148,"ORG 1"),"N/A")</f>
        <v>#N/A</v>
      </c>
    </row>
    <row r="4588" spans="5:6" x14ac:dyDescent="0.25">
      <c r="E4588" t="e">
        <f>_xlfn.XLOOKUP(_xlfn.XLOOKUP(D4588,'Zip Code Lookup'!$F$29:$F$1276,'Zip Code Lookup'!$G$29:$G$1276),'Data Entry'!$AC$2:$AC$85,'Data Entry'!$AD$2:$AD$85,"Not Found")</f>
        <v>#N/A</v>
      </c>
      <c r="F4588" t="e">
        <f>IF(E4588="ORG 6 / ORG 1",_xlfn.XLOOKUP(D4588,'Zip Code Lookup'!$A$115:$A$148,'Zip Code Lookup'!$C$115:$C$148,"ORG 1"),"N/A")</f>
        <v>#N/A</v>
      </c>
    </row>
    <row r="4589" spans="5:6" x14ac:dyDescent="0.25">
      <c r="E4589" t="e">
        <f>_xlfn.XLOOKUP(_xlfn.XLOOKUP(D4589,'Zip Code Lookup'!$F$29:$F$1276,'Zip Code Lookup'!$G$29:$G$1276),'Data Entry'!$AC$2:$AC$85,'Data Entry'!$AD$2:$AD$85,"Not Found")</f>
        <v>#N/A</v>
      </c>
      <c r="F4589" t="e">
        <f>IF(E4589="ORG 6 / ORG 1",_xlfn.XLOOKUP(D4589,'Zip Code Lookup'!$A$115:$A$148,'Zip Code Lookup'!$C$115:$C$148,"ORG 1"),"N/A")</f>
        <v>#N/A</v>
      </c>
    </row>
    <row r="4590" spans="5:6" x14ac:dyDescent="0.25">
      <c r="E4590" t="e">
        <f>_xlfn.XLOOKUP(_xlfn.XLOOKUP(D4590,'Zip Code Lookup'!$F$29:$F$1276,'Zip Code Lookup'!$G$29:$G$1276),'Data Entry'!$AC$2:$AC$85,'Data Entry'!$AD$2:$AD$85,"Not Found")</f>
        <v>#N/A</v>
      </c>
      <c r="F4590" t="e">
        <f>IF(E4590="ORG 6 / ORG 1",_xlfn.XLOOKUP(D4590,'Zip Code Lookup'!$A$115:$A$148,'Zip Code Lookup'!$C$115:$C$148,"ORG 1"),"N/A")</f>
        <v>#N/A</v>
      </c>
    </row>
    <row r="4591" spans="5:6" x14ac:dyDescent="0.25">
      <c r="E4591" t="e">
        <f>_xlfn.XLOOKUP(_xlfn.XLOOKUP(D4591,'Zip Code Lookup'!$F$29:$F$1276,'Zip Code Lookup'!$G$29:$G$1276),'Data Entry'!$AC$2:$AC$85,'Data Entry'!$AD$2:$AD$85,"Not Found")</f>
        <v>#N/A</v>
      </c>
      <c r="F4591" t="e">
        <f>IF(E4591="ORG 6 / ORG 1",_xlfn.XLOOKUP(D4591,'Zip Code Lookup'!$A$115:$A$148,'Zip Code Lookup'!$C$115:$C$148,"ORG 1"),"N/A")</f>
        <v>#N/A</v>
      </c>
    </row>
    <row r="4592" spans="5:6" x14ac:dyDescent="0.25">
      <c r="E4592" t="e">
        <f>_xlfn.XLOOKUP(_xlfn.XLOOKUP(D4592,'Zip Code Lookup'!$F$29:$F$1276,'Zip Code Lookup'!$G$29:$G$1276),'Data Entry'!$AC$2:$AC$85,'Data Entry'!$AD$2:$AD$85,"Not Found")</f>
        <v>#N/A</v>
      </c>
      <c r="F4592" t="e">
        <f>IF(E4592="ORG 6 / ORG 1",_xlfn.XLOOKUP(D4592,'Zip Code Lookup'!$A$115:$A$148,'Zip Code Lookup'!$C$115:$C$148,"ORG 1"),"N/A")</f>
        <v>#N/A</v>
      </c>
    </row>
    <row r="4593" spans="5:6" x14ac:dyDescent="0.25">
      <c r="E4593" t="e">
        <f>_xlfn.XLOOKUP(_xlfn.XLOOKUP(D4593,'Zip Code Lookup'!$F$29:$F$1276,'Zip Code Lookup'!$G$29:$G$1276),'Data Entry'!$AC$2:$AC$85,'Data Entry'!$AD$2:$AD$85,"Not Found")</f>
        <v>#N/A</v>
      </c>
      <c r="F4593" t="e">
        <f>IF(E4593="ORG 6 / ORG 1",_xlfn.XLOOKUP(D4593,'Zip Code Lookup'!$A$115:$A$148,'Zip Code Lookup'!$C$115:$C$148,"ORG 1"),"N/A")</f>
        <v>#N/A</v>
      </c>
    </row>
    <row r="4594" spans="5:6" x14ac:dyDescent="0.25">
      <c r="E4594" t="e">
        <f>_xlfn.XLOOKUP(_xlfn.XLOOKUP(D4594,'Zip Code Lookup'!$F$29:$F$1276,'Zip Code Lookup'!$G$29:$G$1276),'Data Entry'!$AC$2:$AC$85,'Data Entry'!$AD$2:$AD$85,"Not Found")</f>
        <v>#N/A</v>
      </c>
      <c r="F4594" t="e">
        <f>IF(E4594="ORG 6 / ORG 1",_xlfn.XLOOKUP(D4594,'Zip Code Lookup'!$A$115:$A$148,'Zip Code Lookup'!$C$115:$C$148,"ORG 1"),"N/A")</f>
        <v>#N/A</v>
      </c>
    </row>
    <row r="4595" spans="5:6" x14ac:dyDescent="0.25">
      <c r="E4595" t="e">
        <f>_xlfn.XLOOKUP(_xlfn.XLOOKUP(D4595,'Zip Code Lookup'!$F$29:$F$1276,'Zip Code Lookup'!$G$29:$G$1276),'Data Entry'!$AC$2:$AC$85,'Data Entry'!$AD$2:$AD$85,"Not Found")</f>
        <v>#N/A</v>
      </c>
      <c r="F4595" t="e">
        <f>IF(E4595="ORG 6 / ORG 1",_xlfn.XLOOKUP(D4595,'Zip Code Lookup'!$A$115:$A$148,'Zip Code Lookup'!$C$115:$C$148,"ORG 1"),"N/A")</f>
        <v>#N/A</v>
      </c>
    </row>
    <row r="4596" spans="5:6" x14ac:dyDescent="0.25">
      <c r="E4596" t="e">
        <f>_xlfn.XLOOKUP(_xlfn.XLOOKUP(D4596,'Zip Code Lookup'!$F$29:$F$1276,'Zip Code Lookup'!$G$29:$G$1276),'Data Entry'!$AC$2:$AC$85,'Data Entry'!$AD$2:$AD$85,"Not Found")</f>
        <v>#N/A</v>
      </c>
      <c r="F4596" t="e">
        <f>IF(E4596="ORG 6 / ORG 1",_xlfn.XLOOKUP(D4596,'Zip Code Lookup'!$A$115:$A$148,'Zip Code Lookup'!$C$115:$C$148,"ORG 1"),"N/A")</f>
        <v>#N/A</v>
      </c>
    </row>
    <row r="4597" spans="5:6" x14ac:dyDescent="0.25">
      <c r="E4597" t="e">
        <f>_xlfn.XLOOKUP(_xlfn.XLOOKUP(D4597,'Zip Code Lookup'!$F$29:$F$1276,'Zip Code Lookup'!$G$29:$G$1276),'Data Entry'!$AC$2:$AC$85,'Data Entry'!$AD$2:$AD$85,"Not Found")</f>
        <v>#N/A</v>
      </c>
      <c r="F4597" t="e">
        <f>IF(E4597="ORG 6 / ORG 1",_xlfn.XLOOKUP(D4597,'Zip Code Lookup'!$A$115:$A$148,'Zip Code Lookup'!$C$115:$C$148,"ORG 1"),"N/A")</f>
        <v>#N/A</v>
      </c>
    </row>
    <row r="4598" spans="5:6" x14ac:dyDescent="0.25">
      <c r="E4598" t="e">
        <f>_xlfn.XLOOKUP(_xlfn.XLOOKUP(D4598,'Zip Code Lookup'!$F$29:$F$1276,'Zip Code Lookup'!$G$29:$G$1276),'Data Entry'!$AC$2:$AC$85,'Data Entry'!$AD$2:$AD$85,"Not Found")</f>
        <v>#N/A</v>
      </c>
      <c r="F4598" t="e">
        <f>IF(E4598="ORG 6 / ORG 1",_xlfn.XLOOKUP(D4598,'Zip Code Lookup'!$A$115:$A$148,'Zip Code Lookup'!$C$115:$C$148,"ORG 1"),"N/A")</f>
        <v>#N/A</v>
      </c>
    </row>
    <row r="4599" spans="5:6" x14ac:dyDescent="0.25">
      <c r="E4599" t="e">
        <f>_xlfn.XLOOKUP(_xlfn.XLOOKUP(D4599,'Zip Code Lookup'!$F$29:$F$1276,'Zip Code Lookup'!$G$29:$G$1276),'Data Entry'!$AC$2:$AC$85,'Data Entry'!$AD$2:$AD$85,"Not Found")</f>
        <v>#N/A</v>
      </c>
      <c r="F4599" t="e">
        <f>IF(E4599="ORG 6 / ORG 1",_xlfn.XLOOKUP(D4599,'Zip Code Lookup'!$A$115:$A$148,'Zip Code Lookup'!$C$115:$C$148,"ORG 1"),"N/A")</f>
        <v>#N/A</v>
      </c>
    </row>
    <row r="4600" spans="5:6" x14ac:dyDescent="0.25">
      <c r="E4600" t="e">
        <f>_xlfn.XLOOKUP(_xlfn.XLOOKUP(D4600,'Zip Code Lookup'!$F$29:$F$1276,'Zip Code Lookup'!$G$29:$G$1276),'Data Entry'!$AC$2:$AC$85,'Data Entry'!$AD$2:$AD$85,"Not Found")</f>
        <v>#N/A</v>
      </c>
      <c r="F4600" t="e">
        <f>IF(E4600="ORG 6 / ORG 1",_xlfn.XLOOKUP(D4600,'Zip Code Lookup'!$A$115:$A$148,'Zip Code Lookup'!$C$115:$C$148,"ORG 1"),"N/A")</f>
        <v>#N/A</v>
      </c>
    </row>
    <row r="4601" spans="5:6" x14ac:dyDescent="0.25">
      <c r="E4601" t="e">
        <f>_xlfn.XLOOKUP(_xlfn.XLOOKUP(D4601,'Zip Code Lookup'!$F$29:$F$1276,'Zip Code Lookup'!$G$29:$G$1276),'Data Entry'!$AC$2:$AC$85,'Data Entry'!$AD$2:$AD$85,"Not Found")</f>
        <v>#N/A</v>
      </c>
      <c r="F4601" t="e">
        <f>IF(E4601="ORG 6 / ORG 1",_xlfn.XLOOKUP(D4601,'Zip Code Lookup'!$A$115:$A$148,'Zip Code Lookup'!$C$115:$C$148,"ORG 1"),"N/A")</f>
        <v>#N/A</v>
      </c>
    </row>
    <row r="4602" spans="5:6" x14ac:dyDescent="0.25">
      <c r="E4602" t="e">
        <f>_xlfn.XLOOKUP(_xlfn.XLOOKUP(D4602,'Zip Code Lookup'!$F$29:$F$1276,'Zip Code Lookup'!$G$29:$G$1276),'Data Entry'!$AC$2:$AC$85,'Data Entry'!$AD$2:$AD$85,"Not Found")</f>
        <v>#N/A</v>
      </c>
      <c r="F4602" t="e">
        <f>IF(E4602="ORG 6 / ORG 1",_xlfn.XLOOKUP(D4602,'Zip Code Lookup'!$A$115:$A$148,'Zip Code Lookup'!$C$115:$C$148,"ORG 1"),"N/A")</f>
        <v>#N/A</v>
      </c>
    </row>
    <row r="4603" spans="5:6" x14ac:dyDescent="0.25">
      <c r="E4603" t="e">
        <f>_xlfn.XLOOKUP(_xlfn.XLOOKUP(D4603,'Zip Code Lookup'!$F$29:$F$1276,'Zip Code Lookup'!$G$29:$G$1276),'Data Entry'!$AC$2:$AC$85,'Data Entry'!$AD$2:$AD$85,"Not Found")</f>
        <v>#N/A</v>
      </c>
      <c r="F4603" t="e">
        <f>IF(E4603="ORG 6 / ORG 1",_xlfn.XLOOKUP(D4603,'Zip Code Lookup'!$A$115:$A$148,'Zip Code Lookup'!$C$115:$C$148,"ORG 1"),"N/A")</f>
        <v>#N/A</v>
      </c>
    </row>
    <row r="4604" spans="5:6" x14ac:dyDescent="0.25">
      <c r="E4604" t="e">
        <f>_xlfn.XLOOKUP(_xlfn.XLOOKUP(D4604,'Zip Code Lookup'!$F$29:$F$1276,'Zip Code Lookup'!$G$29:$G$1276),'Data Entry'!$AC$2:$AC$85,'Data Entry'!$AD$2:$AD$85,"Not Found")</f>
        <v>#N/A</v>
      </c>
      <c r="F4604" t="e">
        <f>IF(E4604="ORG 6 / ORG 1",_xlfn.XLOOKUP(D4604,'Zip Code Lookup'!$A$115:$A$148,'Zip Code Lookup'!$C$115:$C$148,"ORG 1"),"N/A")</f>
        <v>#N/A</v>
      </c>
    </row>
    <row r="4605" spans="5:6" x14ac:dyDescent="0.25">
      <c r="E4605" t="e">
        <f>_xlfn.XLOOKUP(_xlfn.XLOOKUP(D4605,'Zip Code Lookup'!$F$29:$F$1276,'Zip Code Lookup'!$G$29:$G$1276),'Data Entry'!$AC$2:$AC$85,'Data Entry'!$AD$2:$AD$85,"Not Found")</f>
        <v>#N/A</v>
      </c>
      <c r="F4605" t="e">
        <f>IF(E4605="ORG 6 / ORG 1",_xlfn.XLOOKUP(D4605,'Zip Code Lookup'!$A$115:$A$148,'Zip Code Lookup'!$C$115:$C$148,"ORG 1"),"N/A")</f>
        <v>#N/A</v>
      </c>
    </row>
    <row r="4606" spans="5:6" x14ac:dyDescent="0.25">
      <c r="E4606" t="e">
        <f>_xlfn.XLOOKUP(_xlfn.XLOOKUP(D4606,'Zip Code Lookup'!$F$29:$F$1276,'Zip Code Lookup'!$G$29:$G$1276),'Data Entry'!$AC$2:$AC$85,'Data Entry'!$AD$2:$AD$85,"Not Found")</f>
        <v>#N/A</v>
      </c>
      <c r="F4606" t="e">
        <f>IF(E4606="ORG 6 / ORG 1",_xlfn.XLOOKUP(D4606,'Zip Code Lookup'!$A$115:$A$148,'Zip Code Lookup'!$C$115:$C$148,"ORG 1"),"N/A")</f>
        <v>#N/A</v>
      </c>
    </row>
    <row r="4607" spans="5:6" x14ac:dyDescent="0.25">
      <c r="E4607" t="e">
        <f>_xlfn.XLOOKUP(_xlfn.XLOOKUP(D4607,'Zip Code Lookup'!$F$29:$F$1276,'Zip Code Lookup'!$G$29:$G$1276),'Data Entry'!$AC$2:$AC$85,'Data Entry'!$AD$2:$AD$85,"Not Found")</f>
        <v>#N/A</v>
      </c>
      <c r="F4607" t="e">
        <f>IF(E4607="ORG 6 / ORG 1",_xlfn.XLOOKUP(D4607,'Zip Code Lookup'!$A$115:$A$148,'Zip Code Lookup'!$C$115:$C$148,"ORG 1"),"N/A")</f>
        <v>#N/A</v>
      </c>
    </row>
    <row r="4608" spans="5:6" x14ac:dyDescent="0.25">
      <c r="E4608" t="e">
        <f>_xlfn.XLOOKUP(_xlfn.XLOOKUP(D4608,'Zip Code Lookup'!$F$29:$F$1276,'Zip Code Lookup'!$G$29:$G$1276),'Data Entry'!$AC$2:$AC$85,'Data Entry'!$AD$2:$AD$85,"Not Found")</f>
        <v>#N/A</v>
      </c>
      <c r="F4608" t="e">
        <f>IF(E4608="ORG 6 / ORG 1",_xlfn.XLOOKUP(D4608,'Zip Code Lookup'!$A$115:$A$148,'Zip Code Lookup'!$C$115:$C$148,"ORG 1"),"N/A")</f>
        <v>#N/A</v>
      </c>
    </row>
    <row r="4609" spans="5:6" x14ac:dyDescent="0.25">
      <c r="E4609" t="e">
        <f>_xlfn.XLOOKUP(_xlfn.XLOOKUP(D4609,'Zip Code Lookup'!$F$29:$F$1276,'Zip Code Lookup'!$G$29:$G$1276),'Data Entry'!$AC$2:$AC$85,'Data Entry'!$AD$2:$AD$85,"Not Found")</f>
        <v>#N/A</v>
      </c>
      <c r="F4609" t="e">
        <f>IF(E4609="ORG 6 / ORG 1",_xlfn.XLOOKUP(D4609,'Zip Code Lookup'!$A$115:$A$148,'Zip Code Lookup'!$C$115:$C$148,"ORG 1"),"N/A")</f>
        <v>#N/A</v>
      </c>
    </row>
    <row r="4610" spans="5:6" x14ac:dyDescent="0.25">
      <c r="E4610" t="e">
        <f>_xlfn.XLOOKUP(_xlfn.XLOOKUP(D4610,'Zip Code Lookup'!$F$29:$F$1276,'Zip Code Lookup'!$G$29:$G$1276),'Data Entry'!$AC$2:$AC$85,'Data Entry'!$AD$2:$AD$85,"Not Found")</f>
        <v>#N/A</v>
      </c>
      <c r="F4610" t="e">
        <f>IF(E4610="ORG 6 / ORG 1",_xlfn.XLOOKUP(D4610,'Zip Code Lookup'!$A$115:$A$148,'Zip Code Lookup'!$C$115:$C$148,"ORG 1"),"N/A")</f>
        <v>#N/A</v>
      </c>
    </row>
    <row r="4611" spans="5:6" x14ac:dyDescent="0.25">
      <c r="E4611" t="e">
        <f>_xlfn.XLOOKUP(_xlfn.XLOOKUP(D4611,'Zip Code Lookup'!$F$29:$F$1276,'Zip Code Lookup'!$G$29:$G$1276),'Data Entry'!$AC$2:$AC$85,'Data Entry'!$AD$2:$AD$85,"Not Found")</f>
        <v>#N/A</v>
      </c>
      <c r="F4611" t="e">
        <f>IF(E4611="ORG 6 / ORG 1",_xlfn.XLOOKUP(D4611,'Zip Code Lookup'!$A$115:$A$148,'Zip Code Lookup'!$C$115:$C$148,"ORG 1"),"N/A")</f>
        <v>#N/A</v>
      </c>
    </row>
    <row r="4612" spans="5:6" x14ac:dyDescent="0.25">
      <c r="E4612" t="e">
        <f>_xlfn.XLOOKUP(_xlfn.XLOOKUP(D4612,'Zip Code Lookup'!$F$29:$F$1276,'Zip Code Lookup'!$G$29:$G$1276),'Data Entry'!$AC$2:$AC$85,'Data Entry'!$AD$2:$AD$85,"Not Found")</f>
        <v>#N/A</v>
      </c>
      <c r="F4612" t="e">
        <f>IF(E4612="ORG 6 / ORG 1",_xlfn.XLOOKUP(D4612,'Zip Code Lookup'!$A$115:$A$148,'Zip Code Lookup'!$C$115:$C$148,"ORG 1"),"N/A")</f>
        <v>#N/A</v>
      </c>
    </row>
    <row r="4613" spans="5:6" x14ac:dyDescent="0.25">
      <c r="E4613" t="e">
        <f>_xlfn.XLOOKUP(_xlfn.XLOOKUP(D4613,'Zip Code Lookup'!$F$29:$F$1276,'Zip Code Lookup'!$G$29:$G$1276),'Data Entry'!$AC$2:$AC$85,'Data Entry'!$AD$2:$AD$85,"Not Found")</f>
        <v>#N/A</v>
      </c>
      <c r="F4613" t="e">
        <f>IF(E4613="ORG 6 / ORG 1",_xlfn.XLOOKUP(D4613,'Zip Code Lookup'!$A$115:$A$148,'Zip Code Lookup'!$C$115:$C$148,"ORG 1"),"N/A")</f>
        <v>#N/A</v>
      </c>
    </row>
    <row r="4614" spans="5:6" x14ac:dyDescent="0.25">
      <c r="E4614" t="e">
        <f>_xlfn.XLOOKUP(_xlfn.XLOOKUP(D4614,'Zip Code Lookup'!$F$29:$F$1276,'Zip Code Lookup'!$G$29:$G$1276),'Data Entry'!$AC$2:$AC$85,'Data Entry'!$AD$2:$AD$85,"Not Found")</f>
        <v>#N/A</v>
      </c>
      <c r="F4614" t="e">
        <f>IF(E4614="ORG 6 / ORG 1",_xlfn.XLOOKUP(D4614,'Zip Code Lookup'!$A$115:$A$148,'Zip Code Lookup'!$C$115:$C$148,"ORG 1"),"N/A")</f>
        <v>#N/A</v>
      </c>
    </row>
    <row r="4615" spans="5:6" x14ac:dyDescent="0.25">
      <c r="E4615" t="e">
        <f>_xlfn.XLOOKUP(_xlfn.XLOOKUP(D4615,'Zip Code Lookup'!$F$29:$F$1276,'Zip Code Lookup'!$G$29:$G$1276),'Data Entry'!$AC$2:$AC$85,'Data Entry'!$AD$2:$AD$85,"Not Found")</f>
        <v>#N/A</v>
      </c>
      <c r="F4615" t="e">
        <f>IF(E4615="ORG 6 / ORG 1",_xlfn.XLOOKUP(D4615,'Zip Code Lookup'!$A$115:$A$148,'Zip Code Lookup'!$C$115:$C$148,"ORG 1"),"N/A")</f>
        <v>#N/A</v>
      </c>
    </row>
    <row r="4616" spans="5:6" x14ac:dyDescent="0.25">
      <c r="E4616" t="e">
        <f>_xlfn.XLOOKUP(_xlfn.XLOOKUP(D4616,'Zip Code Lookup'!$F$29:$F$1276,'Zip Code Lookup'!$G$29:$G$1276),'Data Entry'!$AC$2:$AC$85,'Data Entry'!$AD$2:$AD$85,"Not Found")</f>
        <v>#N/A</v>
      </c>
      <c r="F4616" t="e">
        <f>IF(E4616="ORG 6 / ORG 1",_xlfn.XLOOKUP(D4616,'Zip Code Lookup'!$A$115:$A$148,'Zip Code Lookup'!$C$115:$C$148,"ORG 1"),"N/A")</f>
        <v>#N/A</v>
      </c>
    </row>
    <row r="4617" spans="5:6" x14ac:dyDescent="0.25">
      <c r="E4617" t="e">
        <f>_xlfn.XLOOKUP(_xlfn.XLOOKUP(D4617,'Zip Code Lookup'!$F$29:$F$1276,'Zip Code Lookup'!$G$29:$G$1276),'Data Entry'!$AC$2:$AC$85,'Data Entry'!$AD$2:$AD$85,"Not Found")</f>
        <v>#N/A</v>
      </c>
      <c r="F4617" t="e">
        <f>IF(E4617="ORG 6 / ORG 1",_xlfn.XLOOKUP(D4617,'Zip Code Lookup'!$A$115:$A$148,'Zip Code Lookup'!$C$115:$C$148,"ORG 1"),"N/A")</f>
        <v>#N/A</v>
      </c>
    </row>
    <row r="4618" spans="5:6" x14ac:dyDescent="0.25">
      <c r="E4618" t="e">
        <f>_xlfn.XLOOKUP(_xlfn.XLOOKUP(D4618,'Zip Code Lookup'!$F$29:$F$1276,'Zip Code Lookup'!$G$29:$G$1276),'Data Entry'!$AC$2:$AC$85,'Data Entry'!$AD$2:$AD$85,"Not Found")</f>
        <v>#N/A</v>
      </c>
      <c r="F4618" t="e">
        <f>IF(E4618="ORG 6 / ORG 1",_xlfn.XLOOKUP(D4618,'Zip Code Lookup'!$A$115:$A$148,'Zip Code Lookup'!$C$115:$C$148,"ORG 1"),"N/A")</f>
        <v>#N/A</v>
      </c>
    </row>
    <row r="4619" spans="5:6" x14ac:dyDescent="0.25">
      <c r="E4619" t="e">
        <f>_xlfn.XLOOKUP(_xlfn.XLOOKUP(D4619,'Zip Code Lookup'!$F$29:$F$1276,'Zip Code Lookup'!$G$29:$G$1276),'Data Entry'!$AC$2:$AC$85,'Data Entry'!$AD$2:$AD$85,"Not Found")</f>
        <v>#N/A</v>
      </c>
      <c r="F4619" t="e">
        <f>IF(E4619="ORG 6 / ORG 1",_xlfn.XLOOKUP(D4619,'Zip Code Lookup'!$A$115:$A$148,'Zip Code Lookup'!$C$115:$C$148,"ORG 1"),"N/A")</f>
        <v>#N/A</v>
      </c>
    </row>
    <row r="4620" spans="5:6" x14ac:dyDescent="0.25">
      <c r="E4620" t="e">
        <f>_xlfn.XLOOKUP(_xlfn.XLOOKUP(D4620,'Zip Code Lookup'!$F$29:$F$1276,'Zip Code Lookup'!$G$29:$G$1276),'Data Entry'!$AC$2:$AC$85,'Data Entry'!$AD$2:$AD$85,"Not Found")</f>
        <v>#N/A</v>
      </c>
      <c r="F4620" t="e">
        <f>IF(E4620="ORG 6 / ORG 1",_xlfn.XLOOKUP(D4620,'Zip Code Lookup'!$A$115:$A$148,'Zip Code Lookup'!$C$115:$C$148,"ORG 1"),"N/A")</f>
        <v>#N/A</v>
      </c>
    </row>
    <row r="4621" spans="5:6" x14ac:dyDescent="0.25">
      <c r="E4621" t="e">
        <f>_xlfn.XLOOKUP(_xlfn.XLOOKUP(D4621,'Zip Code Lookup'!$F$29:$F$1276,'Zip Code Lookup'!$G$29:$G$1276),'Data Entry'!$AC$2:$AC$85,'Data Entry'!$AD$2:$AD$85,"Not Found")</f>
        <v>#N/A</v>
      </c>
      <c r="F4621" t="e">
        <f>IF(E4621="ORG 6 / ORG 1",_xlfn.XLOOKUP(D4621,'Zip Code Lookup'!$A$115:$A$148,'Zip Code Lookup'!$C$115:$C$148,"ORG 1"),"N/A")</f>
        <v>#N/A</v>
      </c>
    </row>
    <row r="4622" spans="5:6" x14ac:dyDescent="0.25">
      <c r="E4622" t="e">
        <f>_xlfn.XLOOKUP(_xlfn.XLOOKUP(D4622,'Zip Code Lookup'!$F$29:$F$1276,'Zip Code Lookup'!$G$29:$G$1276),'Data Entry'!$AC$2:$AC$85,'Data Entry'!$AD$2:$AD$85,"Not Found")</f>
        <v>#N/A</v>
      </c>
      <c r="F4622" t="e">
        <f>IF(E4622="ORG 6 / ORG 1",_xlfn.XLOOKUP(D4622,'Zip Code Lookup'!$A$115:$A$148,'Zip Code Lookup'!$C$115:$C$148,"ORG 1"),"N/A")</f>
        <v>#N/A</v>
      </c>
    </row>
    <row r="4623" spans="5:6" x14ac:dyDescent="0.25">
      <c r="E4623" t="e">
        <f>_xlfn.XLOOKUP(_xlfn.XLOOKUP(D4623,'Zip Code Lookup'!$F$29:$F$1276,'Zip Code Lookup'!$G$29:$G$1276),'Data Entry'!$AC$2:$AC$85,'Data Entry'!$AD$2:$AD$85,"Not Found")</f>
        <v>#N/A</v>
      </c>
      <c r="F4623" t="e">
        <f>IF(E4623="ORG 6 / ORG 1",_xlfn.XLOOKUP(D4623,'Zip Code Lookup'!$A$115:$A$148,'Zip Code Lookup'!$C$115:$C$148,"ORG 1"),"N/A")</f>
        <v>#N/A</v>
      </c>
    </row>
    <row r="4624" spans="5:6" x14ac:dyDescent="0.25">
      <c r="E4624" t="e">
        <f>_xlfn.XLOOKUP(_xlfn.XLOOKUP(D4624,'Zip Code Lookup'!$F$29:$F$1276,'Zip Code Lookup'!$G$29:$G$1276),'Data Entry'!$AC$2:$AC$85,'Data Entry'!$AD$2:$AD$85,"Not Found")</f>
        <v>#N/A</v>
      </c>
      <c r="F4624" t="e">
        <f>IF(E4624="ORG 6 / ORG 1",_xlfn.XLOOKUP(D4624,'Zip Code Lookup'!$A$115:$A$148,'Zip Code Lookup'!$C$115:$C$148,"ORG 1"),"N/A")</f>
        <v>#N/A</v>
      </c>
    </row>
    <row r="4625" spans="5:6" x14ac:dyDescent="0.25">
      <c r="E4625" t="e">
        <f>_xlfn.XLOOKUP(_xlfn.XLOOKUP(D4625,'Zip Code Lookup'!$F$29:$F$1276,'Zip Code Lookup'!$G$29:$G$1276),'Data Entry'!$AC$2:$AC$85,'Data Entry'!$AD$2:$AD$85,"Not Found")</f>
        <v>#N/A</v>
      </c>
      <c r="F4625" t="e">
        <f>IF(E4625="ORG 6 / ORG 1",_xlfn.XLOOKUP(D4625,'Zip Code Lookup'!$A$115:$A$148,'Zip Code Lookup'!$C$115:$C$148,"ORG 1"),"N/A")</f>
        <v>#N/A</v>
      </c>
    </row>
    <row r="4626" spans="5:6" x14ac:dyDescent="0.25">
      <c r="E4626" t="e">
        <f>_xlfn.XLOOKUP(_xlfn.XLOOKUP(D4626,'Zip Code Lookup'!$F$29:$F$1276,'Zip Code Lookup'!$G$29:$G$1276),'Data Entry'!$AC$2:$AC$85,'Data Entry'!$AD$2:$AD$85,"Not Found")</f>
        <v>#N/A</v>
      </c>
      <c r="F4626" t="e">
        <f>IF(E4626="ORG 6 / ORG 1",_xlfn.XLOOKUP(D4626,'Zip Code Lookup'!$A$115:$A$148,'Zip Code Lookup'!$C$115:$C$148,"ORG 1"),"N/A")</f>
        <v>#N/A</v>
      </c>
    </row>
    <row r="4627" spans="5:6" x14ac:dyDescent="0.25">
      <c r="E4627" t="e">
        <f>_xlfn.XLOOKUP(_xlfn.XLOOKUP(D4627,'Zip Code Lookup'!$F$29:$F$1276,'Zip Code Lookup'!$G$29:$G$1276),'Data Entry'!$AC$2:$AC$85,'Data Entry'!$AD$2:$AD$85,"Not Found")</f>
        <v>#N/A</v>
      </c>
      <c r="F4627" t="e">
        <f>IF(E4627="ORG 6 / ORG 1",_xlfn.XLOOKUP(D4627,'Zip Code Lookup'!$A$115:$A$148,'Zip Code Lookup'!$C$115:$C$148,"ORG 1"),"N/A")</f>
        <v>#N/A</v>
      </c>
    </row>
    <row r="4628" spans="5:6" x14ac:dyDescent="0.25">
      <c r="E4628" t="e">
        <f>_xlfn.XLOOKUP(_xlfn.XLOOKUP(D4628,'Zip Code Lookup'!$F$29:$F$1276,'Zip Code Lookup'!$G$29:$G$1276),'Data Entry'!$AC$2:$AC$85,'Data Entry'!$AD$2:$AD$85,"Not Found")</f>
        <v>#N/A</v>
      </c>
      <c r="F4628" t="e">
        <f>IF(E4628="ORG 6 / ORG 1",_xlfn.XLOOKUP(D4628,'Zip Code Lookup'!$A$115:$A$148,'Zip Code Lookup'!$C$115:$C$148,"ORG 1"),"N/A")</f>
        <v>#N/A</v>
      </c>
    </row>
    <row r="4629" spans="5:6" x14ac:dyDescent="0.25">
      <c r="E4629" t="e">
        <f>_xlfn.XLOOKUP(_xlfn.XLOOKUP(D4629,'Zip Code Lookup'!$F$29:$F$1276,'Zip Code Lookup'!$G$29:$G$1276),'Data Entry'!$AC$2:$AC$85,'Data Entry'!$AD$2:$AD$85,"Not Found")</f>
        <v>#N/A</v>
      </c>
      <c r="F4629" t="e">
        <f>IF(E4629="ORG 6 / ORG 1",_xlfn.XLOOKUP(D4629,'Zip Code Lookup'!$A$115:$A$148,'Zip Code Lookup'!$C$115:$C$148,"ORG 1"),"N/A")</f>
        <v>#N/A</v>
      </c>
    </row>
    <row r="4630" spans="5:6" x14ac:dyDescent="0.25">
      <c r="E4630" t="e">
        <f>_xlfn.XLOOKUP(_xlfn.XLOOKUP(D4630,'Zip Code Lookup'!$F$29:$F$1276,'Zip Code Lookup'!$G$29:$G$1276),'Data Entry'!$AC$2:$AC$85,'Data Entry'!$AD$2:$AD$85,"Not Found")</f>
        <v>#N/A</v>
      </c>
      <c r="F4630" t="e">
        <f>IF(E4630="ORG 6 / ORG 1",_xlfn.XLOOKUP(D4630,'Zip Code Lookup'!$A$115:$A$148,'Zip Code Lookup'!$C$115:$C$148,"ORG 1"),"N/A")</f>
        <v>#N/A</v>
      </c>
    </row>
    <row r="4631" spans="5:6" x14ac:dyDescent="0.25">
      <c r="E4631" t="e">
        <f>_xlfn.XLOOKUP(_xlfn.XLOOKUP(D4631,'Zip Code Lookup'!$F$29:$F$1276,'Zip Code Lookup'!$G$29:$G$1276),'Data Entry'!$AC$2:$AC$85,'Data Entry'!$AD$2:$AD$85,"Not Found")</f>
        <v>#N/A</v>
      </c>
      <c r="F4631" t="e">
        <f>IF(E4631="ORG 6 / ORG 1",_xlfn.XLOOKUP(D4631,'Zip Code Lookup'!$A$115:$A$148,'Zip Code Lookup'!$C$115:$C$148,"ORG 1"),"N/A")</f>
        <v>#N/A</v>
      </c>
    </row>
    <row r="4632" spans="5:6" x14ac:dyDescent="0.25">
      <c r="E4632" t="e">
        <f>_xlfn.XLOOKUP(_xlfn.XLOOKUP(D4632,'Zip Code Lookup'!$F$29:$F$1276,'Zip Code Lookup'!$G$29:$G$1276),'Data Entry'!$AC$2:$AC$85,'Data Entry'!$AD$2:$AD$85,"Not Found")</f>
        <v>#N/A</v>
      </c>
      <c r="F4632" t="e">
        <f>IF(E4632="ORG 6 / ORG 1",_xlfn.XLOOKUP(D4632,'Zip Code Lookup'!$A$115:$A$148,'Zip Code Lookup'!$C$115:$C$148,"ORG 1"),"N/A")</f>
        <v>#N/A</v>
      </c>
    </row>
    <row r="4633" spans="5:6" x14ac:dyDescent="0.25">
      <c r="E4633" t="e">
        <f>_xlfn.XLOOKUP(_xlfn.XLOOKUP(D4633,'Zip Code Lookup'!$F$29:$F$1276,'Zip Code Lookup'!$G$29:$G$1276),'Data Entry'!$AC$2:$AC$85,'Data Entry'!$AD$2:$AD$85,"Not Found")</f>
        <v>#N/A</v>
      </c>
      <c r="F4633" t="e">
        <f>IF(E4633="ORG 6 / ORG 1",_xlfn.XLOOKUP(D4633,'Zip Code Lookup'!$A$115:$A$148,'Zip Code Lookup'!$C$115:$C$148,"ORG 1"),"N/A")</f>
        <v>#N/A</v>
      </c>
    </row>
    <row r="4634" spans="5:6" x14ac:dyDescent="0.25">
      <c r="E4634" t="e">
        <f>_xlfn.XLOOKUP(_xlfn.XLOOKUP(D4634,'Zip Code Lookup'!$F$29:$F$1276,'Zip Code Lookup'!$G$29:$G$1276),'Data Entry'!$AC$2:$AC$85,'Data Entry'!$AD$2:$AD$85,"Not Found")</f>
        <v>#N/A</v>
      </c>
      <c r="F4634" t="e">
        <f>IF(E4634="ORG 6 / ORG 1",_xlfn.XLOOKUP(D4634,'Zip Code Lookup'!$A$115:$A$148,'Zip Code Lookup'!$C$115:$C$148,"ORG 1"),"N/A")</f>
        <v>#N/A</v>
      </c>
    </row>
    <row r="4635" spans="5:6" x14ac:dyDescent="0.25">
      <c r="E4635" t="e">
        <f>_xlfn.XLOOKUP(_xlfn.XLOOKUP(D4635,'Zip Code Lookup'!$F$29:$F$1276,'Zip Code Lookup'!$G$29:$G$1276),'Data Entry'!$AC$2:$AC$85,'Data Entry'!$AD$2:$AD$85,"Not Found")</f>
        <v>#N/A</v>
      </c>
      <c r="F4635" t="e">
        <f>IF(E4635="ORG 6 / ORG 1",_xlfn.XLOOKUP(D4635,'Zip Code Lookup'!$A$115:$A$148,'Zip Code Lookup'!$C$115:$C$148,"ORG 1"),"N/A")</f>
        <v>#N/A</v>
      </c>
    </row>
    <row r="4636" spans="5:6" x14ac:dyDescent="0.25">
      <c r="E4636" t="e">
        <f>_xlfn.XLOOKUP(_xlfn.XLOOKUP(D4636,'Zip Code Lookup'!$F$29:$F$1276,'Zip Code Lookup'!$G$29:$G$1276),'Data Entry'!$AC$2:$AC$85,'Data Entry'!$AD$2:$AD$85,"Not Found")</f>
        <v>#N/A</v>
      </c>
      <c r="F4636" t="e">
        <f>IF(E4636="ORG 6 / ORG 1",_xlfn.XLOOKUP(D4636,'Zip Code Lookup'!$A$115:$A$148,'Zip Code Lookup'!$C$115:$C$148,"ORG 1"),"N/A")</f>
        <v>#N/A</v>
      </c>
    </row>
    <row r="4637" spans="5:6" x14ac:dyDescent="0.25">
      <c r="E4637" t="e">
        <f>_xlfn.XLOOKUP(_xlfn.XLOOKUP(D4637,'Zip Code Lookup'!$F$29:$F$1276,'Zip Code Lookup'!$G$29:$G$1276),'Data Entry'!$AC$2:$AC$85,'Data Entry'!$AD$2:$AD$85,"Not Found")</f>
        <v>#N/A</v>
      </c>
      <c r="F4637" t="e">
        <f>IF(E4637="ORG 6 / ORG 1",_xlfn.XLOOKUP(D4637,'Zip Code Lookup'!$A$115:$A$148,'Zip Code Lookup'!$C$115:$C$148,"ORG 1"),"N/A")</f>
        <v>#N/A</v>
      </c>
    </row>
    <row r="4638" spans="5:6" x14ac:dyDescent="0.25">
      <c r="E4638" t="e">
        <f>_xlfn.XLOOKUP(_xlfn.XLOOKUP(D4638,'Zip Code Lookup'!$F$29:$F$1276,'Zip Code Lookup'!$G$29:$G$1276),'Data Entry'!$AC$2:$AC$85,'Data Entry'!$AD$2:$AD$85,"Not Found")</f>
        <v>#N/A</v>
      </c>
      <c r="F4638" t="e">
        <f>IF(E4638="ORG 6 / ORG 1",_xlfn.XLOOKUP(D4638,'Zip Code Lookup'!$A$115:$A$148,'Zip Code Lookup'!$C$115:$C$148,"ORG 1"),"N/A")</f>
        <v>#N/A</v>
      </c>
    </row>
    <row r="4639" spans="5:6" x14ac:dyDescent="0.25">
      <c r="E4639" t="e">
        <f>_xlfn.XLOOKUP(_xlfn.XLOOKUP(D4639,'Zip Code Lookup'!$F$29:$F$1276,'Zip Code Lookup'!$G$29:$G$1276),'Data Entry'!$AC$2:$AC$85,'Data Entry'!$AD$2:$AD$85,"Not Found")</f>
        <v>#N/A</v>
      </c>
      <c r="F4639" t="e">
        <f>IF(E4639="ORG 6 / ORG 1",_xlfn.XLOOKUP(D4639,'Zip Code Lookup'!$A$115:$A$148,'Zip Code Lookup'!$C$115:$C$148,"ORG 1"),"N/A")</f>
        <v>#N/A</v>
      </c>
    </row>
    <row r="4640" spans="5:6" x14ac:dyDescent="0.25">
      <c r="E4640" t="e">
        <f>_xlfn.XLOOKUP(_xlfn.XLOOKUP(D4640,'Zip Code Lookup'!$F$29:$F$1276,'Zip Code Lookup'!$G$29:$G$1276),'Data Entry'!$AC$2:$AC$85,'Data Entry'!$AD$2:$AD$85,"Not Found")</f>
        <v>#N/A</v>
      </c>
      <c r="F4640" t="e">
        <f>IF(E4640="ORG 6 / ORG 1",_xlfn.XLOOKUP(D4640,'Zip Code Lookup'!$A$115:$A$148,'Zip Code Lookup'!$C$115:$C$148,"ORG 1"),"N/A")</f>
        <v>#N/A</v>
      </c>
    </row>
    <row r="4641" spans="5:6" x14ac:dyDescent="0.25">
      <c r="E4641" t="e">
        <f>_xlfn.XLOOKUP(_xlfn.XLOOKUP(D4641,'Zip Code Lookup'!$F$29:$F$1276,'Zip Code Lookup'!$G$29:$G$1276),'Data Entry'!$AC$2:$AC$85,'Data Entry'!$AD$2:$AD$85,"Not Found")</f>
        <v>#N/A</v>
      </c>
      <c r="F4641" t="e">
        <f>IF(E4641="ORG 6 / ORG 1",_xlfn.XLOOKUP(D4641,'Zip Code Lookup'!$A$115:$A$148,'Zip Code Lookup'!$C$115:$C$148,"ORG 1"),"N/A")</f>
        <v>#N/A</v>
      </c>
    </row>
    <row r="4642" spans="5:6" x14ac:dyDescent="0.25">
      <c r="E4642" t="e">
        <f>_xlfn.XLOOKUP(_xlfn.XLOOKUP(D4642,'Zip Code Lookup'!$F$29:$F$1276,'Zip Code Lookup'!$G$29:$G$1276),'Data Entry'!$AC$2:$AC$85,'Data Entry'!$AD$2:$AD$85,"Not Found")</f>
        <v>#N/A</v>
      </c>
      <c r="F4642" t="e">
        <f>IF(E4642="ORG 6 / ORG 1",_xlfn.XLOOKUP(D4642,'Zip Code Lookup'!$A$115:$A$148,'Zip Code Lookup'!$C$115:$C$148,"ORG 1"),"N/A")</f>
        <v>#N/A</v>
      </c>
    </row>
    <row r="4643" spans="5:6" x14ac:dyDescent="0.25">
      <c r="E4643" t="e">
        <f>_xlfn.XLOOKUP(_xlfn.XLOOKUP(D4643,'Zip Code Lookup'!$F$29:$F$1276,'Zip Code Lookup'!$G$29:$G$1276),'Data Entry'!$AC$2:$AC$85,'Data Entry'!$AD$2:$AD$85,"Not Found")</f>
        <v>#N/A</v>
      </c>
      <c r="F4643" t="e">
        <f>IF(E4643="ORG 6 / ORG 1",_xlfn.XLOOKUP(D4643,'Zip Code Lookup'!$A$115:$A$148,'Zip Code Lookup'!$C$115:$C$148,"ORG 1"),"N/A")</f>
        <v>#N/A</v>
      </c>
    </row>
    <row r="4644" spans="5:6" x14ac:dyDescent="0.25">
      <c r="E4644" t="e">
        <f>_xlfn.XLOOKUP(_xlfn.XLOOKUP(D4644,'Zip Code Lookup'!$F$29:$F$1276,'Zip Code Lookup'!$G$29:$G$1276),'Data Entry'!$AC$2:$AC$85,'Data Entry'!$AD$2:$AD$85,"Not Found")</f>
        <v>#N/A</v>
      </c>
      <c r="F4644" t="e">
        <f>IF(E4644="ORG 6 / ORG 1",_xlfn.XLOOKUP(D4644,'Zip Code Lookup'!$A$115:$A$148,'Zip Code Lookup'!$C$115:$C$148,"ORG 1"),"N/A")</f>
        <v>#N/A</v>
      </c>
    </row>
    <row r="4645" spans="5:6" x14ac:dyDescent="0.25">
      <c r="E4645" t="e">
        <f>_xlfn.XLOOKUP(_xlfn.XLOOKUP(D4645,'Zip Code Lookup'!$F$29:$F$1276,'Zip Code Lookup'!$G$29:$G$1276),'Data Entry'!$AC$2:$AC$85,'Data Entry'!$AD$2:$AD$85,"Not Found")</f>
        <v>#N/A</v>
      </c>
      <c r="F4645" t="e">
        <f>IF(E4645="ORG 6 / ORG 1",_xlfn.XLOOKUP(D4645,'Zip Code Lookup'!$A$115:$A$148,'Zip Code Lookup'!$C$115:$C$148,"ORG 1"),"N/A")</f>
        <v>#N/A</v>
      </c>
    </row>
    <row r="4646" spans="5:6" x14ac:dyDescent="0.25">
      <c r="E4646" t="e">
        <f>_xlfn.XLOOKUP(_xlfn.XLOOKUP(D4646,'Zip Code Lookup'!$F$29:$F$1276,'Zip Code Lookup'!$G$29:$G$1276),'Data Entry'!$AC$2:$AC$85,'Data Entry'!$AD$2:$AD$85,"Not Found")</f>
        <v>#N/A</v>
      </c>
      <c r="F4646" t="e">
        <f>IF(E4646="ORG 6 / ORG 1",_xlfn.XLOOKUP(D4646,'Zip Code Lookup'!$A$115:$A$148,'Zip Code Lookup'!$C$115:$C$148,"ORG 1"),"N/A")</f>
        <v>#N/A</v>
      </c>
    </row>
    <row r="4647" spans="5:6" x14ac:dyDescent="0.25">
      <c r="E4647" t="e">
        <f>_xlfn.XLOOKUP(_xlfn.XLOOKUP(D4647,'Zip Code Lookup'!$F$29:$F$1276,'Zip Code Lookup'!$G$29:$G$1276),'Data Entry'!$AC$2:$AC$85,'Data Entry'!$AD$2:$AD$85,"Not Found")</f>
        <v>#N/A</v>
      </c>
      <c r="F4647" t="e">
        <f>IF(E4647="ORG 6 / ORG 1",_xlfn.XLOOKUP(D4647,'Zip Code Lookup'!$A$115:$A$148,'Zip Code Lookup'!$C$115:$C$148,"ORG 1"),"N/A")</f>
        <v>#N/A</v>
      </c>
    </row>
    <row r="4648" spans="5:6" x14ac:dyDescent="0.25">
      <c r="E4648" t="e">
        <f>_xlfn.XLOOKUP(_xlfn.XLOOKUP(D4648,'Zip Code Lookup'!$F$29:$F$1276,'Zip Code Lookup'!$G$29:$G$1276),'Data Entry'!$AC$2:$AC$85,'Data Entry'!$AD$2:$AD$85,"Not Found")</f>
        <v>#N/A</v>
      </c>
      <c r="F4648" t="e">
        <f>IF(E4648="ORG 6 / ORG 1",_xlfn.XLOOKUP(D4648,'Zip Code Lookup'!$A$115:$A$148,'Zip Code Lookup'!$C$115:$C$148,"ORG 1"),"N/A")</f>
        <v>#N/A</v>
      </c>
    </row>
    <row r="4649" spans="5:6" x14ac:dyDescent="0.25">
      <c r="E4649" t="e">
        <f>_xlfn.XLOOKUP(_xlfn.XLOOKUP(D4649,'Zip Code Lookup'!$F$29:$F$1276,'Zip Code Lookup'!$G$29:$G$1276),'Data Entry'!$AC$2:$AC$85,'Data Entry'!$AD$2:$AD$85,"Not Found")</f>
        <v>#N/A</v>
      </c>
      <c r="F4649" t="e">
        <f>IF(E4649="ORG 6 / ORG 1",_xlfn.XLOOKUP(D4649,'Zip Code Lookup'!$A$115:$A$148,'Zip Code Lookup'!$C$115:$C$148,"ORG 1"),"N/A")</f>
        <v>#N/A</v>
      </c>
    </row>
    <row r="4650" spans="5:6" x14ac:dyDescent="0.25">
      <c r="E4650" t="e">
        <f>_xlfn.XLOOKUP(_xlfn.XLOOKUP(D4650,'Zip Code Lookup'!$F$29:$F$1276,'Zip Code Lookup'!$G$29:$G$1276),'Data Entry'!$AC$2:$AC$85,'Data Entry'!$AD$2:$AD$85,"Not Found")</f>
        <v>#N/A</v>
      </c>
      <c r="F4650" t="e">
        <f>IF(E4650="ORG 6 / ORG 1",_xlfn.XLOOKUP(D4650,'Zip Code Lookup'!$A$115:$A$148,'Zip Code Lookup'!$C$115:$C$148,"ORG 1"),"N/A")</f>
        <v>#N/A</v>
      </c>
    </row>
    <row r="4651" spans="5:6" x14ac:dyDescent="0.25">
      <c r="E4651" t="e">
        <f>_xlfn.XLOOKUP(_xlfn.XLOOKUP(D4651,'Zip Code Lookup'!$F$29:$F$1276,'Zip Code Lookup'!$G$29:$G$1276),'Data Entry'!$AC$2:$AC$85,'Data Entry'!$AD$2:$AD$85,"Not Found")</f>
        <v>#N/A</v>
      </c>
      <c r="F4651" t="e">
        <f>IF(E4651="ORG 6 / ORG 1",_xlfn.XLOOKUP(D4651,'Zip Code Lookup'!$A$115:$A$148,'Zip Code Lookup'!$C$115:$C$148,"ORG 1"),"N/A")</f>
        <v>#N/A</v>
      </c>
    </row>
    <row r="4652" spans="5:6" x14ac:dyDescent="0.25">
      <c r="E4652" t="e">
        <f>_xlfn.XLOOKUP(_xlfn.XLOOKUP(D4652,'Zip Code Lookup'!$F$29:$F$1276,'Zip Code Lookup'!$G$29:$G$1276),'Data Entry'!$AC$2:$AC$85,'Data Entry'!$AD$2:$AD$85,"Not Found")</f>
        <v>#N/A</v>
      </c>
      <c r="F4652" t="e">
        <f>IF(E4652="ORG 6 / ORG 1",_xlfn.XLOOKUP(D4652,'Zip Code Lookup'!$A$115:$A$148,'Zip Code Lookup'!$C$115:$C$148,"ORG 1"),"N/A")</f>
        <v>#N/A</v>
      </c>
    </row>
    <row r="4653" spans="5:6" x14ac:dyDescent="0.25">
      <c r="E4653" t="e">
        <f>_xlfn.XLOOKUP(_xlfn.XLOOKUP(D4653,'Zip Code Lookup'!$F$29:$F$1276,'Zip Code Lookup'!$G$29:$G$1276),'Data Entry'!$AC$2:$AC$85,'Data Entry'!$AD$2:$AD$85,"Not Found")</f>
        <v>#N/A</v>
      </c>
      <c r="F4653" t="e">
        <f>IF(E4653="ORG 6 / ORG 1",_xlfn.XLOOKUP(D4653,'Zip Code Lookup'!$A$115:$A$148,'Zip Code Lookup'!$C$115:$C$148,"ORG 1"),"N/A")</f>
        <v>#N/A</v>
      </c>
    </row>
    <row r="4654" spans="5:6" x14ac:dyDescent="0.25">
      <c r="E4654" t="e">
        <f>_xlfn.XLOOKUP(_xlfn.XLOOKUP(D4654,'Zip Code Lookup'!$F$29:$F$1276,'Zip Code Lookup'!$G$29:$G$1276),'Data Entry'!$AC$2:$AC$85,'Data Entry'!$AD$2:$AD$85,"Not Found")</f>
        <v>#N/A</v>
      </c>
      <c r="F4654" t="e">
        <f>IF(E4654="ORG 6 / ORG 1",_xlfn.XLOOKUP(D4654,'Zip Code Lookup'!$A$115:$A$148,'Zip Code Lookup'!$C$115:$C$148,"ORG 1"),"N/A")</f>
        <v>#N/A</v>
      </c>
    </row>
    <row r="4655" spans="5:6" x14ac:dyDescent="0.25">
      <c r="E4655" t="e">
        <f>_xlfn.XLOOKUP(_xlfn.XLOOKUP(D4655,'Zip Code Lookup'!$F$29:$F$1276,'Zip Code Lookup'!$G$29:$G$1276),'Data Entry'!$AC$2:$AC$85,'Data Entry'!$AD$2:$AD$85,"Not Found")</f>
        <v>#N/A</v>
      </c>
      <c r="F4655" t="e">
        <f>IF(E4655="ORG 6 / ORG 1",_xlfn.XLOOKUP(D4655,'Zip Code Lookup'!$A$115:$A$148,'Zip Code Lookup'!$C$115:$C$148,"ORG 1"),"N/A")</f>
        <v>#N/A</v>
      </c>
    </row>
    <row r="4656" spans="5:6" x14ac:dyDescent="0.25">
      <c r="E4656" t="e">
        <f>_xlfn.XLOOKUP(_xlfn.XLOOKUP(D4656,'Zip Code Lookup'!$F$29:$F$1276,'Zip Code Lookup'!$G$29:$G$1276),'Data Entry'!$AC$2:$AC$85,'Data Entry'!$AD$2:$AD$85,"Not Found")</f>
        <v>#N/A</v>
      </c>
      <c r="F4656" t="e">
        <f>IF(E4656="ORG 6 / ORG 1",_xlfn.XLOOKUP(D4656,'Zip Code Lookup'!$A$115:$A$148,'Zip Code Lookup'!$C$115:$C$148,"ORG 1"),"N/A")</f>
        <v>#N/A</v>
      </c>
    </row>
    <row r="4657" spans="5:6" x14ac:dyDescent="0.25">
      <c r="E4657" t="e">
        <f>_xlfn.XLOOKUP(_xlfn.XLOOKUP(D4657,'Zip Code Lookup'!$F$29:$F$1276,'Zip Code Lookup'!$G$29:$G$1276),'Data Entry'!$AC$2:$AC$85,'Data Entry'!$AD$2:$AD$85,"Not Found")</f>
        <v>#N/A</v>
      </c>
      <c r="F4657" t="e">
        <f>IF(E4657="ORG 6 / ORG 1",_xlfn.XLOOKUP(D4657,'Zip Code Lookup'!$A$115:$A$148,'Zip Code Lookup'!$C$115:$C$148,"ORG 1"),"N/A")</f>
        <v>#N/A</v>
      </c>
    </row>
    <row r="4658" spans="5:6" x14ac:dyDescent="0.25">
      <c r="E4658" t="e">
        <f>_xlfn.XLOOKUP(_xlfn.XLOOKUP(D4658,'Zip Code Lookup'!$F$29:$F$1276,'Zip Code Lookup'!$G$29:$G$1276),'Data Entry'!$AC$2:$AC$85,'Data Entry'!$AD$2:$AD$85,"Not Found")</f>
        <v>#N/A</v>
      </c>
      <c r="F4658" t="e">
        <f>IF(E4658="ORG 6 / ORG 1",_xlfn.XLOOKUP(D4658,'Zip Code Lookup'!$A$115:$A$148,'Zip Code Lookup'!$C$115:$C$148,"ORG 1"),"N/A")</f>
        <v>#N/A</v>
      </c>
    </row>
    <row r="4659" spans="5:6" x14ac:dyDescent="0.25">
      <c r="E4659" t="e">
        <f>_xlfn.XLOOKUP(_xlfn.XLOOKUP(D4659,'Zip Code Lookup'!$F$29:$F$1276,'Zip Code Lookup'!$G$29:$G$1276),'Data Entry'!$AC$2:$AC$85,'Data Entry'!$AD$2:$AD$85,"Not Found")</f>
        <v>#N/A</v>
      </c>
      <c r="F4659" t="e">
        <f>IF(E4659="ORG 6 / ORG 1",_xlfn.XLOOKUP(D4659,'Zip Code Lookup'!$A$115:$A$148,'Zip Code Lookup'!$C$115:$C$148,"ORG 1"),"N/A")</f>
        <v>#N/A</v>
      </c>
    </row>
    <row r="4660" spans="5:6" x14ac:dyDescent="0.25">
      <c r="E4660" t="e">
        <f>_xlfn.XLOOKUP(_xlfn.XLOOKUP(D4660,'Zip Code Lookup'!$F$29:$F$1276,'Zip Code Lookup'!$G$29:$G$1276),'Data Entry'!$AC$2:$AC$85,'Data Entry'!$AD$2:$AD$85,"Not Found")</f>
        <v>#N/A</v>
      </c>
      <c r="F4660" t="e">
        <f>IF(E4660="ORG 6 / ORG 1",_xlfn.XLOOKUP(D4660,'Zip Code Lookup'!$A$115:$A$148,'Zip Code Lookup'!$C$115:$C$148,"ORG 1"),"N/A")</f>
        <v>#N/A</v>
      </c>
    </row>
    <row r="4661" spans="5:6" x14ac:dyDescent="0.25">
      <c r="E4661" t="e">
        <f>_xlfn.XLOOKUP(_xlfn.XLOOKUP(D4661,'Zip Code Lookup'!$F$29:$F$1276,'Zip Code Lookup'!$G$29:$G$1276),'Data Entry'!$AC$2:$AC$85,'Data Entry'!$AD$2:$AD$85,"Not Found")</f>
        <v>#N/A</v>
      </c>
      <c r="F4661" t="e">
        <f>IF(E4661="ORG 6 / ORG 1",_xlfn.XLOOKUP(D4661,'Zip Code Lookup'!$A$115:$A$148,'Zip Code Lookup'!$C$115:$C$148,"ORG 1"),"N/A")</f>
        <v>#N/A</v>
      </c>
    </row>
    <row r="4662" spans="5:6" x14ac:dyDescent="0.25">
      <c r="E4662" t="e">
        <f>_xlfn.XLOOKUP(_xlfn.XLOOKUP(D4662,'Zip Code Lookup'!$F$29:$F$1276,'Zip Code Lookup'!$G$29:$G$1276),'Data Entry'!$AC$2:$AC$85,'Data Entry'!$AD$2:$AD$85,"Not Found")</f>
        <v>#N/A</v>
      </c>
      <c r="F4662" t="e">
        <f>IF(E4662="ORG 6 / ORG 1",_xlfn.XLOOKUP(D4662,'Zip Code Lookup'!$A$115:$A$148,'Zip Code Lookup'!$C$115:$C$148,"ORG 1"),"N/A")</f>
        <v>#N/A</v>
      </c>
    </row>
    <row r="4663" spans="5:6" x14ac:dyDescent="0.25">
      <c r="E4663" t="e">
        <f>_xlfn.XLOOKUP(_xlfn.XLOOKUP(D4663,'Zip Code Lookup'!$F$29:$F$1276,'Zip Code Lookup'!$G$29:$G$1276),'Data Entry'!$AC$2:$AC$85,'Data Entry'!$AD$2:$AD$85,"Not Found")</f>
        <v>#N/A</v>
      </c>
      <c r="F4663" t="e">
        <f>IF(E4663="ORG 6 / ORG 1",_xlfn.XLOOKUP(D4663,'Zip Code Lookup'!$A$115:$A$148,'Zip Code Lookup'!$C$115:$C$148,"ORG 1"),"N/A")</f>
        <v>#N/A</v>
      </c>
    </row>
    <row r="4664" spans="5:6" x14ac:dyDescent="0.25">
      <c r="E4664" t="e">
        <f>_xlfn.XLOOKUP(_xlfn.XLOOKUP(D4664,'Zip Code Lookup'!$F$29:$F$1276,'Zip Code Lookup'!$G$29:$G$1276),'Data Entry'!$AC$2:$AC$85,'Data Entry'!$AD$2:$AD$85,"Not Found")</f>
        <v>#N/A</v>
      </c>
      <c r="F4664" t="e">
        <f>IF(E4664="ORG 6 / ORG 1",_xlfn.XLOOKUP(D4664,'Zip Code Lookup'!$A$115:$A$148,'Zip Code Lookup'!$C$115:$C$148,"ORG 1"),"N/A")</f>
        <v>#N/A</v>
      </c>
    </row>
    <row r="4665" spans="5:6" x14ac:dyDescent="0.25">
      <c r="E4665" t="e">
        <f>_xlfn.XLOOKUP(_xlfn.XLOOKUP(D4665,'Zip Code Lookup'!$F$29:$F$1276,'Zip Code Lookup'!$G$29:$G$1276),'Data Entry'!$AC$2:$AC$85,'Data Entry'!$AD$2:$AD$85,"Not Found")</f>
        <v>#N/A</v>
      </c>
      <c r="F4665" t="e">
        <f>IF(E4665="ORG 6 / ORG 1",_xlfn.XLOOKUP(D4665,'Zip Code Lookup'!$A$115:$A$148,'Zip Code Lookup'!$C$115:$C$148,"ORG 1"),"N/A")</f>
        <v>#N/A</v>
      </c>
    </row>
    <row r="4666" spans="5:6" x14ac:dyDescent="0.25">
      <c r="E4666" t="e">
        <f>_xlfn.XLOOKUP(_xlfn.XLOOKUP(D4666,'Zip Code Lookup'!$F$29:$F$1276,'Zip Code Lookup'!$G$29:$G$1276),'Data Entry'!$AC$2:$AC$85,'Data Entry'!$AD$2:$AD$85,"Not Found")</f>
        <v>#N/A</v>
      </c>
      <c r="F4666" t="e">
        <f>IF(E4666="ORG 6 / ORG 1",_xlfn.XLOOKUP(D4666,'Zip Code Lookup'!$A$115:$A$148,'Zip Code Lookup'!$C$115:$C$148,"ORG 1"),"N/A")</f>
        <v>#N/A</v>
      </c>
    </row>
    <row r="4667" spans="5:6" x14ac:dyDescent="0.25">
      <c r="E4667" t="e">
        <f>_xlfn.XLOOKUP(_xlfn.XLOOKUP(D4667,'Zip Code Lookup'!$F$29:$F$1276,'Zip Code Lookup'!$G$29:$G$1276),'Data Entry'!$AC$2:$AC$85,'Data Entry'!$AD$2:$AD$85,"Not Found")</f>
        <v>#N/A</v>
      </c>
      <c r="F4667" t="e">
        <f>IF(E4667="ORG 6 / ORG 1",_xlfn.XLOOKUP(D4667,'Zip Code Lookup'!$A$115:$A$148,'Zip Code Lookup'!$C$115:$C$148,"ORG 1"),"N/A")</f>
        <v>#N/A</v>
      </c>
    </row>
    <row r="4668" spans="5:6" x14ac:dyDescent="0.25">
      <c r="E4668" t="e">
        <f>_xlfn.XLOOKUP(_xlfn.XLOOKUP(D4668,'Zip Code Lookup'!$F$29:$F$1276,'Zip Code Lookup'!$G$29:$G$1276),'Data Entry'!$AC$2:$AC$85,'Data Entry'!$AD$2:$AD$85,"Not Found")</f>
        <v>#N/A</v>
      </c>
      <c r="F4668" t="e">
        <f>IF(E4668="ORG 6 / ORG 1",_xlfn.XLOOKUP(D4668,'Zip Code Lookup'!$A$115:$A$148,'Zip Code Lookup'!$C$115:$C$148,"ORG 1"),"N/A")</f>
        <v>#N/A</v>
      </c>
    </row>
    <row r="4669" spans="5:6" x14ac:dyDescent="0.25">
      <c r="E4669" t="e">
        <f>_xlfn.XLOOKUP(_xlfn.XLOOKUP(D4669,'Zip Code Lookup'!$F$29:$F$1276,'Zip Code Lookup'!$G$29:$G$1276),'Data Entry'!$AC$2:$AC$85,'Data Entry'!$AD$2:$AD$85,"Not Found")</f>
        <v>#N/A</v>
      </c>
      <c r="F4669" t="e">
        <f>IF(E4669="ORG 6 / ORG 1",_xlfn.XLOOKUP(D4669,'Zip Code Lookup'!$A$115:$A$148,'Zip Code Lookup'!$C$115:$C$148,"ORG 1"),"N/A")</f>
        <v>#N/A</v>
      </c>
    </row>
    <row r="4670" spans="5:6" x14ac:dyDescent="0.25">
      <c r="E4670" t="e">
        <f>_xlfn.XLOOKUP(_xlfn.XLOOKUP(D4670,'Zip Code Lookup'!$F$29:$F$1276,'Zip Code Lookup'!$G$29:$G$1276),'Data Entry'!$AC$2:$AC$85,'Data Entry'!$AD$2:$AD$85,"Not Found")</f>
        <v>#N/A</v>
      </c>
      <c r="F4670" t="e">
        <f>IF(E4670="ORG 6 / ORG 1",_xlfn.XLOOKUP(D4670,'Zip Code Lookup'!$A$115:$A$148,'Zip Code Lookup'!$C$115:$C$148,"ORG 1"),"N/A")</f>
        <v>#N/A</v>
      </c>
    </row>
    <row r="4671" spans="5:6" x14ac:dyDescent="0.25">
      <c r="E4671" t="e">
        <f>_xlfn.XLOOKUP(_xlfn.XLOOKUP(D4671,'Zip Code Lookup'!$F$29:$F$1276,'Zip Code Lookup'!$G$29:$G$1276),'Data Entry'!$AC$2:$AC$85,'Data Entry'!$AD$2:$AD$85,"Not Found")</f>
        <v>#N/A</v>
      </c>
      <c r="F4671" t="e">
        <f>IF(E4671="ORG 6 / ORG 1",_xlfn.XLOOKUP(D4671,'Zip Code Lookup'!$A$115:$A$148,'Zip Code Lookup'!$C$115:$C$148,"ORG 1"),"N/A")</f>
        <v>#N/A</v>
      </c>
    </row>
    <row r="4672" spans="5:6" x14ac:dyDescent="0.25">
      <c r="E4672" t="e">
        <f>_xlfn.XLOOKUP(_xlfn.XLOOKUP(D4672,'Zip Code Lookup'!$F$29:$F$1276,'Zip Code Lookup'!$G$29:$G$1276),'Data Entry'!$AC$2:$AC$85,'Data Entry'!$AD$2:$AD$85,"Not Found")</f>
        <v>#N/A</v>
      </c>
      <c r="F4672" t="e">
        <f>IF(E4672="ORG 6 / ORG 1",_xlfn.XLOOKUP(D4672,'Zip Code Lookup'!$A$115:$A$148,'Zip Code Lookup'!$C$115:$C$148,"ORG 1"),"N/A")</f>
        <v>#N/A</v>
      </c>
    </row>
    <row r="4673" spans="5:6" x14ac:dyDescent="0.25">
      <c r="E4673" t="e">
        <f>_xlfn.XLOOKUP(_xlfn.XLOOKUP(D4673,'Zip Code Lookup'!$F$29:$F$1276,'Zip Code Lookup'!$G$29:$G$1276),'Data Entry'!$AC$2:$AC$85,'Data Entry'!$AD$2:$AD$85,"Not Found")</f>
        <v>#N/A</v>
      </c>
      <c r="F4673" t="e">
        <f>IF(E4673="ORG 6 / ORG 1",_xlfn.XLOOKUP(D4673,'Zip Code Lookup'!$A$115:$A$148,'Zip Code Lookup'!$C$115:$C$148,"ORG 1"),"N/A")</f>
        <v>#N/A</v>
      </c>
    </row>
    <row r="4674" spans="5:6" x14ac:dyDescent="0.25">
      <c r="E4674" t="e">
        <f>_xlfn.XLOOKUP(_xlfn.XLOOKUP(D4674,'Zip Code Lookup'!$F$29:$F$1276,'Zip Code Lookup'!$G$29:$G$1276),'Data Entry'!$AC$2:$AC$85,'Data Entry'!$AD$2:$AD$85,"Not Found")</f>
        <v>#N/A</v>
      </c>
      <c r="F4674" t="e">
        <f>IF(E4674="ORG 6 / ORG 1",_xlfn.XLOOKUP(D4674,'Zip Code Lookup'!$A$115:$A$148,'Zip Code Lookup'!$C$115:$C$148,"ORG 1"),"N/A")</f>
        <v>#N/A</v>
      </c>
    </row>
    <row r="4675" spans="5:6" x14ac:dyDescent="0.25">
      <c r="E4675" t="e">
        <f>_xlfn.XLOOKUP(_xlfn.XLOOKUP(D4675,'Zip Code Lookup'!$F$29:$F$1276,'Zip Code Lookup'!$G$29:$G$1276),'Data Entry'!$AC$2:$AC$85,'Data Entry'!$AD$2:$AD$85,"Not Found")</f>
        <v>#N/A</v>
      </c>
      <c r="F4675" t="e">
        <f>IF(E4675="ORG 6 / ORG 1",_xlfn.XLOOKUP(D4675,'Zip Code Lookup'!$A$115:$A$148,'Zip Code Lookup'!$C$115:$C$148,"ORG 1"),"N/A")</f>
        <v>#N/A</v>
      </c>
    </row>
    <row r="4676" spans="5:6" x14ac:dyDescent="0.25">
      <c r="E4676" t="e">
        <f>_xlfn.XLOOKUP(_xlfn.XLOOKUP(D4676,'Zip Code Lookup'!$F$29:$F$1276,'Zip Code Lookup'!$G$29:$G$1276),'Data Entry'!$AC$2:$AC$85,'Data Entry'!$AD$2:$AD$85,"Not Found")</f>
        <v>#N/A</v>
      </c>
      <c r="F4676" t="e">
        <f>IF(E4676="ORG 6 / ORG 1",_xlfn.XLOOKUP(D4676,'Zip Code Lookup'!$A$115:$A$148,'Zip Code Lookup'!$C$115:$C$148,"ORG 1"),"N/A")</f>
        <v>#N/A</v>
      </c>
    </row>
    <row r="4677" spans="5:6" x14ac:dyDescent="0.25">
      <c r="E4677" t="e">
        <f>_xlfn.XLOOKUP(_xlfn.XLOOKUP(D4677,'Zip Code Lookup'!$F$29:$F$1276,'Zip Code Lookup'!$G$29:$G$1276),'Data Entry'!$AC$2:$AC$85,'Data Entry'!$AD$2:$AD$85,"Not Found")</f>
        <v>#N/A</v>
      </c>
      <c r="F4677" t="e">
        <f>IF(E4677="ORG 6 / ORG 1",_xlfn.XLOOKUP(D4677,'Zip Code Lookup'!$A$115:$A$148,'Zip Code Lookup'!$C$115:$C$148,"ORG 1"),"N/A")</f>
        <v>#N/A</v>
      </c>
    </row>
    <row r="4678" spans="5:6" x14ac:dyDescent="0.25">
      <c r="E4678" t="e">
        <f>_xlfn.XLOOKUP(_xlfn.XLOOKUP(D4678,'Zip Code Lookup'!$F$29:$F$1276,'Zip Code Lookup'!$G$29:$G$1276),'Data Entry'!$AC$2:$AC$85,'Data Entry'!$AD$2:$AD$85,"Not Found")</f>
        <v>#N/A</v>
      </c>
      <c r="F4678" t="e">
        <f>IF(E4678="ORG 6 / ORG 1",_xlfn.XLOOKUP(D4678,'Zip Code Lookup'!$A$115:$A$148,'Zip Code Lookup'!$C$115:$C$148,"ORG 1"),"N/A")</f>
        <v>#N/A</v>
      </c>
    </row>
    <row r="4679" spans="5:6" x14ac:dyDescent="0.25">
      <c r="E4679" t="e">
        <f>_xlfn.XLOOKUP(_xlfn.XLOOKUP(D4679,'Zip Code Lookup'!$F$29:$F$1276,'Zip Code Lookup'!$G$29:$G$1276),'Data Entry'!$AC$2:$AC$85,'Data Entry'!$AD$2:$AD$85,"Not Found")</f>
        <v>#N/A</v>
      </c>
      <c r="F4679" t="e">
        <f>IF(E4679="ORG 6 / ORG 1",_xlfn.XLOOKUP(D4679,'Zip Code Lookup'!$A$115:$A$148,'Zip Code Lookup'!$C$115:$C$148,"ORG 1"),"N/A")</f>
        <v>#N/A</v>
      </c>
    </row>
    <row r="4680" spans="5:6" x14ac:dyDescent="0.25">
      <c r="E4680" t="e">
        <f>_xlfn.XLOOKUP(_xlfn.XLOOKUP(D4680,'Zip Code Lookup'!$F$29:$F$1276,'Zip Code Lookup'!$G$29:$G$1276),'Data Entry'!$AC$2:$AC$85,'Data Entry'!$AD$2:$AD$85,"Not Found")</f>
        <v>#N/A</v>
      </c>
      <c r="F4680" t="e">
        <f>IF(E4680="ORG 6 / ORG 1",_xlfn.XLOOKUP(D4680,'Zip Code Lookup'!$A$115:$A$148,'Zip Code Lookup'!$C$115:$C$148,"ORG 1"),"N/A")</f>
        <v>#N/A</v>
      </c>
    </row>
    <row r="4681" spans="5:6" x14ac:dyDescent="0.25">
      <c r="E4681" t="e">
        <f>_xlfn.XLOOKUP(_xlfn.XLOOKUP(D4681,'Zip Code Lookup'!$F$29:$F$1276,'Zip Code Lookup'!$G$29:$G$1276),'Data Entry'!$AC$2:$AC$85,'Data Entry'!$AD$2:$AD$85,"Not Found")</f>
        <v>#N/A</v>
      </c>
      <c r="F4681" t="e">
        <f>IF(E4681="ORG 6 / ORG 1",_xlfn.XLOOKUP(D4681,'Zip Code Lookup'!$A$115:$A$148,'Zip Code Lookup'!$C$115:$C$148,"ORG 1"),"N/A")</f>
        <v>#N/A</v>
      </c>
    </row>
    <row r="4682" spans="5:6" x14ac:dyDescent="0.25">
      <c r="E4682" t="e">
        <f>_xlfn.XLOOKUP(_xlfn.XLOOKUP(D4682,'Zip Code Lookup'!$F$29:$F$1276,'Zip Code Lookup'!$G$29:$G$1276),'Data Entry'!$AC$2:$AC$85,'Data Entry'!$AD$2:$AD$85,"Not Found")</f>
        <v>#N/A</v>
      </c>
      <c r="F4682" t="e">
        <f>IF(E4682="ORG 6 / ORG 1",_xlfn.XLOOKUP(D4682,'Zip Code Lookup'!$A$115:$A$148,'Zip Code Lookup'!$C$115:$C$148,"ORG 1"),"N/A")</f>
        <v>#N/A</v>
      </c>
    </row>
    <row r="4683" spans="5:6" x14ac:dyDescent="0.25">
      <c r="E4683" t="e">
        <f>_xlfn.XLOOKUP(_xlfn.XLOOKUP(D4683,'Zip Code Lookup'!$F$29:$F$1276,'Zip Code Lookup'!$G$29:$G$1276),'Data Entry'!$AC$2:$AC$85,'Data Entry'!$AD$2:$AD$85,"Not Found")</f>
        <v>#N/A</v>
      </c>
      <c r="F4683" t="e">
        <f>IF(E4683="ORG 6 / ORG 1",_xlfn.XLOOKUP(D4683,'Zip Code Lookup'!$A$115:$A$148,'Zip Code Lookup'!$C$115:$C$148,"ORG 1"),"N/A")</f>
        <v>#N/A</v>
      </c>
    </row>
    <row r="4684" spans="5:6" x14ac:dyDescent="0.25">
      <c r="E4684" t="e">
        <f>_xlfn.XLOOKUP(_xlfn.XLOOKUP(D4684,'Zip Code Lookup'!$F$29:$F$1276,'Zip Code Lookup'!$G$29:$G$1276),'Data Entry'!$AC$2:$AC$85,'Data Entry'!$AD$2:$AD$85,"Not Found")</f>
        <v>#N/A</v>
      </c>
      <c r="F4684" t="e">
        <f>IF(E4684="ORG 6 / ORG 1",_xlfn.XLOOKUP(D4684,'Zip Code Lookup'!$A$115:$A$148,'Zip Code Lookup'!$C$115:$C$148,"ORG 1"),"N/A")</f>
        <v>#N/A</v>
      </c>
    </row>
    <row r="4685" spans="5:6" x14ac:dyDescent="0.25">
      <c r="E4685" t="e">
        <f>_xlfn.XLOOKUP(_xlfn.XLOOKUP(D4685,'Zip Code Lookup'!$F$29:$F$1276,'Zip Code Lookup'!$G$29:$G$1276),'Data Entry'!$AC$2:$AC$85,'Data Entry'!$AD$2:$AD$85,"Not Found")</f>
        <v>#N/A</v>
      </c>
      <c r="F4685" t="e">
        <f>IF(E4685="ORG 6 / ORG 1",_xlfn.XLOOKUP(D4685,'Zip Code Lookup'!$A$115:$A$148,'Zip Code Lookup'!$C$115:$C$148,"ORG 1"),"N/A")</f>
        <v>#N/A</v>
      </c>
    </row>
    <row r="4686" spans="5:6" x14ac:dyDescent="0.25">
      <c r="E4686" t="e">
        <f>_xlfn.XLOOKUP(_xlfn.XLOOKUP(D4686,'Zip Code Lookup'!$F$29:$F$1276,'Zip Code Lookup'!$G$29:$G$1276),'Data Entry'!$AC$2:$AC$85,'Data Entry'!$AD$2:$AD$85,"Not Found")</f>
        <v>#N/A</v>
      </c>
      <c r="F4686" t="e">
        <f>IF(E4686="ORG 6 / ORG 1",_xlfn.XLOOKUP(D4686,'Zip Code Lookup'!$A$115:$A$148,'Zip Code Lookup'!$C$115:$C$148,"ORG 1"),"N/A")</f>
        <v>#N/A</v>
      </c>
    </row>
    <row r="4687" spans="5:6" x14ac:dyDescent="0.25">
      <c r="E4687" t="e">
        <f>_xlfn.XLOOKUP(_xlfn.XLOOKUP(D4687,'Zip Code Lookup'!$F$29:$F$1276,'Zip Code Lookup'!$G$29:$G$1276),'Data Entry'!$AC$2:$AC$85,'Data Entry'!$AD$2:$AD$85,"Not Found")</f>
        <v>#N/A</v>
      </c>
      <c r="F4687" t="e">
        <f>IF(E4687="ORG 6 / ORG 1",_xlfn.XLOOKUP(D4687,'Zip Code Lookup'!$A$115:$A$148,'Zip Code Lookup'!$C$115:$C$148,"ORG 1"),"N/A")</f>
        <v>#N/A</v>
      </c>
    </row>
    <row r="4688" spans="5:6" x14ac:dyDescent="0.25">
      <c r="E4688" t="e">
        <f>_xlfn.XLOOKUP(_xlfn.XLOOKUP(D4688,'Zip Code Lookup'!$F$29:$F$1276,'Zip Code Lookup'!$G$29:$G$1276),'Data Entry'!$AC$2:$AC$85,'Data Entry'!$AD$2:$AD$85,"Not Found")</f>
        <v>#N/A</v>
      </c>
      <c r="F4688" t="e">
        <f>IF(E4688="ORG 6 / ORG 1",_xlfn.XLOOKUP(D4688,'Zip Code Lookup'!$A$115:$A$148,'Zip Code Lookup'!$C$115:$C$148,"ORG 1"),"N/A")</f>
        <v>#N/A</v>
      </c>
    </row>
    <row r="4689" spans="5:6" x14ac:dyDescent="0.25">
      <c r="E4689" t="e">
        <f>_xlfn.XLOOKUP(_xlfn.XLOOKUP(D4689,'Zip Code Lookup'!$F$29:$F$1276,'Zip Code Lookup'!$G$29:$G$1276),'Data Entry'!$AC$2:$AC$85,'Data Entry'!$AD$2:$AD$85,"Not Found")</f>
        <v>#N/A</v>
      </c>
      <c r="F4689" t="e">
        <f>IF(E4689="ORG 6 / ORG 1",_xlfn.XLOOKUP(D4689,'Zip Code Lookup'!$A$115:$A$148,'Zip Code Lookup'!$C$115:$C$148,"ORG 1"),"N/A")</f>
        <v>#N/A</v>
      </c>
    </row>
    <row r="4690" spans="5:6" x14ac:dyDescent="0.25">
      <c r="E4690" t="e">
        <f>_xlfn.XLOOKUP(_xlfn.XLOOKUP(D4690,'Zip Code Lookup'!$F$29:$F$1276,'Zip Code Lookup'!$G$29:$G$1276),'Data Entry'!$AC$2:$AC$85,'Data Entry'!$AD$2:$AD$85,"Not Found")</f>
        <v>#N/A</v>
      </c>
      <c r="F4690" t="e">
        <f>IF(E4690="ORG 6 / ORG 1",_xlfn.XLOOKUP(D4690,'Zip Code Lookup'!$A$115:$A$148,'Zip Code Lookup'!$C$115:$C$148,"ORG 1"),"N/A")</f>
        <v>#N/A</v>
      </c>
    </row>
    <row r="4691" spans="5:6" x14ac:dyDescent="0.25">
      <c r="E4691" t="e">
        <f>_xlfn.XLOOKUP(_xlfn.XLOOKUP(D4691,'Zip Code Lookup'!$F$29:$F$1276,'Zip Code Lookup'!$G$29:$G$1276),'Data Entry'!$AC$2:$AC$85,'Data Entry'!$AD$2:$AD$85,"Not Found")</f>
        <v>#N/A</v>
      </c>
      <c r="F4691" t="e">
        <f>IF(E4691="ORG 6 / ORG 1",_xlfn.XLOOKUP(D4691,'Zip Code Lookup'!$A$115:$A$148,'Zip Code Lookup'!$C$115:$C$148,"ORG 1"),"N/A")</f>
        <v>#N/A</v>
      </c>
    </row>
    <row r="4692" spans="5:6" x14ac:dyDescent="0.25">
      <c r="E4692" t="e">
        <f>_xlfn.XLOOKUP(_xlfn.XLOOKUP(D4692,'Zip Code Lookup'!$F$29:$F$1276,'Zip Code Lookup'!$G$29:$G$1276),'Data Entry'!$AC$2:$AC$85,'Data Entry'!$AD$2:$AD$85,"Not Found")</f>
        <v>#N/A</v>
      </c>
      <c r="F4692" t="e">
        <f>IF(E4692="ORG 6 / ORG 1",_xlfn.XLOOKUP(D4692,'Zip Code Lookup'!$A$115:$A$148,'Zip Code Lookup'!$C$115:$C$148,"ORG 1"),"N/A")</f>
        <v>#N/A</v>
      </c>
    </row>
    <row r="4693" spans="5:6" x14ac:dyDescent="0.25">
      <c r="E4693" t="e">
        <f>_xlfn.XLOOKUP(_xlfn.XLOOKUP(D4693,'Zip Code Lookup'!$F$29:$F$1276,'Zip Code Lookup'!$G$29:$G$1276),'Data Entry'!$AC$2:$AC$85,'Data Entry'!$AD$2:$AD$85,"Not Found")</f>
        <v>#N/A</v>
      </c>
      <c r="F4693" t="e">
        <f>IF(E4693="ORG 6 / ORG 1",_xlfn.XLOOKUP(D4693,'Zip Code Lookup'!$A$115:$A$148,'Zip Code Lookup'!$C$115:$C$148,"ORG 1"),"N/A")</f>
        <v>#N/A</v>
      </c>
    </row>
    <row r="4694" spans="5:6" x14ac:dyDescent="0.25">
      <c r="E4694" t="e">
        <f>_xlfn.XLOOKUP(_xlfn.XLOOKUP(D4694,'Zip Code Lookup'!$F$29:$F$1276,'Zip Code Lookup'!$G$29:$G$1276),'Data Entry'!$AC$2:$AC$85,'Data Entry'!$AD$2:$AD$85,"Not Found")</f>
        <v>#N/A</v>
      </c>
      <c r="F4694" t="e">
        <f>IF(E4694="ORG 6 / ORG 1",_xlfn.XLOOKUP(D4694,'Zip Code Lookup'!$A$115:$A$148,'Zip Code Lookup'!$C$115:$C$148,"ORG 1"),"N/A")</f>
        <v>#N/A</v>
      </c>
    </row>
    <row r="4695" spans="5:6" x14ac:dyDescent="0.25">
      <c r="E4695" t="e">
        <f>_xlfn.XLOOKUP(_xlfn.XLOOKUP(D4695,'Zip Code Lookup'!$F$29:$F$1276,'Zip Code Lookup'!$G$29:$G$1276),'Data Entry'!$AC$2:$AC$85,'Data Entry'!$AD$2:$AD$85,"Not Found")</f>
        <v>#N/A</v>
      </c>
      <c r="F4695" t="e">
        <f>IF(E4695="ORG 6 / ORG 1",_xlfn.XLOOKUP(D4695,'Zip Code Lookup'!$A$115:$A$148,'Zip Code Lookup'!$C$115:$C$148,"ORG 1"),"N/A")</f>
        <v>#N/A</v>
      </c>
    </row>
    <row r="4696" spans="5:6" x14ac:dyDescent="0.25">
      <c r="E4696" t="e">
        <f>_xlfn.XLOOKUP(_xlfn.XLOOKUP(D4696,'Zip Code Lookup'!$F$29:$F$1276,'Zip Code Lookup'!$G$29:$G$1276),'Data Entry'!$AC$2:$AC$85,'Data Entry'!$AD$2:$AD$85,"Not Found")</f>
        <v>#N/A</v>
      </c>
      <c r="F4696" t="e">
        <f>IF(E4696="ORG 6 / ORG 1",_xlfn.XLOOKUP(D4696,'Zip Code Lookup'!$A$115:$A$148,'Zip Code Lookup'!$C$115:$C$148,"ORG 1"),"N/A")</f>
        <v>#N/A</v>
      </c>
    </row>
    <row r="4697" spans="5:6" x14ac:dyDescent="0.25">
      <c r="E4697" t="e">
        <f>_xlfn.XLOOKUP(_xlfn.XLOOKUP(D4697,'Zip Code Lookup'!$F$29:$F$1276,'Zip Code Lookup'!$G$29:$G$1276),'Data Entry'!$AC$2:$AC$85,'Data Entry'!$AD$2:$AD$85,"Not Found")</f>
        <v>#N/A</v>
      </c>
      <c r="F4697" t="e">
        <f>IF(E4697="ORG 6 / ORG 1",_xlfn.XLOOKUP(D4697,'Zip Code Lookup'!$A$115:$A$148,'Zip Code Lookup'!$C$115:$C$148,"ORG 1"),"N/A")</f>
        <v>#N/A</v>
      </c>
    </row>
    <row r="4698" spans="5:6" x14ac:dyDescent="0.25">
      <c r="E4698" t="e">
        <f>_xlfn.XLOOKUP(_xlfn.XLOOKUP(D4698,'Zip Code Lookup'!$F$29:$F$1276,'Zip Code Lookup'!$G$29:$G$1276),'Data Entry'!$AC$2:$AC$85,'Data Entry'!$AD$2:$AD$85,"Not Found")</f>
        <v>#N/A</v>
      </c>
      <c r="F4698" t="e">
        <f>IF(E4698="ORG 6 / ORG 1",_xlfn.XLOOKUP(D4698,'Zip Code Lookup'!$A$115:$A$148,'Zip Code Lookup'!$C$115:$C$148,"ORG 1"),"N/A")</f>
        <v>#N/A</v>
      </c>
    </row>
    <row r="4699" spans="5:6" x14ac:dyDescent="0.25">
      <c r="E4699" t="e">
        <f>_xlfn.XLOOKUP(_xlfn.XLOOKUP(D4699,'Zip Code Lookup'!$F$29:$F$1276,'Zip Code Lookup'!$G$29:$G$1276),'Data Entry'!$AC$2:$AC$85,'Data Entry'!$AD$2:$AD$85,"Not Found")</f>
        <v>#N/A</v>
      </c>
      <c r="F4699" t="e">
        <f>IF(E4699="ORG 6 / ORG 1",_xlfn.XLOOKUP(D4699,'Zip Code Lookup'!$A$115:$A$148,'Zip Code Lookup'!$C$115:$C$148,"ORG 1"),"N/A")</f>
        <v>#N/A</v>
      </c>
    </row>
    <row r="4700" spans="5:6" x14ac:dyDescent="0.25">
      <c r="E4700" t="e">
        <f>_xlfn.XLOOKUP(_xlfn.XLOOKUP(D4700,'Zip Code Lookup'!$F$29:$F$1276,'Zip Code Lookup'!$G$29:$G$1276),'Data Entry'!$AC$2:$AC$85,'Data Entry'!$AD$2:$AD$85,"Not Found")</f>
        <v>#N/A</v>
      </c>
      <c r="F4700" t="e">
        <f>IF(E4700="ORG 6 / ORG 1",_xlfn.XLOOKUP(D4700,'Zip Code Lookup'!$A$115:$A$148,'Zip Code Lookup'!$C$115:$C$148,"ORG 1"),"N/A")</f>
        <v>#N/A</v>
      </c>
    </row>
    <row r="4701" spans="5:6" x14ac:dyDescent="0.25">
      <c r="E4701" t="e">
        <f>_xlfn.XLOOKUP(_xlfn.XLOOKUP(D4701,'Zip Code Lookup'!$F$29:$F$1276,'Zip Code Lookup'!$G$29:$G$1276),'Data Entry'!$AC$2:$AC$85,'Data Entry'!$AD$2:$AD$85,"Not Found")</f>
        <v>#N/A</v>
      </c>
      <c r="F4701" t="e">
        <f>IF(E4701="ORG 6 / ORG 1",_xlfn.XLOOKUP(D4701,'Zip Code Lookup'!$A$115:$A$148,'Zip Code Lookup'!$C$115:$C$148,"ORG 1"),"N/A")</f>
        <v>#N/A</v>
      </c>
    </row>
    <row r="4702" spans="5:6" x14ac:dyDescent="0.25">
      <c r="E4702" t="e">
        <f>_xlfn.XLOOKUP(_xlfn.XLOOKUP(D4702,'Zip Code Lookup'!$F$29:$F$1276,'Zip Code Lookup'!$G$29:$G$1276),'Data Entry'!$AC$2:$AC$85,'Data Entry'!$AD$2:$AD$85,"Not Found")</f>
        <v>#N/A</v>
      </c>
      <c r="F4702" t="e">
        <f>IF(E4702="ORG 6 / ORG 1",_xlfn.XLOOKUP(D4702,'Zip Code Lookup'!$A$115:$A$148,'Zip Code Lookup'!$C$115:$C$148,"ORG 1"),"N/A")</f>
        <v>#N/A</v>
      </c>
    </row>
    <row r="4703" spans="5:6" x14ac:dyDescent="0.25">
      <c r="E4703" t="e">
        <f>_xlfn.XLOOKUP(_xlfn.XLOOKUP(D4703,'Zip Code Lookup'!$F$29:$F$1276,'Zip Code Lookup'!$G$29:$G$1276),'Data Entry'!$AC$2:$AC$85,'Data Entry'!$AD$2:$AD$85,"Not Found")</f>
        <v>#N/A</v>
      </c>
      <c r="F4703" t="e">
        <f>IF(E4703="ORG 6 / ORG 1",_xlfn.XLOOKUP(D4703,'Zip Code Lookup'!$A$115:$A$148,'Zip Code Lookup'!$C$115:$C$148,"ORG 1"),"N/A")</f>
        <v>#N/A</v>
      </c>
    </row>
    <row r="4704" spans="5:6" x14ac:dyDescent="0.25">
      <c r="E4704" t="e">
        <f>_xlfn.XLOOKUP(_xlfn.XLOOKUP(D4704,'Zip Code Lookup'!$F$29:$F$1276,'Zip Code Lookup'!$G$29:$G$1276),'Data Entry'!$AC$2:$AC$85,'Data Entry'!$AD$2:$AD$85,"Not Found")</f>
        <v>#N/A</v>
      </c>
      <c r="F4704" t="e">
        <f>IF(E4704="ORG 6 / ORG 1",_xlfn.XLOOKUP(D4704,'Zip Code Lookup'!$A$115:$A$148,'Zip Code Lookup'!$C$115:$C$148,"ORG 1"),"N/A")</f>
        <v>#N/A</v>
      </c>
    </row>
    <row r="4705" spans="5:6" x14ac:dyDescent="0.25">
      <c r="E4705" t="e">
        <f>_xlfn.XLOOKUP(_xlfn.XLOOKUP(D4705,'Zip Code Lookup'!$F$29:$F$1276,'Zip Code Lookup'!$G$29:$G$1276),'Data Entry'!$AC$2:$AC$85,'Data Entry'!$AD$2:$AD$85,"Not Found")</f>
        <v>#N/A</v>
      </c>
      <c r="F4705" t="e">
        <f>IF(E4705="ORG 6 / ORG 1",_xlfn.XLOOKUP(D4705,'Zip Code Lookup'!$A$115:$A$148,'Zip Code Lookup'!$C$115:$C$148,"ORG 1"),"N/A")</f>
        <v>#N/A</v>
      </c>
    </row>
    <row r="4706" spans="5:6" x14ac:dyDescent="0.25">
      <c r="E4706" t="e">
        <f>_xlfn.XLOOKUP(_xlfn.XLOOKUP(D4706,'Zip Code Lookup'!$F$29:$F$1276,'Zip Code Lookup'!$G$29:$G$1276),'Data Entry'!$AC$2:$AC$85,'Data Entry'!$AD$2:$AD$85,"Not Found")</f>
        <v>#N/A</v>
      </c>
      <c r="F4706" t="e">
        <f>IF(E4706="ORG 6 / ORG 1",_xlfn.XLOOKUP(D4706,'Zip Code Lookup'!$A$115:$A$148,'Zip Code Lookup'!$C$115:$C$148,"ORG 1"),"N/A")</f>
        <v>#N/A</v>
      </c>
    </row>
    <row r="4707" spans="5:6" x14ac:dyDescent="0.25">
      <c r="E4707" t="e">
        <f>_xlfn.XLOOKUP(_xlfn.XLOOKUP(D4707,'Zip Code Lookup'!$F$29:$F$1276,'Zip Code Lookup'!$G$29:$G$1276),'Data Entry'!$AC$2:$AC$85,'Data Entry'!$AD$2:$AD$85,"Not Found")</f>
        <v>#N/A</v>
      </c>
      <c r="F4707" t="e">
        <f>IF(E4707="ORG 6 / ORG 1",_xlfn.XLOOKUP(D4707,'Zip Code Lookup'!$A$115:$A$148,'Zip Code Lookup'!$C$115:$C$148,"ORG 1"),"N/A")</f>
        <v>#N/A</v>
      </c>
    </row>
    <row r="4708" spans="5:6" x14ac:dyDescent="0.25">
      <c r="E4708" t="e">
        <f>_xlfn.XLOOKUP(_xlfn.XLOOKUP(D4708,'Zip Code Lookup'!$F$29:$F$1276,'Zip Code Lookup'!$G$29:$G$1276),'Data Entry'!$AC$2:$AC$85,'Data Entry'!$AD$2:$AD$85,"Not Found")</f>
        <v>#N/A</v>
      </c>
      <c r="F4708" t="e">
        <f>IF(E4708="ORG 6 / ORG 1",_xlfn.XLOOKUP(D4708,'Zip Code Lookup'!$A$115:$A$148,'Zip Code Lookup'!$C$115:$C$148,"ORG 1"),"N/A")</f>
        <v>#N/A</v>
      </c>
    </row>
    <row r="4709" spans="5:6" x14ac:dyDescent="0.25">
      <c r="E4709" t="e">
        <f>_xlfn.XLOOKUP(_xlfn.XLOOKUP(D4709,'Zip Code Lookup'!$F$29:$F$1276,'Zip Code Lookup'!$G$29:$G$1276),'Data Entry'!$AC$2:$AC$85,'Data Entry'!$AD$2:$AD$85,"Not Found")</f>
        <v>#N/A</v>
      </c>
      <c r="F4709" t="e">
        <f>IF(E4709="ORG 6 / ORG 1",_xlfn.XLOOKUP(D4709,'Zip Code Lookup'!$A$115:$A$148,'Zip Code Lookup'!$C$115:$C$148,"ORG 1"),"N/A")</f>
        <v>#N/A</v>
      </c>
    </row>
    <row r="4710" spans="5:6" x14ac:dyDescent="0.25">
      <c r="E4710" t="e">
        <f>_xlfn.XLOOKUP(_xlfn.XLOOKUP(D4710,'Zip Code Lookup'!$F$29:$F$1276,'Zip Code Lookup'!$G$29:$G$1276),'Data Entry'!$AC$2:$AC$85,'Data Entry'!$AD$2:$AD$85,"Not Found")</f>
        <v>#N/A</v>
      </c>
      <c r="F4710" t="e">
        <f>IF(E4710="ORG 6 / ORG 1",_xlfn.XLOOKUP(D4710,'Zip Code Lookup'!$A$115:$A$148,'Zip Code Lookup'!$C$115:$C$148,"ORG 1"),"N/A")</f>
        <v>#N/A</v>
      </c>
    </row>
    <row r="4711" spans="5:6" x14ac:dyDescent="0.25">
      <c r="E4711" t="e">
        <f>_xlfn.XLOOKUP(_xlfn.XLOOKUP(D4711,'Zip Code Lookup'!$F$29:$F$1276,'Zip Code Lookup'!$G$29:$G$1276),'Data Entry'!$AC$2:$AC$85,'Data Entry'!$AD$2:$AD$85,"Not Found")</f>
        <v>#N/A</v>
      </c>
      <c r="F4711" t="e">
        <f>IF(E4711="ORG 6 / ORG 1",_xlfn.XLOOKUP(D4711,'Zip Code Lookup'!$A$115:$A$148,'Zip Code Lookup'!$C$115:$C$148,"ORG 1"),"N/A")</f>
        <v>#N/A</v>
      </c>
    </row>
    <row r="4712" spans="5:6" x14ac:dyDescent="0.25">
      <c r="E4712" t="e">
        <f>_xlfn.XLOOKUP(_xlfn.XLOOKUP(D4712,'Zip Code Lookup'!$F$29:$F$1276,'Zip Code Lookup'!$G$29:$G$1276),'Data Entry'!$AC$2:$AC$85,'Data Entry'!$AD$2:$AD$85,"Not Found")</f>
        <v>#N/A</v>
      </c>
      <c r="F4712" t="e">
        <f>IF(E4712="ORG 6 / ORG 1",_xlfn.XLOOKUP(D4712,'Zip Code Lookup'!$A$115:$A$148,'Zip Code Lookup'!$C$115:$C$148,"ORG 1"),"N/A")</f>
        <v>#N/A</v>
      </c>
    </row>
    <row r="4713" spans="5:6" x14ac:dyDescent="0.25">
      <c r="E4713" t="e">
        <f>_xlfn.XLOOKUP(_xlfn.XLOOKUP(D4713,'Zip Code Lookup'!$F$29:$F$1276,'Zip Code Lookup'!$G$29:$G$1276),'Data Entry'!$AC$2:$AC$85,'Data Entry'!$AD$2:$AD$85,"Not Found")</f>
        <v>#N/A</v>
      </c>
      <c r="F4713" t="e">
        <f>IF(E4713="ORG 6 / ORG 1",_xlfn.XLOOKUP(D4713,'Zip Code Lookup'!$A$115:$A$148,'Zip Code Lookup'!$C$115:$C$148,"ORG 1"),"N/A")</f>
        <v>#N/A</v>
      </c>
    </row>
    <row r="4714" spans="5:6" x14ac:dyDescent="0.25">
      <c r="E4714" t="e">
        <f>_xlfn.XLOOKUP(_xlfn.XLOOKUP(D4714,'Zip Code Lookup'!$F$29:$F$1276,'Zip Code Lookup'!$G$29:$G$1276),'Data Entry'!$AC$2:$AC$85,'Data Entry'!$AD$2:$AD$85,"Not Found")</f>
        <v>#N/A</v>
      </c>
      <c r="F4714" t="e">
        <f>IF(E4714="ORG 6 / ORG 1",_xlfn.XLOOKUP(D4714,'Zip Code Lookup'!$A$115:$A$148,'Zip Code Lookup'!$C$115:$C$148,"ORG 1"),"N/A")</f>
        <v>#N/A</v>
      </c>
    </row>
    <row r="4715" spans="5:6" x14ac:dyDescent="0.25">
      <c r="E4715" t="e">
        <f>_xlfn.XLOOKUP(_xlfn.XLOOKUP(D4715,'Zip Code Lookup'!$F$29:$F$1276,'Zip Code Lookup'!$G$29:$G$1276),'Data Entry'!$AC$2:$AC$85,'Data Entry'!$AD$2:$AD$85,"Not Found")</f>
        <v>#N/A</v>
      </c>
      <c r="F4715" t="e">
        <f>IF(E4715="ORG 6 / ORG 1",_xlfn.XLOOKUP(D4715,'Zip Code Lookup'!$A$115:$A$148,'Zip Code Lookup'!$C$115:$C$148,"ORG 1"),"N/A")</f>
        <v>#N/A</v>
      </c>
    </row>
    <row r="4716" spans="5:6" x14ac:dyDescent="0.25">
      <c r="E4716" t="e">
        <f>_xlfn.XLOOKUP(_xlfn.XLOOKUP(D4716,'Zip Code Lookup'!$F$29:$F$1276,'Zip Code Lookup'!$G$29:$G$1276),'Data Entry'!$AC$2:$AC$85,'Data Entry'!$AD$2:$AD$85,"Not Found")</f>
        <v>#N/A</v>
      </c>
      <c r="F4716" t="e">
        <f>IF(E4716="ORG 6 / ORG 1",_xlfn.XLOOKUP(D4716,'Zip Code Lookup'!$A$115:$A$148,'Zip Code Lookup'!$C$115:$C$148,"ORG 1"),"N/A")</f>
        <v>#N/A</v>
      </c>
    </row>
    <row r="4717" spans="5:6" x14ac:dyDescent="0.25">
      <c r="E4717" t="e">
        <f>_xlfn.XLOOKUP(_xlfn.XLOOKUP(D4717,'Zip Code Lookup'!$F$29:$F$1276,'Zip Code Lookup'!$G$29:$G$1276),'Data Entry'!$AC$2:$AC$85,'Data Entry'!$AD$2:$AD$85,"Not Found")</f>
        <v>#N/A</v>
      </c>
      <c r="F4717" t="e">
        <f>IF(E4717="ORG 6 / ORG 1",_xlfn.XLOOKUP(D4717,'Zip Code Lookup'!$A$115:$A$148,'Zip Code Lookup'!$C$115:$C$148,"ORG 1"),"N/A")</f>
        <v>#N/A</v>
      </c>
    </row>
    <row r="4718" spans="5:6" x14ac:dyDescent="0.25">
      <c r="E4718" t="e">
        <f>_xlfn.XLOOKUP(_xlfn.XLOOKUP(D4718,'Zip Code Lookup'!$F$29:$F$1276,'Zip Code Lookup'!$G$29:$G$1276),'Data Entry'!$AC$2:$AC$85,'Data Entry'!$AD$2:$AD$85,"Not Found")</f>
        <v>#N/A</v>
      </c>
      <c r="F4718" t="e">
        <f>IF(E4718="ORG 6 / ORG 1",_xlfn.XLOOKUP(D4718,'Zip Code Lookup'!$A$115:$A$148,'Zip Code Lookup'!$C$115:$C$148,"ORG 1"),"N/A")</f>
        <v>#N/A</v>
      </c>
    </row>
    <row r="4719" spans="5:6" x14ac:dyDescent="0.25">
      <c r="E4719" t="e">
        <f>_xlfn.XLOOKUP(_xlfn.XLOOKUP(D4719,'Zip Code Lookup'!$F$29:$F$1276,'Zip Code Lookup'!$G$29:$G$1276),'Data Entry'!$AC$2:$AC$85,'Data Entry'!$AD$2:$AD$85,"Not Found")</f>
        <v>#N/A</v>
      </c>
      <c r="F4719" t="e">
        <f>IF(E4719="ORG 6 / ORG 1",_xlfn.XLOOKUP(D4719,'Zip Code Lookup'!$A$115:$A$148,'Zip Code Lookup'!$C$115:$C$148,"ORG 1"),"N/A")</f>
        <v>#N/A</v>
      </c>
    </row>
    <row r="4720" spans="5:6" x14ac:dyDescent="0.25">
      <c r="E4720" t="e">
        <f>_xlfn.XLOOKUP(_xlfn.XLOOKUP(D4720,'Zip Code Lookup'!$F$29:$F$1276,'Zip Code Lookup'!$G$29:$G$1276),'Data Entry'!$AC$2:$AC$85,'Data Entry'!$AD$2:$AD$85,"Not Found")</f>
        <v>#N/A</v>
      </c>
      <c r="F4720" t="e">
        <f>IF(E4720="ORG 6 / ORG 1",_xlfn.XLOOKUP(D4720,'Zip Code Lookup'!$A$115:$A$148,'Zip Code Lookup'!$C$115:$C$148,"ORG 1"),"N/A")</f>
        <v>#N/A</v>
      </c>
    </row>
    <row r="4721" spans="5:6" x14ac:dyDescent="0.25">
      <c r="E4721" t="e">
        <f>_xlfn.XLOOKUP(_xlfn.XLOOKUP(D4721,'Zip Code Lookup'!$F$29:$F$1276,'Zip Code Lookup'!$G$29:$G$1276),'Data Entry'!$AC$2:$AC$85,'Data Entry'!$AD$2:$AD$85,"Not Found")</f>
        <v>#N/A</v>
      </c>
      <c r="F4721" t="e">
        <f>IF(E4721="ORG 6 / ORG 1",_xlfn.XLOOKUP(D4721,'Zip Code Lookup'!$A$115:$A$148,'Zip Code Lookup'!$C$115:$C$148,"ORG 1"),"N/A")</f>
        <v>#N/A</v>
      </c>
    </row>
    <row r="4722" spans="5:6" x14ac:dyDescent="0.25">
      <c r="E4722" t="e">
        <f>_xlfn.XLOOKUP(_xlfn.XLOOKUP(D4722,'Zip Code Lookup'!$F$29:$F$1276,'Zip Code Lookup'!$G$29:$G$1276),'Data Entry'!$AC$2:$AC$85,'Data Entry'!$AD$2:$AD$85,"Not Found")</f>
        <v>#N/A</v>
      </c>
      <c r="F4722" t="e">
        <f>IF(E4722="ORG 6 / ORG 1",_xlfn.XLOOKUP(D4722,'Zip Code Lookup'!$A$115:$A$148,'Zip Code Lookup'!$C$115:$C$148,"ORG 1"),"N/A")</f>
        <v>#N/A</v>
      </c>
    </row>
    <row r="4723" spans="5:6" x14ac:dyDescent="0.25">
      <c r="E4723" t="e">
        <f>_xlfn.XLOOKUP(_xlfn.XLOOKUP(D4723,'Zip Code Lookup'!$F$29:$F$1276,'Zip Code Lookup'!$G$29:$G$1276),'Data Entry'!$AC$2:$AC$85,'Data Entry'!$AD$2:$AD$85,"Not Found")</f>
        <v>#N/A</v>
      </c>
      <c r="F4723" t="e">
        <f>IF(E4723="ORG 6 / ORG 1",_xlfn.XLOOKUP(D4723,'Zip Code Lookup'!$A$115:$A$148,'Zip Code Lookup'!$C$115:$C$148,"ORG 1"),"N/A")</f>
        <v>#N/A</v>
      </c>
    </row>
    <row r="4724" spans="5:6" x14ac:dyDescent="0.25">
      <c r="E4724" t="e">
        <f>_xlfn.XLOOKUP(_xlfn.XLOOKUP(D4724,'Zip Code Lookup'!$F$29:$F$1276,'Zip Code Lookup'!$G$29:$G$1276),'Data Entry'!$AC$2:$AC$85,'Data Entry'!$AD$2:$AD$85,"Not Found")</f>
        <v>#N/A</v>
      </c>
      <c r="F4724" t="e">
        <f>IF(E4724="ORG 6 / ORG 1",_xlfn.XLOOKUP(D4724,'Zip Code Lookup'!$A$115:$A$148,'Zip Code Lookup'!$C$115:$C$148,"ORG 1"),"N/A")</f>
        <v>#N/A</v>
      </c>
    </row>
    <row r="4725" spans="5:6" x14ac:dyDescent="0.25">
      <c r="E4725" t="e">
        <f>_xlfn.XLOOKUP(_xlfn.XLOOKUP(D4725,'Zip Code Lookup'!$F$29:$F$1276,'Zip Code Lookup'!$G$29:$G$1276),'Data Entry'!$AC$2:$AC$85,'Data Entry'!$AD$2:$AD$85,"Not Found")</f>
        <v>#N/A</v>
      </c>
      <c r="F4725" t="e">
        <f>IF(E4725="ORG 6 / ORG 1",_xlfn.XLOOKUP(D4725,'Zip Code Lookup'!$A$115:$A$148,'Zip Code Lookup'!$C$115:$C$148,"ORG 1"),"N/A")</f>
        <v>#N/A</v>
      </c>
    </row>
    <row r="4726" spans="5:6" x14ac:dyDescent="0.25">
      <c r="E4726" t="e">
        <f>_xlfn.XLOOKUP(_xlfn.XLOOKUP(D4726,'Zip Code Lookup'!$F$29:$F$1276,'Zip Code Lookup'!$G$29:$G$1276),'Data Entry'!$AC$2:$AC$85,'Data Entry'!$AD$2:$AD$85,"Not Found")</f>
        <v>#N/A</v>
      </c>
      <c r="F4726" t="e">
        <f>IF(E4726="ORG 6 / ORG 1",_xlfn.XLOOKUP(D4726,'Zip Code Lookup'!$A$115:$A$148,'Zip Code Lookup'!$C$115:$C$148,"ORG 1"),"N/A")</f>
        <v>#N/A</v>
      </c>
    </row>
    <row r="4727" spans="5:6" x14ac:dyDescent="0.25">
      <c r="E4727" t="e">
        <f>_xlfn.XLOOKUP(_xlfn.XLOOKUP(D4727,'Zip Code Lookup'!$F$29:$F$1276,'Zip Code Lookup'!$G$29:$G$1276),'Data Entry'!$AC$2:$AC$85,'Data Entry'!$AD$2:$AD$85,"Not Found")</f>
        <v>#N/A</v>
      </c>
      <c r="F4727" t="e">
        <f>IF(E4727="ORG 6 / ORG 1",_xlfn.XLOOKUP(D4727,'Zip Code Lookup'!$A$115:$A$148,'Zip Code Lookup'!$C$115:$C$148,"ORG 1"),"N/A")</f>
        <v>#N/A</v>
      </c>
    </row>
    <row r="4728" spans="5:6" x14ac:dyDescent="0.25">
      <c r="E4728" t="e">
        <f>_xlfn.XLOOKUP(_xlfn.XLOOKUP(D4728,'Zip Code Lookup'!$F$29:$F$1276,'Zip Code Lookup'!$G$29:$G$1276),'Data Entry'!$AC$2:$AC$85,'Data Entry'!$AD$2:$AD$85,"Not Found")</f>
        <v>#N/A</v>
      </c>
      <c r="F4728" t="e">
        <f>IF(E4728="ORG 6 / ORG 1",_xlfn.XLOOKUP(D4728,'Zip Code Lookup'!$A$115:$A$148,'Zip Code Lookup'!$C$115:$C$148,"ORG 1"),"N/A")</f>
        <v>#N/A</v>
      </c>
    </row>
    <row r="4729" spans="5:6" x14ac:dyDescent="0.25">
      <c r="E4729" t="e">
        <f>_xlfn.XLOOKUP(_xlfn.XLOOKUP(D4729,'Zip Code Lookup'!$F$29:$F$1276,'Zip Code Lookup'!$G$29:$G$1276),'Data Entry'!$AC$2:$AC$85,'Data Entry'!$AD$2:$AD$85,"Not Found")</f>
        <v>#N/A</v>
      </c>
      <c r="F4729" t="e">
        <f>IF(E4729="ORG 6 / ORG 1",_xlfn.XLOOKUP(D4729,'Zip Code Lookup'!$A$115:$A$148,'Zip Code Lookup'!$C$115:$C$148,"ORG 1"),"N/A")</f>
        <v>#N/A</v>
      </c>
    </row>
    <row r="4730" spans="5:6" x14ac:dyDescent="0.25">
      <c r="E4730" t="e">
        <f>_xlfn.XLOOKUP(_xlfn.XLOOKUP(D4730,'Zip Code Lookup'!$F$29:$F$1276,'Zip Code Lookup'!$G$29:$G$1276),'Data Entry'!$AC$2:$AC$85,'Data Entry'!$AD$2:$AD$85,"Not Found")</f>
        <v>#N/A</v>
      </c>
      <c r="F4730" t="e">
        <f>IF(E4730="ORG 6 / ORG 1",_xlfn.XLOOKUP(D4730,'Zip Code Lookup'!$A$115:$A$148,'Zip Code Lookup'!$C$115:$C$148,"ORG 1"),"N/A")</f>
        <v>#N/A</v>
      </c>
    </row>
    <row r="4731" spans="5:6" x14ac:dyDescent="0.25">
      <c r="E4731" t="e">
        <f>_xlfn.XLOOKUP(_xlfn.XLOOKUP(D4731,'Zip Code Lookup'!$F$29:$F$1276,'Zip Code Lookup'!$G$29:$G$1276),'Data Entry'!$AC$2:$AC$85,'Data Entry'!$AD$2:$AD$85,"Not Found")</f>
        <v>#N/A</v>
      </c>
      <c r="F4731" t="e">
        <f>IF(E4731="ORG 6 / ORG 1",_xlfn.XLOOKUP(D4731,'Zip Code Lookup'!$A$115:$A$148,'Zip Code Lookup'!$C$115:$C$148,"ORG 1"),"N/A")</f>
        <v>#N/A</v>
      </c>
    </row>
    <row r="4732" spans="5:6" x14ac:dyDescent="0.25">
      <c r="E4732" t="e">
        <f>_xlfn.XLOOKUP(_xlfn.XLOOKUP(D4732,'Zip Code Lookup'!$F$29:$F$1276,'Zip Code Lookup'!$G$29:$G$1276),'Data Entry'!$AC$2:$AC$85,'Data Entry'!$AD$2:$AD$85,"Not Found")</f>
        <v>#N/A</v>
      </c>
      <c r="F4732" t="e">
        <f>IF(E4732="ORG 6 / ORG 1",_xlfn.XLOOKUP(D4732,'Zip Code Lookup'!$A$115:$A$148,'Zip Code Lookup'!$C$115:$C$148,"ORG 1"),"N/A")</f>
        <v>#N/A</v>
      </c>
    </row>
    <row r="4733" spans="5:6" x14ac:dyDescent="0.25">
      <c r="E4733" t="e">
        <f>_xlfn.XLOOKUP(_xlfn.XLOOKUP(D4733,'Zip Code Lookup'!$F$29:$F$1276,'Zip Code Lookup'!$G$29:$G$1276),'Data Entry'!$AC$2:$AC$85,'Data Entry'!$AD$2:$AD$85,"Not Found")</f>
        <v>#N/A</v>
      </c>
      <c r="F4733" t="e">
        <f>IF(E4733="ORG 6 / ORG 1",_xlfn.XLOOKUP(D4733,'Zip Code Lookup'!$A$115:$A$148,'Zip Code Lookup'!$C$115:$C$148,"ORG 1"),"N/A")</f>
        <v>#N/A</v>
      </c>
    </row>
    <row r="4734" spans="5:6" x14ac:dyDescent="0.25">
      <c r="E4734" t="e">
        <f>_xlfn.XLOOKUP(_xlfn.XLOOKUP(D4734,'Zip Code Lookup'!$F$29:$F$1276,'Zip Code Lookup'!$G$29:$G$1276),'Data Entry'!$AC$2:$AC$85,'Data Entry'!$AD$2:$AD$85,"Not Found")</f>
        <v>#N/A</v>
      </c>
      <c r="F4734" t="e">
        <f>IF(E4734="ORG 6 / ORG 1",_xlfn.XLOOKUP(D4734,'Zip Code Lookup'!$A$115:$A$148,'Zip Code Lookup'!$C$115:$C$148,"ORG 1"),"N/A")</f>
        <v>#N/A</v>
      </c>
    </row>
    <row r="4735" spans="5:6" x14ac:dyDescent="0.25">
      <c r="E4735" t="e">
        <f>_xlfn.XLOOKUP(_xlfn.XLOOKUP(D4735,'Zip Code Lookup'!$F$29:$F$1276,'Zip Code Lookup'!$G$29:$G$1276),'Data Entry'!$AC$2:$AC$85,'Data Entry'!$AD$2:$AD$85,"Not Found")</f>
        <v>#N/A</v>
      </c>
      <c r="F4735" t="e">
        <f>IF(E4735="ORG 6 / ORG 1",_xlfn.XLOOKUP(D4735,'Zip Code Lookup'!$A$115:$A$148,'Zip Code Lookup'!$C$115:$C$148,"ORG 1"),"N/A")</f>
        <v>#N/A</v>
      </c>
    </row>
    <row r="4736" spans="5:6" x14ac:dyDescent="0.25">
      <c r="E4736" t="e">
        <f>_xlfn.XLOOKUP(_xlfn.XLOOKUP(D4736,'Zip Code Lookup'!$F$29:$F$1276,'Zip Code Lookup'!$G$29:$G$1276),'Data Entry'!$AC$2:$AC$85,'Data Entry'!$AD$2:$AD$85,"Not Found")</f>
        <v>#N/A</v>
      </c>
      <c r="F4736" t="e">
        <f>IF(E4736="ORG 6 / ORG 1",_xlfn.XLOOKUP(D4736,'Zip Code Lookup'!$A$115:$A$148,'Zip Code Lookup'!$C$115:$C$148,"ORG 1"),"N/A")</f>
        <v>#N/A</v>
      </c>
    </row>
    <row r="4737" spans="5:6" x14ac:dyDescent="0.25">
      <c r="E4737" t="e">
        <f>_xlfn.XLOOKUP(_xlfn.XLOOKUP(D4737,'Zip Code Lookup'!$F$29:$F$1276,'Zip Code Lookup'!$G$29:$G$1276),'Data Entry'!$AC$2:$AC$85,'Data Entry'!$AD$2:$AD$85,"Not Found")</f>
        <v>#N/A</v>
      </c>
      <c r="F4737" t="e">
        <f>IF(E4737="ORG 6 / ORG 1",_xlfn.XLOOKUP(D4737,'Zip Code Lookup'!$A$115:$A$148,'Zip Code Lookup'!$C$115:$C$148,"ORG 1"),"N/A")</f>
        <v>#N/A</v>
      </c>
    </row>
    <row r="4738" spans="5:6" x14ac:dyDescent="0.25">
      <c r="E4738" t="e">
        <f>_xlfn.XLOOKUP(_xlfn.XLOOKUP(D4738,'Zip Code Lookup'!$F$29:$F$1276,'Zip Code Lookup'!$G$29:$G$1276),'Data Entry'!$AC$2:$AC$85,'Data Entry'!$AD$2:$AD$85,"Not Found")</f>
        <v>#N/A</v>
      </c>
      <c r="F4738" t="e">
        <f>IF(E4738="ORG 6 / ORG 1",_xlfn.XLOOKUP(D4738,'Zip Code Lookup'!$A$115:$A$148,'Zip Code Lookup'!$C$115:$C$148,"ORG 1"),"N/A")</f>
        <v>#N/A</v>
      </c>
    </row>
    <row r="4739" spans="5:6" x14ac:dyDescent="0.25">
      <c r="E4739" t="e">
        <f>_xlfn.XLOOKUP(_xlfn.XLOOKUP(D4739,'Zip Code Lookup'!$F$29:$F$1276,'Zip Code Lookup'!$G$29:$G$1276),'Data Entry'!$AC$2:$AC$85,'Data Entry'!$AD$2:$AD$85,"Not Found")</f>
        <v>#N/A</v>
      </c>
      <c r="F4739" t="e">
        <f>IF(E4739="ORG 6 / ORG 1",_xlfn.XLOOKUP(D4739,'Zip Code Lookup'!$A$115:$A$148,'Zip Code Lookup'!$C$115:$C$148,"ORG 1"),"N/A")</f>
        <v>#N/A</v>
      </c>
    </row>
    <row r="4740" spans="5:6" x14ac:dyDescent="0.25">
      <c r="E4740" t="e">
        <f>_xlfn.XLOOKUP(_xlfn.XLOOKUP(D4740,'Zip Code Lookup'!$F$29:$F$1276,'Zip Code Lookup'!$G$29:$G$1276),'Data Entry'!$AC$2:$AC$85,'Data Entry'!$AD$2:$AD$85,"Not Found")</f>
        <v>#N/A</v>
      </c>
      <c r="F4740" t="e">
        <f>IF(E4740="ORG 6 / ORG 1",_xlfn.XLOOKUP(D4740,'Zip Code Lookup'!$A$115:$A$148,'Zip Code Lookup'!$C$115:$C$148,"ORG 1"),"N/A")</f>
        <v>#N/A</v>
      </c>
    </row>
    <row r="4741" spans="5:6" x14ac:dyDescent="0.25">
      <c r="E4741" t="e">
        <f>_xlfn.XLOOKUP(_xlfn.XLOOKUP(D4741,'Zip Code Lookup'!$F$29:$F$1276,'Zip Code Lookup'!$G$29:$G$1276),'Data Entry'!$AC$2:$AC$85,'Data Entry'!$AD$2:$AD$85,"Not Found")</f>
        <v>#N/A</v>
      </c>
      <c r="F4741" t="e">
        <f>IF(E4741="ORG 6 / ORG 1",_xlfn.XLOOKUP(D4741,'Zip Code Lookup'!$A$115:$A$148,'Zip Code Lookup'!$C$115:$C$148,"ORG 1"),"N/A")</f>
        <v>#N/A</v>
      </c>
    </row>
    <row r="4742" spans="5:6" x14ac:dyDescent="0.25">
      <c r="E4742" t="e">
        <f>_xlfn.XLOOKUP(_xlfn.XLOOKUP(D4742,'Zip Code Lookup'!$F$29:$F$1276,'Zip Code Lookup'!$G$29:$G$1276),'Data Entry'!$AC$2:$AC$85,'Data Entry'!$AD$2:$AD$85,"Not Found")</f>
        <v>#N/A</v>
      </c>
      <c r="F4742" t="e">
        <f>IF(E4742="ORG 6 / ORG 1",_xlfn.XLOOKUP(D4742,'Zip Code Lookup'!$A$115:$A$148,'Zip Code Lookup'!$C$115:$C$148,"ORG 1"),"N/A")</f>
        <v>#N/A</v>
      </c>
    </row>
    <row r="4743" spans="5:6" x14ac:dyDescent="0.25">
      <c r="E4743" t="e">
        <f>_xlfn.XLOOKUP(_xlfn.XLOOKUP(D4743,'Zip Code Lookup'!$F$29:$F$1276,'Zip Code Lookup'!$G$29:$G$1276),'Data Entry'!$AC$2:$AC$85,'Data Entry'!$AD$2:$AD$85,"Not Found")</f>
        <v>#N/A</v>
      </c>
      <c r="F4743" t="e">
        <f>IF(E4743="ORG 6 / ORG 1",_xlfn.XLOOKUP(D4743,'Zip Code Lookup'!$A$115:$A$148,'Zip Code Lookup'!$C$115:$C$148,"ORG 1"),"N/A")</f>
        <v>#N/A</v>
      </c>
    </row>
    <row r="4744" spans="5:6" x14ac:dyDescent="0.25">
      <c r="E4744" t="e">
        <f>_xlfn.XLOOKUP(_xlfn.XLOOKUP(D4744,'Zip Code Lookup'!$F$29:$F$1276,'Zip Code Lookup'!$G$29:$G$1276),'Data Entry'!$AC$2:$AC$85,'Data Entry'!$AD$2:$AD$85,"Not Found")</f>
        <v>#N/A</v>
      </c>
      <c r="F4744" t="e">
        <f>IF(E4744="ORG 6 / ORG 1",_xlfn.XLOOKUP(D4744,'Zip Code Lookup'!$A$115:$A$148,'Zip Code Lookup'!$C$115:$C$148,"ORG 1"),"N/A")</f>
        <v>#N/A</v>
      </c>
    </row>
    <row r="4745" spans="5:6" x14ac:dyDescent="0.25">
      <c r="E4745" t="e">
        <f>_xlfn.XLOOKUP(_xlfn.XLOOKUP(D4745,'Zip Code Lookup'!$F$29:$F$1276,'Zip Code Lookup'!$G$29:$G$1276),'Data Entry'!$AC$2:$AC$85,'Data Entry'!$AD$2:$AD$85,"Not Found")</f>
        <v>#N/A</v>
      </c>
      <c r="F4745" t="e">
        <f>IF(E4745="ORG 6 / ORG 1",_xlfn.XLOOKUP(D4745,'Zip Code Lookup'!$A$115:$A$148,'Zip Code Lookup'!$C$115:$C$148,"ORG 1"),"N/A")</f>
        <v>#N/A</v>
      </c>
    </row>
    <row r="4746" spans="5:6" x14ac:dyDescent="0.25">
      <c r="E4746" t="e">
        <f>_xlfn.XLOOKUP(_xlfn.XLOOKUP(D4746,'Zip Code Lookup'!$F$29:$F$1276,'Zip Code Lookup'!$G$29:$G$1276),'Data Entry'!$AC$2:$AC$85,'Data Entry'!$AD$2:$AD$85,"Not Found")</f>
        <v>#N/A</v>
      </c>
      <c r="F4746" t="e">
        <f>IF(E4746="ORG 6 / ORG 1",_xlfn.XLOOKUP(D4746,'Zip Code Lookup'!$A$115:$A$148,'Zip Code Lookup'!$C$115:$C$148,"ORG 1"),"N/A")</f>
        <v>#N/A</v>
      </c>
    </row>
    <row r="4747" spans="5:6" x14ac:dyDescent="0.25">
      <c r="E4747" t="e">
        <f>_xlfn.XLOOKUP(_xlfn.XLOOKUP(D4747,'Zip Code Lookup'!$F$29:$F$1276,'Zip Code Lookup'!$G$29:$G$1276),'Data Entry'!$AC$2:$AC$85,'Data Entry'!$AD$2:$AD$85,"Not Found")</f>
        <v>#N/A</v>
      </c>
      <c r="F4747" t="e">
        <f>IF(E4747="ORG 6 / ORG 1",_xlfn.XLOOKUP(D4747,'Zip Code Lookup'!$A$115:$A$148,'Zip Code Lookup'!$C$115:$C$148,"ORG 1"),"N/A")</f>
        <v>#N/A</v>
      </c>
    </row>
    <row r="4748" spans="5:6" x14ac:dyDescent="0.25">
      <c r="E4748" t="e">
        <f>_xlfn.XLOOKUP(_xlfn.XLOOKUP(D4748,'Zip Code Lookup'!$F$29:$F$1276,'Zip Code Lookup'!$G$29:$G$1276),'Data Entry'!$AC$2:$AC$85,'Data Entry'!$AD$2:$AD$85,"Not Found")</f>
        <v>#N/A</v>
      </c>
      <c r="F4748" t="e">
        <f>IF(E4748="ORG 6 / ORG 1",_xlfn.XLOOKUP(D4748,'Zip Code Lookup'!$A$115:$A$148,'Zip Code Lookup'!$C$115:$C$148,"ORG 1"),"N/A")</f>
        <v>#N/A</v>
      </c>
    </row>
    <row r="4749" spans="5:6" x14ac:dyDescent="0.25">
      <c r="E4749" t="e">
        <f>_xlfn.XLOOKUP(_xlfn.XLOOKUP(D4749,'Zip Code Lookup'!$F$29:$F$1276,'Zip Code Lookup'!$G$29:$G$1276),'Data Entry'!$AC$2:$AC$85,'Data Entry'!$AD$2:$AD$85,"Not Found")</f>
        <v>#N/A</v>
      </c>
      <c r="F4749" t="e">
        <f>IF(E4749="ORG 6 / ORG 1",_xlfn.XLOOKUP(D4749,'Zip Code Lookup'!$A$115:$A$148,'Zip Code Lookup'!$C$115:$C$148,"ORG 1"),"N/A")</f>
        <v>#N/A</v>
      </c>
    </row>
    <row r="4750" spans="5:6" x14ac:dyDescent="0.25">
      <c r="E4750" t="e">
        <f>_xlfn.XLOOKUP(_xlfn.XLOOKUP(D4750,'Zip Code Lookup'!$F$29:$F$1276,'Zip Code Lookup'!$G$29:$G$1276),'Data Entry'!$AC$2:$AC$85,'Data Entry'!$AD$2:$AD$85,"Not Found")</f>
        <v>#N/A</v>
      </c>
      <c r="F4750" t="e">
        <f>IF(E4750="ORG 6 / ORG 1",_xlfn.XLOOKUP(D4750,'Zip Code Lookup'!$A$115:$A$148,'Zip Code Lookup'!$C$115:$C$148,"ORG 1"),"N/A")</f>
        <v>#N/A</v>
      </c>
    </row>
    <row r="4751" spans="5:6" x14ac:dyDescent="0.25">
      <c r="E4751" t="e">
        <f>_xlfn.XLOOKUP(_xlfn.XLOOKUP(D4751,'Zip Code Lookup'!$F$29:$F$1276,'Zip Code Lookup'!$G$29:$G$1276),'Data Entry'!$AC$2:$AC$85,'Data Entry'!$AD$2:$AD$85,"Not Found")</f>
        <v>#N/A</v>
      </c>
      <c r="F4751" t="e">
        <f>IF(E4751="ORG 6 / ORG 1",_xlfn.XLOOKUP(D4751,'Zip Code Lookup'!$A$115:$A$148,'Zip Code Lookup'!$C$115:$C$148,"ORG 1"),"N/A")</f>
        <v>#N/A</v>
      </c>
    </row>
    <row r="4752" spans="5:6" x14ac:dyDescent="0.25">
      <c r="E4752" t="e">
        <f>_xlfn.XLOOKUP(_xlfn.XLOOKUP(D4752,'Zip Code Lookup'!$F$29:$F$1276,'Zip Code Lookup'!$G$29:$G$1276),'Data Entry'!$AC$2:$AC$85,'Data Entry'!$AD$2:$AD$85,"Not Found")</f>
        <v>#N/A</v>
      </c>
      <c r="F4752" t="e">
        <f>IF(E4752="ORG 6 / ORG 1",_xlfn.XLOOKUP(D4752,'Zip Code Lookup'!$A$115:$A$148,'Zip Code Lookup'!$C$115:$C$148,"ORG 1"),"N/A")</f>
        <v>#N/A</v>
      </c>
    </row>
    <row r="4753" spans="5:6" x14ac:dyDescent="0.25">
      <c r="E4753" t="e">
        <f>_xlfn.XLOOKUP(_xlfn.XLOOKUP(D4753,'Zip Code Lookup'!$F$29:$F$1276,'Zip Code Lookup'!$G$29:$G$1276),'Data Entry'!$AC$2:$AC$85,'Data Entry'!$AD$2:$AD$85,"Not Found")</f>
        <v>#N/A</v>
      </c>
      <c r="F4753" t="e">
        <f>IF(E4753="ORG 6 / ORG 1",_xlfn.XLOOKUP(D4753,'Zip Code Lookup'!$A$115:$A$148,'Zip Code Lookup'!$C$115:$C$148,"ORG 1"),"N/A")</f>
        <v>#N/A</v>
      </c>
    </row>
    <row r="4754" spans="5:6" x14ac:dyDescent="0.25">
      <c r="E4754" t="e">
        <f>_xlfn.XLOOKUP(_xlfn.XLOOKUP(D4754,'Zip Code Lookup'!$F$29:$F$1276,'Zip Code Lookup'!$G$29:$G$1276),'Data Entry'!$AC$2:$AC$85,'Data Entry'!$AD$2:$AD$85,"Not Found")</f>
        <v>#N/A</v>
      </c>
      <c r="F4754" t="e">
        <f>IF(E4754="ORG 6 / ORG 1",_xlfn.XLOOKUP(D4754,'Zip Code Lookup'!$A$115:$A$148,'Zip Code Lookup'!$C$115:$C$148,"ORG 1"),"N/A")</f>
        <v>#N/A</v>
      </c>
    </row>
    <row r="4755" spans="5:6" x14ac:dyDescent="0.25">
      <c r="E4755" t="e">
        <f>_xlfn.XLOOKUP(_xlfn.XLOOKUP(D4755,'Zip Code Lookup'!$F$29:$F$1276,'Zip Code Lookup'!$G$29:$G$1276),'Data Entry'!$AC$2:$AC$85,'Data Entry'!$AD$2:$AD$85,"Not Found")</f>
        <v>#N/A</v>
      </c>
      <c r="F4755" t="e">
        <f>IF(E4755="ORG 6 / ORG 1",_xlfn.XLOOKUP(D4755,'Zip Code Lookup'!$A$115:$A$148,'Zip Code Lookup'!$C$115:$C$148,"ORG 1"),"N/A")</f>
        <v>#N/A</v>
      </c>
    </row>
    <row r="4756" spans="5:6" x14ac:dyDescent="0.25">
      <c r="E4756" t="e">
        <f>_xlfn.XLOOKUP(_xlfn.XLOOKUP(D4756,'Zip Code Lookup'!$F$29:$F$1276,'Zip Code Lookup'!$G$29:$G$1276),'Data Entry'!$AC$2:$AC$85,'Data Entry'!$AD$2:$AD$85,"Not Found")</f>
        <v>#N/A</v>
      </c>
      <c r="F4756" t="e">
        <f>IF(E4756="ORG 6 / ORG 1",_xlfn.XLOOKUP(D4756,'Zip Code Lookup'!$A$115:$A$148,'Zip Code Lookup'!$C$115:$C$148,"ORG 1"),"N/A")</f>
        <v>#N/A</v>
      </c>
    </row>
    <row r="4757" spans="5:6" x14ac:dyDescent="0.25">
      <c r="E4757" t="e">
        <f>_xlfn.XLOOKUP(_xlfn.XLOOKUP(D4757,'Zip Code Lookup'!$F$29:$F$1276,'Zip Code Lookup'!$G$29:$G$1276),'Data Entry'!$AC$2:$AC$85,'Data Entry'!$AD$2:$AD$85,"Not Found")</f>
        <v>#N/A</v>
      </c>
      <c r="F4757" t="e">
        <f>IF(E4757="ORG 6 / ORG 1",_xlfn.XLOOKUP(D4757,'Zip Code Lookup'!$A$115:$A$148,'Zip Code Lookup'!$C$115:$C$148,"ORG 1"),"N/A")</f>
        <v>#N/A</v>
      </c>
    </row>
    <row r="4758" spans="5:6" x14ac:dyDescent="0.25">
      <c r="E4758" t="e">
        <f>_xlfn.XLOOKUP(_xlfn.XLOOKUP(D4758,'Zip Code Lookup'!$F$29:$F$1276,'Zip Code Lookup'!$G$29:$G$1276),'Data Entry'!$AC$2:$AC$85,'Data Entry'!$AD$2:$AD$85,"Not Found")</f>
        <v>#N/A</v>
      </c>
      <c r="F4758" t="e">
        <f>IF(E4758="ORG 6 / ORG 1",_xlfn.XLOOKUP(D4758,'Zip Code Lookup'!$A$115:$A$148,'Zip Code Lookup'!$C$115:$C$148,"ORG 1"),"N/A")</f>
        <v>#N/A</v>
      </c>
    </row>
    <row r="4759" spans="5:6" x14ac:dyDescent="0.25">
      <c r="E4759" t="e">
        <f>_xlfn.XLOOKUP(_xlfn.XLOOKUP(D4759,'Zip Code Lookup'!$F$29:$F$1276,'Zip Code Lookup'!$G$29:$G$1276),'Data Entry'!$AC$2:$AC$85,'Data Entry'!$AD$2:$AD$85,"Not Found")</f>
        <v>#N/A</v>
      </c>
      <c r="F4759" t="e">
        <f>IF(E4759="ORG 6 / ORG 1",_xlfn.XLOOKUP(D4759,'Zip Code Lookup'!$A$115:$A$148,'Zip Code Lookup'!$C$115:$C$148,"ORG 1"),"N/A")</f>
        <v>#N/A</v>
      </c>
    </row>
    <row r="4760" spans="5:6" x14ac:dyDescent="0.25">
      <c r="E4760" t="e">
        <f>_xlfn.XLOOKUP(_xlfn.XLOOKUP(D4760,'Zip Code Lookup'!$F$29:$F$1276,'Zip Code Lookup'!$G$29:$G$1276),'Data Entry'!$AC$2:$AC$85,'Data Entry'!$AD$2:$AD$85,"Not Found")</f>
        <v>#N/A</v>
      </c>
      <c r="F4760" t="e">
        <f>IF(E4760="ORG 6 / ORG 1",_xlfn.XLOOKUP(D4760,'Zip Code Lookup'!$A$115:$A$148,'Zip Code Lookup'!$C$115:$C$148,"ORG 1"),"N/A")</f>
        <v>#N/A</v>
      </c>
    </row>
    <row r="4761" spans="5:6" x14ac:dyDescent="0.25">
      <c r="E4761" t="e">
        <f>_xlfn.XLOOKUP(_xlfn.XLOOKUP(D4761,'Zip Code Lookup'!$F$29:$F$1276,'Zip Code Lookup'!$G$29:$G$1276),'Data Entry'!$AC$2:$AC$85,'Data Entry'!$AD$2:$AD$85,"Not Found")</f>
        <v>#N/A</v>
      </c>
      <c r="F4761" t="e">
        <f>IF(E4761="ORG 6 / ORG 1",_xlfn.XLOOKUP(D4761,'Zip Code Lookup'!$A$115:$A$148,'Zip Code Lookup'!$C$115:$C$148,"ORG 1"),"N/A")</f>
        <v>#N/A</v>
      </c>
    </row>
    <row r="4762" spans="5:6" x14ac:dyDescent="0.25">
      <c r="E4762" t="e">
        <f>_xlfn.XLOOKUP(_xlfn.XLOOKUP(D4762,'Zip Code Lookup'!$F$29:$F$1276,'Zip Code Lookup'!$G$29:$G$1276),'Data Entry'!$AC$2:$AC$85,'Data Entry'!$AD$2:$AD$85,"Not Found")</f>
        <v>#N/A</v>
      </c>
      <c r="F4762" t="e">
        <f>IF(E4762="ORG 6 / ORG 1",_xlfn.XLOOKUP(D4762,'Zip Code Lookup'!$A$115:$A$148,'Zip Code Lookup'!$C$115:$C$148,"ORG 1"),"N/A")</f>
        <v>#N/A</v>
      </c>
    </row>
    <row r="4763" spans="5:6" x14ac:dyDescent="0.25">
      <c r="E4763" t="e">
        <f>_xlfn.XLOOKUP(_xlfn.XLOOKUP(D4763,'Zip Code Lookup'!$F$29:$F$1276,'Zip Code Lookup'!$G$29:$G$1276),'Data Entry'!$AC$2:$AC$85,'Data Entry'!$AD$2:$AD$85,"Not Found")</f>
        <v>#N/A</v>
      </c>
      <c r="F4763" t="e">
        <f>IF(E4763="ORG 6 / ORG 1",_xlfn.XLOOKUP(D4763,'Zip Code Lookup'!$A$115:$A$148,'Zip Code Lookup'!$C$115:$C$148,"ORG 1"),"N/A")</f>
        <v>#N/A</v>
      </c>
    </row>
    <row r="4764" spans="5:6" x14ac:dyDescent="0.25">
      <c r="E4764" t="e">
        <f>_xlfn.XLOOKUP(_xlfn.XLOOKUP(D4764,'Zip Code Lookup'!$F$29:$F$1276,'Zip Code Lookup'!$G$29:$G$1276),'Data Entry'!$AC$2:$AC$85,'Data Entry'!$AD$2:$AD$85,"Not Found")</f>
        <v>#N/A</v>
      </c>
      <c r="F4764" t="e">
        <f>IF(E4764="ORG 6 / ORG 1",_xlfn.XLOOKUP(D4764,'Zip Code Lookup'!$A$115:$A$148,'Zip Code Lookup'!$C$115:$C$148,"ORG 1"),"N/A")</f>
        <v>#N/A</v>
      </c>
    </row>
    <row r="4765" spans="5:6" x14ac:dyDescent="0.25">
      <c r="E4765" t="e">
        <f>_xlfn.XLOOKUP(_xlfn.XLOOKUP(D4765,'Zip Code Lookup'!$F$29:$F$1276,'Zip Code Lookup'!$G$29:$G$1276),'Data Entry'!$AC$2:$AC$85,'Data Entry'!$AD$2:$AD$85,"Not Found")</f>
        <v>#N/A</v>
      </c>
      <c r="F4765" t="e">
        <f>IF(E4765="ORG 6 / ORG 1",_xlfn.XLOOKUP(D4765,'Zip Code Lookup'!$A$115:$A$148,'Zip Code Lookup'!$C$115:$C$148,"ORG 1"),"N/A")</f>
        <v>#N/A</v>
      </c>
    </row>
    <row r="4766" spans="5:6" x14ac:dyDescent="0.25">
      <c r="E4766" t="e">
        <f>_xlfn.XLOOKUP(_xlfn.XLOOKUP(D4766,'Zip Code Lookup'!$F$29:$F$1276,'Zip Code Lookup'!$G$29:$G$1276),'Data Entry'!$AC$2:$AC$85,'Data Entry'!$AD$2:$AD$85,"Not Found")</f>
        <v>#N/A</v>
      </c>
      <c r="F4766" t="e">
        <f>IF(E4766="ORG 6 / ORG 1",_xlfn.XLOOKUP(D4766,'Zip Code Lookup'!$A$115:$A$148,'Zip Code Lookup'!$C$115:$C$148,"ORG 1"),"N/A")</f>
        <v>#N/A</v>
      </c>
    </row>
    <row r="4767" spans="5:6" x14ac:dyDescent="0.25">
      <c r="E4767" t="e">
        <f>_xlfn.XLOOKUP(_xlfn.XLOOKUP(D4767,'Zip Code Lookup'!$F$29:$F$1276,'Zip Code Lookup'!$G$29:$G$1276),'Data Entry'!$AC$2:$AC$85,'Data Entry'!$AD$2:$AD$85,"Not Found")</f>
        <v>#N/A</v>
      </c>
      <c r="F4767" t="e">
        <f>IF(E4767="ORG 6 / ORG 1",_xlfn.XLOOKUP(D4767,'Zip Code Lookup'!$A$115:$A$148,'Zip Code Lookup'!$C$115:$C$148,"ORG 1"),"N/A")</f>
        <v>#N/A</v>
      </c>
    </row>
    <row r="4768" spans="5:6" x14ac:dyDescent="0.25">
      <c r="E4768" t="e">
        <f>_xlfn.XLOOKUP(_xlfn.XLOOKUP(D4768,'Zip Code Lookup'!$F$29:$F$1276,'Zip Code Lookup'!$G$29:$G$1276),'Data Entry'!$AC$2:$AC$85,'Data Entry'!$AD$2:$AD$85,"Not Found")</f>
        <v>#N/A</v>
      </c>
      <c r="F4768" t="e">
        <f>IF(E4768="ORG 6 / ORG 1",_xlfn.XLOOKUP(D4768,'Zip Code Lookup'!$A$115:$A$148,'Zip Code Lookup'!$C$115:$C$148,"ORG 1"),"N/A")</f>
        <v>#N/A</v>
      </c>
    </row>
    <row r="4769" spans="5:6" x14ac:dyDescent="0.25">
      <c r="E4769" t="e">
        <f>_xlfn.XLOOKUP(_xlfn.XLOOKUP(D4769,'Zip Code Lookup'!$F$29:$F$1276,'Zip Code Lookup'!$G$29:$G$1276),'Data Entry'!$AC$2:$AC$85,'Data Entry'!$AD$2:$AD$85,"Not Found")</f>
        <v>#N/A</v>
      </c>
      <c r="F4769" t="e">
        <f>IF(E4769="ORG 6 / ORG 1",_xlfn.XLOOKUP(D4769,'Zip Code Lookup'!$A$115:$A$148,'Zip Code Lookup'!$C$115:$C$148,"ORG 1"),"N/A")</f>
        <v>#N/A</v>
      </c>
    </row>
    <row r="4770" spans="5:6" x14ac:dyDescent="0.25">
      <c r="E4770" t="e">
        <f>_xlfn.XLOOKUP(_xlfn.XLOOKUP(D4770,'Zip Code Lookup'!$F$29:$F$1276,'Zip Code Lookup'!$G$29:$G$1276),'Data Entry'!$AC$2:$AC$85,'Data Entry'!$AD$2:$AD$85,"Not Found")</f>
        <v>#N/A</v>
      </c>
      <c r="F4770" t="e">
        <f>IF(E4770="ORG 6 / ORG 1",_xlfn.XLOOKUP(D4770,'Zip Code Lookup'!$A$115:$A$148,'Zip Code Lookup'!$C$115:$C$148,"ORG 1"),"N/A")</f>
        <v>#N/A</v>
      </c>
    </row>
    <row r="4771" spans="5:6" x14ac:dyDescent="0.25">
      <c r="E4771" t="e">
        <f>_xlfn.XLOOKUP(_xlfn.XLOOKUP(D4771,'Zip Code Lookup'!$F$29:$F$1276,'Zip Code Lookup'!$G$29:$G$1276),'Data Entry'!$AC$2:$AC$85,'Data Entry'!$AD$2:$AD$85,"Not Found")</f>
        <v>#N/A</v>
      </c>
      <c r="F4771" t="e">
        <f>IF(E4771="ORG 6 / ORG 1",_xlfn.XLOOKUP(D4771,'Zip Code Lookup'!$A$115:$A$148,'Zip Code Lookup'!$C$115:$C$148,"ORG 1"),"N/A")</f>
        <v>#N/A</v>
      </c>
    </row>
    <row r="4772" spans="5:6" x14ac:dyDescent="0.25">
      <c r="E4772" t="e">
        <f>_xlfn.XLOOKUP(_xlfn.XLOOKUP(D4772,'Zip Code Lookup'!$F$29:$F$1276,'Zip Code Lookup'!$G$29:$G$1276),'Data Entry'!$AC$2:$AC$85,'Data Entry'!$AD$2:$AD$85,"Not Found")</f>
        <v>#N/A</v>
      </c>
      <c r="F4772" t="e">
        <f>IF(E4772="ORG 6 / ORG 1",_xlfn.XLOOKUP(D4772,'Zip Code Lookup'!$A$115:$A$148,'Zip Code Lookup'!$C$115:$C$148,"ORG 1"),"N/A")</f>
        <v>#N/A</v>
      </c>
    </row>
    <row r="4773" spans="5:6" x14ac:dyDescent="0.25">
      <c r="E4773" t="e">
        <f>_xlfn.XLOOKUP(_xlfn.XLOOKUP(D4773,'Zip Code Lookup'!$F$29:$F$1276,'Zip Code Lookup'!$G$29:$G$1276),'Data Entry'!$AC$2:$AC$85,'Data Entry'!$AD$2:$AD$85,"Not Found")</f>
        <v>#N/A</v>
      </c>
      <c r="F4773" t="e">
        <f>IF(E4773="ORG 6 / ORG 1",_xlfn.XLOOKUP(D4773,'Zip Code Lookup'!$A$115:$A$148,'Zip Code Lookup'!$C$115:$C$148,"ORG 1"),"N/A")</f>
        <v>#N/A</v>
      </c>
    </row>
    <row r="4774" spans="5:6" x14ac:dyDescent="0.25">
      <c r="E4774" t="e">
        <f>_xlfn.XLOOKUP(_xlfn.XLOOKUP(D4774,'Zip Code Lookup'!$F$29:$F$1276,'Zip Code Lookup'!$G$29:$G$1276),'Data Entry'!$AC$2:$AC$85,'Data Entry'!$AD$2:$AD$85,"Not Found")</f>
        <v>#N/A</v>
      </c>
      <c r="F4774" t="e">
        <f>IF(E4774="ORG 6 / ORG 1",_xlfn.XLOOKUP(D4774,'Zip Code Lookup'!$A$115:$A$148,'Zip Code Lookup'!$C$115:$C$148,"ORG 1"),"N/A")</f>
        <v>#N/A</v>
      </c>
    </row>
    <row r="4775" spans="5:6" x14ac:dyDescent="0.25">
      <c r="E4775" t="e">
        <f>_xlfn.XLOOKUP(_xlfn.XLOOKUP(D4775,'Zip Code Lookup'!$F$29:$F$1276,'Zip Code Lookup'!$G$29:$G$1276),'Data Entry'!$AC$2:$AC$85,'Data Entry'!$AD$2:$AD$85,"Not Found")</f>
        <v>#N/A</v>
      </c>
      <c r="F4775" t="e">
        <f>IF(E4775="ORG 6 / ORG 1",_xlfn.XLOOKUP(D4775,'Zip Code Lookup'!$A$115:$A$148,'Zip Code Lookup'!$C$115:$C$148,"ORG 1"),"N/A")</f>
        <v>#N/A</v>
      </c>
    </row>
    <row r="4776" spans="5:6" x14ac:dyDescent="0.25">
      <c r="E4776" t="e">
        <f>_xlfn.XLOOKUP(_xlfn.XLOOKUP(D4776,'Zip Code Lookup'!$F$29:$F$1276,'Zip Code Lookup'!$G$29:$G$1276),'Data Entry'!$AC$2:$AC$85,'Data Entry'!$AD$2:$AD$85,"Not Found")</f>
        <v>#N/A</v>
      </c>
      <c r="F4776" t="e">
        <f>IF(E4776="ORG 6 / ORG 1",_xlfn.XLOOKUP(D4776,'Zip Code Lookup'!$A$115:$A$148,'Zip Code Lookup'!$C$115:$C$148,"ORG 1"),"N/A")</f>
        <v>#N/A</v>
      </c>
    </row>
    <row r="4777" spans="5:6" x14ac:dyDescent="0.25">
      <c r="E4777" t="e">
        <f>_xlfn.XLOOKUP(_xlfn.XLOOKUP(D4777,'Zip Code Lookup'!$F$29:$F$1276,'Zip Code Lookup'!$G$29:$G$1276),'Data Entry'!$AC$2:$AC$85,'Data Entry'!$AD$2:$AD$85,"Not Found")</f>
        <v>#N/A</v>
      </c>
      <c r="F4777" t="e">
        <f>IF(E4777="ORG 6 / ORG 1",_xlfn.XLOOKUP(D4777,'Zip Code Lookup'!$A$115:$A$148,'Zip Code Lookup'!$C$115:$C$148,"ORG 1"),"N/A")</f>
        <v>#N/A</v>
      </c>
    </row>
    <row r="4778" spans="5:6" x14ac:dyDescent="0.25">
      <c r="E4778" t="e">
        <f>_xlfn.XLOOKUP(_xlfn.XLOOKUP(D4778,'Zip Code Lookup'!$F$29:$F$1276,'Zip Code Lookup'!$G$29:$G$1276),'Data Entry'!$AC$2:$AC$85,'Data Entry'!$AD$2:$AD$85,"Not Found")</f>
        <v>#N/A</v>
      </c>
      <c r="F4778" t="e">
        <f>IF(E4778="ORG 6 / ORG 1",_xlfn.XLOOKUP(D4778,'Zip Code Lookup'!$A$115:$A$148,'Zip Code Lookup'!$C$115:$C$148,"ORG 1"),"N/A")</f>
        <v>#N/A</v>
      </c>
    </row>
    <row r="4779" spans="5:6" x14ac:dyDescent="0.25">
      <c r="E4779" t="e">
        <f>_xlfn.XLOOKUP(_xlfn.XLOOKUP(D4779,'Zip Code Lookup'!$F$29:$F$1276,'Zip Code Lookup'!$G$29:$G$1276),'Data Entry'!$AC$2:$AC$85,'Data Entry'!$AD$2:$AD$85,"Not Found")</f>
        <v>#N/A</v>
      </c>
      <c r="F4779" t="e">
        <f>IF(E4779="ORG 6 / ORG 1",_xlfn.XLOOKUP(D4779,'Zip Code Lookup'!$A$115:$A$148,'Zip Code Lookup'!$C$115:$C$148,"ORG 1"),"N/A")</f>
        <v>#N/A</v>
      </c>
    </row>
    <row r="4780" spans="5:6" x14ac:dyDescent="0.25">
      <c r="E4780" t="e">
        <f>_xlfn.XLOOKUP(_xlfn.XLOOKUP(D4780,'Zip Code Lookup'!$F$29:$F$1276,'Zip Code Lookup'!$G$29:$G$1276),'Data Entry'!$AC$2:$AC$85,'Data Entry'!$AD$2:$AD$85,"Not Found")</f>
        <v>#N/A</v>
      </c>
      <c r="F4780" t="e">
        <f>IF(E4780="ORG 6 / ORG 1",_xlfn.XLOOKUP(D4780,'Zip Code Lookup'!$A$115:$A$148,'Zip Code Lookup'!$C$115:$C$148,"ORG 1"),"N/A")</f>
        <v>#N/A</v>
      </c>
    </row>
    <row r="4781" spans="5:6" x14ac:dyDescent="0.25">
      <c r="E4781" t="e">
        <f>_xlfn.XLOOKUP(_xlfn.XLOOKUP(D4781,'Zip Code Lookup'!$F$29:$F$1276,'Zip Code Lookup'!$G$29:$G$1276),'Data Entry'!$AC$2:$AC$85,'Data Entry'!$AD$2:$AD$85,"Not Found")</f>
        <v>#N/A</v>
      </c>
      <c r="F4781" t="e">
        <f>IF(E4781="ORG 6 / ORG 1",_xlfn.XLOOKUP(D4781,'Zip Code Lookup'!$A$115:$A$148,'Zip Code Lookup'!$C$115:$C$148,"ORG 1"),"N/A")</f>
        <v>#N/A</v>
      </c>
    </row>
    <row r="4782" spans="5:6" x14ac:dyDescent="0.25">
      <c r="E4782" t="e">
        <f>_xlfn.XLOOKUP(_xlfn.XLOOKUP(D4782,'Zip Code Lookup'!$F$29:$F$1276,'Zip Code Lookup'!$G$29:$G$1276),'Data Entry'!$AC$2:$AC$85,'Data Entry'!$AD$2:$AD$85,"Not Found")</f>
        <v>#N/A</v>
      </c>
      <c r="F4782" t="e">
        <f>IF(E4782="ORG 6 / ORG 1",_xlfn.XLOOKUP(D4782,'Zip Code Lookup'!$A$115:$A$148,'Zip Code Lookup'!$C$115:$C$148,"ORG 1"),"N/A")</f>
        <v>#N/A</v>
      </c>
    </row>
    <row r="4783" spans="5:6" x14ac:dyDescent="0.25">
      <c r="E4783" t="e">
        <f>_xlfn.XLOOKUP(_xlfn.XLOOKUP(D4783,'Zip Code Lookup'!$F$29:$F$1276,'Zip Code Lookup'!$G$29:$G$1276),'Data Entry'!$AC$2:$AC$85,'Data Entry'!$AD$2:$AD$85,"Not Found")</f>
        <v>#N/A</v>
      </c>
      <c r="F4783" t="e">
        <f>IF(E4783="ORG 6 / ORG 1",_xlfn.XLOOKUP(D4783,'Zip Code Lookup'!$A$115:$A$148,'Zip Code Lookup'!$C$115:$C$148,"ORG 1"),"N/A")</f>
        <v>#N/A</v>
      </c>
    </row>
    <row r="4784" spans="5:6" x14ac:dyDescent="0.25">
      <c r="E4784" t="e">
        <f>_xlfn.XLOOKUP(_xlfn.XLOOKUP(D4784,'Zip Code Lookup'!$F$29:$F$1276,'Zip Code Lookup'!$G$29:$G$1276),'Data Entry'!$AC$2:$AC$85,'Data Entry'!$AD$2:$AD$85,"Not Found")</f>
        <v>#N/A</v>
      </c>
      <c r="F4784" t="e">
        <f>IF(E4784="ORG 6 / ORG 1",_xlfn.XLOOKUP(D4784,'Zip Code Lookup'!$A$115:$A$148,'Zip Code Lookup'!$C$115:$C$148,"ORG 1"),"N/A")</f>
        <v>#N/A</v>
      </c>
    </row>
    <row r="4785" spans="5:6" x14ac:dyDescent="0.25">
      <c r="E4785" t="e">
        <f>_xlfn.XLOOKUP(_xlfn.XLOOKUP(D4785,'Zip Code Lookup'!$F$29:$F$1276,'Zip Code Lookup'!$G$29:$G$1276),'Data Entry'!$AC$2:$AC$85,'Data Entry'!$AD$2:$AD$85,"Not Found")</f>
        <v>#N/A</v>
      </c>
      <c r="F4785" t="e">
        <f>IF(E4785="ORG 6 / ORG 1",_xlfn.XLOOKUP(D4785,'Zip Code Lookup'!$A$115:$A$148,'Zip Code Lookup'!$C$115:$C$148,"ORG 1"),"N/A")</f>
        <v>#N/A</v>
      </c>
    </row>
    <row r="4786" spans="5:6" x14ac:dyDescent="0.25">
      <c r="E4786" t="e">
        <f>_xlfn.XLOOKUP(_xlfn.XLOOKUP(D4786,'Zip Code Lookup'!$F$29:$F$1276,'Zip Code Lookup'!$G$29:$G$1276),'Data Entry'!$AC$2:$AC$85,'Data Entry'!$AD$2:$AD$85,"Not Found")</f>
        <v>#N/A</v>
      </c>
      <c r="F4786" t="e">
        <f>IF(E4786="ORG 6 / ORG 1",_xlfn.XLOOKUP(D4786,'Zip Code Lookup'!$A$115:$A$148,'Zip Code Lookup'!$C$115:$C$148,"ORG 1"),"N/A")</f>
        <v>#N/A</v>
      </c>
    </row>
    <row r="4787" spans="5:6" x14ac:dyDescent="0.25">
      <c r="E4787" t="e">
        <f>_xlfn.XLOOKUP(_xlfn.XLOOKUP(D4787,'Zip Code Lookup'!$F$29:$F$1276,'Zip Code Lookup'!$G$29:$G$1276),'Data Entry'!$AC$2:$AC$85,'Data Entry'!$AD$2:$AD$85,"Not Found")</f>
        <v>#N/A</v>
      </c>
      <c r="F4787" t="e">
        <f>IF(E4787="ORG 6 / ORG 1",_xlfn.XLOOKUP(D4787,'Zip Code Lookup'!$A$115:$A$148,'Zip Code Lookup'!$C$115:$C$148,"ORG 1"),"N/A")</f>
        <v>#N/A</v>
      </c>
    </row>
    <row r="4788" spans="5:6" x14ac:dyDescent="0.25">
      <c r="E4788" t="e">
        <f>_xlfn.XLOOKUP(_xlfn.XLOOKUP(D4788,'Zip Code Lookup'!$F$29:$F$1276,'Zip Code Lookup'!$G$29:$G$1276),'Data Entry'!$AC$2:$AC$85,'Data Entry'!$AD$2:$AD$85,"Not Found")</f>
        <v>#N/A</v>
      </c>
      <c r="F4788" t="e">
        <f>IF(E4788="ORG 6 / ORG 1",_xlfn.XLOOKUP(D4788,'Zip Code Lookup'!$A$115:$A$148,'Zip Code Lookup'!$C$115:$C$148,"ORG 1"),"N/A")</f>
        <v>#N/A</v>
      </c>
    </row>
    <row r="4789" spans="5:6" x14ac:dyDescent="0.25">
      <c r="E4789" t="e">
        <f>_xlfn.XLOOKUP(_xlfn.XLOOKUP(D4789,'Zip Code Lookup'!$F$29:$F$1276,'Zip Code Lookup'!$G$29:$G$1276),'Data Entry'!$AC$2:$AC$85,'Data Entry'!$AD$2:$AD$85,"Not Found")</f>
        <v>#N/A</v>
      </c>
      <c r="F4789" t="e">
        <f>IF(E4789="ORG 6 / ORG 1",_xlfn.XLOOKUP(D4789,'Zip Code Lookup'!$A$115:$A$148,'Zip Code Lookup'!$C$115:$C$148,"ORG 1"),"N/A")</f>
        <v>#N/A</v>
      </c>
    </row>
    <row r="4790" spans="5:6" x14ac:dyDescent="0.25">
      <c r="E4790" t="e">
        <f>_xlfn.XLOOKUP(_xlfn.XLOOKUP(D4790,'Zip Code Lookup'!$F$29:$F$1276,'Zip Code Lookup'!$G$29:$G$1276),'Data Entry'!$AC$2:$AC$85,'Data Entry'!$AD$2:$AD$85,"Not Found")</f>
        <v>#N/A</v>
      </c>
      <c r="F4790" t="e">
        <f>IF(E4790="ORG 6 / ORG 1",_xlfn.XLOOKUP(D4790,'Zip Code Lookup'!$A$115:$A$148,'Zip Code Lookup'!$C$115:$C$148,"ORG 1"),"N/A")</f>
        <v>#N/A</v>
      </c>
    </row>
    <row r="4791" spans="5:6" x14ac:dyDescent="0.25">
      <c r="E4791" t="e">
        <f>_xlfn.XLOOKUP(_xlfn.XLOOKUP(D4791,'Zip Code Lookup'!$F$29:$F$1276,'Zip Code Lookup'!$G$29:$G$1276),'Data Entry'!$AC$2:$AC$85,'Data Entry'!$AD$2:$AD$85,"Not Found")</f>
        <v>#N/A</v>
      </c>
      <c r="F4791" t="e">
        <f>IF(E4791="ORG 6 / ORG 1",_xlfn.XLOOKUP(D4791,'Zip Code Lookup'!$A$115:$A$148,'Zip Code Lookup'!$C$115:$C$148,"ORG 1"),"N/A")</f>
        <v>#N/A</v>
      </c>
    </row>
    <row r="4792" spans="5:6" x14ac:dyDescent="0.25">
      <c r="E4792" t="e">
        <f>_xlfn.XLOOKUP(_xlfn.XLOOKUP(D4792,'Zip Code Lookup'!$F$29:$F$1276,'Zip Code Lookup'!$G$29:$G$1276),'Data Entry'!$AC$2:$AC$85,'Data Entry'!$AD$2:$AD$85,"Not Found")</f>
        <v>#N/A</v>
      </c>
      <c r="F4792" t="e">
        <f>IF(E4792="ORG 6 / ORG 1",_xlfn.XLOOKUP(D4792,'Zip Code Lookup'!$A$115:$A$148,'Zip Code Lookup'!$C$115:$C$148,"ORG 1"),"N/A")</f>
        <v>#N/A</v>
      </c>
    </row>
    <row r="4793" spans="5:6" x14ac:dyDescent="0.25">
      <c r="E4793" t="e">
        <f>_xlfn.XLOOKUP(_xlfn.XLOOKUP(D4793,'Zip Code Lookup'!$F$29:$F$1276,'Zip Code Lookup'!$G$29:$G$1276),'Data Entry'!$AC$2:$AC$85,'Data Entry'!$AD$2:$AD$85,"Not Found")</f>
        <v>#N/A</v>
      </c>
      <c r="F4793" t="e">
        <f>IF(E4793="ORG 6 / ORG 1",_xlfn.XLOOKUP(D4793,'Zip Code Lookup'!$A$115:$A$148,'Zip Code Lookup'!$C$115:$C$148,"ORG 1"),"N/A")</f>
        <v>#N/A</v>
      </c>
    </row>
    <row r="4794" spans="5:6" x14ac:dyDescent="0.25">
      <c r="E4794" t="e">
        <f>_xlfn.XLOOKUP(_xlfn.XLOOKUP(D4794,'Zip Code Lookup'!$F$29:$F$1276,'Zip Code Lookup'!$G$29:$G$1276),'Data Entry'!$AC$2:$AC$85,'Data Entry'!$AD$2:$AD$85,"Not Found")</f>
        <v>#N/A</v>
      </c>
      <c r="F4794" t="e">
        <f>IF(E4794="ORG 6 / ORG 1",_xlfn.XLOOKUP(D4794,'Zip Code Lookup'!$A$115:$A$148,'Zip Code Lookup'!$C$115:$C$148,"ORG 1"),"N/A")</f>
        <v>#N/A</v>
      </c>
    </row>
    <row r="4795" spans="5:6" x14ac:dyDescent="0.25">
      <c r="E4795" t="e">
        <f>_xlfn.XLOOKUP(_xlfn.XLOOKUP(D4795,'Zip Code Lookup'!$F$29:$F$1276,'Zip Code Lookup'!$G$29:$G$1276),'Data Entry'!$AC$2:$AC$85,'Data Entry'!$AD$2:$AD$85,"Not Found")</f>
        <v>#N/A</v>
      </c>
      <c r="F4795" t="e">
        <f>IF(E4795="ORG 6 / ORG 1",_xlfn.XLOOKUP(D4795,'Zip Code Lookup'!$A$115:$A$148,'Zip Code Lookup'!$C$115:$C$148,"ORG 1"),"N/A")</f>
        <v>#N/A</v>
      </c>
    </row>
    <row r="4796" spans="5:6" x14ac:dyDescent="0.25">
      <c r="E4796" t="e">
        <f>_xlfn.XLOOKUP(_xlfn.XLOOKUP(D4796,'Zip Code Lookup'!$F$29:$F$1276,'Zip Code Lookup'!$G$29:$G$1276),'Data Entry'!$AC$2:$AC$85,'Data Entry'!$AD$2:$AD$85,"Not Found")</f>
        <v>#N/A</v>
      </c>
      <c r="F4796" t="e">
        <f>IF(E4796="ORG 6 / ORG 1",_xlfn.XLOOKUP(D4796,'Zip Code Lookup'!$A$115:$A$148,'Zip Code Lookup'!$C$115:$C$148,"ORG 1"),"N/A")</f>
        <v>#N/A</v>
      </c>
    </row>
    <row r="4797" spans="5:6" x14ac:dyDescent="0.25">
      <c r="E4797" t="e">
        <f>_xlfn.XLOOKUP(_xlfn.XLOOKUP(D4797,'Zip Code Lookup'!$F$29:$F$1276,'Zip Code Lookup'!$G$29:$G$1276),'Data Entry'!$AC$2:$AC$85,'Data Entry'!$AD$2:$AD$85,"Not Found")</f>
        <v>#N/A</v>
      </c>
      <c r="F4797" t="e">
        <f>IF(E4797="ORG 6 / ORG 1",_xlfn.XLOOKUP(D4797,'Zip Code Lookup'!$A$115:$A$148,'Zip Code Lookup'!$C$115:$C$148,"ORG 1"),"N/A")</f>
        <v>#N/A</v>
      </c>
    </row>
    <row r="4798" spans="5:6" x14ac:dyDescent="0.25">
      <c r="E4798" t="e">
        <f>_xlfn.XLOOKUP(_xlfn.XLOOKUP(D4798,'Zip Code Lookup'!$F$29:$F$1276,'Zip Code Lookup'!$G$29:$G$1276),'Data Entry'!$AC$2:$AC$85,'Data Entry'!$AD$2:$AD$85,"Not Found")</f>
        <v>#N/A</v>
      </c>
      <c r="F4798" t="e">
        <f>IF(E4798="ORG 6 / ORG 1",_xlfn.XLOOKUP(D4798,'Zip Code Lookup'!$A$115:$A$148,'Zip Code Lookup'!$C$115:$C$148,"ORG 1"),"N/A")</f>
        <v>#N/A</v>
      </c>
    </row>
    <row r="4799" spans="5:6" x14ac:dyDescent="0.25">
      <c r="E4799" t="e">
        <f>_xlfn.XLOOKUP(_xlfn.XLOOKUP(D4799,'Zip Code Lookup'!$F$29:$F$1276,'Zip Code Lookup'!$G$29:$G$1276),'Data Entry'!$AC$2:$AC$85,'Data Entry'!$AD$2:$AD$85,"Not Found")</f>
        <v>#N/A</v>
      </c>
      <c r="F4799" t="e">
        <f>IF(E4799="ORG 6 / ORG 1",_xlfn.XLOOKUP(D4799,'Zip Code Lookup'!$A$115:$A$148,'Zip Code Lookup'!$C$115:$C$148,"ORG 1"),"N/A")</f>
        <v>#N/A</v>
      </c>
    </row>
    <row r="4800" spans="5:6" x14ac:dyDescent="0.25">
      <c r="E4800" t="e">
        <f>_xlfn.XLOOKUP(_xlfn.XLOOKUP(D4800,'Zip Code Lookup'!$F$29:$F$1276,'Zip Code Lookup'!$G$29:$G$1276),'Data Entry'!$AC$2:$AC$85,'Data Entry'!$AD$2:$AD$85,"Not Found")</f>
        <v>#N/A</v>
      </c>
      <c r="F4800" t="e">
        <f>IF(E4800="ORG 6 / ORG 1",_xlfn.XLOOKUP(D4800,'Zip Code Lookup'!$A$115:$A$148,'Zip Code Lookup'!$C$115:$C$148,"ORG 1"),"N/A")</f>
        <v>#N/A</v>
      </c>
    </row>
    <row r="4801" spans="5:6" x14ac:dyDescent="0.25">
      <c r="E4801" t="e">
        <f>_xlfn.XLOOKUP(_xlfn.XLOOKUP(D4801,'Zip Code Lookup'!$F$29:$F$1276,'Zip Code Lookup'!$G$29:$G$1276),'Data Entry'!$AC$2:$AC$85,'Data Entry'!$AD$2:$AD$85,"Not Found")</f>
        <v>#N/A</v>
      </c>
      <c r="F4801" t="e">
        <f>IF(E4801="ORG 6 / ORG 1",_xlfn.XLOOKUP(D4801,'Zip Code Lookup'!$A$115:$A$148,'Zip Code Lookup'!$C$115:$C$148,"ORG 1"),"N/A")</f>
        <v>#N/A</v>
      </c>
    </row>
    <row r="4802" spans="5:6" x14ac:dyDescent="0.25">
      <c r="E4802" t="e">
        <f>_xlfn.XLOOKUP(_xlfn.XLOOKUP(D4802,'Zip Code Lookup'!$F$29:$F$1276,'Zip Code Lookup'!$G$29:$G$1276),'Data Entry'!$AC$2:$AC$85,'Data Entry'!$AD$2:$AD$85,"Not Found")</f>
        <v>#N/A</v>
      </c>
      <c r="F4802" t="e">
        <f>IF(E4802="ORG 6 / ORG 1",_xlfn.XLOOKUP(D4802,'Zip Code Lookup'!$A$115:$A$148,'Zip Code Lookup'!$C$115:$C$148,"ORG 1"),"N/A")</f>
        <v>#N/A</v>
      </c>
    </row>
    <row r="4803" spans="5:6" x14ac:dyDescent="0.25">
      <c r="E4803" t="e">
        <f>_xlfn.XLOOKUP(_xlfn.XLOOKUP(D4803,'Zip Code Lookup'!$F$29:$F$1276,'Zip Code Lookup'!$G$29:$G$1276),'Data Entry'!$AC$2:$AC$85,'Data Entry'!$AD$2:$AD$85,"Not Found")</f>
        <v>#N/A</v>
      </c>
      <c r="F4803" t="e">
        <f>IF(E4803="ORG 6 / ORG 1",_xlfn.XLOOKUP(D4803,'Zip Code Lookup'!$A$115:$A$148,'Zip Code Lookup'!$C$115:$C$148,"ORG 1"),"N/A")</f>
        <v>#N/A</v>
      </c>
    </row>
    <row r="4804" spans="5:6" x14ac:dyDescent="0.25">
      <c r="E4804" t="e">
        <f>_xlfn.XLOOKUP(_xlfn.XLOOKUP(D4804,'Zip Code Lookup'!$F$29:$F$1276,'Zip Code Lookup'!$G$29:$G$1276),'Data Entry'!$AC$2:$AC$85,'Data Entry'!$AD$2:$AD$85,"Not Found")</f>
        <v>#N/A</v>
      </c>
      <c r="F4804" t="e">
        <f>IF(E4804="ORG 6 / ORG 1",_xlfn.XLOOKUP(D4804,'Zip Code Lookup'!$A$115:$A$148,'Zip Code Lookup'!$C$115:$C$148,"ORG 1"),"N/A")</f>
        <v>#N/A</v>
      </c>
    </row>
    <row r="4805" spans="5:6" x14ac:dyDescent="0.25">
      <c r="E4805" t="e">
        <f>_xlfn.XLOOKUP(_xlfn.XLOOKUP(D4805,'Zip Code Lookup'!$F$29:$F$1276,'Zip Code Lookup'!$G$29:$G$1276),'Data Entry'!$AC$2:$AC$85,'Data Entry'!$AD$2:$AD$85,"Not Found")</f>
        <v>#N/A</v>
      </c>
      <c r="F4805" t="e">
        <f>IF(E4805="ORG 6 / ORG 1",_xlfn.XLOOKUP(D4805,'Zip Code Lookup'!$A$115:$A$148,'Zip Code Lookup'!$C$115:$C$148,"ORG 1"),"N/A")</f>
        <v>#N/A</v>
      </c>
    </row>
    <row r="4806" spans="5:6" x14ac:dyDescent="0.25">
      <c r="E4806" t="e">
        <f>_xlfn.XLOOKUP(_xlfn.XLOOKUP(D4806,'Zip Code Lookup'!$F$29:$F$1276,'Zip Code Lookup'!$G$29:$G$1276),'Data Entry'!$AC$2:$AC$85,'Data Entry'!$AD$2:$AD$85,"Not Found")</f>
        <v>#N/A</v>
      </c>
      <c r="F4806" t="e">
        <f>IF(E4806="ORG 6 / ORG 1",_xlfn.XLOOKUP(D4806,'Zip Code Lookup'!$A$115:$A$148,'Zip Code Lookup'!$C$115:$C$148,"ORG 1"),"N/A")</f>
        <v>#N/A</v>
      </c>
    </row>
    <row r="4807" spans="5:6" x14ac:dyDescent="0.25">
      <c r="E4807" t="e">
        <f>_xlfn.XLOOKUP(_xlfn.XLOOKUP(D4807,'Zip Code Lookup'!$F$29:$F$1276,'Zip Code Lookup'!$G$29:$G$1276),'Data Entry'!$AC$2:$AC$85,'Data Entry'!$AD$2:$AD$85,"Not Found")</f>
        <v>#N/A</v>
      </c>
      <c r="F4807" t="e">
        <f>IF(E4807="ORG 6 / ORG 1",_xlfn.XLOOKUP(D4807,'Zip Code Lookup'!$A$115:$A$148,'Zip Code Lookup'!$C$115:$C$148,"ORG 1"),"N/A")</f>
        <v>#N/A</v>
      </c>
    </row>
    <row r="4808" spans="5:6" x14ac:dyDescent="0.25">
      <c r="E4808" t="e">
        <f>_xlfn.XLOOKUP(_xlfn.XLOOKUP(D4808,'Zip Code Lookup'!$F$29:$F$1276,'Zip Code Lookup'!$G$29:$G$1276),'Data Entry'!$AC$2:$AC$85,'Data Entry'!$AD$2:$AD$85,"Not Found")</f>
        <v>#N/A</v>
      </c>
      <c r="F4808" t="e">
        <f>IF(E4808="ORG 6 / ORG 1",_xlfn.XLOOKUP(D4808,'Zip Code Lookup'!$A$115:$A$148,'Zip Code Lookup'!$C$115:$C$148,"ORG 1"),"N/A")</f>
        <v>#N/A</v>
      </c>
    </row>
    <row r="4809" spans="5:6" x14ac:dyDescent="0.25">
      <c r="E4809" t="e">
        <f>_xlfn.XLOOKUP(_xlfn.XLOOKUP(D4809,'Zip Code Lookup'!$F$29:$F$1276,'Zip Code Lookup'!$G$29:$G$1276),'Data Entry'!$AC$2:$AC$85,'Data Entry'!$AD$2:$AD$85,"Not Found")</f>
        <v>#N/A</v>
      </c>
      <c r="F4809" t="e">
        <f>IF(E4809="ORG 6 / ORG 1",_xlfn.XLOOKUP(D4809,'Zip Code Lookup'!$A$115:$A$148,'Zip Code Lookup'!$C$115:$C$148,"ORG 1"),"N/A")</f>
        <v>#N/A</v>
      </c>
    </row>
    <row r="4810" spans="5:6" x14ac:dyDescent="0.25">
      <c r="E4810" t="e">
        <f>_xlfn.XLOOKUP(_xlfn.XLOOKUP(D4810,'Zip Code Lookup'!$F$29:$F$1276,'Zip Code Lookup'!$G$29:$G$1276),'Data Entry'!$AC$2:$AC$85,'Data Entry'!$AD$2:$AD$85,"Not Found")</f>
        <v>#N/A</v>
      </c>
      <c r="F4810" t="e">
        <f>IF(E4810="ORG 6 / ORG 1",_xlfn.XLOOKUP(D4810,'Zip Code Lookup'!$A$115:$A$148,'Zip Code Lookup'!$C$115:$C$148,"ORG 1"),"N/A")</f>
        <v>#N/A</v>
      </c>
    </row>
    <row r="4811" spans="5:6" x14ac:dyDescent="0.25">
      <c r="E4811" t="e">
        <f>_xlfn.XLOOKUP(_xlfn.XLOOKUP(D4811,'Zip Code Lookup'!$F$29:$F$1276,'Zip Code Lookup'!$G$29:$G$1276),'Data Entry'!$AC$2:$AC$85,'Data Entry'!$AD$2:$AD$85,"Not Found")</f>
        <v>#N/A</v>
      </c>
      <c r="F4811" t="e">
        <f>IF(E4811="ORG 6 / ORG 1",_xlfn.XLOOKUP(D4811,'Zip Code Lookup'!$A$115:$A$148,'Zip Code Lookup'!$C$115:$C$148,"ORG 1"),"N/A")</f>
        <v>#N/A</v>
      </c>
    </row>
    <row r="4812" spans="5:6" x14ac:dyDescent="0.25">
      <c r="E4812" t="e">
        <f>_xlfn.XLOOKUP(_xlfn.XLOOKUP(D4812,'Zip Code Lookup'!$F$29:$F$1276,'Zip Code Lookup'!$G$29:$G$1276),'Data Entry'!$AC$2:$AC$85,'Data Entry'!$AD$2:$AD$85,"Not Found")</f>
        <v>#N/A</v>
      </c>
      <c r="F4812" t="e">
        <f>IF(E4812="ORG 6 / ORG 1",_xlfn.XLOOKUP(D4812,'Zip Code Lookup'!$A$115:$A$148,'Zip Code Lookup'!$C$115:$C$148,"ORG 1"),"N/A")</f>
        <v>#N/A</v>
      </c>
    </row>
    <row r="4813" spans="5:6" x14ac:dyDescent="0.25">
      <c r="E4813" t="e">
        <f>_xlfn.XLOOKUP(_xlfn.XLOOKUP(D4813,'Zip Code Lookup'!$F$29:$F$1276,'Zip Code Lookup'!$G$29:$G$1276),'Data Entry'!$AC$2:$AC$85,'Data Entry'!$AD$2:$AD$85,"Not Found")</f>
        <v>#N/A</v>
      </c>
      <c r="F4813" t="e">
        <f>IF(E4813="ORG 6 / ORG 1",_xlfn.XLOOKUP(D4813,'Zip Code Lookup'!$A$115:$A$148,'Zip Code Lookup'!$C$115:$C$148,"ORG 1"),"N/A")</f>
        <v>#N/A</v>
      </c>
    </row>
    <row r="4814" spans="5:6" x14ac:dyDescent="0.25">
      <c r="E4814" t="e">
        <f>_xlfn.XLOOKUP(_xlfn.XLOOKUP(D4814,'Zip Code Lookup'!$F$29:$F$1276,'Zip Code Lookup'!$G$29:$G$1276),'Data Entry'!$AC$2:$AC$85,'Data Entry'!$AD$2:$AD$85,"Not Found")</f>
        <v>#N/A</v>
      </c>
      <c r="F4814" t="e">
        <f>IF(E4814="ORG 6 / ORG 1",_xlfn.XLOOKUP(D4814,'Zip Code Lookup'!$A$115:$A$148,'Zip Code Lookup'!$C$115:$C$148,"ORG 1"),"N/A")</f>
        <v>#N/A</v>
      </c>
    </row>
    <row r="4815" spans="5:6" x14ac:dyDescent="0.25">
      <c r="E4815" t="e">
        <f>_xlfn.XLOOKUP(_xlfn.XLOOKUP(D4815,'Zip Code Lookup'!$F$29:$F$1276,'Zip Code Lookup'!$G$29:$G$1276),'Data Entry'!$AC$2:$AC$85,'Data Entry'!$AD$2:$AD$85,"Not Found")</f>
        <v>#N/A</v>
      </c>
      <c r="F4815" t="e">
        <f>IF(E4815="ORG 6 / ORG 1",_xlfn.XLOOKUP(D4815,'Zip Code Lookup'!$A$115:$A$148,'Zip Code Lookup'!$C$115:$C$148,"ORG 1"),"N/A")</f>
        <v>#N/A</v>
      </c>
    </row>
    <row r="4816" spans="5:6" x14ac:dyDescent="0.25">
      <c r="E4816" t="e">
        <f>_xlfn.XLOOKUP(_xlfn.XLOOKUP(D4816,'Zip Code Lookup'!$F$29:$F$1276,'Zip Code Lookup'!$G$29:$G$1276),'Data Entry'!$AC$2:$AC$85,'Data Entry'!$AD$2:$AD$85,"Not Found")</f>
        <v>#N/A</v>
      </c>
      <c r="F4816" t="e">
        <f>IF(E4816="ORG 6 / ORG 1",_xlfn.XLOOKUP(D4816,'Zip Code Lookup'!$A$115:$A$148,'Zip Code Lookup'!$C$115:$C$148,"ORG 1"),"N/A")</f>
        <v>#N/A</v>
      </c>
    </row>
    <row r="4817" spans="5:6" x14ac:dyDescent="0.25">
      <c r="E4817" t="e">
        <f>_xlfn.XLOOKUP(_xlfn.XLOOKUP(D4817,'Zip Code Lookup'!$F$29:$F$1276,'Zip Code Lookup'!$G$29:$G$1276),'Data Entry'!$AC$2:$AC$85,'Data Entry'!$AD$2:$AD$85,"Not Found")</f>
        <v>#N/A</v>
      </c>
      <c r="F4817" t="e">
        <f>IF(E4817="ORG 6 / ORG 1",_xlfn.XLOOKUP(D4817,'Zip Code Lookup'!$A$115:$A$148,'Zip Code Lookup'!$C$115:$C$148,"ORG 1"),"N/A")</f>
        <v>#N/A</v>
      </c>
    </row>
    <row r="4818" spans="5:6" x14ac:dyDescent="0.25">
      <c r="E4818" t="e">
        <f>_xlfn.XLOOKUP(_xlfn.XLOOKUP(D4818,'Zip Code Lookup'!$F$29:$F$1276,'Zip Code Lookup'!$G$29:$G$1276),'Data Entry'!$AC$2:$AC$85,'Data Entry'!$AD$2:$AD$85,"Not Found")</f>
        <v>#N/A</v>
      </c>
      <c r="F4818" t="e">
        <f>IF(E4818="ORG 6 / ORG 1",_xlfn.XLOOKUP(D4818,'Zip Code Lookup'!$A$115:$A$148,'Zip Code Lookup'!$C$115:$C$148,"ORG 1"),"N/A")</f>
        <v>#N/A</v>
      </c>
    </row>
    <row r="4819" spans="5:6" x14ac:dyDescent="0.25">
      <c r="E4819" t="e">
        <f>_xlfn.XLOOKUP(_xlfn.XLOOKUP(D4819,'Zip Code Lookup'!$F$29:$F$1276,'Zip Code Lookup'!$G$29:$G$1276),'Data Entry'!$AC$2:$AC$85,'Data Entry'!$AD$2:$AD$85,"Not Found")</f>
        <v>#N/A</v>
      </c>
      <c r="F4819" t="e">
        <f>IF(E4819="ORG 6 / ORG 1",_xlfn.XLOOKUP(D4819,'Zip Code Lookup'!$A$115:$A$148,'Zip Code Lookup'!$C$115:$C$148,"ORG 1"),"N/A")</f>
        <v>#N/A</v>
      </c>
    </row>
    <row r="4820" spans="5:6" x14ac:dyDescent="0.25">
      <c r="E4820" t="e">
        <f>_xlfn.XLOOKUP(_xlfn.XLOOKUP(D4820,'Zip Code Lookup'!$F$29:$F$1276,'Zip Code Lookup'!$G$29:$G$1276),'Data Entry'!$AC$2:$AC$85,'Data Entry'!$AD$2:$AD$85,"Not Found")</f>
        <v>#N/A</v>
      </c>
      <c r="F4820" t="e">
        <f>IF(E4820="ORG 6 / ORG 1",_xlfn.XLOOKUP(D4820,'Zip Code Lookup'!$A$115:$A$148,'Zip Code Lookup'!$C$115:$C$148,"ORG 1"),"N/A")</f>
        <v>#N/A</v>
      </c>
    </row>
    <row r="4821" spans="5:6" x14ac:dyDescent="0.25">
      <c r="E4821" t="e">
        <f>_xlfn.XLOOKUP(_xlfn.XLOOKUP(D4821,'Zip Code Lookup'!$F$29:$F$1276,'Zip Code Lookup'!$G$29:$G$1276),'Data Entry'!$AC$2:$AC$85,'Data Entry'!$AD$2:$AD$85,"Not Found")</f>
        <v>#N/A</v>
      </c>
      <c r="F4821" t="e">
        <f>IF(E4821="ORG 6 / ORG 1",_xlfn.XLOOKUP(D4821,'Zip Code Lookup'!$A$115:$A$148,'Zip Code Lookup'!$C$115:$C$148,"ORG 1"),"N/A")</f>
        <v>#N/A</v>
      </c>
    </row>
    <row r="4822" spans="5:6" x14ac:dyDescent="0.25">
      <c r="E4822" t="e">
        <f>_xlfn.XLOOKUP(_xlfn.XLOOKUP(D4822,'Zip Code Lookup'!$F$29:$F$1276,'Zip Code Lookup'!$G$29:$G$1276),'Data Entry'!$AC$2:$AC$85,'Data Entry'!$AD$2:$AD$85,"Not Found")</f>
        <v>#N/A</v>
      </c>
      <c r="F4822" t="e">
        <f>IF(E4822="ORG 6 / ORG 1",_xlfn.XLOOKUP(D4822,'Zip Code Lookup'!$A$115:$A$148,'Zip Code Lookup'!$C$115:$C$148,"ORG 1"),"N/A")</f>
        <v>#N/A</v>
      </c>
    </row>
    <row r="4823" spans="5:6" x14ac:dyDescent="0.25">
      <c r="E4823" t="e">
        <f>_xlfn.XLOOKUP(_xlfn.XLOOKUP(D4823,'Zip Code Lookup'!$F$29:$F$1276,'Zip Code Lookup'!$G$29:$G$1276),'Data Entry'!$AC$2:$AC$85,'Data Entry'!$AD$2:$AD$85,"Not Found")</f>
        <v>#N/A</v>
      </c>
      <c r="F4823" t="e">
        <f>IF(E4823="ORG 6 / ORG 1",_xlfn.XLOOKUP(D4823,'Zip Code Lookup'!$A$115:$A$148,'Zip Code Lookup'!$C$115:$C$148,"ORG 1"),"N/A")</f>
        <v>#N/A</v>
      </c>
    </row>
    <row r="4824" spans="5:6" x14ac:dyDescent="0.25">
      <c r="E4824" t="e">
        <f>_xlfn.XLOOKUP(_xlfn.XLOOKUP(D4824,'Zip Code Lookup'!$F$29:$F$1276,'Zip Code Lookup'!$G$29:$G$1276),'Data Entry'!$AC$2:$AC$85,'Data Entry'!$AD$2:$AD$85,"Not Found")</f>
        <v>#N/A</v>
      </c>
      <c r="F4824" t="e">
        <f>IF(E4824="ORG 6 / ORG 1",_xlfn.XLOOKUP(D4824,'Zip Code Lookup'!$A$115:$A$148,'Zip Code Lookup'!$C$115:$C$148,"ORG 1"),"N/A")</f>
        <v>#N/A</v>
      </c>
    </row>
    <row r="4825" spans="5:6" x14ac:dyDescent="0.25">
      <c r="E4825" t="e">
        <f>_xlfn.XLOOKUP(_xlfn.XLOOKUP(D4825,'Zip Code Lookup'!$F$29:$F$1276,'Zip Code Lookup'!$G$29:$G$1276),'Data Entry'!$AC$2:$AC$85,'Data Entry'!$AD$2:$AD$85,"Not Found")</f>
        <v>#N/A</v>
      </c>
      <c r="F4825" t="e">
        <f>IF(E4825="ORG 6 / ORG 1",_xlfn.XLOOKUP(D4825,'Zip Code Lookup'!$A$115:$A$148,'Zip Code Lookup'!$C$115:$C$148,"ORG 1"),"N/A")</f>
        <v>#N/A</v>
      </c>
    </row>
    <row r="4826" spans="5:6" x14ac:dyDescent="0.25">
      <c r="E4826" t="e">
        <f>_xlfn.XLOOKUP(_xlfn.XLOOKUP(D4826,'Zip Code Lookup'!$F$29:$F$1276,'Zip Code Lookup'!$G$29:$G$1276),'Data Entry'!$AC$2:$AC$85,'Data Entry'!$AD$2:$AD$85,"Not Found")</f>
        <v>#N/A</v>
      </c>
      <c r="F4826" t="e">
        <f>IF(E4826="ORG 6 / ORG 1",_xlfn.XLOOKUP(D4826,'Zip Code Lookup'!$A$115:$A$148,'Zip Code Lookup'!$C$115:$C$148,"ORG 1"),"N/A")</f>
        <v>#N/A</v>
      </c>
    </row>
    <row r="4827" spans="5:6" x14ac:dyDescent="0.25">
      <c r="E4827" t="e">
        <f>_xlfn.XLOOKUP(_xlfn.XLOOKUP(D4827,'Zip Code Lookup'!$F$29:$F$1276,'Zip Code Lookup'!$G$29:$G$1276),'Data Entry'!$AC$2:$AC$85,'Data Entry'!$AD$2:$AD$85,"Not Found")</f>
        <v>#N/A</v>
      </c>
      <c r="F4827" t="e">
        <f>IF(E4827="ORG 6 / ORG 1",_xlfn.XLOOKUP(D4827,'Zip Code Lookup'!$A$115:$A$148,'Zip Code Lookup'!$C$115:$C$148,"ORG 1"),"N/A")</f>
        <v>#N/A</v>
      </c>
    </row>
    <row r="4828" spans="5:6" x14ac:dyDescent="0.25">
      <c r="E4828" t="e">
        <f>_xlfn.XLOOKUP(_xlfn.XLOOKUP(D4828,'Zip Code Lookup'!$F$29:$F$1276,'Zip Code Lookup'!$G$29:$G$1276),'Data Entry'!$AC$2:$AC$85,'Data Entry'!$AD$2:$AD$85,"Not Found")</f>
        <v>#N/A</v>
      </c>
      <c r="F4828" t="e">
        <f>IF(E4828="ORG 6 / ORG 1",_xlfn.XLOOKUP(D4828,'Zip Code Lookup'!$A$115:$A$148,'Zip Code Lookup'!$C$115:$C$148,"ORG 1"),"N/A")</f>
        <v>#N/A</v>
      </c>
    </row>
    <row r="4829" spans="5:6" x14ac:dyDescent="0.25">
      <c r="E4829" t="e">
        <f>_xlfn.XLOOKUP(_xlfn.XLOOKUP(D4829,'Zip Code Lookup'!$F$29:$F$1276,'Zip Code Lookup'!$G$29:$G$1276),'Data Entry'!$AC$2:$AC$85,'Data Entry'!$AD$2:$AD$85,"Not Found")</f>
        <v>#N/A</v>
      </c>
      <c r="F4829" t="e">
        <f>IF(E4829="ORG 6 / ORG 1",_xlfn.XLOOKUP(D4829,'Zip Code Lookup'!$A$115:$A$148,'Zip Code Lookup'!$C$115:$C$148,"ORG 1"),"N/A")</f>
        <v>#N/A</v>
      </c>
    </row>
    <row r="4830" spans="5:6" x14ac:dyDescent="0.25">
      <c r="E4830" t="e">
        <f>_xlfn.XLOOKUP(_xlfn.XLOOKUP(D4830,'Zip Code Lookup'!$F$29:$F$1276,'Zip Code Lookup'!$G$29:$G$1276),'Data Entry'!$AC$2:$AC$85,'Data Entry'!$AD$2:$AD$85,"Not Found")</f>
        <v>#N/A</v>
      </c>
      <c r="F4830" t="e">
        <f>IF(E4830="ORG 6 / ORG 1",_xlfn.XLOOKUP(D4830,'Zip Code Lookup'!$A$115:$A$148,'Zip Code Lookup'!$C$115:$C$148,"ORG 1"),"N/A")</f>
        <v>#N/A</v>
      </c>
    </row>
    <row r="4831" spans="5:6" x14ac:dyDescent="0.25">
      <c r="E4831" t="e">
        <f>_xlfn.XLOOKUP(_xlfn.XLOOKUP(D4831,'Zip Code Lookup'!$F$29:$F$1276,'Zip Code Lookup'!$G$29:$G$1276),'Data Entry'!$AC$2:$AC$85,'Data Entry'!$AD$2:$AD$85,"Not Found")</f>
        <v>#N/A</v>
      </c>
      <c r="F4831" t="e">
        <f>IF(E4831="ORG 6 / ORG 1",_xlfn.XLOOKUP(D4831,'Zip Code Lookup'!$A$115:$A$148,'Zip Code Lookup'!$C$115:$C$148,"ORG 1"),"N/A")</f>
        <v>#N/A</v>
      </c>
    </row>
    <row r="4832" spans="5:6" x14ac:dyDescent="0.25">
      <c r="E4832" t="e">
        <f>_xlfn.XLOOKUP(_xlfn.XLOOKUP(D4832,'Zip Code Lookup'!$F$29:$F$1276,'Zip Code Lookup'!$G$29:$G$1276),'Data Entry'!$AC$2:$AC$85,'Data Entry'!$AD$2:$AD$85,"Not Found")</f>
        <v>#N/A</v>
      </c>
      <c r="F4832" t="e">
        <f>IF(E4832="ORG 6 / ORG 1",_xlfn.XLOOKUP(D4832,'Zip Code Lookup'!$A$115:$A$148,'Zip Code Lookup'!$C$115:$C$148,"ORG 1"),"N/A")</f>
        <v>#N/A</v>
      </c>
    </row>
    <row r="4833" spans="5:6" x14ac:dyDescent="0.25">
      <c r="E4833" t="e">
        <f>_xlfn.XLOOKUP(_xlfn.XLOOKUP(D4833,'Zip Code Lookup'!$F$29:$F$1276,'Zip Code Lookup'!$G$29:$G$1276),'Data Entry'!$AC$2:$AC$85,'Data Entry'!$AD$2:$AD$85,"Not Found")</f>
        <v>#N/A</v>
      </c>
      <c r="F4833" t="e">
        <f>IF(E4833="ORG 6 / ORG 1",_xlfn.XLOOKUP(D4833,'Zip Code Lookup'!$A$115:$A$148,'Zip Code Lookup'!$C$115:$C$148,"ORG 1"),"N/A")</f>
        <v>#N/A</v>
      </c>
    </row>
    <row r="4834" spans="5:6" x14ac:dyDescent="0.25">
      <c r="E4834" t="e">
        <f>_xlfn.XLOOKUP(_xlfn.XLOOKUP(D4834,'Zip Code Lookup'!$F$29:$F$1276,'Zip Code Lookup'!$G$29:$G$1276),'Data Entry'!$AC$2:$AC$85,'Data Entry'!$AD$2:$AD$85,"Not Found")</f>
        <v>#N/A</v>
      </c>
      <c r="F4834" t="e">
        <f>IF(E4834="ORG 6 / ORG 1",_xlfn.XLOOKUP(D4834,'Zip Code Lookup'!$A$115:$A$148,'Zip Code Lookup'!$C$115:$C$148,"ORG 1"),"N/A")</f>
        <v>#N/A</v>
      </c>
    </row>
    <row r="4835" spans="5:6" x14ac:dyDescent="0.25">
      <c r="E4835" t="e">
        <f>_xlfn.XLOOKUP(_xlfn.XLOOKUP(D4835,'Zip Code Lookup'!$F$29:$F$1276,'Zip Code Lookup'!$G$29:$G$1276),'Data Entry'!$AC$2:$AC$85,'Data Entry'!$AD$2:$AD$85,"Not Found")</f>
        <v>#N/A</v>
      </c>
      <c r="F4835" t="e">
        <f>IF(E4835="ORG 6 / ORG 1",_xlfn.XLOOKUP(D4835,'Zip Code Lookup'!$A$115:$A$148,'Zip Code Lookup'!$C$115:$C$148,"ORG 1"),"N/A")</f>
        <v>#N/A</v>
      </c>
    </row>
    <row r="4836" spans="5:6" x14ac:dyDescent="0.25">
      <c r="E4836" t="e">
        <f>_xlfn.XLOOKUP(_xlfn.XLOOKUP(D4836,'Zip Code Lookup'!$F$29:$F$1276,'Zip Code Lookup'!$G$29:$G$1276),'Data Entry'!$AC$2:$AC$85,'Data Entry'!$AD$2:$AD$85,"Not Found")</f>
        <v>#N/A</v>
      </c>
      <c r="F4836" t="e">
        <f>IF(E4836="ORG 6 / ORG 1",_xlfn.XLOOKUP(D4836,'Zip Code Lookup'!$A$115:$A$148,'Zip Code Lookup'!$C$115:$C$148,"ORG 1"),"N/A")</f>
        <v>#N/A</v>
      </c>
    </row>
    <row r="4837" spans="5:6" x14ac:dyDescent="0.25">
      <c r="E4837" t="e">
        <f>_xlfn.XLOOKUP(_xlfn.XLOOKUP(D4837,'Zip Code Lookup'!$F$29:$F$1276,'Zip Code Lookup'!$G$29:$G$1276),'Data Entry'!$AC$2:$AC$85,'Data Entry'!$AD$2:$AD$85,"Not Found")</f>
        <v>#N/A</v>
      </c>
      <c r="F4837" t="e">
        <f>IF(E4837="ORG 6 / ORG 1",_xlfn.XLOOKUP(D4837,'Zip Code Lookup'!$A$115:$A$148,'Zip Code Lookup'!$C$115:$C$148,"ORG 1"),"N/A")</f>
        <v>#N/A</v>
      </c>
    </row>
    <row r="4838" spans="5:6" x14ac:dyDescent="0.25">
      <c r="E4838" t="e">
        <f>_xlfn.XLOOKUP(_xlfn.XLOOKUP(D4838,'Zip Code Lookup'!$F$29:$F$1276,'Zip Code Lookup'!$G$29:$G$1276),'Data Entry'!$AC$2:$AC$85,'Data Entry'!$AD$2:$AD$85,"Not Found")</f>
        <v>#N/A</v>
      </c>
      <c r="F4838" t="e">
        <f>IF(E4838="ORG 6 / ORG 1",_xlfn.XLOOKUP(D4838,'Zip Code Lookup'!$A$115:$A$148,'Zip Code Lookup'!$C$115:$C$148,"ORG 1"),"N/A")</f>
        <v>#N/A</v>
      </c>
    </row>
    <row r="4839" spans="5:6" x14ac:dyDescent="0.25">
      <c r="E4839" t="e">
        <f>_xlfn.XLOOKUP(_xlfn.XLOOKUP(D4839,'Zip Code Lookup'!$F$29:$F$1276,'Zip Code Lookup'!$G$29:$G$1276),'Data Entry'!$AC$2:$AC$85,'Data Entry'!$AD$2:$AD$85,"Not Found")</f>
        <v>#N/A</v>
      </c>
      <c r="F4839" t="e">
        <f>IF(E4839="ORG 6 / ORG 1",_xlfn.XLOOKUP(D4839,'Zip Code Lookup'!$A$115:$A$148,'Zip Code Lookup'!$C$115:$C$148,"ORG 1"),"N/A")</f>
        <v>#N/A</v>
      </c>
    </row>
    <row r="4840" spans="5:6" x14ac:dyDescent="0.25">
      <c r="E4840" t="e">
        <f>_xlfn.XLOOKUP(_xlfn.XLOOKUP(D4840,'Zip Code Lookup'!$F$29:$F$1276,'Zip Code Lookup'!$G$29:$G$1276),'Data Entry'!$AC$2:$AC$85,'Data Entry'!$AD$2:$AD$85,"Not Found")</f>
        <v>#N/A</v>
      </c>
      <c r="F4840" t="e">
        <f>IF(E4840="ORG 6 / ORG 1",_xlfn.XLOOKUP(D4840,'Zip Code Lookup'!$A$115:$A$148,'Zip Code Lookup'!$C$115:$C$148,"ORG 1"),"N/A")</f>
        <v>#N/A</v>
      </c>
    </row>
    <row r="4841" spans="5:6" x14ac:dyDescent="0.25">
      <c r="E4841" t="e">
        <f>_xlfn.XLOOKUP(_xlfn.XLOOKUP(D4841,'Zip Code Lookup'!$F$29:$F$1276,'Zip Code Lookup'!$G$29:$G$1276),'Data Entry'!$AC$2:$AC$85,'Data Entry'!$AD$2:$AD$85,"Not Found")</f>
        <v>#N/A</v>
      </c>
      <c r="F4841" t="e">
        <f>IF(E4841="ORG 6 / ORG 1",_xlfn.XLOOKUP(D4841,'Zip Code Lookup'!$A$115:$A$148,'Zip Code Lookup'!$C$115:$C$148,"ORG 1"),"N/A")</f>
        <v>#N/A</v>
      </c>
    </row>
    <row r="4842" spans="5:6" x14ac:dyDescent="0.25">
      <c r="E4842" t="e">
        <f>_xlfn.XLOOKUP(_xlfn.XLOOKUP(D4842,'Zip Code Lookup'!$F$29:$F$1276,'Zip Code Lookup'!$G$29:$G$1276),'Data Entry'!$AC$2:$AC$85,'Data Entry'!$AD$2:$AD$85,"Not Found")</f>
        <v>#N/A</v>
      </c>
      <c r="F4842" t="e">
        <f>IF(E4842="ORG 6 / ORG 1",_xlfn.XLOOKUP(D4842,'Zip Code Lookup'!$A$115:$A$148,'Zip Code Lookup'!$C$115:$C$148,"ORG 1"),"N/A")</f>
        <v>#N/A</v>
      </c>
    </row>
    <row r="4843" spans="5:6" x14ac:dyDescent="0.25">
      <c r="E4843" t="e">
        <f>_xlfn.XLOOKUP(_xlfn.XLOOKUP(D4843,'Zip Code Lookup'!$F$29:$F$1276,'Zip Code Lookup'!$G$29:$G$1276),'Data Entry'!$AC$2:$AC$85,'Data Entry'!$AD$2:$AD$85,"Not Found")</f>
        <v>#N/A</v>
      </c>
      <c r="F4843" t="e">
        <f>IF(E4843="ORG 6 / ORG 1",_xlfn.XLOOKUP(D4843,'Zip Code Lookup'!$A$115:$A$148,'Zip Code Lookup'!$C$115:$C$148,"ORG 1"),"N/A")</f>
        <v>#N/A</v>
      </c>
    </row>
    <row r="4844" spans="5:6" x14ac:dyDescent="0.25">
      <c r="E4844" t="e">
        <f>_xlfn.XLOOKUP(_xlfn.XLOOKUP(D4844,'Zip Code Lookup'!$F$29:$F$1276,'Zip Code Lookup'!$G$29:$G$1276),'Data Entry'!$AC$2:$AC$85,'Data Entry'!$AD$2:$AD$85,"Not Found")</f>
        <v>#N/A</v>
      </c>
      <c r="F4844" t="e">
        <f>IF(E4844="ORG 6 / ORG 1",_xlfn.XLOOKUP(D4844,'Zip Code Lookup'!$A$115:$A$148,'Zip Code Lookup'!$C$115:$C$148,"ORG 1"),"N/A")</f>
        <v>#N/A</v>
      </c>
    </row>
    <row r="4845" spans="5:6" x14ac:dyDescent="0.25">
      <c r="E4845" t="e">
        <f>_xlfn.XLOOKUP(_xlfn.XLOOKUP(D4845,'Zip Code Lookup'!$F$29:$F$1276,'Zip Code Lookup'!$G$29:$G$1276),'Data Entry'!$AC$2:$AC$85,'Data Entry'!$AD$2:$AD$85,"Not Found")</f>
        <v>#N/A</v>
      </c>
      <c r="F4845" t="e">
        <f>IF(E4845="ORG 6 / ORG 1",_xlfn.XLOOKUP(D4845,'Zip Code Lookup'!$A$115:$A$148,'Zip Code Lookup'!$C$115:$C$148,"ORG 1"),"N/A")</f>
        <v>#N/A</v>
      </c>
    </row>
    <row r="4846" spans="5:6" x14ac:dyDescent="0.25">
      <c r="E4846" t="e">
        <f>_xlfn.XLOOKUP(_xlfn.XLOOKUP(D4846,'Zip Code Lookup'!$F$29:$F$1276,'Zip Code Lookup'!$G$29:$G$1276),'Data Entry'!$AC$2:$AC$85,'Data Entry'!$AD$2:$AD$85,"Not Found")</f>
        <v>#N/A</v>
      </c>
      <c r="F4846" t="e">
        <f>IF(E4846="ORG 6 / ORG 1",_xlfn.XLOOKUP(D4846,'Zip Code Lookup'!$A$115:$A$148,'Zip Code Lookup'!$C$115:$C$148,"ORG 1"),"N/A")</f>
        <v>#N/A</v>
      </c>
    </row>
    <row r="4847" spans="5:6" x14ac:dyDescent="0.25">
      <c r="E4847" t="e">
        <f>_xlfn.XLOOKUP(_xlfn.XLOOKUP(D4847,'Zip Code Lookup'!$F$29:$F$1276,'Zip Code Lookup'!$G$29:$G$1276),'Data Entry'!$AC$2:$AC$85,'Data Entry'!$AD$2:$AD$85,"Not Found")</f>
        <v>#N/A</v>
      </c>
      <c r="F4847" t="e">
        <f>IF(E4847="ORG 6 / ORG 1",_xlfn.XLOOKUP(D4847,'Zip Code Lookup'!$A$115:$A$148,'Zip Code Lookup'!$C$115:$C$148,"ORG 1"),"N/A")</f>
        <v>#N/A</v>
      </c>
    </row>
    <row r="4848" spans="5:6" x14ac:dyDescent="0.25">
      <c r="E4848" t="e">
        <f>_xlfn.XLOOKUP(_xlfn.XLOOKUP(D4848,'Zip Code Lookup'!$F$29:$F$1276,'Zip Code Lookup'!$G$29:$G$1276),'Data Entry'!$AC$2:$AC$85,'Data Entry'!$AD$2:$AD$85,"Not Found")</f>
        <v>#N/A</v>
      </c>
      <c r="F4848" t="e">
        <f>IF(E4848="ORG 6 / ORG 1",_xlfn.XLOOKUP(D4848,'Zip Code Lookup'!$A$115:$A$148,'Zip Code Lookup'!$C$115:$C$148,"ORG 1"),"N/A")</f>
        <v>#N/A</v>
      </c>
    </row>
    <row r="4849" spans="5:6" x14ac:dyDescent="0.25">
      <c r="E4849" t="e">
        <f>_xlfn.XLOOKUP(_xlfn.XLOOKUP(D4849,'Zip Code Lookup'!$F$29:$F$1276,'Zip Code Lookup'!$G$29:$G$1276),'Data Entry'!$AC$2:$AC$85,'Data Entry'!$AD$2:$AD$85,"Not Found")</f>
        <v>#N/A</v>
      </c>
      <c r="F4849" t="e">
        <f>IF(E4849="ORG 6 / ORG 1",_xlfn.XLOOKUP(D4849,'Zip Code Lookup'!$A$115:$A$148,'Zip Code Lookup'!$C$115:$C$148,"ORG 1"),"N/A")</f>
        <v>#N/A</v>
      </c>
    </row>
    <row r="4850" spans="5:6" x14ac:dyDescent="0.25">
      <c r="E4850" t="e">
        <f>_xlfn.XLOOKUP(_xlfn.XLOOKUP(D4850,'Zip Code Lookup'!$F$29:$F$1276,'Zip Code Lookup'!$G$29:$G$1276),'Data Entry'!$AC$2:$AC$85,'Data Entry'!$AD$2:$AD$85,"Not Found")</f>
        <v>#N/A</v>
      </c>
      <c r="F4850" t="e">
        <f>IF(E4850="ORG 6 / ORG 1",_xlfn.XLOOKUP(D4850,'Zip Code Lookup'!$A$115:$A$148,'Zip Code Lookup'!$C$115:$C$148,"ORG 1"),"N/A")</f>
        <v>#N/A</v>
      </c>
    </row>
    <row r="4851" spans="5:6" x14ac:dyDescent="0.25">
      <c r="E4851" t="e">
        <f>_xlfn.XLOOKUP(_xlfn.XLOOKUP(D4851,'Zip Code Lookup'!$F$29:$F$1276,'Zip Code Lookup'!$G$29:$G$1276),'Data Entry'!$AC$2:$AC$85,'Data Entry'!$AD$2:$AD$85,"Not Found")</f>
        <v>#N/A</v>
      </c>
      <c r="F4851" t="e">
        <f>IF(E4851="ORG 6 / ORG 1",_xlfn.XLOOKUP(D4851,'Zip Code Lookup'!$A$115:$A$148,'Zip Code Lookup'!$C$115:$C$148,"ORG 1"),"N/A")</f>
        <v>#N/A</v>
      </c>
    </row>
    <row r="4852" spans="5:6" x14ac:dyDescent="0.25">
      <c r="E4852" t="e">
        <f>_xlfn.XLOOKUP(_xlfn.XLOOKUP(D4852,'Zip Code Lookup'!$F$29:$F$1276,'Zip Code Lookup'!$G$29:$G$1276),'Data Entry'!$AC$2:$AC$85,'Data Entry'!$AD$2:$AD$85,"Not Found")</f>
        <v>#N/A</v>
      </c>
      <c r="F4852" t="e">
        <f>IF(E4852="ORG 6 / ORG 1",_xlfn.XLOOKUP(D4852,'Zip Code Lookup'!$A$115:$A$148,'Zip Code Lookup'!$C$115:$C$148,"ORG 1"),"N/A")</f>
        <v>#N/A</v>
      </c>
    </row>
    <row r="4853" spans="5:6" x14ac:dyDescent="0.25">
      <c r="E4853" t="e">
        <f>_xlfn.XLOOKUP(_xlfn.XLOOKUP(D4853,'Zip Code Lookup'!$F$29:$F$1276,'Zip Code Lookup'!$G$29:$G$1276),'Data Entry'!$AC$2:$AC$85,'Data Entry'!$AD$2:$AD$85,"Not Found")</f>
        <v>#N/A</v>
      </c>
      <c r="F4853" t="e">
        <f>IF(E4853="ORG 6 / ORG 1",_xlfn.XLOOKUP(D4853,'Zip Code Lookup'!$A$115:$A$148,'Zip Code Lookup'!$C$115:$C$148,"ORG 1"),"N/A")</f>
        <v>#N/A</v>
      </c>
    </row>
    <row r="4854" spans="5:6" x14ac:dyDescent="0.25">
      <c r="E4854" t="e">
        <f>_xlfn.XLOOKUP(_xlfn.XLOOKUP(D4854,'Zip Code Lookup'!$F$29:$F$1276,'Zip Code Lookup'!$G$29:$G$1276),'Data Entry'!$AC$2:$AC$85,'Data Entry'!$AD$2:$AD$85,"Not Found")</f>
        <v>#N/A</v>
      </c>
      <c r="F4854" t="e">
        <f>IF(E4854="ORG 6 / ORG 1",_xlfn.XLOOKUP(D4854,'Zip Code Lookup'!$A$115:$A$148,'Zip Code Lookup'!$C$115:$C$148,"ORG 1"),"N/A")</f>
        <v>#N/A</v>
      </c>
    </row>
    <row r="4855" spans="5:6" x14ac:dyDescent="0.25">
      <c r="E4855" t="e">
        <f>_xlfn.XLOOKUP(_xlfn.XLOOKUP(D4855,'Zip Code Lookup'!$F$29:$F$1276,'Zip Code Lookup'!$G$29:$G$1276),'Data Entry'!$AC$2:$AC$85,'Data Entry'!$AD$2:$AD$85,"Not Found")</f>
        <v>#N/A</v>
      </c>
      <c r="F4855" t="e">
        <f>IF(E4855="ORG 6 / ORG 1",_xlfn.XLOOKUP(D4855,'Zip Code Lookup'!$A$115:$A$148,'Zip Code Lookup'!$C$115:$C$148,"ORG 1"),"N/A")</f>
        <v>#N/A</v>
      </c>
    </row>
    <row r="4856" spans="5:6" x14ac:dyDescent="0.25">
      <c r="E4856" t="e">
        <f>_xlfn.XLOOKUP(_xlfn.XLOOKUP(D4856,'Zip Code Lookup'!$F$29:$F$1276,'Zip Code Lookup'!$G$29:$G$1276),'Data Entry'!$AC$2:$AC$85,'Data Entry'!$AD$2:$AD$85,"Not Found")</f>
        <v>#N/A</v>
      </c>
      <c r="F4856" t="e">
        <f>IF(E4856="ORG 6 / ORG 1",_xlfn.XLOOKUP(D4856,'Zip Code Lookup'!$A$115:$A$148,'Zip Code Lookup'!$C$115:$C$148,"ORG 1"),"N/A")</f>
        <v>#N/A</v>
      </c>
    </row>
    <row r="4857" spans="5:6" x14ac:dyDescent="0.25">
      <c r="E4857" t="e">
        <f>_xlfn.XLOOKUP(_xlfn.XLOOKUP(D4857,'Zip Code Lookup'!$F$29:$F$1276,'Zip Code Lookup'!$G$29:$G$1276),'Data Entry'!$AC$2:$AC$85,'Data Entry'!$AD$2:$AD$85,"Not Found")</f>
        <v>#N/A</v>
      </c>
      <c r="F4857" t="e">
        <f>IF(E4857="ORG 6 / ORG 1",_xlfn.XLOOKUP(D4857,'Zip Code Lookup'!$A$115:$A$148,'Zip Code Lookup'!$C$115:$C$148,"ORG 1"),"N/A")</f>
        <v>#N/A</v>
      </c>
    </row>
    <row r="4858" spans="5:6" x14ac:dyDescent="0.25">
      <c r="E4858" t="e">
        <f>_xlfn.XLOOKUP(_xlfn.XLOOKUP(D4858,'Zip Code Lookup'!$F$29:$F$1276,'Zip Code Lookup'!$G$29:$G$1276),'Data Entry'!$AC$2:$AC$85,'Data Entry'!$AD$2:$AD$85,"Not Found")</f>
        <v>#N/A</v>
      </c>
      <c r="F4858" t="e">
        <f>IF(E4858="ORG 6 / ORG 1",_xlfn.XLOOKUP(D4858,'Zip Code Lookup'!$A$115:$A$148,'Zip Code Lookup'!$C$115:$C$148,"ORG 1"),"N/A")</f>
        <v>#N/A</v>
      </c>
    </row>
    <row r="4859" spans="5:6" x14ac:dyDescent="0.25">
      <c r="E4859" t="e">
        <f>_xlfn.XLOOKUP(_xlfn.XLOOKUP(D4859,'Zip Code Lookup'!$F$29:$F$1276,'Zip Code Lookup'!$G$29:$G$1276),'Data Entry'!$AC$2:$AC$85,'Data Entry'!$AD$2:$AD$85,"Not Found")</f>
        <v>#N/A</v>
      </c>
      <c r="F4859" t="e">
        <f>IF(E4859="ORG 6 / ORG 1",_xlfn.XLOOKUP(D4859,'Zip Code Lookup'!$A$115:$A$148,'Zip Code Lookup'!$C$115:$C$148,"ORG 1"),"N/A")</f>
        <v>#N/A</v>
      </c>
    </row>
    <row r="4860" spans="5:6" x14ac:dyDescent="0.25">
      <c r="E4860" t="e">
        <f>_xlfn.XLOOKUP(_xlfn.XLOOKUP(D4860,'Zip Code Lookup'!$F$29:$F$1276,'Zip Code Lookup'!$G$29:$G$1276),'Data Entry'!$AC$2:$AC$85,'Data Entry'!$AD$2:$AD$85,"Not Found")</f>
        <v>#N/A</v>
      </c>
      <c r="F4860" t="e">
        <f>IF(E4860="ORG 6 / ORG 1",_xlfn.XLOOKUP(D4860,'Zip Code Lookup'!$A$115:$A$148,'Zip Code Lookup'!$C$115:$C$148,"ORG 1"),"N/A")</f>
        <v>#N/A</v>
      </c>
    </row>
    <row r="4861" spans="5:6" x14ac:dyDescent="0.25">
      <c r="E4861" t="e">
        <f>_xlfn.XLOOKUP(_xlfn.XLOOKUP(D4861,'Zip Code Lookup'!$F$29:$F$1276,'Zip Code Lookup'!$G$29:$G$1276),'Data Entry'!$AC$2:$AC$85,'Data Entry'!$AD$2:$AD$85,"Not Found")</f>
        <v>#N/A</v>
      </c>
      <c r="F4861" t="e">
        <f>IF(E4861="ORG 6 / ORG 1",_xlfn.XLOOKUP(D4861,'Zip Code Lookup'!$A$115:$A$148,'Zip Code Lookup'!$C$115:$C$148,"ORG 1"),"N/A")</f>
        <v>#N/A</v>
      </c>
    </row>
    <row r="4862" spans="5:6" x14ac:dyDescent="0.25">
      <c r="E4862" t="e">
        <f>_xlfn.XLOOKUP(_xlfn.XLOOKUP(D4862,'Zip Code Lookup'!$F$29:$F$1276,'Zip Code Lookup'!$G$29:$G$1276),'Data Entry'!$AC$2:$AC$85,'Data Entry'!$AD$2:$AD$85,"Not Found")</f>
        <v>#N/A</v>
      </c>
      <c r="F4862" t="e">
        <f>IF(E4862="ORG 6 / ORG 1",_xlfn.XLOOKUP(D4862,'Zip Code Lookup'!$A$115:$A$148,'Zip Code Lookup'!$C$115:$C$148,"ORG 1"),"N/A")</f>
        <v>#N/A</v>
      </c>
    </row>
    <row r="4863" spans="5:6" x14ac:dyDescent="0.25">
      <c r="E4863" t="e">
        <f>_xlfn.XLOOKUP(_xlfn.XLOOKUP(D4863,'Zip Code Lookup'!$F$29:$F$1276,'Zip Code Lookup'!$G$29:$G$1276),'Data Entry'!$AC$2:$AC$85,'Data Entry'!$AD$2:$AD$85,"Not Found")</f>
        <v>#N/A</v>
      </c>
      <c r="F4863" t="e">
        <f>IF(E4863="ORG 6 / ORG 1",_xlfn.XLOOKUP(D4863,'Zip Code Lookup'!$A$115:$A$148,'Zip Code Lookup'!$C$115:$C$148,"ORG 1"),"N/A")</f>
        <v>#N/A</v>
      </c>
    </row>
    <row r="4864" spans="5:6" x14ac:dyDescent="0.25">
      <c r="E4864" t="e">
        <f>_xlfn.XLOOKUP(_xlfn.XLOOKUP(D4864,'Zip Code Lookup'!$F$29:$F$1276,'Zip Code Lookup'!$G$29:$G$1276),'Data Entry'!$AC$2:$AC$85,'Data Entry'!$AD$2:$AD$85,"Not Found")</f>
        <v>#N/A</v>
      </c>
      <c r="F4864" t="e">
        <f>IF(E4864="ORG 6 / ORG 1",_xlfn.XLOOKUP(D4864,'Zip Code Lookup'!$A$115:$A$148,'Zip Code Lookup'!$C$115:$C$148,"ORG 1"),"N/A")</f>
        <v>#N/A</v>
      </c>
    </row>
    <row r="4865" spans="5:6" x14ac:dyDescent="0.25">
      <c r="E4865" t="e">
        <f>_xlfn.XLOOKUP(_xlfn.XLOOKUP(D4865,'Zip Code Lookup'!$F$29:$F$1276,'Zip Code Lookup'!$G$29:$G$1276),'Data Entry'!$AC$2:$AC$85,'Data Entry'!$AD$2:$AD$85,"Not Found")</f>
        <v>#N/A</v>
      </c>
      <c r="F4865" t="e">
        <f>IF(E4865="ORG 6 / ORG 1",_xlfn.XLOOKUP(D4865,'Zip Code Lookup'!$A$115:$A$148,'Zip Code Lookup'!$C$115:$C$148,"ORG 1"),"N/A")</f>
        <v>#N/A</v>
      </c>
    </row>
    <row r="4866" spans="5:6" x14ac:dyDescent="0.25">
      <c r="E4866" t="e">
        <f>_xlfn.XLOOKUP(_xlfn.XLOOKUP(D4866,'Zip Code Lookup'!$F$29:$F$1276,'Zip Code Lookup'!$G$29:$G$1276),'Data Entry'!$AC$2:$AC$85,'Data Entry'!$AD$2:$AD$85,"Not Found")</f>
        <v>#N/A</v>
      </c>
      <c r="F4866" t="e">
        <f>IF(E4866="ORG 6 / ORG 1",_xlfn.XLOOKUP(D4866,'Zip Code Lookup'!$A$115:$A$148,'Zip Code Lookup'!$C$115:$C$148,"ORG 1"),"N/A")</f>
        <v>#N/A</v>
      </c>
    </row>
    <row r="4867" spans="5:6" x14ac:dyDescent="0.25">
      <c r="E4867" t="e">
        <f>_xlfn.XLOOKUP(_xlfn.XLOOKUP(D4867,'Zip Code Lookup'!$F$29:$F$1276,'Zip Code Lookup'!$G$29:$G$1276),'Data Entry'!$AC$2:$AC$85,'Data Entry'!$AD$2:$AD$85,"Not Found")</f>
        <v>#N/A</v>
      </c>
      <c r="F4867" t="e">
        <f>IF(E4867="ORG 6 / ORG 1",_xlfn.XLOOKUP(D4867,'Zip Code Lookup'!$A$115:$A$148,'Zip Code Lookup'!$C$115:$C$148,"ORG 1"),"N/A")</f>
        <v>#N/A</v>
      </c>
    </row>
    <row r="4868" spans="5:6" x14ac:dyDescent="0.25">
      <c r="E4868" t="e">
        <f>_xlfn.XLOOKUP(_xlfn.XLOOKUP(D4868,'Zip Code Lookup'!$F$29:$F$1276,'Zip Code Lookup'!$G$29:$G$1276),'Data Entry'!$AC$2:$AC$85,'Data Entry'!$AD$2:$AD$85,"Not Found")</f>
        <v>#N/A</v>
      </c>
      <c r="F4868" t="e">
        <f>IF(E4868="ORG 6 / ORG 1",_xlfn.XLOOKUP(D4868,'Zip Code Lookup'!$A$115:$A$148,'Zip Code Lookup'!$C$115:$C$148,"ORG 1"),"N/A")</f>
        <v>#N/A</v>
      </c>
    </row>
    <row r="4869" spans="5:6" x14ac:dyDescent="0.25">
      <c r="E4869" t="e">
        <f>_xlfn.XLOOKUP(_xlfn.XLOOKUP(D4869,'Zip Code Lookup'!$F$29:$F$1276,'Zip Code Lookup'!$G$29:$G$1276),'Data Entry'!$AC$2:$AC$85,'Data Entry'!$AD$2:$AD$85,"Not Found")</f>
        <v>#N/A</v>
      </c>
      <c r="F4869" t="e">
        <f>IF(E4869="ORG 6 / ORG 1",_xlfn.XLOOKUP(D4869,'Zip Code Lookup'!$A$115:$A$148,'Zip Code Lookup'!$C$115:$C$148,"ORG 1"),"N/A")</f>
        <v>#N/A</v>
      </c>
    </row>
    <row r="4870" spans="5:6" x14ac:dyDescent="0.25">
      <c r="E4870" t="e">
        <f>_xlfn.XLOOKUP(_xlfn.XLOOKUP(D4870,'Zip Code Lookup'!$F$29:$F$1276,'Zip Code Lookup'!$G$29:$G$1276),'Data Entry'!$AC$2:$AC$85,'Data Entry'!$AD$2:$AD$85,"Not Found")</f>
        <v>#N/A</v>
      </c>
      <c r="F4870" t="e">
        <f>IF(E4870="ORG 6 / ORG 1",_xlfn.XLOOKUP(D4870,'Zip Code Lookup'!$A$115:$A$148,'Zip Code Lookup'!$C$115:$C$148,"ORG 1"),"N/A")</f>
        <v>#N/A</v>
      </c>
    </row>
    <row r="4871" spans="5:6" x14ac:dyDescent="0.25">
      <c r="E4871" t="e">
        <f>_xlfn.XLOOKUP(_xlfn.XLOOKUP(D4871,'Zip Code Lookup'!$F$29:$F$1276,'Zip Code Lookup'!$G$29:$G$1276),'Data Entry'!$AC$2:$AC$85,'Data Entry'!$AD$2:$AD$85,"Not Found")</f>
        <v>#N/A</v>
      </c>
      <c r="F4871" t="e">
        <f>IF(E4871="ORG 6 / ORG 1",_xlfn.XLOOKUP(D4871,'Zip Code Lookup'!$A$115:$A$148,'Zip Code Lookup'!$C$115:$C$148,"ORG 1"),"N/A")</f>
        <v>#N/A</v>
      </c>
    </row>
    <row r="4872" spans="5:6" x14ac:dyDescent="0.25">
      <c r="E4872" t="e">
        <f>_xlfn.XLOOKUP(_xlfn.XLOOKUP(D4872,'Zip Code Lookup'!$F$29:$F$1276,'Zip Code Lookup'!$G$29:$G$1276),'Data Entry'!$AC$2:$AC$85,'Data Entry'!$AD$2:$AD$85,"Not Found")</f>
        <v>#N/A</v>
      </c>
      <c r="F4872" t="e">
        <f>IF(E4872="ORG 6 / ORG 1",_xlfn.XLOOKUP(D4872,'Zip Code Lookup'!$A$115:$A$148,'Zip Code Lookup'!$C$115:$C$148,"ORG 1"),"N/A")</f>
        <v>#N/A</v>
      </c>
    </row>
    <row r="4873" spans="5:6" x14ac:dyDescent="0.25">
      <c r="E4873" t="e">
        <f>_xlfn.XLOOKUP(_xlfn.XLOOKUP(D4873,'Zip Code Lookup'!$F$29:$F$1276,'Zip Code Lookup'!$G$29:$G$1276),'Data Entry'!$AC$2:$AC$85,'Data Entry'!$AD$2:$AD$85,"Not Found")</f>
        <v>#N/A</v>
      </c>
      <c r="F4873" t="e">
        <f>IF(E4873="ORG 6 / ORG 1",_xlfn.XLOOKUP(D4873,'Zip Code Lookup'!$A$115:$A$148,'Zip Code Lookup'!$C$115:$C$148,"ORG 1"),"N/A")</f>
        <v>#N/A</v>
      </c>
    </row>
    <row r="4874" spans="5:6" x14ac:dyDescent="0.25">
      <c r="E4874" t="e">
        <f>_xlfn.XLOOKUP(_xlfn.XLOOKUP(D4874,'Zip Code Lookup'!$F$29:$F$1276,'Zip Code Lookup'!$G$29:$G$1276),'Data Entry'!$AC$2:$AC$85,'Data Entry'!$AD$2:$AD$85,"Not Found")</f>
        <v>#N/A</v>
      </c>
      <c r="F4874" t="e">
        <f>IF(E4874="ORG 6 / ORG 1",_xlfn.XLOOKUP(D4874,'Zip Code Lookup'!$A$115:$A$148,'Zip Code Lookup'!$C$115:$C$148,"ORG 1"),"N/A")</f>
        <v>#N/A</v>
      </c>
    </row>
    <row r="4875" spans="5:6" x14ac:dyDescent="0.25">
      <c r="E4875" t="e">
        <f>_xlfn.XLOOKUP(_xlfn.XLOOKUP(D4875,'Zip Code Lookup'!$F$29:$F$1276,'Zip Code Lookup'!$G$29:$G$1276),'Data Entry'!$AC$2:$AC$85,'Data Entry'!$AD$2:$AD$85,"Not Found")</f>
        <v>#N/A</v>
      </c>
      <c r="F4875" t="e">
        <f>IF(E4875="ORG 6 / ORG 1",_xlfn.XLOOKUP(D4875,'Zip Code Lookup'!$A$115:$A$148,'Zip Code Lookup'!$C$115:$C$148,"ORG 1"),"N/A")</f>
        <v>#N/A</v>
      </c>
    </row>
    <row r="4876" spans="5:6" x14ac:dyDescent="0.25">
      <c r="E4876" t="e">
        <f>_xlfn.XLOOKUP(_xlfn.XLOOKUP(D4876,'Zip Code Lookup'!$F$29:$F$1276,'Zip Code Lookup'!$G$29:$G$1276),'Data Entry'!$AC$2:$AC$85,'Data Entry'!$AD$2:$AD$85,"Not Found")</f>
        <v>#N/A</v>
      </c>
      <c r="F4876" t="e">
        <f>IF(E4876="ORG 6 / ORG 1",_xlfn.XLOOKUP(D4876,'Zip Code Lookup'!$A$115:$A$148,'Zip Code Lookup'!$C$115:$C$148,"ORG 1"),"N/A")</f>
        <v>#N/A</v>
      </c>
    </row>
    <row r="4877" spans="5:6" x14ac:dyDescent="0.25">
      <c r="E4877" t="e">
        <f>_xlfn.XLOOKUP(_xlfn.XLOOKUP(D4877,'Zip Code Lookup'!$F$29:$F$1276,'Zip Code Lookup'!$G$29:$G$1276),'Data Entry'!$AC$2:$AC$85,'Data Entry'!$AD$2:$AD$85,"Not Found")</f>
        <v>#N/A</v>
      </c>
      <c r="F4877" t="e">
        <f>IF(E4877="ORG 6 / ORG 1",_xlfn.XLOOKUP(D4877,'Zip Code Lookup'!$A$115:$A$148,'Zip Code Lookup'!$C$115:$C$148,"ORG 1"),"N/A")</f>
        <v>#N/A</v>
      </c>
    </row>
    <row r="4878" spans="5:6" x14ac:dyDescent="0.25">
      <c r="E4878" t="e">
        <f>_xlfn.XLOOKUP(_xlfn.XLOOKUP(D4878,'Zip Code Lookup'!$F$29:$F$1276,'Zip Code Lookup'!$G$29:$G$1276),'Data Entry'!$AC$2:$AC$85,'Data Entry'!$AD$2:$AD$85,"Not Found")</f>
        <v>#N/A</v>
      </c>
      <c r="F4878" t="e">
        <f>IF(E4878="ORG 6 / ORG 1",_xlfn.XLOOKUP(D4878,'Zip Code Lookup'!$A$115:$A$148,'Zip Code Lookup'!$C$115:$C$148,"ORG 1"),"N/A")</f>
        <v>#N/A</v>
      </c>
    </row>
    <row r="4879" spans="5:6" x14ac:dyDescent="0.25">
      <c r="E4879" t="e">
        <f>_xlfn.XLOOKUP(_xlfn.XLOOKUP(D4879,'Zip Code Lookup'!$F$29:$F$1276,'Zip Code Lookup'!$G$29:$G$1276),'Data Entry'!$AC$2:$AC$85,'Data Entry'!$AD$2:$AD$85,"Not Found")</f>
        <v>#N/A</v>
      </c>
      <c r="F4879" t="e">
        <f>IF(E4879="ORG 6 / ORG 1",_xlfn.XLOOKUP(D4879,'Zip Code Lookup'!$A$115:$A$148,'Zip Code Lookup'!$C$115:$C$148,"ORG 1"),"N/A")</f>
        <v>#N/A</v>
      </c>
    </row>
    <row r="4880" spans="5:6" x14ac:dyDescent="0.25">
      <c r="E4880" t="e">
        <f>_xlfn.XLOOKUP(_xlfn.XLOOKUP(D4880,'Zip Code Lookup'!$F$29:$F$1276,'Zip Code Lookup'!$G$29:$G$1276),'Data Entry'!$AC$2:$AC$85,'Data Entry'!$AD$2:$AD$85,"Not Found")</f>
        <v>#N/A</v>
      </c>
      <c r="F4880" t="e">
        <f>IF(E4880="ORG 6 / ORG 1",_xlfn.XLOOKUP(D4880,'Zip Code Lookup'!$A$115:$A$148,'Zip Code Lookup'!$C$115:$C$148,"ORG 1"),"N/A")</f>
        <v>#N/A</v>
      </c>
    </row>
    <row r="4881" spans="5:6" x14ac:dyDescent="0.25">
      <c r="E4881" t="e">
        <f>_xlfn.XLOOKUP(_xlfn.XLOOKUP(D4881,'Zip Code Lookup'!$F$29:$F$1276,'Zip Code Lookup'!$G$29:$G$1276),'Data Entry'!$AC$2:$AC$85,'Data Entry'!$AD$2:$AD$85,"Not Found")</f>
        <v>#N/A</v>
      </c>
      <c r="F4881" t="e">
        <f>IF(E4881="ORG 6 / ORG 1",_xlfn.XLOOKUP(D4881,'Zip Code Lookup'!$A$115:$A$148,'Zip Code Lookup'!$C$115:$C$148,"ORG 1"),"N/A")</f>
        <v>#N/A</v>
      </c>
    </row>
    <row r="4882" spans="5:6" x14ac:dyDescent="0.25">
      <c r="E4882" t="e">
        <f>_xlfn.XLOOKUP(_xlfn.XLOOKUP(D4882,'Zip Code Lookup'!$F$29:$F$1276,'Zip Code Lookup'!$G$29:$G$1276),'Data Entry'!$AC$2:$AC$85,'Data Entry'!$AD$2:$AD$85,"Not Found")</f>
        <v>#N/A</v>
      </c>
      <c r="F4882" t="e">
        <f>IF(E4882="ORG 6 / ORG 1",_xlfn.XLOOKUP(D4882,'Zip Code Lookup'!$A$115:$A$148,'Zip Code Lookup'!$C$115:$C$148,"ORG 1"),"N/A")</f>
        <v>#N/A</v>
      </c>
    </row>
    <row r="4883" spans="5:6" x14ac:dyDescent="0.25">
      <c r="E4883" t="e">
        <f>_xlfn.XLOOKUP(_xlfn.XLOOKUP(D4883,'Zip Code Lookup'!$F$29:$F$1276,'Zip Code Lookup'!$G$29:$G$1276),'Data Entry'!$AC$2:$AC$85,'Data Entry'!$AD$2:$AD$85,"Not Found")</f>
        <v>#N/A</v>
      </c>
      <c r="F4883" t="e">
        <f>IF(E4883="ORG 6 / ORG 1",_xlfn.XLOOKUP(D4883,'Zip Code Lookup'!$A$115:$A$148,'Zip Code Lookup'!$C$115:$C$148,"ORG 1"),"N/A")</f>
        <v>#N/A</v>
      </c>
    </row>
    <row r="4884" spans="5:6" x14ac:dyDescent="0.25">
      <c r="E4884" t="e">
        <f>_xlfn.XLOOKUP(_xlfn.XLOOKUP(D4884,'Zip Code Lookup'!$F$29:$F$1276,'Zip Code Lookup'!$G$29:$G$1276),'Data Entry'!$AC$2:$AC$85,'Data Entry'!$AD$2:$AD$85,"Not Found")</f>
        <v>#N/A</v>
      </c>
      <c r="F4884" t="e">
        <f>IF(E4884="ORG 6 / ORG 1",_xlfn.XLOOKUP(D4884,'Zip Code Lookup'!$A$115:$A$148,'Zip Code Lookup'!$C$115:$C$148,"ORG 1"),"N/A")</f>
        <v>#N/A</v>
      </c>
    </row>
    <row r="4885" spans="5:6" x14ac:dyDescent="0.25">
      <c r="E4885" t="e">
        <f>_xlfn.XLOOKUP(_xlfn.XLOOKUP(D4885,'Zip Code Lookup'!$F$29:$F$1276,'Zip Code Lookup'!$G$29:$G$1276),'Data Entry'!$AC$2:$AC$85,'Data Entry'!$AD$2:$AD$85,"Not Found")</f>
        <v>#N/A</v>
      </c>
      <c r="F4885" t="e">
        <f>IF(E4885="ORG 6 / ORG 1",_xlfn.XLOOKUP(D4885,'Zip Code Lookup'!$A$115:$A$148,'Zip Code Lookup'!$C$115:$C$148,"ORG 1"),"N/A")</f>
        <v>#N/A</v>
      </c>
    </row>
    <row r="4886" spans="5:6" x14ac:dyDescent="0.25">
      <c r="E4886" t="e">
        <f>_xlfn.XLOOKUP(_xlfn.XLOOKUP(D4886,'Zip Code Lookup'!$F$29:$F$1276,'Zip Code Lookup'!$G$29:$G$1276),'Data Entry'!$AC$2:$AC$85,'Data Entry'!$AD$2:$AD$85,"Not Found")</f>
        <v>#N/A</v>
      </c>
      <c r="F4886" t="e">
        <f>IF(E4886="ORG 6 / ORG 1",_xlfn.XLOOKUP(D4886,'Zip Code Lookup'!$A$115:$A$148,'Zip Code Lookup'!$C$115:$C$148,"ORG 1"),"N/A")</f>
        <v>#N/A</v>
      </c>
    </row>
    <row r="4887" spans="5:6" x14ac:dyDescent="0.25">
      <c r="E4887" t="e">
        <f>_xlfn.XLOOKUP(_xlfn.XLOOKUP(D4887,'Zip Code Lookup'!$F$29:$F$1276,'Zip Code Lookup'!$G$29:$G$1276),'Data Entry'!$AC$2:$AC$85,'Data Entry'!$AD$2:$AD$85,"Not Found")</f>
        <v>#N/A</v>
      </c>
      <c r="F4887" t="e">
        <f>IF(E4887="ORG 6 / ORG 1",_xlfn.XLOOKUP(D4887,'Zip Code Lookup'!$A$115:$A$148,'Zip Code Lookup'!$C$115:$C$148,"ORG 1"),"N/A")</f>
        <v>#N/A</v>
      </c>
    </row>
    <row r="4888" spans="5:6" x14ac:dyDescent="0.25">
      <c r="E4888" t="e">
        <f>_xlfn.XLOOKUP(_xlfn.XLOOKUP(D4888,'Zip Code Lookup'!$F$29:$F$1276,'Zip Code Lookup'!$G$29:$G$1276),'Data Entry'!$AC$2:$AC$85,'Data Entry'!$AD$2:$AD$85,"Not Found")</f>
        <v>#N/A</v>
      </c>
      <c r="F4888" t="e">
        <f>IF(E4888="ORG 6 / ORG 1",_xlfn.XLOOKUP(D4888,'Zip Code Lookup'!$A$115:$A$148,'Zip Code Lookup'!$C$115:$C$148,"ORG 1"),"N/A")</f>
        <v>#N/A</v>
      </c>
    </row>
    <row r="4889" spans="5:6" x14ac:dyDescent="0.25">
      <c r="E4889" t="e">
        <f>_xlfn.XLOOKUP(_xlfn.XLOOKUP(D4889,'Zip Code Lookup'!$F$29:$F$1276,'Zip Code Lookup'!$G$29:$G$1276),'Data Entry'!$AC$2:$AC$85,'Data Entry'!$AD$2:$AD$85,"Not Found")</f>
        <v>#N/A</v>
      </c>
      <c r="F4889" t="e">
        <f>IF(E4889="ORG 6 / ORG 1",_xlfn.XLOOKUP(D4889,'Zip Code Lookup'!$A$115:$A$148,'Zip Code Lookup'!$C$115:$C$148,"ORG 1"),"N/A")</f>
        <v>#N/A</v>
      </c>
    </row>
    <row r="4890" spans="5:6" x14ac:dyDescent="0.25">
      <c r="E4890" t="e">
        <f>_xlfn.XLOOKUP(_xlfn.XLOOKUP(D4890,'Zip Code Lookup'!$F$29:$F$1276,'Zip Code Lookup'!$G$29:$G$1276),'Data Entry'!$AC$2:$AC$85,'Data Entry'!$AD$2:$AD$85,"Not Found")</f>
        <v>#N/A</v>
      </c>
      <c r="F4890" t="e">
        <f>IF(E4890="ORG 6 / ORG 1",_xlfn.XLOOKUP(D4890,'Zip Code Lookup'!$A$115:$A$148,'Zip Code Lookup'!$C$115:$C$148,"ORG 1"),"N/A")</f>
        <v>#N/A</v>
      </c>
    </row>
    <row r="4891" spans="5:6" x14ac:dyDescent="0.25">
      <c r="E4891" t="e">
        <f>_xlfn.XLOOKUP(_xlfn.XLOOKUP(D4891,'Zip Code Lookup'!$F$29:$F$1276,'Zip Code Lookup'!$G$29:$G$1276),'Data Entry'!$AC$2:$AC$85,'Data Entry'!$AD$2:$AD$85,"Not Found")</f>
        <v>#N/A</v>
      </c>
      <c r="F4891" t="e">
        <f>IF(E4891="ORG 6 / ORG 1",_xlfn.XLOOKUP(D4891,'Zip Code Lookup'!$A$115:$A$148,'Zip Code Lookup'!$C$115:$C$148,"ORG 1"),"N/A")</f>
        <v>#N/A</v>
      </c>
    </row>
  </sheetData>
  <mergeCells count="3">
    <mergeCell ref="C23:G23"/>
    <mergeCell ref="B2:C3"/>
    <mergeCell ref="D2:G3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8 D A A B Q S w M E F A A C A A g A S 3 M Z V d K l W p u l A A A A 9 w A A A B I A H A B D b 2 5 m a W c v U G F j a 2 F n Z S 5 4 b W w g o h g A K K A U A A A A A A A A A A A A A A A A A A A A A A A A A A A A h Y 9 L C s I w G I S v U r J v X i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G j S 8 w 4 5 5 g K M r s i t / A l + D T 4 m f 6 Y Y j 0 0 f u i N N B D v C k F m K c j 7 h H w A U E s D B B Q A A g A I A E t z G V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c x l V i T f F U O g A A A B d A Q A A E w A c A E Z v c m 1 1 b G F z L 1 N l Y 3 R p b 2 4 x L m 0 g o h g A K K A U A A A A A A A A A A A A A A A A A A A A A A A A A A A A b Y 5 P S 8 N A E M X v g X y H Z b 2 k E E I N 4 q X 0 U N Y e e r C C C Y i U H v J n b E O T m T A 7 w Z a Q 7 + 7 G U K X i X A b e m / f m Z 6 G Q i l A l 0 7 5 f + J 7 v 2 W P G U K o 0 y 2 u I 1 V L V I L 6 n 3 C T U c Q F O W Z 8 L q C P T M Q P K G / E p J z o F s 3 6 3 z R p Y 6 i m p 9 8 P O E I o 7 2 Y d T w Z 0 2 x w w P Y / m l B e 2 a v k + j l D O 0 H 8 S N o b p r c D R t M H 0 L + 1 6 b 9 H 2 7 e l 7 r U I l z l M B Z h l D 1 u q U 2 n s e x 0 z c o j w / R m L s a T 4 C 2 k s s 1 g 1 2 T A w / D 7 I c k I R Y H 8 k q f 9 h d k F I M / l L c E L 1 w C R y t b A J Y V H l y j 7 1 X 4 X + n i C 1 B L A Q I t A B Q A A g A I A E t z G V X S p V q b p Q A A A P c A A A A S A A A A A A A A A A A A A A A A A A A A A A B D b 2 5 m a W c v U G F j a 2 F n Z S 5 4 b W x Q S w E C L Q A U A A I A C A B L c x l V D 8 r p q 6 Q A A A D p A A A A E w A A A A A A A A A A A A A A A A D x A A A A W 0 N v b n R l b n R f V H l w Z X N d L n h t b F B L A Q I t A B Q A A g A I A E t z G V W J N 8 V Q 6 A A A A F 0 B A A A T A A A A A A A A A A A A A A A A A O I B A A B G b 3 J t d W x h c y 9 T Z W N 0 a W 9 u M S 5 t U E s F B g A A A A A D A A M A w g A A A B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Y J A A A A A A A A d A k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h Y m x l M l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x V D E 0 O j E 0 O j M y L j U 1 N T U y M D B a I i A v P j x F b n R y e S B U e X B l P S J G a W x s Q 2 9 s d W 1 u V H l w Z X M i I F Z h b H V l P S J z Q m d N R i I g L z 4 8 R W 5 0 c n k g V H l w Z T 0 i R m l s b E N v b H V t b k 5 h b W V z I i B W Y W x 1 Z T 0 i c 1 s m c X V v d D t D V F l O Q U 1 F J n F 1 b 3 Q 7 L C Z x d W 9 0 O 3 B v c D I w M j I m c X V v d D s s J n F 1 b 3 Q 7 c G 9 w R G V u c 2 l 0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i 9 B d X R v U m V t b 3 Z l Z E N v b H V t b n M x L n t D V F l O Q U 1 F L D B 9 J n F 1 b 3 Q 7 L C Z x d W 9 0 O 1 N l Y 3 R p b 2 4 x L 1 R h Y m x l M i 9 B d X R v U m V t b 3 Z l Z E N v b H V t b n M x L n t w b 3 A y M D I y L D F 9 J n F 1 b 3 Q 7 L C Z x d W 9 0 O 1 N l Y 3 R p b 2 4 x L 1 R h Y m x l M i 9 B d X R v U m V t b 3 Z l Z E N v b H V t b n M x L n t w b 3 B E Z W 5 z a X R 5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R h Y m x l M i 9 B d X R v U m V t b 3 Z l Z E N v b H V t b n M x L n t D V F l O Q U 1 F L D B 9 J n F 1 b 3 Q 7 L C Z x d W 9 0 O 1 N l Y 3 R p b 2 4 x L 1 R h Y m x l M i 9 B d X R v U m V t b 3 Z l Z E N v b H V t b n M x L n t w b 3 A y M D I y L D F 9 J n F 1 b 3 Q 7 L C Z x d W 9 0 O 1 N l Y 3 R p b 2 4 x L 1 R h Y m x l M i 9 B d X R v U m V t b 3 Z l Z E N v b H V t b n M x L n t w b 3 B E Z W 5 z a X R 5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y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n b x Z I t O G r U O M a 2 b Z Y k d Z R A A A A A A C A A A A A A A D Z g A A w A A A A B A A A A C Y d 6 v q w Q N W e G 0 k 5 + q h J a c 2 A A A A A A S A A A C g A A A A E A A A A H H W w V H a H L F O S L L Y h 5 U y s M t Q A A A A M e g u k t 1 a o d y A Y x S C H K l J z 2 K N E n W v E 2 + R k z p B r r s i 3 W W g J 2 j 1 m + R M 1 F R p 5 9 6 O T w L S w W T T D v l O n 3 X s c K i G O k + a 7 R Q a A b H B 5 t 2 S s Z R k I 7 / 4 t l Q U A A A A G s 6 J e / N o p h 6 n A 3 o S S 9 1 g 6 P W o U X Q = < / D a t a M a s h u p > 
</file>

<file path=customXml/itemProps1.xml><?xml version="1.0" encoding="utf-8"?>
<ds:datastoreItem xmlns:ds="http://schemas.openxmlformats.org/officeDocument/2006/customXml" ds:itemID="{8A0AE6C6-845B-41AD-AF7C-20AE176E3C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Zip Code Lookup</vt:lpstr>
      <vt:lpstr>Data Entry</vt:lpstr>
    </vt:vector>
  </TitlesOfParts>
  <Company>State Of Michigan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Winter, Drew (LEO)</dc:creator>
  <cp:lastModifiedBy>Winter, Drew (LEO)</cp:lastModifiedBy>
  <dcterms:created xsi:type="dcterms:W3CDTF">2022-08-25T18:18:35Z</dcterms:created>
  <dcterms:modified xsi:type="dcterms:W3CDTF">2024-07-16T18:58:27Z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a2fed65-62e7-46ea-af74-187e0c17143a_Enabled">
    <vt:lpwstr>true</vt:lpwstr>
  </property>
  <property fmtid="{D5CDD505-2E9C-101B-9397-08002B2CF9AE}" pid="3" name="MSIP_Label_3a2fed65-62e7-46ea-af74-187e0c17143a_SetDate">
    <vt:lpwstr>2022-08-25T18:37:51Z</vt:lpwstr>
  </property>
  <property fmtid="{D5CDD505-2E9C-101B-9397-08002B2CF9AE}" pid="4" name="MSIP_Label_3a2fed65-62e7-46ea-af74-187e0c17143a_Method">
    <vt:lpwstr>Privileged</vt:lpwstr>
  </property>
  <property fmtid="{D5CDD505-2E9C-101B-9397-08002B2CF9AE}" pid="5" name="MSIP_Label_3a2fed65-62e7-46ea-af74-187e0c17143a_Name">
    <vt:lpwstr>3a2fed65-62e7-46ea-af74-187e0c17143a</vt:lpwstr>
  </property>
  <property fmtid="{D5CDD505-2E9C-101B-9397-08002B2CF9AE}" pid="6" name="MSIP_Label_3a2fed65-62e7-46ea-af74-187e0c17143a_SiteId">
    <vt:lpwstr>d5fb7087-3777-42ad-966a-892ef47225d1</vt:lpwstr>
  </property>
  <property fmtid="{D5CDD505-2E9C-101B-9397-08002B2CF9AE}" pid="7" name="MSIP_Label_3a2fed65-62e7-46ea-af74-187e0c17143a_ActionId">
    <vt:lpwstr>cb375201-7bb7-4f2d-bcc0-051660d62966</vt:lpwstr>
  </property>
  <property fmtid="{D5CDD505-2E9C-101B-9397-08002B2CF9AE}" pid="8" name="MSIP_Label_3a2fed65-62e7-46ea-af74-187e0c17143a_ContentBits">
    <vt:lpwstr>0</vt:lpwstr>
  </property>
</Properties>
</file>