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b\Desktop\cattle\"/>
    </mc:Choice>
  </mc:AlternateContent>
  <xr:revisionPtr revIDLastSave="0" documentId="13_ncr:1_{EDA0DA6A-D342-45B3-996A-44E6AF8EE9CD}" xr6:coauthVersionLast="45" xr6:coauthVersionMax="45" xr10:uidLastSave="{00000000-0000-0000-0000-000000000000}"/>
  <bookViews>
    <workbookView xWindow="-108" yWindow="-108" windowWidth="23256" windowHeight="12576" xr2:uid="{1380AA73-A0A7-4A67-8FF5-D9A91E067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1" i="1" l="1"/>
  <c r="P91" i="1"/>
  <c r="N91" i="1"/>
  <c r="M91" i="1"/>
  <c r="K91" i="1"/>
  <c r="J91" i="1"/>
  <c r="H91" i="1"/>
  <c r="G91" i="1"/>
  <c r="Q90" i="1"/>
  <c r="P90" i="1"/>
  <c r="N90" i="1"/>
  <c r="M90" i="1"/>
  <c r="K90" i="1"/>
  <c r="J90" i="1"/>
  <c r="H90" i="1"/>
  <c r="G90" i="1"/>
  <c r="Q89" i="1"/>
  <c r="P89" i="1"/>
  <c r="N89" i="1"/>
  <c r="M89" i="1"/>
  <c r="K89" i="1"/>
  <c r="J89" i="1"/>
  <c r="H89" i="1"/>
  <c r="G89" i="1"/>
  <c r="Q88" i="1"/>
  <c r="P88" i="1"/>
  <c r="N88" i="1"/>
  <c r="M88" i="1"/>
  <c r="K88" i="1"/>
  <c r="J88" i="1"/>
  <c r="H88" i="1"/>
  <c r="G88" i="1"/>
  <c r="Q87" i="1"/>
  <c r="P87" i="1"/>
  <c r="N87" i="1"/>
  <c r="M87" i="1"/>
  <c r="K87" i="1"/>
  <c r="J87" i="1"/>
  <c r="H87" i="1"/>
  <c r="G87" i="1"/>
  <c r="Q86" i="1"/>
  <c r="P86" i="1"/>
  <c r="N86" i="1"/>
  <c r="M86" i="1"/>
  <c r="K86" i="1"/>
  <c r="J86" i="1"/>
  <c r="H86" i="1"/>
  <c r="G86" i="1"/>
  <c r="Q85" i="1"/>
  <c r="P85" i="1"/>
  <c r="N85" i="1"/>
  <c r="M85" i="1"/>
  <c r="K85" i="1"/>
  <c r="J85" i="1"/>
  <c r="H85" i="1"/>
  <c r="G85" i="1"/>
  <c r="Q84" i="1"/>
  <c r="P84" i="1"/>
  <c r="N84" i="1"/>
  <c r="M84" i="1"/>
  <c r="K84" i="1"/>
  <c r="J84" i="1"/>
  <c r="H84" i="1"/>
  <c r="G84" i="1"/>
  <c r="Q83" i="1"/>
  <c r="P83" i="1"/>
  <c r="N83" i="1"/>
  <c r="M83" i="1"/>
  <c r="K83" i="1"/>
  <c r="J83" i="1"/>
  <c r="H83" i="1"/>
  <c r="G83" i="1"/>
  <c r="Q82" i="1"/>
  <c r="P82" i="1"/>
  <c r="N82" i="1"/>
  <c r="M82" i="1"/>
  <c r="K82" i="1"/>
  <c r="J82" i="1"/>
  <c r="H82" i="1"/>
  <c r="G82" i="1"/>
  <c r="Q81" i="1"/>
  <c r="P81" i="1"/>
  <c r="N81" i="1"/>
  <c r="M81" i="1"/>
  <c r="K81" i="1"/>
  <c r="J81" i="1"/>
  <c r="H81" i="1"/>
  <c r="G81" i="1"/>
  <c r="Q80" i="1"/>
  <c r="P80" i="1"/>
  <c r="N80" i="1"/>
  <c r="M80" i="1"/>
  <c r="K80" i="1"/>
  <c r="J80" i="1"/>
  <c r="H80" i="1"/>
  <c r="G80" i="1"/>
  <c r="Q79" i="1"/>
  <c r="P79" i="1"/>
  <c r="N79" i="1"/>
  <c r="M79" i="1"/>
  <c r="K79" i="1"/>
  <c r="J79" i="1"/>
  <c r="H79" i="1"/>
  <c r="G79" i="1"/>
  <c r="Q78" i="1"/>
  <c r="P78" i="1"/>
  <c r="N78" i="1"/>
  <c r="M78" i="1"/>
  <c r="K78" i="1"/>
  <c r="J78" i="1"/>
  <c r="H78" i="1"/>
  <c r="G78" i="1"/>
  <c r="Q77" i="1"/>
  <c r="P77" i="1"/>
  <c r="N77" i="1"/>
  <c r="M77" i="1"/>
  <c r="K77" i="1"/>
  <c r="J77" i="1"/>
  <c r="H77" i="1"/>
  <c r="G77" i="1"/>
  <c r="Q76" i="1"/>
  <c r="P76" i="1"/>
  <c r="N76" i="1"/>
  <c r="M76" i="1"/>
  <c r="K76" i="1"/>
  <c r="J76" i="1"/>
  <c r="H76" i="1"/>
  <c r="G76" i="1"/>
  <c r="Q75" i="1"/>
  <c r="P75" i="1"/>
  <c r="N75" i="1"/>
  <c r="M75" i="1"/>
  <c r="K75" i="1"/>
  <c r="J75" i="1"/>
  <c r="H75" i="1"/>
  <c r="G75" i="1"/>
  <c r="Q74" i="1"/>
  <c r="P74" i="1"/>
  <c r="N74" i="1"/>
  <c r="M74" i="1"/>
  <c r="K74" i="1"/>
  <c r="J74" i="1"/>
  <c r="H74" i="1"/>
  <c r="G74" i="1"/>
  <c r="Q73" i="1"/>
  <c r="P73" i="1"/>
  <c r="N73" i="1"/>
  <c r="M73" i="1"/>
  <c r="K73" i="1"/>
  <c r="J73" i="1"/>
  <c r="H73" i="1"/>
  <c r="G73" i="1"/>
  <c r="Q72" i="1"/>
  <c r="P72" i="1"/>
  <c r="N72" i="1"/>
  <c r="M72" i="1"/>
  <c r="K72" i="1"/>
  <c r="J72" i="1"/>
  <c r="H72" i="1"/>
  <c r="G72" i="1"/>
  <c r="Q71" i="1"/>
  <c r="P71" i="1"/>
  <c r="N71" i="1"/>
  <c r="M71" i="1"/>
  <c r="K71" i="1"/>
  <c r="J71" i="1"/>
  <c r="H71" i="1"/>
  <c r="G71" i="1"/>
  <c r="Q70" i="1"/>
  <c r="P70" i="1"/>
  <c r="N70" i="1"/>
  <c r="M70" i="1"/>
  <c r="K70" i="1"/>
  <c r="J70" i="1"/>
  <c r="H70" i="1"/>
  <c r="G70" i="1"/>
  <c r="Q69" i="1"/>
  <c r="P69" i="1"/>
  <c r="N69" i="1"/>
  <c r="M69" i="1"/>
  <c r="K69" i="1"/>
  <c r="J69" i="1"/>
  <c r="H69" i="1"/>
  <c r="G69" i="1"/>
  <c r="Q68" i="1"/>
  <c r="P68" i="1"/>
  <c r="N68" i="1"/>
  <c r="M68" i="1"/>
  <c r="K68" i="1"/>
  <c r="J68" i="1"/>
  <c r="H68" i="1"/>
  <c r="G68" i="1"/>
  <c r="Q67" i="1"/>
  <c r="P67" i="1"/>
  <c r="N67" i="1"/>
  <c r="M67" i="1"/>
  <c r="K67" i="1"/>
  <c r="J67" i="1"/>
  <c r="H67" i="1"/>
  <c r="G67" i="1"/>
  <c r="Q66" i="1"/>
  <c r="P66" i="1"/>
  <c r="N66" i="1"/>
  <c r="M66" i="1"/>
  <c r="K66" i="1"/>
  <c r="J66" i="1"/>
  <c r="H66" i="1"/>
  <c r="G66" i="1"/>
  <c r="Q65" i="1"/>
  <c r="P65" i="1"/>
  <c r="N65" i="1"/>
  <c r="M65" i="1"/>
  <c r="K65" i="1"/>
  <c r="J65" i="1"/>
  <c r="H65" i="1"/>
  <c r="G65" i="1"/>
  <c r="Q64" i="1"/>
  <c r="P64" i="1"/>
  <c r="N64" i="1"/>
  <c r="M64" i="1"/>
  <c r="K64" i="1"/>
  <c r="J64" i="1"/>
  <c r="H64" i="1"/>
  <c r="G64" i="1"/>
  <c r="Q63" i="1"/>
  <c r="P63" i="1"/>
  <c r="N63" i="1"/>
  <c r="M63" i="1"/>
  <c r="K63" i="1"/>
  <c r="J63" i="1"/>
  <c r="H63" i="1"/>
  <c r="G63" i="1"/>
  <c r="Q62" i="1"/>
  <c r="P62" i="1"/>
  <c r="N62" i="1"/>
  <c r="M62" i="1"/>
  <c r="K62" i="1"/>
  <c r="J62" i="1"/>
  <c r="H62" i="1"/>
  <c r="G62" i="1"/>
  <c r="Q61" i="1"/>
  <c r="P61" i="1"/>
  <c r="N61" i="1"/>
  <c r="M61" i="1"/>
  <c r="K61" i="1"/>
  <c r="J61" i="1"/>
  <c r="H61" i="1"/>
  <c r="G61" i="1"/>
  <c r="Q60" i="1"/>
  <c r="P60" i="1"/>
  <c r="N60" i="1"/>
  <c r="M60" i="1"/>
  <c r="K60" i="1"/>
  <c r="J60" i="1"/>
  <c r="H60" i="1"/>
  <c r="G60" i="1"/>
  <c r="Q59" i="1"/>
  <c r="P59" i="1"/>
  <c r="N59" i="1"/>
  <c r="M59" i="1"/>
  <c r="K59" i="1"/>
  <c r="J59" i="1"/>
  <c r="H59" i="1"/>
  <c r="G59" i="1"/>
  <c r="Q58" i="1"/>
  <c r="P58" i="1"/>
  <c r="N58" i="1"/>
  <c r="M58" i="1"/>
  <c r="K58" i="1"/>
  <c r="J58" i="1"/>
  <c r="H58" i="1"/>
  <c r="G58" i="1"/>
  <c r="Q57" i="1"/>
  <c r="P57" i="1"/>
  <c r="N57" i="1"/>
  <c r="M57" i="1"/>
  <c r="K57" i="1"/>
  <c r="J57" i="1"/>
  <c r="H57" i="1"/>
  <c r="G57" i="1"/>
  <c r="Q56" i="1"/>
  <c r="P56" i="1"/>
  <c r="N56" i="1"/>
  <c r="M56" i="1"/>
  <c r="K56" i="1"/>
  <c r="J56" i="1"/>
  <c r="H56" i="1"/>
  <c r="G56" i="1"/>
  <c r="Q55" i="1"/>
  <c r="P55" i="1"/>
  <c r="N55" i="1"/>
  <c r="M55" i="1"/>
  <c r="K55" i="1"/>
  <c r="J55" i="1"/>
  <c r="H55" i="1"/>
  <c r="G55" i="1"/>
  <c r="Q54" i="1"/>
  <c r="P54" i="1"/>
  <c r="N54" i="1"/>
  <c r="M54" i="1"/>
  <c r="K54" i="1"/>
  <c r="J54" i="1"/>
  <c r="H54" i="1"/>
  <c r="G54" i="1"/>
  <c r="Q53" i="1"/>
  <c r="P53" i="1"/>
  <c r="N53" i="1"/>
  <c r="M53" i="1"/>
  <c r="K53" i="1"/>
  <c r="J53" i="1"/>
  <c r="H53" i="1"/>
  <c r="G53" i="1"/>
  <c r="Q52" i="1"/>
  <c r="P52" i="1"/>
  <c r="N52" i="1"/>
  <c r="M52" i="1"/>
  <c r="K52" i="1"/>
  <c r="J52" i="1"/>
  <c r="H52" i="1"/>
  <c r="G52" i="1"/>
  <c r="Q51" i="1"/>
  <c r="P51" i="1"/>
  <c r="N51" i="1"/>
  <c r="M51" i="1"/>
  <c r="K51" i="1"/>
  <c r="J51" i="1"/>
  <c r="H51" i="1"/>
  <c r="G51" i="1"/>
  <c r="Q50" i="1"/>
  <c r="P50" i="1"/>
  <c r="N50" i="1"/>
  <c r="M50" i="1"/>
  <c r="K50" i="1"/>
  <c r="J50" i="1"/>
  <c r="H50" i="1"/>
  <c r="G50" i="1"/>
  <c r="Q49" i="1"/>
  <c r="P49" i="1"/>
  <c r="N49" i="1"/>
  <c r="M49" i="1"/>
  <c r="K49" i="1"/>
  <c r="J49" i="1"/>
  <c r="H49" i="1"/>
  <c r="G49" i="1"/>
  <c r="Q48" i="1"/>
  <c r="P48" i="1"/>
  <c r="N48" i="1"/>
  <c r="M48" i="1"/>
  <c r="K48" i="1"/>
  <c r="J48" i="1"/>
  <c r="H48" i="1"/>
  <c r="G48" i="1"/>
  <c r="Q44" i="1"/>
  <c r="P44" i="1"/>
  <c r="N44" i="1"/>
  <c r="M44" i="1"/>
  <c r="K44" i="1"/>
  <c r="J44" i="1"/>
  <c r="H44" i="1"/>
  <c r="G44" i="1"/>
  <c r="Q43" i="1"/>
  <c r="P43" i="1"/>
  <c r="N43" i="1"/>
  <c r="M43" i="1"/>
  <c r="K43" i="1"/>
  <c r="J43" i="1"/>
  <c r="H43" i="1"/>
  <c r="G43" i="1"/>
  <c r="Q42" i="1"/>
  <c r="P42" i="1"/>
  <c r="N42" i="1"/>
  <c r="M42" i="1"/>
  <c r="K42" i="1"/>
  <c r="J42" i="1"/>
  <c r="H42" i="1"/>
  <c r="G42" i="1"/>
  <c r="Q41" i="1"/>
  <c r="P41" i="1"/>
  <c r="N41" i="1"/>
  <c r="M41" i="1"/>
  <c r="K41" i="1"/>
  <c r="J41" i="1"/>
  <c r="H41" i="1"/>
  <c r="G41" i="1"/>
  <c r="Q40" i="1"/>
  <c r="P40" i="1"/>
  <c r="N40" i="1"/>
  <c r="M40" i="1"/>
  <c r="K40" i="1"/>
  <c r="J40" i="1"/>
  <c r="H40" i="1"/>
  <c r="G40" i="1"/>
  <c r="Q39" i="1"/>
  <c r="P39" i="1"/>
  <c r="N39" i="1"/>
  <c r="M39" i="1"/>
  <c r="K39" i="1"/>
  <c r="J39" i="1"/>
  <c r="H39" i="1"/>
  <c r="G39" i="1"/>
  <c r="Q38" i="1"/>
  <c r="P38" i="1"/>
  <c r="N38" i="1"/>
  <c r="M38" i="1"/>
  <c r="K38" i="1"/>
  <c r="J38" i="1"/>
  <c r="H38" i="1"/>
  <c r="G38" i="1"/>
  <c r="Q37" i="1"/>
  <c r="P37" i="1"/>
  <c r="N37" i="1"/>
  <c r="M37" i="1"/>
  <c r="K37" i="1"/>
  <c r="J37" i="1"/>
  <c r="H37" i="1"/>
  <c r="G37" i="1"/>
  <c r="Q36" i="1"/>
  <c r="P36" i="1"/>
  <c r="N36" i="1"/>
  <c r="M36" i="1"/>
  <c r="K36" i="1"/>
  <c r="J36" i="1"/>
  <c r="H36" i="1"/>
  <c r="G36" i="1"/>
  <c r="Q35" i="1"/>
  <c r="P35" i="1"/>
  <c r="N35" i="1"/>
  <c r="M35" i="1"/>
  <c r="K35" i="1"/>
  <c r="J35" i="1"/>
  <c r="H35" i="1"/>
  <c r="G35" i="1"/>
  <c r="Q34" i="1"/>
  <c r="P34" i="1"/>
  <c r="N34" i="1"/>
  <c r="M34" i="1"/>
  <c r="K34" i="1"/>
  <c r="J34" i="1"/>
  <c r="H34" i="1"/>
  <c r="G34" i="1"/>
  <c r="Q33" i="1"/>
  <c r="P33" i="1"/>
  <c r="N33" i="1"/>
  <c r="M33" i="1"/>
  <c r="K33" i="1"/>
  <c r="J33" i="1"/>
  <c r="H33" i="1"/>
  <c r="G33" i="1"/>
  <c r="Q32" i="1"/>
  <c r="P32" i="1"/>
  <c r="N32" i="1"/>
  <c r="M32" i="1"/>
  <c r="K32" i="1"/>
  <c r="J32" i="1"/>
  <c r="H32" i="1"/>
  <c r="G32" i="1"/>
  <c r="Q31" i="1"/>
  <c r="P31" i="1"/>
  <c r="N31" i="1"/>
  <c r="M31" i="1"/>
  <c r="K31" i="1"/>
  <c r="J31" i="1"/>
  <c r="H31" i="1"/>
  <c r="G31" i="1"/>
  <c r="Q30" i="1"/>
  <c r="P30" i="1"/>
  <c r="N30" i="1"/>
  <c r="M30" i="1"/>
  <c r="K30" i="1"/>
  <c r="J30" i="1"/>
  <c r="H30" i="1"/>
  <c r="G30" i="1"/>
  <c r="Q29" i="1"/>
  <c r="P29" i="1"/>
  <c r="N29" i="1"/>
  <c r="M29" i="1"/>
  <c r="K29" i="1"/>
  <c r="J29" i="1"/>
  <c r="H29" i="1"/>
  <c r="G29" i="1"/>
  <c r="Q28" i="1"/>
  <c r="P28" i="1"/>
  <c r="N28" i="1"/>
  <c r="M28" i="1"/>
  <c r="K28" i="1"/>
  <c r="J28" i="1"/>
  <c r="H28" i="1"/>
  <c r="G28" i="1"/>
  <c r="Q27" i="1"/>
  <c r="P27" i="1"/>
  <c r="N27" i="1"/>
  <c r="M27" i="1"/>
  <c r="K27" i="1"/>
  <c r="J27" i="1"/>
  <c r="H27" i="1"/>
  <c r="G27" i="1"/>
  <c r="Q26" i="1"/>
  <c r="P26" i="1"/>
  <c r="N26" i="1"/>
  <c r="M26" i="1"/>
  <c r="K26" i="1"/>
  <c r="J26" i="1"/>
  <c r="H26" i="1"/>
  <c r="G26" i="1"/>
  <c r="Q25" i="1"/>
  <c r="P25" i="1"/>
  <c r="N25" i="1"/>
  <c r="M25" i="1"/>
  <c r="K25" i="1"/>
  <c r="J25" i="1"/>
  <c r="H25" i="1"/>
  <c r="G25" i="1"/>
  <c r="Q24" i="1"/>
  <c r="P24" i="1"/>
  <c r="N24" i="1"/>
  <c r="M24" i="1"/>
  <c r="K24" i="1"/>
  <c r="J24" i="1"/>
  <c r="H24" i="1"/>
  <c r="G24" i="1"/>
  <c r="Q23" i="1"/>
  <c r="P23" i="1"/>
  <c r="N23" i="1"/>
  <c r="M23" i="1"/>
  <c r="K23" i="1"/>
  <c r="J23" i="1"/>
  <c r="H23" i="1"/>
  <c r="G23" i="1"/>
  <c r="Q22" i="1"/>
  <c r="P22" i="1"/>
  <c r="N22" i="1"/>
  <c r="M22" i="1"/>
  <c r="K22" i="1"/>
  <c r="J22" i="1"/>
  <c r="H22" i="1"/>
  <c r="G22" i="1"/>
  <c r="Q21" i="1"/>
  <c r="P21" i="1"/>
  <c r="N21" i="1"/>
  <c r="M21" i="1"/>
  <c r="K21" i="1"/>
  <c r="J21" i="1"/>
  <c r="H21" i="1"/>
  <c r="G21" i="1"/>
  <c r="Q20" i="1"/>
  <c r="P20" i="1"/>
  <c r="N20" i="1"/>
  <c r="M20" i="1"/>
  <c r="K20" i="1"/>
  <c r="J20" i="1"/>
  <c r="H20" i="1"/>
  <c r="G20" i="1"/>
  <c r="Q19" i="1"/>
  <c r="P19" i="1"/>
  <c r="N19" i="1"/>
  <c r="M19" i="1"/>
  <c r="K19" i="1"/>
  <c r="J19" i="1"/>
  <c r="H19" i="1"/>
  <c r="G19" i="1"/>
  <c r="Q18" i="1"/>
  <c r="P18" i="1"/>
  <c r="N18" i="1"/>
  <c r="M18" i="1"/>
  <c r="K18" i="1"/>
  <c r="J18" i="1"/>
  <c r="H18" i="1"/>
  <c r="G18" i="1"/>
  <c r="Q17" i="1"/>
  <c r="P17" i="1"/>
  <c r="N17" i="1"/>
  <c r="M17" i="1"/>
  <c r="K17" i="1"/>
  <c r="J17" i="1"/>
  <c r="H17" i="1"/>
  <c r="G17" i="1"/>
  <c r="Q16" i="1"/>
  <c r="P16" i="1"/>
  <c r="N16" i="1"/>
  <c r="M16" i="1"/>
  <c r="K16" i="1"/>
  <c r="J16" i="1"/>
  <c r="H16" i="1"/>
  <c r="G16" i="1"/>
  <c r="Q15" i="1"/>
  <c r="P15" i="1"/>
  <c r="N15" i="1"/>
  <c r="M15" i="1"/>
  <c r="K15" i="1"/>
  <c r="J15" i="1"/>
  <c r="H15" i="1"/>
  <c r="G15" i="1"/>
  <c r="Q14" i="1"/>
  <c r="P14" i="1"/>
  <c r="N14" i="1"/>
  <c r="M14" i="1"/>
  <c r="K14" i="1"/>
  <c r="J14" i="1"/>
  <c r="H14" i="1"/>
  <c r="G14" i="1"/>
  <c r="Q13" i="1"/>
  <c r="P13" i="1"/>
  <c r="N13" i="1"/>
  <c r="M13" i="1"/>
  <c r="K13" i="1"/>
  <c r="J13" i="1"/>
  <c r="H13" i="1"/>
  <c r="G13" i="1"/>
  <c r="Q12" i="1"/>
  <c r="P12" i="1"/>
  <c r="N12" i="1"/>
  <c r="M12" i="1"/>
  <c r="K12" i="1"/>
  <c r="J12" i="1"/>
  <c r="H12" i="1"/>
  <c r="G12" i="1"/>
  <c r="Q11" i="1"/>
  <c r="P11" i="1"/>
  <c r="N11" i="1"/>
  <c r="M11" i="1"/>
  <c r="K11" i="1"/>
  <c r="J11" i="1"/>
  <c r="H11" i="1"/>
  <c r="G11" i="1"/>
  <c r="Q10" i="1"/>
  <c r="P10" i="1"/>
  <c r="N10" i="1"/>
  <c r="M10" i="1"/>
  <c r="K10" i="1"/>
  <c r="J10" i="1"/>
  <c r="H10" i="1"/>
  <c r="G10" i="1"/>
  <c r="Q9" i="1"/>
  <c r="P9" i="1"/>
  <c r="N9" i="1"/>
  <c r="M9" i="1"/>
  <c r="K9" i="1"/>
  <c r="J9" i="1"/>
  <c r="H9" i="1"/>
  <c r="G9" i="1"/>
  <c r="Q8" i="1"/>
  <c r="P8" i="1"/>
  <c r="N8" i="1"/>
  <c r="M8" i="1"/>
  <c r="K8" i="1"/>
  <c r="J8" i="1"/>
  <c r="H8" i="1"/>
  <c r="G8" i="1"/>
  <c r="Q7" i="1"/>
  <c r="P7" i="1"/>
  <c r="N7" i="1"/>
  <c r="M7" i="1"/>
  <c r="K7" i="1"/>
  <c r="J7" i="1"/>
  <c r="H7" i="1"/>
  <c r="G7" i="1"/>
  <c r="Q6" i="1"/>
  <c r="P6" i="1"/>
  <c r="N6" i="1"/>
  <c r="M6" i="1"/>
  <c r="K6" i="1"/>
  <c r="J6" i="1"/>
  <c r="H6" i="1"/>
  <c r="G6" i="1"/>
  <c r="Q5" i="1"/>
  <c r="P5" i="1"/>
  <c r="N5" i="1"/>
  <c r="M5" i="1"/>
  <c r="K5" i="1"/>
  <c r="J5" i="1"/>
  <c r="H5" i="1"/>
  <c r="G5" i="1"/>
  <c r="Q4" i="1"/>
  <c r="P4" i="1"/>
  <c r="N4" i="1"/>
  <c r="M4" i="1"/>
  <c r="K4" i="1"/>
  <c r="J4" i="1"/>
  <c r="H4" i="1"/>
  <c r="G4" i="1"/>
  <c r="Q3" i="1"/>
  <c r="P3" i="1"/>
  <c r="N3" i="1"/>
  <c r="M3" i="1"/>
  <c r="K3" i="1"/>
  <c r="J3" i="1"/>
  <c r="H3" i="1"/>
  <c r="G3" i="1"/>
  <c r="Q2" i="1"/>
  <c r="P2" i="1"/>
  <c r="N2" i="1"/>
  <c r="M2" i="1"/>
  <c r="K2" i="1"/>
  <c r="J2" i="1"/>
  <c r="H2" i="1"/>
  <c r="G2" i="1"/>
</calcChain>
</file>

<file path=xl/sharedStrings.xml><?xml version="1.0" encoding="utf-8"?>
<sst xmlns="http://schemas.openxmlformats.org/spreadsheetml/2006/main" count="371" uniqueCount="134">
  <si>
    <t>Calf #</t>
  </si>
  <si>
    <t>DOB</t>
  </si>
  <si>
    <t>Sex</t>
  </si>
  <si>
    <t>Color</t>
  </si>
  <si>
    <t>Sire</t>
  </si>
  <si>
    <t>wt. 4/14</t>
  </si>
  <si>
    <t>WT5/5</t>
  </si>
  <si>
    <t>Wt5-11</t>
  </si>
  <si>
    <t>Wt5-15</t>
  </si>
  <si>
    <t>H</t>
  </si>
  <si>
    <t>Bk/Wf</t>
  </si>
  <si>
    <t>R0723</t>
  </si>
  <si>
    <t>Bk mottle</t>
  </si>
  <si>
    <t>Objective</t>
  </si>
  <si>
    <t>Bk/wforehead</t>
  </si>
  <si>
    <t>WarParty</t>
  </si>
  <si>
    <t>0145</t>
  </si>
  <si>
    <t>Bk/MF</t>
  </si>
  <si>
    <t>1752</t>
  </si>
  <si>
    <t>Bk</t>
  </si>
  <si>
    <t>2052</t>
  </si>
  <si>
    <t>Bk/Mf</t>
  </si>
  <si>
    <t>Regis</t>
  </si>
  <si>
    <t>4135b</t>
  </si>
  <si>
    <t>2264</t>
  </si>
  <si>
    <t>8286</t>
  </si>
  <si>
    <t>Black</t>
  </si>
  <si>
    <t>2236</t>
  </si>
  <si>
    <t>Elation</t>
  </si>
  <si>
    <t>0264</t>
  </si>
  <si>
    <t>Obective</t>
  </si>
  <si>
    <t>5052</t>
  </si>
  <si>
    <t>4045</t>
  </si>
  <si>
    <t>4552</t>
  </si>
  <si>
    <t>B</t>
  </si>
  <si>
    <t>5436</t>
  </si>
  <si>
    <t>6835B</t>
  </si>
  <si>
    <t>3364</t>
  </si>
  <si>
    <t>0815B</t>
  </si>
  <si>
    <t>4886</t>
  </si>
  <si>
    <t>Red</t>
  </si>
  <si>
    <t>4764</t>
  </si>
  <si>
    <t>6052</t>
  </si>
  <si>
    <t>1296</t>
  </si>
  <si>
    <t>3825</t>
  </si>
  <si>
    <t>0086</t>
  </si>
  <si>
    <t>B/Wf</t>
  </si>
  <si>
    <t>WP2052</t>
  </si>
  <si>
    <t>BK/Mf</t>
  </si>
  <si>
    <t>3052</t>
  </si>
  <si>
    <t>?</t>
  </si>
  <si>
    <t>0723</t>
  </si>
  <si>
    <t>2936</t>
  </si>
  <si>
    <t>5264</t>
  </si>
  <si>
    <t>5364</t>
  </si>
  <si>
    <t>B/W</t>
  </si>
  <si>
    <t>5246</t>
  </si>
  <si>
    <t>5291</t>
  </si>
  <si>
    <t>6352</t>
  </si>
  <si>
    <t>4136H</t>
  </si>
  <si>
    <t>4236</t>
  </si>
  <si>
    <t>Blk</t>
  </si>
  <si>
    <t>4956</t>
  </si>
  <si>
    <t>6152</t>
  </si>
  <si>
    <t>4996</t>
  </si>
  <si>
    <t>Died</t>
  </si>
  <si>
    <t>5996</t>
  </si>
  <si>
    <t>4835b</t>
  </si>
  <si>
    <t>1135B</t>
  </si>
  <si>
    <t>Bk/mf</t>
  </si>
  <si>
    <t>1552</t>
  </si>
  <si>
    <t>4935B</t>
  </si>
  <si>
    <t>3723</t>
  </si>
  <si>
    <t>3196</t>
  </si>
  <si>
    <t>0552</t>
  </si>
  <si>
    <t>Bk/WF</t>
  </si>
  <si>
    <t>Objection</t>
  </si>
  <si>
    <t>5352</t>
  </si>
  <si>
    <t>8235B</t>
  </si>
  <si>
    <t>Ealtion</t>
  </si>
  <si>
    <t>2436</t>
  </si>
  <si>
    <t>5835b</t>
  </si>
  <si>
    <t>3764</t>
  </si>
  <si>
    <t>2736</t>
  </si>
  <si>
    <t>9235B</t>
  </si>
  <si>
    <t>0936</t>
  </si>
  <si>
    <t>0136</t>
  </si>
  <si>
    <t>Objectie</t>
  </si>
  <si>
    <t>2091</t>
  </si>
  <si>
    <t>1235B</t>
  </si>
  <si>
    <t>3956</t>
  </si>
  <si>
    <t>8135A</t>
  </si>
  <si>
    <t>B/mf</t>
  </si>
  <si>
    <t>5036</t>
  </si>
  <si>
    <t>5206</t>
  </si>
  <si>
    <t>0352</t>
  </si>
  <si>
    <t>1236</t>
  </si>
  <si>
    <t>6236</t>
  </si>
  <si>
    <t>8135B</t>
  </si>
  <si>
    <t>Blk/wf</t>
  </si>
  <si>
    <t>9652</t>
  </si>
  <si>
    <t>6736</t>
  </si>
  <si>
    <t>1596</t>
  </si>
  <si>
    <t>R/MF</t>
  </si>
  <si>
    <t>3136</t>
  </si>
  <si>
    <t>2015B</t>
  </si>
  <si>
    <t>5935B</t>
  </si>
  <si>
    <t>graph</t>
  </si>
  <si>
    <t>4864</t>
  </si>
  <si>
    <t>Bk/wbelly</t>
  </si>
  <si>
    <t>6396</t>
  </si>
  <si>
    <t>0391</t>
  </si>
  <si>
    <t>5236</t>
  </si>
  <si>
    <t>1314</t>
  </si>
  <si>
    <t>1335B</t>
  </si>
  <si>
    <t>6452</t>
  </si>
  <si>
    <t>3736</t>
  </si>
  <si>
    <t>b</t>
  </si>
  <si>
    <t>4206</t>
  </si>
  <si>
    <t>2536</t>
  </si>
  <si>
    <t>DNC</t>
  </si>
  <si>
    <t>5664</t>
  </si>
  <si>
    <t>8236</t>
  </si>
  <si>
    <t>Abort</t>
  </si>
  <si>
    <t>5385b</t>
  </si>
  <si>
    <t>eye problem</t>
  </si>
  <si>
    <t>4/14-Wt/DofA</t>
  </si>
  <si>
    <t>4/14-205Wt.</t>
  </si>
  <si>
    <t>5/5-Wt/DofA</t>
  </si>
  <si>
    <t>5/5-205Wt.</t>
  </si>
  <si>
    <t>5/11-Wt/DofA</t>
  </si>
  <si>
    <t>5/11-205Wt.</t>
  </si>
  <si>
    <t>5/15-Wt/DofA</t>
  </si>
  <si>
    <t>5/15-205Wt.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</si>
</sst>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[$-409]m/d/yyyy"/>
    <numFmt numFmtId="166" formatCode="[$-409]0"/>
    <numFmt numFmtId="167" formatCode="[$-409]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15">
    <xf numFmtId="0" fontId="0" fillId="0" borderId="0" xfId="0"/>
    <xf numFmtId="49" fontId="2" fillId="0" borderId="1" xfId="1" applyNumberFormat="1" applyFont="1" applyBorder="1" applyAlignment="1" applyProtection="1">
      <alignment horizontal="center"/>
    </xf>
    <xf numFmtId="165" fontId="2" fillId="0" borderId="1" xfId="1" applyNumberFormat="1" applyFont="1" applyBorder="1" applyAlignment="1" applyProtection="1">
      <alignment horizontal="center"/>
    </xf>
    <xf numFmtId="164" fontId="2" fillId="0" borderId="1" xfId="1" applyFont="1" applyBorder="1" applyAlignment="1" applyProtection="1">
      <alignment horizontal="center"/>
    </xf>
    <xf numFmtId="166" fontId="2" fillId="0" borderId="1" xfId="1" applyNumberFormat="1" applyFont="1" applyBorder="1" applyAlignment="1" applyProtection="1">
      <alignment horizontal="center"/>
    </xf>
    <xf numFmtId="164" fontId="2" fillId="0" borderId="2" xfId="1" applyFont="1" applyBorder="1" applyAlignment="1" applyProtection="1">
      <alignment horizontal="center"/>
    </xf>
    <xf numFmtId="167" fontId="2" fillId="0" borderId="1" xfId="1" applyNumberFormat="1" applyFont="1" applyBorder="1" applyAlignment="1" applyProtection="1">
      <alignment horizontal="center"/>
    </xf>
    <xf numFmtId="166" fontId="2" fillId="0" borderId="3" xfId="1" applyNumberFormat="1" applyFont="1" applyBorder="1" applyAlignment="1" applyProtection="1">
      <alignment horizontal="center"/>
    </xf>
    <xf numFmtId="164" fontId="2" fillId="2" borderId="1" xfId="1" applyFont="1" applyFill="1" applyBorder="1" applyAlignment="1" applyProtection="1">
      <alignment horizontal="center"/>
    </xf>
    <xf numFmtId="166" fontId="2" fillId="0" borderId="4" xfId="1" applyNumberFormat="1" applyFont="1" applyBorder="1" applyAlignment="1" applyProtection="1">
      <alignment horizontal="center"/>
    </xf>
    <xf numFmtId="49" fontId="2" fillId="2" borderId="1" xfId="1" applyNumberFormat="1" applyFont="1" applyFill="1" applyBorder="1" applyAlignment="1" applyProtection="1">
      <alignment horizontal="center"/>
    </xf>
    <xf numFmtId="165" fontId="2" fillId="2" borderId="1" xfId="1" applyNumberFormat="1" applyFont="1" applyFill="1" applyBorder="1" applyAlignment="1" applyProtection="1">
      <alignment horizontal="center"/>
    </xf>
    <xf numFmtId="166" fontId="2" fillId="2" borderId="1" xfId="1" applyNumberFormat="1" applyFont="1" applyFill="1" applyBorder="1" applyAlignment="1" applyProtection="1">
      <alignment horizontal="center"/>
    </xf>
    <xf numFmtId="164" fontId="3" fillId="0" borderId="1" xfId="1" applyFont="1" applyBorder="1" applyAlignment="1" applyProtection="1">
      <alignment horizontal="center"/>
    </xf>
    <xf numFmtId="164" fontId="1" fillId="2" borderId="1" xfId="1" applyFill="1" applyBorder="1" applyAlignment="1" applyProtection="1">
      <alignment horizontal="center"/>
    </xf>
  </cellXfs>
  <cellStyles count="2">
    <cellStyle name="Excel Built-in Normal" xfId="1" xr:uid="{F195A1EB-9BF3-4629-A062-B402B01A692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421C-7D32-47DD-9338-28280CBA1587}">
  <dimension ref="A1:Q98"/>
  <sheetViews>
    <sheetView tabSelected="1" workbookViewId="0">
      <selection activeCell="T11" sqref="T11"/>
    </sheetView>
  </sheetViews>
  <sheetFormatPr defaultRowHeight="14.4" x14ac:dyDescent="0.3"/>
  <cols>
    <col min="2" max="2" width="13.77734375" bestFit="1" customWidth="1"/>
    <col min="4" max="4" width="15.77734375" bestFit="1" customWidth="1"/>
    <col min="5" max="5" width="11.109375" bestFit="1" customWidth="1"/>
    <col min="6" max="6" width="9.88671875" bestFit="1" customWidth="1"/>
    <col min="7" max="7" width="16.109375" bestFit="1" customWidth="1"/>
    <col min="8" max="8" width="14.6640625" bestFit="1" customWidth="1"/>
    <col min="9" max="9" width="8.109375" bestFit="1" customWidth="1"/>
    <col min="10" max="10" width="10.21875" bestFit="1" customWidth="1"/>
    <col min="11" max="11" width="8.77734375" bestFit="1" customWidth="1"/>
    <col min="13" max="13" width="10.21875" bestFit="1" customWidth="1"/>
    <col min="14" max="14" width="8.77734375" bestFit="1" customWidth="1"/>
    <col min="16" max="16" width="10.21875" bestFit="1" customWidth="1"/>
    <col min="17" max="17" width="8.77734375" bestFit="1" customWidth="1"/>
  </cols>
  <sheetData>
    <row r="1" spans="1:17" ht="1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126</v>
      </c>
      <c r="H1" s="3" t="s">
        <v>127</v>
      </c>
      <c r="I1" s="5" t="s">
        <v>6</v>
      </c>
      <c r="J1" s="4" t="s">
        <v>128</v>
      </c>
      <c r="K1" s="3" t="s">
        <v>129</v>
      </c>
      <c r="L1" s="3" t="s">
        <v>7</v>
      </c>
      <c r="M1" s="4" t="s">
        <v>130</v>
      </c>
      <c r="N1" s="3" t="s">
        <v>131</v>
      </c>
      <c r="O1" s="3" t="s">
        <v>8</v>
      </c>
      <c r="P1" s="4" t="s">
        <v>132</v>
      </c>
      <c r="Q1" s="3" t="s">
        <v>133</v>
      </c>
    </row>
    <row r="2" spans="1:17" ht="18" x14ac:dyDescent="0.35">
      <c r="A2" s="1">
        <v>9135</v>
      </c>
      <c r="B2" s="2">
        <v>43263</v>
      </c>
      <c r="C2" s="3" t="s">
        <v>9</v>
      </c>
      <c r="D2" s="3" t="s">
        <v>10</v>
      </c>
      <c r="E2" s="3" t="s">
        <v>11</v>
      </c>
      <c r="F2" s="4">
        <v>826</v>
      </c>
      <c r="G2" s="6">
        <f>F2/(DATE(2019,4,14)-B2)</f>
        <v>2.6993464052287583</v>
      </c>
      <c r="H2" s="7">
        <f>PRODUCT(((F2-75)/(DATE(2019,4,14)-B2))*205+75,IF(C2="H",1.04,1))</f>
        <v>601.24575163398697</v>
      </c>
      <c r="I2" s="3">
        <v>908</v>
      </c>
      <c r="J2" s="6">
        <f>I2/(DATE(2019,5,5)-B2)</f>
        <v>2.7767584097859328</v>
      </c>
      <c r="K2" s="4">
        <f>PRODUCT(((I2-75)/(DATE(2019,5,5)-B2))*205+75,IF(C2="H",1.04,1))</f>
        <v>621.10581039755357</v>
      </c>
      <c r="L2" s="3">
        <v>908</v>
      </c>
      <c r="M2" s="6">
        <f>L2/(DATE(2019,5,11)-B2)</f>
        <v>2.7267267267267266</v>
      </c>
      <c r="N2" s="4">
        <f>PRODUCT(((L2-75)/(DATE(2019,5,11)-B2))*205+75,IF(C2="H",1.04,1))</f>
        <v>611.32012012012012</v>
      </c>
      <c r="O2" s="3">
        <v>932</v>
      </c>
      <c r="P2" s="6">
        <f>O2/(DATE(2019,5,15)-B2)</f>
        <v>2.7655786350148368</v>
      </c>
      <c r="Q2" s="4">
        <f>PRODUCT(((O2-75)/(DATE(2019,5,15)-B2))*205+75,IF(C2="H",1.04,1))</f>
        <v>620.17329376854605</v>
      </c>
    </row>
    <row r="3" spans="1:17" ht="18" x14ac:dyDescent="0.35">
      <c r="A3" s="1">
        <v>9356</v>
      </c>
      <c r="B3" s="2">
        <v>43292</v>
      </c>
      <c r="C3" s="3" t="s">
        <v>9</v>
      </c>
      <c r="D3" s="3" t="s">
        <v>12</v>
      </c>
      <c r="E3" s="3" t="s">
        <v>13</v>
      </c>
      <c r="F3" s="4">
        <v>728</v>
      </c>
      <c r="G3" s="6">
        <f>F3/(DATE(2019,4,14)-B3)</f>
        <v>2.628158844765343</v>
      </c>
      <c r="H3" s="4">
        <f>PRODUCT(((F3-75)/(DATE(2019,4,14)-B3))*205+75,IF(C3="H",1.04,1))</f>
        <v>580.597833935018</v>
      </c>
      <c r="I3" s="3">
        <v>798</v>
      </c>
      <c r="J3" s="6">
        <f>I3/(DATE(2019,5,5)-B3)</f>
        <v>2.6778523489932886</v>
      </c>
      <c r="K3" s="4">
        <f>PRODUCT(((I3-75)/(DATE(2019,5,5)-B3))*205+75,IF(C3="H",1.04,1))</f>
        <v>595.26040268456381</v>
      </c>
      <c r="L3" s="3">
        <v>772</v>
      </c>
      <c r="M3" s="6">
        <f>L3/(DATE(2019,5,11)-B3)</f>
        <v>2.5394736842105261</v>
      </c>
      <c r="N3" s="4">
        <f>PRODUCT(((L3-75)/(DATE(2019,5,11)-B3))*205+75,IF(C3="H",1.04,1))</f>
        <v>566.81710526315794</v>
      </c>
      <c r="O3" s="3">
        <v>798</v>
      </c>
      <c r="P3" s="6">
        <f>O3/(DATE(2019,5,15)-B3)</f>
        <v>2.5909090909090908</v>
      </c>
      <c r="Q3" s="4">
        <f>PRODUCT(((O3-75)/(DATE(2019,5,15)-B3))*205+75,IF(C3="H",1.04,1))</f>
        <v>578.46623376623381</v>
      </c>
    </row>
    <row r="4" spans="1:17" ht="18" x14ac:dyDescent="0.35">
      <c r="A4" s="1">
        <v>9996</v>
      </c>
      <c r="B4" s="2">
        <v>43288</v>
      </c>
      <c r="C4" s="3" t="s">
        <v>9</v>
      </c>
      <c r="D4" s="3" t="s">
        <v>14</v>
      </c>
      <c r="E4" s="8" t="s">
        <v>15</v>
      </c>
      <c r="F4" s="4">
        <v>702</v>
      </c>
      <c r="G4" s="6">
        <f>F4/(DATE(2019,4,14)-B4)</f>
        <v>2.4982206405693952</v>
      </c>
      <c r="H4" s="9">
        <f>PRODUCT(((F4-75)/(DATE(2019,4,14)-B4))*205+75,IF(C4="H",1.04,1))</f>
        <v>553.71672597864767</v>
      </c>
      <c r="I4" s="3">
        <v>742</v>
      </c>
      <c r="J4" s="6">
        <f>I4/(DATE(2019,5,5)-B4)</f>
        <v>2.4569536423841059</v>
      </c>
      <c r="K4" s="4">
        <f>PRODUCT(((I4-75)/(DATE(2019,5,5)-B4))*205+75,IF(C4="H",1.04,1))</f>
        <v>548.87549668874169</v>
      </c>
      <c r="L4" s="3">
        <v>784</v>
      </c>
      <c r="M4" s="6">
        <f>L4/(DATE(2019,5,11)-B4)</f>
        <v>2.5454545454545454</v>
      </c>
      <c r="N4" s="4">
        <f>PRODUCT(((L4-75)/(DATE(2019,5,11)-B4))*205+75,IF(C4="H",1.04,1))</f>
        <v>568.77532467532478</v>
      </c>
      <c r="O4" s="3">
        <v>792</v>
      </c>
      <c r="P4" s="6">
        <f>O4/(DATE(2019,5,15)-B4)</f>
        <v>2.5384615384615383</v>
      </c>
      <c r="Q4" s="4">
        <f>PRODUCT(((O4-75)/(DATE(2019,5,15)-B4))*205+75,IF(C4="H",1.04,1))</f>
        <v>567.94999999999993</v>
      </c>
    </row>
    <row r="5" spans="1:17" ht="18" x14ac:dyDescent="0.35">
      <c r="A5" s="1" t="s">
        <v>16</v>
      </c>
      <c r="B5" s="2">
        <v>43295</v>
      </c>
      <c r="C5" s="3" t="s">
        <v>9</v>
      </c>
      <c r="D5" s="3" t="s">
        <v>17</v>
      </c>
      <c r="E5" s="3" t="s">
        <v>13</v>
      </c>
      <c r="F5" s="4">
        <v>664</v>
      </c>
      <c r="G5" s="6">
        <f>F5/(DATE(2019,4,14)-B5)</f>
        <v>2.4233576642335768</v>
      </c>
      <c r="H5" s="4">
        <f>PRODUCT(((F5-75)/(DATE(2019,4,14)-B5))*205+75,IF(C5="H",1.04,1))</f>
        <v>536.30218978102187</v>
      </c>
      <c r="I5" s="3">
        <v>704</v>
      </c>
      <c r="J5" s="6">
        <f>I5/(DATE(2019,5,5)-B5)</f>
        <v>2.3864406779661018</v>
      </c>
      <c r="K5" s="4">
        <f>PRODUCT(((I5-75)/(DATE(2019,5,5)-B5))*205+75,IF(C5="H",1.04,1))</f>
        <v>532.58576271186439</v>
      </c>
      <c r="L5" s="3">
        <v>722</v>
      </c>
      <c r="M5" s="6">
        <f>L5/(DATE(2019,5,11)-B5)</f>
        <v>2.3986710963455149</v>
      </c>
      <c r="N5" s="4">
        <f>PRODUCT(((L5-75)/(DATE(2019,5,11)-B5))*205+75,IF(C5="H",1.04,1))</f>
        <v>536.27375415282404</v>
      </c>
      <c r="O5" s="3">
        <v>762</v>
      </c>
      <c r="P5" s="6">
        <f>O5/(DATE(2019,5,15)-B5)</f>
        <v>2.4983606557377049</v>
      </c>
      <c r="Q5" s="4">
        <f>PRODUCT(((O5-75)/(DATE(2019,5,15)-B5))*205+75,IF(C5="H",1.04,1))</f>
        <v>558.22426229508199</v>
      </c>
    </row>
    <row r="6" spans="1:17" ht="18" x14ac:dyDescent="0.35">
      <c r="A6" s="1" t="s">
        <v>18</v>
      </c>
      <c r="B6" s="2">
        <v>43324</v>
      </c>
      <c r="C6" s="3" t="s">
        <v>9</v>
      </c>
      <c r="D6" s="3" t="s">
        <v>19</v>
      </c>
      <c r="E6" s="3" t="s">
        <v>13</v>
      </c>
      <c r="F6" s="4">
        <v>692</v>
      </c>
      <c r="G6" s="6">
        <f>F6/(DATE(2019,4,14)-B6)</f>
        <v>2.8244897959183675</v>
      </c>
      <c r="H6" s="4">
        <f>PRODUCT(((F6-75)/(DATE(2019,4,14)-B6))*205+75,IF(C6="H",1.04,1))</f>
        <v>614.91591836734699</v>
      </c>
      <c r="I6" s="3">
        <v>722</v>
      </c>
      <c r="J6" s="6">
        <f>I6/(DATE(2019,5,5)-B6)</f>
        <v>2.7142857142857144</v>
      </c>
      <c r="K6" s="4">
        <f>PRODUCT(((I6-75)/(DATE(2019,5,5)-B6))*205+75,IF(C6="H",1.04,1))</f>
        <v>596.57293233082703</v>
      </c>
      <c r="L6" s="3">
        <v>736</v>
      </c>
      <c r="M6" s="6">
        <f>L6/(DATE(2019,5,11)-B6)</f>
        <v>2.7058823529411766</v>
      </c>
      <c r="N6" s="4">
        <f>PRODUCT(((L6-75)/(DATE(2019,5,11)-B6))*205+75,IF(C6="H",1.04,1))</f>
        <v>596.10735294117649</v>
      </c>
      <c r="O6" s="3">
        <v>750</v>
      </c>
      <c r="P6" s="6">
        <f>O6/(DATE(2019,5,15)-B6)</f>
        <v>2.7173913043478262</v>
      </c>
      <c r="Q6" s="4">
        <f>PRODUCT(((O6-75)/(DATE(2019,5,15)-B6))*205+75,IF(C6="H",1.04,1))</f>
        <v>599.41304347826099</v>
      </c>
    </row>
    <row r="7" spans="1:17" ht="18" x14ac:dyDescent="0.35">
      <c r="A7" s="10" t="s">
        <v>20</v>
      </c>
      <c r="B7" s="11">
        <v>43330</v>
      </c>
      <c r="C7" s="8" t="s">
        <v>9</v>
      </c>
      <c r="D7" s="8" t="s">
        <v>21</v>
      </c>
      <c r="E7" s="8" t="s">
        <v>22</v>
      </c>
      <c r="F7" s="12">
        <v>684</v>
      </c>
      <c r="G7" s="6">
        <f>F7/(DATE(2019,4,14)-B7)</f>
        <v>2.8619246861924688</v>
      </c>
      <c r="H7" s="4">
        <f>PRODUCT(((F7-75)/(DATE(2019,4,14)-B7))*205+75,IF(C7="H",1.04,1))</f>
        <v>621.25857740585775</v>
      </c>
      <c r="I7" s="3">
        <v>718</v>
      </c>
      <c r="J7" s="6">
        <f>I7/(DATE(2019,5,5)-B7)</f>
        <v>2.7615384615384615</v>
      </c>
      <c r="K7" s="4">
        <f>PRODUCT(((I7-75)/(DATE(2019,5,5)-B7))*205+75,IF(C7="H",1.04,1))</f>
        <v>605.2600000000001</v>
      </c>
      <c r="L7" s="3">
        <v>720</v>
      </c>
      <c r="M7" s="6">
        <f>L7/(DATE(2019,5,11)-B7)</f>
        <v>2.7067669172932329</v>
      </c>
      <c r="N7" s="4">
        <f>PRODUCT(((L7-75)/(DATE(2019,5,11)-B7))*205+75,IF(C7="H",1.04,1))</f>
        <v>594.96992481203006</v>
      </c>
      <c r="O7" s="3">
        <v>746</v>
      </c>
      <c r="P7" s="6">
        <f>O7/(DATE(2019,5,15)-B7)</f>
        <v>2.7629629629629631</v>
      </c>
      <c r="Q7" s="4">
        <f>PRODUCT(((O7-75)/(DATE(2019,5,15)-B7))*205+75,IF(C7="H",1.04,1))</f>
        <v>607.84148148148154</v>
      </c>
    </row>
    <row r="8" spans="1:17" ht="18" x14ac:dyDescent="0.35">
      <c r="A8" s="10" t="s">
        <v>23</v>
      </c>
      <c r="B8" s="11">
        <v>43329</v>
      </c>
      <c r="C8" s="8" t="s">
        <v>9</v>
      </c>
      <c r="D8" s="8" t="s">
        <v>19</v>
      </c>
      <c r="E8" s="8" t="s">
        <v>22</v>
      </c>
      <c r="F8" s="12">
        <v>652</v>
      </c>
      <c r="G8" s="6">
        <f>F8/(DATE(2019,4,14)-B8)</f>
        <v>2.7166666666666668</v>
      </c>
      <c r="H8" s="4">
        <f>PRODUCT(((F8-75)/(DATE(2019,4,14)-B8))*205+75,IF(C8="H",1.04,1))</f>
        <v>590.56833333333338</v>
      </c>
      <c r="I8" s="3">
        <v>712</v>
      </c>
      <c r="J8" s="6">
        <f>I8/(DATE(2019,5,5)-B8)</f>
        <v>2.7279693486590038</v>
      </c>
      <c r="K8" s="4">
        <f>PRODUCT(((I8-75)/(DATE(2019,5,5)-B8))*205+75,IF(C8="H",1.04,1))</f>
        <v>598.33869731800769</v>
      </c>
      <c r="L8" s="3">
        <v>732</v>
      </c>
      <c r="M8" s="6">
        <f>L8/(DATE(2019,5,11)-B8)</f>
        <v>2.7415730337078652</v>
      </c>
      <c r="N8" s="4">
        <f>PRODUCT(((L8-75)/(DATE(2019,5,11)-B8))*205+75,IF(C8="H",1.04,1))</f>
        <v>602.61573033707862</v>
      </c>
      <c r="O8" s="3">
        <v>740</v>
      </c>
      <c r="P8" s="6">
        <f>O8/(DATE(2019,5,15)-B8)</f>
        <v>2.7306273062730626</v>
      </c>
      <c r="Q8" s="4">
        <f>PRODUCT(((O8-75)/(DATE(2019,5,15)-B8))*205+75,IF(C8="H",1.04,1))</f>
        <v>601.16605166051659</v>
      </c>
    </row>
    <row r="9" spans="1:17" ht="18" x14ac:dyDescent="0.35">
      <c r="A9" s="1" t="s">
        <v>24</v>
      </c>
      <c r="B9" s="2">
        <v>43336</v>
      </c>
      <c r="C9" s="3" t="s">
        <v>9</v>
      </c>
      <c r="D9" s="3" t="s">
        <v>19</v>
      </c>
      <c r="E9" s="3" t="s">
        <v>13</v>
      </c>
      <c r="F9" s="4">
        <v>644</v>
      </c>
      <c r="G9" s="6">
        <f>F9/(DATE(2019,4,14)-B9)</f>
        <v>2.7639484978540771</v>
      </c>
      <c r="H9" s="4">
        <f>PRODUCT(((F9-75)/(DATE(2019,4,14)-B9))*205+75,IF(C9="H",1.04,1))</f>
        <v>598.64721030042915</v>
      </c>
      <c r="I9" s="3">
        <v>682</v>
      </c>
      <c r="J9" s="6">
        <f>I9/(DATE(2019,5,5)-B9)</f>
        <v>2.6850393700787403</v>
      </c>
      <c r="K9" s="4">
        <f>PRODUCT(((I9-75)/(DATE(2019,5,5)-B9))*205+75,IF(C9="H",1.04,1))</f>
        <v>587.49763779527564</v>
      </c>
      <c r="L9" s="3">
        <v>676</v>
      </c>
      <c r="M9" s="6">
        <f>L9/(DATE(2019,5,11)-B9)</f>
        <v>2.6</v>
      </c>
      <c r="N9" s="4">
        <f>PRODUCT(((L9-75)/(DATE(2019,5,11)-B9))*205+75,IF(C9="H",1.04,1))</f>
        <v>570.81999999999994</v>
      </c>
      <c r="O9" s="3">
        <v>738</v>
      </c>
      <c r="P9" s="6">
        <f>O9/(DATE(2019,5,15)-B9)</f>
        <v>2.7954545454545454</v>
      </c>
      <c r="Q9" s="4">
        <f>PRODUCT(((O9-75)/(DATE(2019,5,15)-B9))*205+75,IF(C9="H",1.04,1))</f>
        <v>613.42272727272723</v>
      </c>
    </row>
    <row r="10" spans="1:17" ht="18" x14ac:dyDescent="0.35">
      <c r="A10" s="1" t="s">
        <v>25</v>
      </c>
      <c r="B10" s="2">
        <v>43325</v>
      </c>
      <c r="C10" s="3" t="s">
        <v>9</v>
      </c>
      <c r="D10" s="3" t="s">
        <v>26</v>
      </c>
      <c r="E10" s="3" t="s">
        <v>15</v>
      </c>
      <c r="F10" s="4">
        <v>686</v>
      </c>
      <c r="G10" s="6">
        <f>F10/(DATE(2019,4,14)-B10)</f>
        <v>2.8114754098360657</v>
      </c>
      <c r="H10" s="4">
        <f>PRODUCT(((F10-75)/(DATE(2019,4,14)-B10))*205+75,IF(C10="H",1.04,1))</f>
        <v>611.87377049180327</v>
      </c>
      <c r="I10" s="3">
        <v>702</v>
      </c>
      <c r="J10" s="6">
        <f>I10/(DATE(2019,5,5)-B10)</f>
        <v>2.6490566037735848</v>
      </c>
      <c r="K10" s="4">
        <f>PRODUCT(((I10-75)/(DATE(2019,5,5)-B10))*205+75,IF(C10="H",1.04,1))</f>
        <v>582.43924528301886</v>
      </c>
      <c r="L10" s="3">
        <v>734</v>
      </c>
      <c r="M10" s="6">
        <f>L10/(DATE(2019,5,11)-B10)</f>
        <v>2.7084870848708489</v>
      </c>
      <c r="N10" s="4">
        <f>PRODUCT(((L10-75)/(DATE(2019,5,11)-B10))*205+75,IF(C10="H",1.04,1))</f>
        <v>596.4457564575647</v>
      </c>
      <c r="O10" s="3">
        <v>734</v>
      </c>
      <c r="P10" s="6">
        <f>O10/(DATE(2019,5,15)-B10)</f>
        <v>2.669090909090909</v>
      </c>
      <c r="Q10" s="4">
        <f>PRODUCT(((O10-75)/(DATE(2019,5,15)-B10))*205+75,IF(C10="H",1.04,1))</f>
        <v>588.90472727272731</v>
      </c>
    </row>
    <row r="11" spans="1:17" ht="18" x14ac:dyDescent="0.35">
      <c r="A11" s="1" t="s">
        <v>27</v>
      </c>
      <c r="B11" s="2">
        <v>43342</v>
      </c>
      <c r="C11" s="3" t="s">
        <v>9</v>
      </c>
      <c r="D11" s="3" t="s">
        <v>19</v>
      </c>
      <c r="E11" s="3" t="s">
        <v>28</v>
      </c>
      <c r="F11" s="4">
        <v>646</v>
      </c>
      <c r="G11" s="6">
        <f>F11/(DATE(2019,4,14)-B11)</f>
        <v>2.8458149779735682</v>
      </c>
      <c r="H11" s="4">
        <f>PRODUCT(((F11-75)/(DATE(2019,4,14)-B11))*205+75,IF(C11="H",1.04,1))</f>
        <v>614.28722466960346</v>
      </c>
      <c r="I11" s="3">
        <v>650</v>
      </c>
      <c r="J11" s="6">
        <f>I11/(DATE(2019,5,5)-B11)</f>
        <v>2.620967741935484</v>
      </c>
      <c r="K11" s="4">
        <f>PRODUCT(((I11-75)/(DATE(2019,5,5)-B11))*205+75,IF(C11="H",1.04,1))</f>
        <v>572.3145161290322</v>
      </c>
      <c r="L11" s="3">
        <v>690</v>
      </c>
      <c r="M11" s="6">
        <f>L11/(DATE(2019,5,11)-B11)</f>
        <v>2.7165354330708662</v>
      </c>
      <c r="N11" s="4">
        <f>PRODUCT(((L11-75)/(DATE(2019,5,11)-B11))*205+75,IF(C11="H",1.04,1))</f>
        <v>594.21259842519692</v>
      </c>
      <c r="O11" s="3">
        <v>724</v>
      </c>
      <c r="P11" s="6">
        <f>O11/(DATE(2019,5,15)-B11)</f>
        <v>2.806201550387597</v>
      </c>
      <c r="Q11" s="4">
        <f>PRODUCT(((O11-75)/(DATE(2019,5,15)-B11))*205+75,IF(C11="H",1.04,1))</f>
        <v>614.30542635658912</v>
      </c>
    </row>
    <row r="12" spans="1:17" ht="18" x14ac:dyDescent="0.35">
      <c r="A12" s="1" t="s">
        <v>29</v>
      </c>
      <c r="B12" s="2">
        <v>43335</v>
      </c>
      <c r="C12" s="3" t="s">
        <v>9</v>
      </c>
      <c r="D12" s="3" t="s">
        <v>19</v>
      </c>
      <c r="E12" s="3" t="s">
        <v>30</v>
      </c>
      <c r="F12" s="4">
        <v>636</v>
      </c>
      <c r="G12" s="6">
        <f>F12/(DATE(2019,4,14)-B12)</f>
        <v>2.7179487179487181</v>
      </c>
      <c r="H12" s="4">
        <f>PRODUCT(((F12-75)/(DATE(2019,4,14)-B12))*205+75,IF(C12="H",1.04,1))</f>
        <v>589.13333333333321</v>
      </c>
      <c r="I12" s="3">
        <v>686</v>
      </c>
      <c r="J12" s="6">
        <f>I12/(DATE(2019,5,5)-B12)</f>
        <v>2.6901960784313728</v>
      </c>
      <c r="K12" s="4">
        <f>PRODUCT(((I12-75)/(DATE(2019,5,5)-B12))*205+75,IF(C12="H",1.04,1))</f>
        <v>588.84392156862748</v>
      </c>
      <c r="L12" s="3">
        <v>708</v>
      </c>
      <c r="M12" s="6">
        <f>L12/(DATE(2019,5,11)-B12)</f>
        <v>2.7126436781609193</v>
      </c>
      <c r="N12" s="4">
        <f>PRODUCT(((L12-75)/(DATE(2019,5,11)-B12))*205+75,IF(C12="H",1.04,1))</f>
        <v>595.07126436781607</v>
      </c>
      <c r="O12" s="3">
        <v>708</v>
      </c>
      <c r="P12" s="6">
        <f>O12/(DATE(2019,5,15)-B12)</f>
        <v>2.671698113207547</v>
      </c>
      <c r="Q12" s="4">
        <f>PRODUCT(((O12-75)/(DATE(2019,5,15)-B12))*205+75,IF(C12="H",1.04,1))</f>
        <v>587.26641509433966</v>
      </c>
    </row>
    <row r="13" spans="1:17" ht="18" x14ac:dyDescent="0.35">
      <c r="A13" s="1" t="s">
        <v>31</v>
      </c>
      <c r="B13" s="2">
        <v>43327</v>
      </c>
      <c r="C13" s="3" t="s">
        <v>9</v>
      </c>
      <c r="D13" s="3" t="s">
        <v>19</v>
      </c>
      <c r="E13" s="3" t="s">
        <v>28</v>
      </c>
      <c r="F13" s="4">
        <v>646</v>
      </c>
      <c r="G13" s="6">
        <f>F13/(DATE(2019,4,14)-B13)</f>
        <v>2.669421487603306</v>
      </c>
      <c r="H13" s="4">
        <f>PRODUCT(((F13-75)/(DATE(2019,4,14)-B13))*205+75,IF(C13="H",1.04,1))</f>
        <v>581.04628099173544</v>
      </c>
      <c r="I13" s="3">
        <v>682</v>
      </c>
      <c r="J13" s="6">
        <f>I13/(DATE(2019,5,5)-B13)</f>
        <v>2.5931558935361219</v>
      </c>
      <c r="K13" s="4">
        <f>PRODUCT(((I13-75)/(DATE(2019,5,5)-B13))*205+75,IF(C13="H",1.04,1))</f>
        <v>570.0623574144488</v>
      </c>
      <c r="L13" s="3">
        <v>688</v>
      </c>
      <c r="M13" s="6">
        <f>L13/(DATE(2019,5,11)-B13)</f>
        <v>2.557620817843866</v>
      </c>
      <c r="N13" s="4">
        <f>PRODUCT(((L13-75)/(DATE(2019,5,11)-B13))*205+75,IF(C13="H",1.04,1))</f>
        <v>563.84237918215615</v>
      </c>
      <c r="O13" s="3">
        <v>698</v>
      </c>
      <c r="P13" s="6">
        <f>O13/(DATE(2019,5,15)-B13)</f>
        <v>2.5567765567765566</v>
      </c>
      <c r="Q13" s="4">
        <f>PRODUCT(((O13-75)/(DATE(2019,5,15)-B13))*205+75,IF(C13="H",1.04,1))</f>
        <v>564.5333333333333</v>
      </c>
    </row>
    <row r="14" spans="1:17" ht="18" x14ac:dyDescent="0.35">
      <c r="A14" s="10" t="s">
        <v>32</v>
      </c>
      <c r="B14" s="11">
        <v>43306</v>
      </c>
      <c r="C14" s="8" t="s">
        <v>9</v>
      </c>
      <c r="D14" s="8" t="s">
        <v>19</v>
      </c>
      <c r="E14" s="8" t="s">
        <v>28</v>
      </c>
      <c r="F14" s="12">
        <v>658</v>
      </c>
      <c r="G14" s="6">
        <f>F14/(DATE(2019,4,14)-B14)</f>
        <v>2.5019011406844105</v>
      </c>
      <c r="H14" s="4">
        <f>PRODUCT(((F14-75)/(DATE(2019,4,14)-B14))*205+75,IF(C14="H",1.04,1))</f>
        <v>550.60684410646388</v>
      </c>
      <c r="I14" s="3">
        <v>670</v>
      </c>
      <c r="J14" s="6">
        <f>I14/(DATE(2019,5,5)-B14)</f>
        <v>2.359154929577465</v>
      </c>
      <c r="K14" s="4">
        <f>PRODUCT(((I14-75)/(DATE(2019,5,5)-B14))*205+75,IF(C14="H",1.04,1))</f>
        <v>524.66901408450713</v>
      </c>
      <c r="L14" s="3">
        <v>676</v>
      </c>
      <c r="M14" s="6">
        <f>L14/(DATE(2019,5,11)-B14)</f>
        <v>2.3310344827586209</v>
      </c>
      <c r="N14" s="4">
        <f>PRODUCT(((L14-75)/(DATE(2019,5,11)-B14))*205+75,IF(C14="H",1.04,1))</f>
        <v>519.83862068965516</v>
      </c>
      <c r="O14" s="3">
        <v>694</v>
      </c>
      <c r="P14" s="6">
        <f>O14/(DATE(2019,5,15)-B14)</f>
        <v>2.360544217687075</v>
      </c>
      <c r="Q14" s="4">
        <f>PRODUCT(((O14-75)/(DATE(2019,5,15)-B14))*205+75,IF(C14="H",1.04,1))</f>
        <v>526.88027210884354</v>
      </c>
    </row>
    <row r="15" spans="1:17" ht="18" x14ac:dyDescent="0.35">
      <c r="A15" s="1" t="s">
        <v>33</v>
      </c>
      <c r="B15" s="2">
        <v>43347</v>
      </c>
      <c r="C15" s="13" t="s">
        <v>9</v>
      </c>
      <c r="D15" s="3" t="s">
        <v>19</v>
      </c>
      <c r="E15" s="3" t="s">
        <v>28</v>
      </c>
      <c r="F15" s="4">
        <v>622</v>
      </c>
      <c r="G15" s="6">
        <f>F15/(DATE(2019,4,14)-B15)</f>
        <v>2.8018018018018016</v>
      </c>
      <c r="H15" s="4">
        <f>PRODUCT(((F15-75)/(DATE(2019,4,14)-B15))*205+75,IF(C15="H",1.04,1))</f>
        <v>603.31711711711705</v>
      </c>
      <c r="I15" s="3">
        <v>672</v>
      </c>
      <c r="J15" s="6">
        <f>I15/(DATE(2019,5,5)-B15)</f>
        <v>2.7654320987654319</v>
      </c>
      <c r="K15" s="4">
        <f>PRODUCT(((I15-75)/(DATE(2019,5,5)-B15))*205+75,IF(C15="H",1.04,1))</f>
        <v>601.7876543209876</v>
      </c>
      <c r="L15" s="3">
        <v>690</v>
      </c>
      <c r="M15" s="6">
        <f>L15/(DATE(2019,5,11)-B15)</f>
        <v>2.7710843373493974</v>
      </c>
      <c r="N15" s="4">
        <f>PRODUCT(((L15-75)/(DATE(2019,5,11)-B15))*205+75,IF(C15="H",1.04,1))</f>
        <v>604.57831325301208</v>
      </c>
      <c r="O15" s="3">
        <v>694</v>
      </c>
      <c r="P15" s="6">
        <f>O15/(DATE(2019,5,15)-B15)</f>
        <v>2.7430830039525693</v>
      </c>
      <c r="Q15" s="4">
        <f>PRODUCT(((O15-75)/(DATE(2019,5,15)-B15))*205+75,IF(C15="H",1.04,1))</f>
        <v>599.62371541501989</v>
      </c>
    </row>
    <row r="16" spans="1:17" ht="18" x14ac:dyDescent="0.35">
      <c r="A16" s="1" t="s">
        <v>35</v>
      </c>
      <c r="B16" s="2">
        <v>43325</v>
      </c>
      <c r="C16" s="3" t="s">
        <v>9</v>
      </c>
      <c r="D16" s="3" t="s">
        <v>19</v>
      </c>
      <c r="E16" s="3" t="s">
        <v>28</v>
      </c>
      <c r="F16" s="4">
        <v>644</v>
      </c>
      <c r="G16" s="6">
        <f>F16/(DATE(2019,4,14)-B16)</f>
        <v>2.639344262295082</v>
      </c>
      <c r="H16" s="4">
        <f>PRODUCT(((F16-75)/(DATE(2019,4,14)-B16))*205+75,IF(C16="H",1.04,1))</f>
        <v>575.17540983606568</v>
      </c>
      <c r="I16" s="3">
        <v>672</v>
      </c>
      <c r="J16" s="6">
        <f>I16/(DATE(2019,5,5)-B16)</f>
        <v>2.5358490566037735</v>
      </c>
      <c r="K16" s="4">
        <f>PRODUCT(((I16-75)/(DATE(2019,5,5)-B16))*205+75,IF(C16="H",1.04,1))</f>
        <v>558.3033962264152</v>
      </c>
      <c r="L16" s="3">
        <v>704</v>
      </c>
      <c r="M16" s="6">
        <f>L16/(DATE(2019,5,11)-B16)</f>
        <v>2.5977859778597785</v>
      </c>
      <c r="N16" s="4">
        <f>PRODUCT(((L16-75)/(DATE(2019,5,11)-B16))*205+75,IF(C16="H",1.04,1))</f>
        <v>572.84428044280446</v>
      </c>
      <c r="O16" s="3">
        <v>690</v>
      </c>
      <c r="P16" s="6">
        <f>O16/(DATE(2019,5,15)-B16)</f>
        <v>2.5090909090909093</v>
      </c>
      <c r="Q16" s="4">
        <f>PRODUCT(((O16-75)/(DATE(2019,5,15)-B16))*205+75,IF(C16="H",1.04,1))</f>
        <v>554.79272727272735</v>
      </c>
    </row>
    <row r="17" spans="1:17" ht="18" x14ac:dyDescent="0.35">
      <c r="A17" s="1" t="s">
        <v>36</v>
      </c>
      <c r="B17" s="2">
        <v>43318</v>
      </c>
      <c r="C17" s="3" t="s">
        <v>9</v>
      </c>
      <c r="D17" s="3" t="s">
        <v>19</v>
      </c>
      <c r="E17" s="3" t="s">
        <v>28</v>
      </c>
      <c r="F17" s="4">
        <v>616</v>
      </c>
      <c r="G17" s="6">
        <f>F17/(DATE(2019,4,14)-B17)</f>
        <v>2.454183266932271</v>
      </c>
      <c r="H17" s="4">
        <f>PRODUCT(((F17-75)/(DATE(2019,4,14)-B17))*205+75,IF(C17="H",1.04,1))</f>
        <v>537.52669322709153</v>
      </c>
      <c r="I17" s="3">
        <v>614</v>
      </c>
      <c r="J17" s="6">
        <f>I17/(DATE(2019,5,5)-B17)</f>
        <v>2.2573529411764706</v>
      </c>
      <c r="K17" s="4">
        <f>PRODUCT(((I17-75)/(DATE(2019,5,5)-B17))*205+75,IF(C17="H",1.04,1))</f>
        <v>500.48088235294119</v>
      </c>
      <c r="L17" s="3">
        <v>674</v>
      </c>
      <c r="M17" s="6">
        <f>L17/(DATE(2019,5,11)-B17)</f>
        <v>2.4244604316546763</v>
      </c>
      <c r="N17" s="4">
        <f>PRODUCT(((L17-75)/(DATE(2019,5,11)-B17))*205+75,IF(C17="H",1.04,1))</f>
        <v>537.37697841726617</v>
      </c>
      <c r="O17" s="3">
        <v>684</v>
      </c>
      <c r="P17" s="6">
        <f>O17/(DATE(2019,5,15)-B17)</f>
        <v>2.4255319148936172</v>
      </c>
      <c r="Q17" s="4">
        <f>PRODUCT(((O17-75)/(DATE(2019,5,15)-B17))*205+75,IF(C17="H",1.04,1))</f>
        <v>538.42127659574464</v>
      </c>
    </row>
    <row r="18" spans="1:17" ht="18" x14ac:dyDescent="0.35">
      <c r="A18" s="10" t="s">
        <v>37</v>
      </c>
      <c r="B18" s="11">
        <v>43325</v>
      </c>
      <c r="C18" s="8" t="s">
        <v>9</v>
      </c>
      <c r="D18" s="8" t="s">
        <v>19</v>
      </c>
      <c r="E18" s="8" t="s">
        <v>30</v>
      </c>
      <c r="F18" s="12">
        <v>572</v>
      </c>
      <c r="G18" s="6">
        <f>F18/(DATE(2019,4,14)-B18)</f>
        <v>2.3442622950819674</v>
      </c>
      <c r="H18" s="4">
        <f>PRODUCT(((F18-75)/(DATE(2019,4,14)-B18))*205+75,IF(C18="H",1.04,1))</f>
        <v>512.26393442622953</v>
      </c>
      <c r="I18" s="3">
        <v>620</v>
      </c>
      <c r="J18" s="6">
        <f>I18/(DATE(2019,5,5)-B18)</f>
        <v>2.3396226415094339</v>
      </c>
      <c r="K18" s="4">
        <f>PRODUCT(((I18-75)/(DATE(2019,5,5)-B18))*205+75,IF(C18="H",1.04,1))</f>
        <v>516.46792452830198</v>
      </c>
      <c r="L18" s="3">
        <v>652</v>
      </c>
      <c r="M18" s="6">
        <f>L18/(DATE(2019,5,11)-B18)</f>
        <v>2.4059040590405902</v>
      </c>
      <c r="N18" s="4">
        <f>PRODUCT(((L18-75)/(DATE(2019,5,11)-B18))*205+75,IF(C18="H",1.04,1))</f>
        <v>531.93505535055351</v>
      </c>
      <c r="O18" s="3">
        <v>678</v>
      </c>
      <c r="P18" s="6">
        <f>O18/(DATE(2019,5,15)-B18)</f>
        <v>2.4654545454545453</v>
      </c>
      <c r="Q18" s="4">
        <f>PRODUCT(((O18-75)/(DATE(2019,5,15)-B18))*205+75,IF(C18="H",1.04,1))</f>
        <v>545.48945454545458</v>
      </c>
    </row>
    <row r="19" spans="1:17" ht="18" x14ac:dyDescent="0.35">
      <c r="A19" s="1" t="s">
        <v>38</v>
      </c>
      <c r="B19" s="2">
        <v>43346</v>
      </c>
      <c r="C19" s="3" t="s">
        <v>9</v>
      </c>
      <c r="D19" s="3" t="s">
        <v>19</v>
      </c>
      <c r="E19" s="3" t="s">
        <v>22</v>
      </c>
      <c r="F19" s="4">
        <v>602</v>
      </c>
      <c r="G19" s="6">
        <f>F19/(DATE(2019,4,14)-B19)</f>
        <v>2.6995515695067263</v>
      </c>
      <c r="H19" s="4">
        <f>PRODUCT(((F19-75)/(DATE(2019,4,14)-B19))*205+75,IF(C19="H",1.04,1))</f>
        <v>581.84035874439473</v>
      </c>
      <c r="I19" s="3">
        <v>660</v>
      </c>
      <c r="J19" s="6">
        <f>I19/(DATE(2019,5,5)-B19)</f>
        <v>2.7049180327868854</v>
      </c>
      <c r="K19" s="4">
        <f>PRODUCT(((I19-75)/(DATE(2019,5,5)-B19))*205+75,IF(C19="H",1.04,1))</f>
        <v>589.15573770491812</v>
      </c>
      <c r="L19" s="3">
        <v>624</v>
      </c>
      <c r="M19" s="6">
        <f>L19/(DATE(2019,5,11)-B19)</f>
        <v>2.496</v>
      </c>
      <c r="N19" s="4">
        <f>PRODUCT(((L19-75)/(DATE(2019,5,11)-B19))*205+75,IF(C19="H",1.04,1))</f>
        <v>546.18720000000008</v>
      </c>
      <c r="O19" s="3">
        <v>674</v>
      </c>
      <c r="P19" s="6">
        <f>O19/(DATE(2019,5,15)-B19)</f>
        <v>2.6535433070866143</v>
      </c>
      <c r="Q19" s="4">
        <f>PRODUCT(((O19-75)/(DATE(2019,5,15)-B19))*205+75,IF(C19="H",1.04,1))</f>
        <v>580.78267716535436</v>
      </c>
    </row>
    <row r="20" spans="1:17" ht="18" x14ac:dyDescent="0.35">
      <c r="A20" s="1" t="s">
        <v>39</v>
      </c>
      <c r="B20" s="2">
        <v>43323</v>
      </c>
      <c r="C20" s="3" t="s">
        <v>9</v>
      </c>
      <c r="D20" s="3" t="s">
        <v>40</v>
      </c>
      <c r="E20" s="3" t="s">
        <v>15</v>
      </c>
      <c r="F20" s="4">
        <v>648</v>
      </c>
      <c r="G20" s="6">
        <f>F20/(DATE(2019,4,14)-B20)</f>
        <v>2.6341463414634148</v>
      </c>
      <c r="H20" s="4">
        <f>PRODUCT(((F20-75)/(DATE(2019,4,14)-B20))*205+75,IF(C20="H",1.04,1))</f>
        <v>574.6</v>
      </c>
      <c r="I20" s="3">
        <v>650</v>
      </c>
      <c r="J20" s="6">
        <f>I20/(DATE(2019,5,5)-B20)</f>
        <v>2.4344569288389515</v>
      </c>
      <c r="K20" s="4">
        <f>PRODUCT(((I20-75)/(DATE(2019,5,5)-B20))*205+75,IF(C20="H",1.04,1))</f>
        <v>537.13857677902615</v>
      </c>
      <c r="L20" s="3">
        <v>678</v>
      </c>
      <c r="M20" s="6">
        <f>L20/(DATE(2019,5,11)-B20)</f>
        <v>2.4835164835164836</v>
      </c>
      <c r="N20" s="4">
        <f>PRODUCT(((L20-75)/(DATE(2019,5,11)-B20))*205+75,IF(C20="H",1.04,1))</f>
        <v>548.91428571428582</v>
      </c>
      <c r="O20" s="3">
        <v>672</v>
      </c>
      <c r="P20" s="6">
        <f>O20/(DATE(2019,5,15)-B20)</f>
        <v>2.4259927797833933</v>
      </c>
      <c r="Q20" s="4">
        <f>PRODUCT(((O20-75)/(DATE(2019,5,15)-B20))*205+75,IF(C20="H",1.04,1))</f>
        <v>537.49602888086645</v>
      </c>
    </row>
    <row r="21" spans="1:17" ht="18" x14ac:dyDescent="0.35">
      <c r="A21" s="10" t="s">
        <v>41</v>
      </c>
      <c r="B21" s="11">
        <v>43334</v>
      </c>
      <c r="C21" s="8" t="s">
        <v>9</v>
      </c>
      <c r="D21" s="8" t="s">
        <v>19</v>
      </c>
      <c r="E21" s="8" t="s">
        <v>30</v>
      </c>
      <c r="F21" s="12">
        <v>594</v>
      </c>
      <c r="G21" s="6">
        <f>F21/(DATE(2019,4,14)-B21)</f>
        <v>2.527659574468085</v>
      </c>
      <c r="H21" s="4">
        <f>PRODUCT(((F21-75)/(DATE(2019,4,14)-B21))*205+75,IF(C21="H",1.04,1))</f>
        <v>548.8544680851063</v>
      </c>
      <c r="I21" s="3">
        <v>628</v>
      </c>
      <c r="J21" s="6">
        <f>I21/(DATE(2019,5,5)-B21)</f>
        <v>2.453125</v>
      </c>
      <c r="K21" s="4">
        <f>PRODUCT(((I21-75)/(DATE(2019,5,5)-B21))*205+75,IF(C21="H",1.04,1))</f>
        <v>538.54531250000002</v>
      </c>
      <c r="L21" s="3">
        <v>646</v>
      </c>
      <c r="M21" s="6">
        <f>L21/(DATE(2019,5,11)-B21)</f>
        <v>2.4656488549618323</v>
      </c>
      <c r="N21" s="4">
        <f>PRODUCT(((L21-75)/(DATE(2019,5,11)-B21))*205+75,IF(C21="H",1.04,1))</f>
        <v>542.64580152671761</v>
      </c>
      <c r="O21" s="3">
        <v>668</v>
      </c>
      <c r="P21" s="6">
        <f>O21/(DATE(2019,5,15)-B21)</f>
        <v>2.511278195488722</v>
      </c>
      <c r="Q21" s="4">
        <f>PRODUCT(((O21-75)/(DATE(2019,5,15)-B21))*205+75,IF(C21="H",1.04,1))</f>
        <v>553.29172932330823</v>
      </c>
    </row>
    <row r="22" spans="1:17" ht="18" x14ac:dyDescent="0.35">
      <c r="A22" s="1" t="s">
        <v>42</v>
      </c>
      <c r="B22" s="2">
        <v>43323</v>
      </c>
      <c r="C22" s="3" t="s">
        <v>9</v>
      </c>
      <c r="D22" s="3" t="s">
        <v>19</v>
      </c>
      <c r="E22" s="3" t="s">
        <v>28</v>
      </c>
      <c r="F22" s="4">
        <v>594</v>
      </c>
      <c r="G22" s="6">
        <f>F22/(DATE(2019,4,14)-B22)</f>
        <v>2.4146341463414633</v>
      </c>
      <c r="H22" s="4">
        <f>PRODUCT(((F22-75)/(DATE(2019,4,14)-B22))*205+75,IF(C22="H",1.04,1))</f>
        <v>527.80000000000007</v>
      </c>
      <c r="I22" s="3">
        <v>612</v>
      </c>
      <c r="J22" s="6">
        <f>I22/(DATE(2019,5,5)-B22)</f>
        <v>2.292134831460674</v>
      </c>
      <c r="K22" s="4">
        <f>PRODUCT(((I22-75)/(DATE(2019,5,5)-B22))*205+75,IF(C22="H",1.04,1))</f>
        <v>506.79550561797754</v>
      </c>
      <c r="L22" s="3">
        <v>642</v>
      </c>
      <c r="M22" s="6">
        <f>L22/(DATE(2019,5,11)-B22)</f>
        <v>2.3516483516483517</v>
      </c>
      <c r="N22" s="4">
        <f>PRODUCT(((L22-75)/(DATE(2019,5,11)-B22))*205+75,IF(C22="H",1.04,1))</f>
        <v>520.80000000000007</v>
      </c>
      <c r="O22" s="3">
        <v>668</v>
      </c>
      <c r="P22" s="6">
        <f>O22/(DATE(2019,5,15)-B22)</f>
        <v>2.4115523465703972</v>
      </c>
      <c r="Q22" s="4">
        <f>PRODUCT(((O22-75)/(DATE(2019,5,15)-B22))*205+75,IF(C22="H",1.04,1))</f>
        <v>534.41732851985557</v>
      </c>
    </row>
    <row r="23" spans="1:17" ht="18" x14ac:dyDescent="0.35">
      <c r="A23" s="1" t="s">
        <v>43</v>
      </c>
      <c r="B23" s="2">
        <v>43351</v>
      </c>
      <c r="C23" s="3" t="s">
        <v>9</v>
      </c>
      <c r="D23" s="3" t="s">
        <v>19</v>
      </c>
      <c r="E23" s="3" t="s">
        <v>15</v>
      </c>
      <c r="F23" s="4">
        <v>572</v>
      </c>
      <c r="G23" s="6">
        <f>F23/(DATE(2019,4,14)-B23)</f>
        <v>2.6238532110091741</v>
      </c>
      <c r="H23" s="4">
        <f>PRODUCT(((F23-75)/(DATE(2019,4,14)-B23))*205+75,IF(C23="H",1.04,1))</f>
        <v>564.05688073394492</v>
      </c>
      <c r="I23" s="3">
        <v>616</v>
      </c>
      <c r="J23" s="6">
        <f>I23/(DATE(2019,5,5)-B23)</f>
        <v>2.5774058577405858</v>
      </c>
      <c r="K23" s="4">
        <f>PRODUCT(((I23-75)/(DATE(2019,5,5)-B23))*205+75,IF(C23="H",1.04,1))</f>
        <v>560.59916317991633</v>
      </c>
      <c r="L23" s="3">
        <v>622</v>
      </c>
      <c r="M23" s="6">
        <f>L23/(DATE(2019,5,11)-B23)</f>
        <v>2.5387755102040814</v>
      </c>
      <c r="N23" s="4">
        <f>PRODUCT(((L23-75)/(DATE(2019,5,11)-B23))*205+75,IF(C23="H",1.04,1))</f>
        <v>554.00163265306128</v>
      </c>
      <c r="O23" s="3">
        <v>664</v>
      </c>
      <c r="P23" s="6">
        <f>O23/(DATE(2019,5,15)-B23)</f>
        <v>2.6666666666666665</v>
      </c>
      <c r="Q23" s="4">
        <f>PRODUCT(((O23-75)/(DATE(2019,5,15)-B23))*205+75,IF(C23="H",1.04,1))</f>
        <v>582.3164658634538</v>
      </c>
    </row>
    <row r="24" spans="1:17" ht="18" x14ac:dyDescent="0.35">
      <c r="A24" s="1">
        <v>2864</v>
      </c>
      <c r="B24" s="2">
        <v>43340</v>
      </c>
      <c r="C24" s="3" t="s">
        <v>9</v>
      </c>
      <c r="D24" s="3" t="s">
        <v>26</v>
      </c>
      <c r="E24" s="3" t="s">
        <v>22</v>
      </c>
      <c r="F24" s="4">
        <v>618</v>
      </c>
      <c r="G24" s="6">
        <f>F24/(DATE(2019,4,14)-B24)</f>
        <v>2.6986899563318776</v>
      </c>
      <c r="H24" s="4">
        <f>PRODUCT(((F24-75)/(DATE(2019,4,14)-B24))*205+75,IF(C24="H",1.04,1))</f>
        <v>583.53537117903932</v>
      </c>
      <c r="I24" s="3">
        <v>622</v>
      </c>
      <c r="J24" s="6">
        <f>I24/(DATE(2019,5,5)-B24)</f>
        <v>2.488</v>
      </c>
      <c r="K24" s="4">
        <f>PRODUCT(((I24-75)/(DATE(2019,5,5)-B24))*205+75,IF(C24="H",1.04,1))</f>
        <v>544.48159999999996</v>
      </c>
      <c r="L24" s="3">
        <v>648</v>
      </c>
      <c r="M24" s="6">
        <f>L24/(DATE(2019,5,11)-B24)</f>
        <v>2.53125</v>
      </c>
      <c r="N24" s="4">
        <f>PRODUCT(((L24-75)/(DATE(2019,5,11)-B24))*205+75,IF(C24="H",1.04,1))</f>
        <v>555.20156250000002</v>
      </c>
      <c r="O24" s="3">
        <v>660</v>
      </c>
      <c r="P24" s="6">
        <f>O24/(DATE(2019,5,15)-B24)</f>
        <v>2.5384615384615383</v>
      </c>
      <c r="Q24" s="4">
        <f>PRODUCT(((O24-75)/(DATE(2019,5,15)-B24))*205+75,IF(C24="H",1.04,1))</f>
        <v>557.70000000000005</v>
      </c>
    </row>
    <row r="25" spans="1:17" ht="18" x14ac:dyDescent="0.35">
      <c r="A25" s="10" t="s">
        <v>44</v>
      </c>
      <c r="B25" s="11">
        <v>43323</v>
      </c>
      <c r="C25" s="8" t="s">
        <v>9</v>
      </c>
      <c r="D25" s="8" t="s">
        <v>40</v>
      </c>
      <c r="E25" s="8" t="s">
        <v>28</v>
      </c>
      <c r="F25" s="12">
        <v>646</v>
      </c>
      <c r="G25" s="6">
        <f>F25/(DATE(2019,4,14)-B25)</f>
        <v>2.6260162601626016</v>
      </c>
      <c r="H25" s="4">
        <f>PRODUCT(((F25-75)/(DATE(2019,4,14)-B25))*205+75,IF(C25="H",1.04,1))</f>
        <v>572.86666666666667</v>
      </c>
      <c r="I25" s="3">
        <v>660</v>
      </c>
      <c r="J25" s="6">
        <f>I25/(DATE(2019,5,5)-B25)</f>
        <v>2.4719101123595504</v>
      </c>
      <c r="K25" s="4">
        <f>PRODUCT(((I25-75)/(DATE(2019,5,5)-B25))*205+75,IF(C25="H",1.04,1))</f>
        <v>545.12359550561791</v>
      </c>
      <c r="L25" s="3">
        <v>694</v>
      </c>
      <c r="M25" s="6">
        <f>L25/(DATE(2019,5,11)-B25)</f>
        <v>2.542124542124542</v>
      </c>
      <c r="N25" s="4">
        <f>PRODUCT(((L25-75)/(DATE(2019,5,11)-B25))*205+75,IF(C25="H",1.04,1))</f>
        <v>561.40952380952376</v>
      </c>
      <c r="O25" s="3">
        <v>654</v>
      </c>
      <c r="P25" s="6">
        <f>O25/(DATE(2019,5,15)-B25)</f>
        <v>2.3610108303249095</v>
      </c>
      <c r="Q25" s="4">
        <f>PRODUCT(((O25-75)/(DATE(2019,5,15)-B25))*205+75,IF(C25="H",1.04,1))</f>
        <v>523.64187725631768</v>
      </c>
    </row>
    <row r="26" spans="1:17" ht="18" x14ac:dyDescent="0.35">
      <c r="A26" s="1" t="s">
        <v>45</v>
      </c>
      <c r="B26" s="2">
        <v>43347</v>
      </c>
      <c r="C26" s="3" t="s">
        <v>9</v>
      </c>
      <c r="D26" s="3" t="s">
        <v>46</v>
      </c>
      <c r="E26" s="3" t="s">
        <v>47</v>
      </c>
      <c r="F26" s="4">
        <v>592</v>
      </c>
      <c r="G26" s="6">
        <f>F26/(DATE(2019,4,14)-B26)</f>
        <v>2.6666666666666665</v>
      </c>
      <c r="H26" s="4">
        <f>PRODUCT(((F26-75)/(DATE(2019,4,14)-B26))*205+75,IF(C26="H",1.04,1))</f>
        <v>574.50630630630621</v>
      </c>
      <c r="I26" s="3">
        <v>588</v>
      </c>
      <c r="J26" s="6">
        <f>I26/(DATE(2019,5,5)-B26)</f>
        <v>2.4197530864197532</v>
      </c>
      <c r="K26" s="4">
        <f>PRODUCT(((I26-75)/(DATE(2019,5,5)-B26))*205+75,IF(C26="H",1.04,1))</f>
        <v>528.08888888888885</v>
      </c>
      <c r="L26" s="3">
        <v>618</v>
      </c>
      <c r="M26" s="6">
        <f>L26/(DATE(2019,5,11)-B26)</f>
        <v>2.4819277108433737</v>
      </c>
      <c r="N26" s="4">
        <f>PRODUCT(((L26-75)/(DATE(2019,5,11)-B26))*205+75,IF(C26="H",1.04,1))</f>
        <v>542.9301204819277</v>
      </c>
      <c r="O26" s="3">
        <v>644</v>
      </c>
      <c r="P26" s="6">
        <f>O26/(DATE(2019,5,15)-B26)</f>
        <v>2.5454545454545454</v>
      </c>
      <c r="Q26" s="4">
        <f>PRODUCT(((O26-75)/(DATE(2019,5,15)-B26))*205+75,IF(C26="H",1.04,1))</f>
        <v>557.48932806324115</v>
      </c>
    </row>
    <row r="27" spans="1:17" ht="18" x14ac:dyDescent="0.35">
      <c r="A27" s="1">
        <v>7036</v>
      </c>
      <c r="B27" s="2">
        <v>43327</v>
      </c>
      <c r="C27" s="3" t="s">
        <v>9</v>
      </c>
      <c r="D27" s="3" t="s">
        <v>48</v>
      </c>
      <c r="E27" s="3" t="s">
        <v>22</v>
      </c>
      <c r="F27" s="4">
        <v>578</v>
      </c>
      <c r="G27" s="6">
        <f>F27/(DATE(2019,4,14)-B27)</f>
        <v>2.3884297520661155</v>
      </c>
      <c r="H27" s="4">
        <f>PRODUCT(((F27-75)/(DATE(2019,4,14)-B27))*205+75,IF(C27="H",1.04,1))</f>
        <v>521.13884297520667</v>
      </c>
      <c r="I27" s="3">
        <v>612</v>
      </c>
      <c r="J27" s="6">
        <f>I27/(DATE(2019,5,5)-B27)</f>
        <v>2.3269961977186311</v>
      </c>
      <c r="K27" s="4">
        <f>PRODUCT(((I27-75)/(DATE(2019,5,5)-B27))*205+75,IF(C27="H",1.04,1))</f>
        <v>513.31711026615972</v>
      </c>
      <c r="L27" s="3">
        <v>638</v>
      </c>
      <c r="M27" s="6">
        <f>L27/(DATE(2019,5,11)-B27)</f>
        <v>2.3717472118959106</v>
      </c>
      <c r="N27" s="4">
        <f>PRODUCT(((L27-75)/(DATE(2019,5,11)-B27))*205+75,IF(C27="H",1.04,1))</f>
        <v>524.21412639405207</v>
      </c>
      <c r="O27" s="3">
        <v>638</v>
      </c>
      <c r="P27" s="6">
        <f>O27/(DATE(2019,5,15)-B27)</f>
        <v>2.3369963369963371</v>
      </c>
      <c r="Q27" s="4">
        <f>PRODUCT(((O27-75)/(DATE(2019,5,15)-B27))*205+75,IF(C27="H",1.04,1))</f>
        <v>517.67619047619041</v>
      </c>
    </row>
    <row r="28" spans="1:17" ht="18" x14ac:dyDescent="0.35">
      <c r="A28" s="1">
        <v>7864</v>
      </c>
      <c r="B28" s="2">
        <v>43360</v>
      </c>
      <c r="C28" s="3" t="s">
        <v>9</v>
      </c>
      <c r="D28" s="3" t="s">
        <v>40</v>
      </c>
      <c r="E28" s="3" t="s">
        <v>15</v>
      </c>
      <c r="F28" s="4">
        <v>616</v>
      </c>
      <c r="G28" s="6">
        <f>F28/(DATE(2019,4,14)-B28)</f>
        <v>2.9473684210526314</v>
      </c>
      <c r="H28" s="4">
        <f>PRODUCT(((F28-75)/(DATE(2019,4,14)-B28))*205+75,IF(C28="H",1.04,1))</f>
        <v>629.87177033492821</v>
      </c>
      <c r="I28" s="3">
        <v>730</v>
      </c>
      <c r="J28" s="6">
        <f>I28/(DATE(2019,5,5)-B28)</f>
        <v>3.1739130434782608</v>
      </c>
      <c r="K28" s="4">
        <f>PRODUCT(((I28-75)/(DATE(2019,5,5)-B28))*205+75,IF(C28="H",1.04,1))</f>
        <v>685.15652173913054</v>
      </c>
      <c r="L28" s="3">
        <v>640</v>
      </c>
      <c r="M28" s="6">
        <f>L28/(DATE(2019,5,11)-B28)</f>
        <v>2.7118644067796609</v>
      </c>
      <c r="N28" s="4">
        <f>PRODUCT(((L28-75)/(DATE(2019,5,11)-B28))*205+75,IF(C28="H",1.04,1))</f>
        <v>588.41525423728808</v>
      </c>
      <c r="O28" s="3">
        <v>630</v>
      </c>
      <c r="P28" s="6">
        <f>O28/(DATE(2019,5,15)-B28)</f>
        <v>2.625</v>
      </c>
      <c r="Q28" s="4">
        <f>PRODUCT(((O28-75)/(DATE(2019,5,15)-B28))*205+75,IF(C28="H",1.04,1))</f>
        <v>571.02499999999998</v>
      </c>
    </row>
    <row r="29" spans="1:17" ht="18" x14ac:dyDescent="0.35">
      <c r="A29" s="10" t="s">
        <v>49</v>
      </c>
      <c r="B29" s="11">
        <v>43385</v>
      </c>
      <c r="C29" s="8" t="s">
        <v>9</v>
      </c>
      <c r="D29" s="8" t="s">
        <v>19</v>
      </c>
      <c r="E29" s="8" t="s">
        <v>50</v>
      </c>
      <c r="F29" s="12">
        <v>580</v>
      </c>
      <c r="G29" s="6">
        <f>F29/(DATE(2019,4,14)-B29)</f>
        <v>3.152173913043478</v>
      </c>
      <c r="H29" s="4">
        <f>PRODUCT(((F29-75)/(DATE(2019,4,14)-B29))*205+75,IF(C29="H",1.04,1))</f>
        <v>663.14130434782612</v>
      </c>
      <c r="I29" s="3">
        <v>590</v>
      </c>
      <c r="J29" s="6">
        <f>I29/(DATE(2019,5,5)-B29)</f>
        <v>2.8780487804878048</v>
      </c>
      <c r="K29" s="4">
        <f>PRODUCT(((I29-75)/(DATE(2019,5,5)-B29))*205+75,IF(C29="H",1.04,1))</f>
        <v>613.6</v>
      </c>
      <c r="L29" s="3">
        <v>594</v>
      </c>
      <c r="M29" s="6">
        <f>L29/(DATE(2019,5,11)-B29)</f>
        <v>2.8151658767772512</v>
      </c>
      <c r="N29" s="4">
        <f>PRODUCT(((L29-75)/(DATE(2019,5,11)-B29))*205+75,IF(C29="H",1.04,1))</f>
        <v>602.41137440758303</v>
      </c>
      <c r="O29" s="3">
        <v>624</v>
      </c>
      <c r="P29" s="6">
        <f>O29/(DATE(2019,5,15)-B29)</f>
        <v>2.902325581395349</v>
      </c>
      <c r="Q29" s="4">
        <f>PRODUCT(((O29-75)/(DATE(2019,5,15)-B29))*205+75,IF(C29="H",1.04,1))</f>
        <v>622.40372093023257</v>
      </c>
    </row>
    <row r="30" spans="1:17" ht="18" x14ac:dyDescent="0.35">
      <c r="A30" s="1" t="s">
        <v>51</v>
      </c>
      <c r="B30" s="2">
        <v>43353</v>
      </c>
      <c r="C30" s="3" t="s">
        <v>9</v>
      </c>
      <c r="D30" s="3" t="s">
        <v>19</v>
      </c>
      <c r="E30" s="3" t="s">
        <v>28</v>
      </c>
      <c r="F30" s="4">
        <v>598</v>
      </c>
      <c r="G30" s="6">
        <f>F30/(DATE(2019,4,14)-B30)</f>
        <v>2.7685185185185186</v>
      </c>
      <c r="H30" s="4">
        <f>PRODUCT(((F30-75)/(DATE(2019,4,14)-B30))*205+75,IF(C30="H",1.04,1))</f>
        <v>594.22037037037046</v>
      </c>
      <c r="I30" s="3">
        <v>598</v>
      </c>
      <c r="J30" s="6">
        <f>I30/(DATE(2019,5,5)-B30)</f>
        <v>2.5232067510548521</v>
      </c>
      <c r="K30" s="4">
        <f>PRODUCT(((I30-75)/(DATE(2019,5,5)-B30))*205+75,IF(C30="H",1.04,1))</f>
        <v>548.47932489451489</v>
      </c>
      <c r="L30" s="3">
        <v>620</v>
      </c>
      <c r="M30" s="6">
        <f>L30/(DATE(2019,5,11)-B30)</f>
        <v>2.5514403292181069</v>
      </c>
      <c r="N30" s="4">
        <f>PRODUCT(((L30-75)/(DATE(2019,5,11)-B30))*205+75,IF(C30="H",1.04,1))</f>
        <v>556.164609053498</v>
      </c>
      <c r="O30" s="3">
        <v>612</v>
      </c>
      <c r="P30" s="6">
        <f>O30/(DATE(2019,5,15)-B30)</f>
        <v>2.4777327935222671</v>
      </c>
      <c r="Q30" s="4">
        <f>PRODUCT(((O30-75)/(DATE(2019,5,15)-B30))*205+75,IF(C30="H",1.04,1))</f>
        <v>541.51578947368421</v>
      </c>
    </row>
    <row r="31" spans="1:17" ht="18" x14ac:dyDescent="0.35">
      <c r="A31" s="1">
        <v>7023</v>
      </c>
      <c r="B31" s="2">
        <v>43369</v>
      </c>
      <c r="C31" s="3" t="s">
        <v>9</v>
      </c>
      <c r="D31" s="3" t="s">
        <v>40</v>
      </c>
      <c r="E31" s="3" t="s">
        <v>30</v>
      </c>
      <c r="F31" s="4">
        <v>542</v>
      </c>
      <c r="G31" s="6">
        <f>F31/(DATE(2019,4,14)-B31)</f>
        <v>2.71</v>
      </c>
      <c r="H31" s="4">
        <f>PRODUCT(((F31-75)/(DATE(2019,4,14)-B31))*205+75,IF(C31="H",1.04,1))</f>
        <v>575.822</v>
      </c>
      <c r="I31" s="3">
        <v>592</v>
      </c>
      <c r="J31" s="6">
        <f>I31/(DATE(2019,5,5)-B31)</f>
        <v>2.678733031674208</v>
      </c>
      <c r="K31" s="4">
        <f>PRODUCT(((I31-75)/(DATE(2019,5,5)-B31))*205+75,IF(C31="H",1.04,1))</f>
        <v>576.7529411764707</v>
      </c>
      <c r="L31" s="3">
        <v>586</v>
      </c>
      <c r="M31" s="6">
        <f>L31/(DATE(2019,5,11)-B31)</f>
        <v>2.5814977973568283</v>
      </c>
      <c r="N31" s="4">
        <f>PRODUCT(((L31-75)/(DATE(2019,5,11)-B31))*205+75,IF(C31="H",1.04,1))</f>
        <v>557.93480176211449</v>
      </c>
      <c r="O31" s="3">
        <v>596</v>
      </c>
      <c r="P31" s="6">
        <f>O31/(DATE(2019,5,15)-B31)</f>
        <v>2.5800865800865802</v>
      </c>
      <c r="Q31" s="4">
        <f>PRODUCT(((O31-75)/(DATE(2019,5,15)-B31))*205+75,IF(C31="H",1.04,1))</f>
        <v>558.85367965367971</v>
      </c>
    </row>
    <row r="32" spans="1:17" ht="18" x14ac:dyDescent="0.35">
      <c r="A32" s="10" t="s">
        <v>52</v>
      </c>
      <c r="B32" s="11">
        <v>43326</v>
      </c>
      <c r="C32" s="8" t="s">
        <v>9</v>
      </c>
      <c r="D32" s="8" t="s">
        <v>40</v>
      </c>
      <c r="E32" s="8" t="s">
        <v>15</v>
      </c>
      <c r="F32" s="12">
        <v>428</v>
      </c>
      <c r="G32" s="6">
        <f>F32/(DATE(2019,4,14)-B32)</f>
        <v>1.7613168724279835</v>
      </c>
      <c r="H32" s="4">
        <f>PRODUCT(((F32-75)/(DATE(2019,4,14)-B32))*205+75,IF(C32="H",1.04,1))</f>
        <v>387.7102880658436</v>
      </c>
      <c r="I32" s="3">
        <v>510</v>
      </c>
      <c r="J32" s="6">
        <f>I32/(DATE(2019,5,5)-B32)</f>
        <v>1.9318181818181819</v>
      </c>
      <c r="K32" s="4">
        <f>PRODUCT(((I32-75)/(DATE(2019,5,5)-B32))*205+75,IF(C32="H",1.04,1))</f>
        <v>429.2954545454545</v>
      </c>
      <c r="L32" s="3">
        <v>540</v>
      </c>
      <c r="M32" s="6">
        <f>L32/(DATE(2019,5,11)-B32)</f>
        <v>2</v>
      </c>
      <c r="N32" s="4">
        <f>PRODUCT(((L32-75)/(DATE(2019,5,11)-B32))*205+75,IF(C32="H",1.04,1))</f>
        <v>445.17777777777786</v>
      </c>
      <c r="O32" s="3">
        <v>544</v>
      </c>
      <c r="P32" s="6">
        <f>O32/(DATE(2019,5,15)-B32)</f>
        <v>1.9854014598540146</v>
      </c>
      <c r="Q32" s="4">
        <f>PRODUCT(((O32-75)/(DATE(2019,5,15)-B32))*205+75,IF(C32="H",1.04,1))</f>
        <v>442.92992700729934</v>
      </c>
    </row>
    <row r="33" spans="1:17" ht="18" x14ac:dyDescent="0.35">
      <c r="A33" s="1" t="s">
        <v>53</v>
      </c>
      <c r="B33" s="2">
        <v>43347</v>
      </c>
      <c r="C33" s="3" t="s">
        <v>9</v>
      </c>
      <c r="D33" s="3" t="s">
        <v>19</v>
      </c>
      <c r="E33" s="3" t="s">
        <v>13</v>
      </c>
      <c r="F33" s="4">
        <v>506</v>
      </c>
      <c r="G33" s="6">
        <f>F33/(DATE(2019,4,14)-B33)</f>
        <v>2.2792792792792791</v>
      </c>
      <c r="H33" s="4">
        <f>PRODUCT(((F33-75)/(DATE(2019,4,14)-B33))*205+75,IF(C33="H",1.04,1))</f>
        <v>491.91531531531535</v>
      </c>
      <c r="I33" s="3">
        <v>495</v>
      </c>
      <c r="J33" s="6">
        <f>I33/(DATE(2019,5,5)-B33)</f>
        <v>2.0370370370370372</v>
      </c>
      <c r="K33" s="4">
        <f>PRODUCT(((I33-75)/(DATE(2019,5,5)-B33))*205+75,IF(C33="H",1.04,1))</f>
        <v>446.49382716049382</v>
      </c>
      <c r="L33" s="3">
        <v>510</v>
      </c>
      <c r="M33" s="6">
        <f>L33/(DATE(2019,5,11)-B33)</f>
        <v>2.0481927710843375</v>
      </c>
      <c r="N33" s="4">
        <f>PRODUCT(((L33-75)/(DATE(2019,5,11)-B33))*205+75,IF(C33="H",1.04,1))</f>
        <v>450.45783132530124</v>
      </c>
      <c r="O33" s="3">
        <v>524</v>
      </c>
      <c r="P33" s="6">
        <f>O33/(DATE(2019,5,15)-B33)</f>
        <v>2.0711462450592886</v>
      </c>
      <c r="Q33" s="4">
        <f>PRODUCT(((O33-75)/(DATE(2019,5,15)-B33))*205+75,IF(C33="H",1.04,1))</f>
        <v>456.36679841897234</v>
      </c>
    </row>
    <row r="34" spans="1:17" ht="18" x14ac:dyDescent="0.35">
      <c r="A34" s="1" t="s">
        <v>54</v>
      </c>
      <c r="B34" s="2">
        <v>43377</v>
      </c>
      <c r="C34" s="3" t="s">
        <v>9</v>
      </c>
      <c r="D34" s="3" t="s">
        <v>19</v>
      </c>
      <c r="E34" s="3" t="s">
        <v>28</v>
      </c>
      <c r="F34" s="4">
        <v>483</v>
      </c>
      <c r="G34" s="6">
        <f>F34/(DATE(2019,4,14)-B34)</f>
        <v>2.515625</v>
      </c>
      <c r="H34" s="4">
        <f>PRODUCT(((F34-75)/(DATE(2019,4,14)-B34))*205+75,IF(C34="H",1.04,1))</f>
        <v>531.05000000000007</v>
      </c>
      <c r="I34" s="3">
        <v>476</v>
      </c>
      <c r="J34" s="6">
        <f>I34/(DATE(2019,5,5)-B34)</f>
        <v>2.2347417840375585</v>
      </c>
      <c r="K34" s="4">
        <f>PRODUCT(((I34-75)/(DATE(2019,5,5)-B34))*205+75,IF(C34="H",1.04,1))</f>
        <v>479.37652582159632</v>
      </c>
      <c r="L34" s="3">
        <v>477</v>
      </c>
      <c r="M34" s="6">
        <f>L34/(DATE(2019,5,11)-B34)</f>
        <v>2.1780821917808217</v>
      </c>
      <c r="N34" s="4">
        <f>PRODUCT(((L34-75)/(DATE(2019,5,11)-B34))*205+75,IF(C34="H",1.04,1))</f>
        <v>469.35342465753428</v>
      </c>
      <c r="O34" s="3">
        <v>520</v>
      </c>
      <c r="P34" s="6">
        <f>O34/(DATE(2019,5,15)-B34)</f>
        <v>2.3318385650224216</v>
      </c>
      <c r="Q34" s="4">
        <f>PRODUCT(((O34-75)/(DATE(2019,5,15)-B34))*205+75,IF(C34="H",1.04,1))</f>
        <v>503.44394618834082</v>
      </c>
    </row>
    <row r="35" spans="1:17" ht="18" x14ac:dyDescent="0.35">
      <c r="A35" s="1">
        <v>8264</v>
      </c>
      <c r="B35" s="2">
        <v>43364</v>
      </c>
      <c r="C35" s="3" t="s">
        <v>9</v>
      </c>
      <c r="D35" s="3" t="s">
        <v>55</v>
      </c>
      <c r="E35" s="3" t="s">
        <v>13</v>
      </c>
      <c r="F35" s="4">
        <v>584</v>
      </c>
      <c r="G35" s="6">
        <f>F35/(DATE(2019,4,14)-B35)</f>
        <v>2.8487804878048779</v>
      </c>
      <c r="H35" s="4">
        <f>PRODUCT(((F35-75)/(DATE(2019,4,14)-B35))*205+75,IF(C35="H",1.04,1))</f>
        <v>607.36</v>
      </c>
      <c r="I35" s="3">
        <v>506</v>
      </c>
      <c r="J35" s="6">
        <f>I35/(DATE(2019,5,5)-B35)</f>
        <v>2.2389380530973453</v>
      </c>
      <c r="K35" s="4">
        <f>PRODUCT(((I35-75)/(DATE(2019,5,5)-B35))*205+75,IF(C35="H",1.04,1))</f>
        <v>484.58938053097347</v>
      </c>
      <c r="L35" s="3">
        <v>512</v>
      </c>
      <c r="M35" s="6">
        <f>L35/(DATE(2019,5,11)-B35)</f>
        <v>2.2068965517241379</v>
      </c>
      <c r="N35" s="4">
        <f>PRODUCT(((L35-75)/(DATE(2019,5,11)-B35))*205+75,IF(C35="H",1.04,1))</f>
        <v>479.58793103448278</v>
      </c>
      <c r="O35" s="3">
        <v>504</v>
      </c>
      <c r="P35" s="6">
        <f>O35/(DATE(2019,5,15)-B35)</f>
        <v>2.1355932203389831</v>
      </c>
      <c r="Q35" s="4">
        <f>PRODUCT(((O35-75)/(DATE(2019,5,15)-B35))*205+75,IF(C35="H",1.04,1))</f>
        <v>465.5542372881356</v>
      </c>
    </row>
    <row r="36" spans="1:17" ht="18" x14ac:dyDescent="0.35">
      <c r="A36" s="1" t="s">
        <v>56</v>
      </c>
      <c r="B36" s="2">
        <v>43353</v>
      </c>
      <c r="C36" s="3" t="s">
        <v>9</v>
      </c>
      <c r="D36" s="3" t="s">
        <v>19</v>
      </c>
      <c r="E36" s="3" t="s">
        <v>15</v>
      </c>
      <c r="F36" s="4">
        <v>441</v>
      </c>
      <c r="G36" s="6">
        <f>F36/(DATE(2019,4,14)-B36)</f>
        <v>2.0416666666666665</v>
      </c>
      <c r="H36" s="4">
        <f>PRODUCT(((F36-75)/(DATE(2019,4,14)-B36))*205+75,IF(C36="H",1.04,1))</f>
        <v>439.25555555555553</v>
      </c>
      <c r="I36" s="3">
        <v>464</v>
      </c>
      <c r="J36" s="6">
        <f>I36/(DATE(2019,5,5)-B36)</f>
        <v>1.9578059071729959</v>
      </c>
      <c r="K36" s="4">
        <f>PRODUCT(((I36-75)/(DATE(2019,5,5)-B36))*205+75,IF(C36="H",1.04,1))</f>
        <v>427.93586497890294</v>
      </c>
      <c r="L36" s="3">
        <v>494</v>
      </c>
      <c r="M36" s="6">
        <f>L36/(DATE(2019,5,11)-B36)</f>
        <v>2.0329218106995883</v>
      </c>
      <c r="N36" s="4">
        <f>PRODUCT(((L36-75)/(DATE(2019,5,11)-B36))*205+75,IF(C36="H",1.04,1))</f>
        <v>445.61646090534981</v>
      </c>
      <c r="O36" s="3">
        <v>500</v>
      </c>
      <c r="P36" s="6">
        <f>O36/(DATE(2019,5,15)-B36)</f>
        <v>2.0242914979757085</v>
      </c>
      <c r="Q36" s="4">
        <f>PRODUCT(((O36-75)/(DATE(2019,5,15)-B36))*205+75,IF(C36="H",1.04,1))</f>
        <v>444.84210526315786</v>
      </c>
    </row>
    <row r="37" spans="1:17" ht="18" x14ac:dyDescent="0.35">
      <c r="A37" s="1" t="s">
        <v>57</v>
      </c>
      <c r="B37" s="2">
        <v>43407</v>
      </c>
      <c r="C37" s="3" t="s">
        <v>9</v>
      </c>
      <c r="D37" s="3" t="s">
        <v>19</v>
      </c>
      <c r="E37" s="3" t="s">
        <v>28</v>
      </c>
      <c r="F37" s="4">
        <v>411</v>
      </c>
      <c r="G37" s="6">
        <f>F37/(DATE(2019,4,14)-B37)</f>
        <v>2.5370370370370372</v>
      </c>
      <c r="H37" s="4">
        <f>PRODUCT(((F37-75)/(DATE(2019,4,14)-B37))*205+75,IF(C37="H",1.04,1))</f>
        <v>520.19259259259263</v>
      </c>
      <c r="I37" s="3">
        <v>450</v>
      </c>
      <c r="J37" s="6">
        <f>I37/(DATE(2019,5,5)-B37)</f>
        <v>2.459016393442623</v>
      </c>
      <c r="K37" s="4">
        <f>PRODUCT(((I37-75)/(DATE(2019,5,5)-B37))*205+75,IF(C37="H",1.04,1))</f>
        <v>514.88524590163934</v>
      </c>
      <c r="L37" s="3">
        <v>481</v>
      </c>
      <c r="M37" s="6">
        <f>L37/(DATE(2019,5,11)-B37)</f>
        <v>2.5449735449735451</v>
      </c>
      <c r="N37" s="4">
        <f>PRODUCT(((L37-75)/(DATE(2019,5,11)-B37))*205+75,IF(C37="H",1.04,1))</f>
        <v>535.98518518518529</v>
      </c>
      <c r="O37" s="3">
        <v>492</v>
      </c>
      <c r="P37" s="6">
        <f>O37/(DATE(2019,5,15)-B37)</f>
        <v>2.5492227979274613</v>
      </c>
      <c r="Q37" s="4">
        <f>PRODUCT(((O37-75)/(DATE(2019,5,15)-B37))*205+75,IF(C37="H",1.04,1))</f>
        <v>538.64455958549229</v>
      </c>
    </row>
    <row r="38" spans="1:17" ht="18" x14ac:dyDescent="0.35">
      <c r="A38" s="1">
        <v>8416</v>
      </c>
      <c r="B38" s="2">
        <v>43367</v>
      </c>
      <c r="C38" s="3" t="s">
        <v>9</v>
      </c>
      <c r="D38" s="3" t="s">
        <v>40</v>
      </c>
      <c r="E38" s="3" t="s">
        <v>15</v>
      </c>
      <c r="F38" s="4">
        <v>425</v>
      </c>
      <c r="G38" s="6">
        <f>F38/(DATE(2019,4,14)-B38)</f>
        <v>2.1039603960396041</v>
      </c>
      <c r="H38" s="4">
        <f>PRODUCT(((F38-75)/(DATE(2019,4,14)-B38))*205+75,IF(C38="H",1.04,1))</f>
        <v>447.40594059405942</v>
      </c>
      <c r="I38" s="3">
        <v>460</v>
      </c>
      <c r="J38" s="6">
        <f>I38/(DATE(2019,5,5)-B38)</f>
        <v>2.0627802690582961</v>
      </c>
      <c r="K38" s="4">
        <f>PRODUCT(((I38-75)/(DATE(2019,5,5)-B38))*205+75,IF(C38="H",1.04,1))</f>
        <v>446.08071748878928</v>
      </c>
      <c r="L38" s="3">
        <v>477</v>
      </c>
      <c r="M38" s="6">
        <f>L38/(DATE(2019,5,11)-B38)</f>
        <v>2.0829694323144103</v>
      </c>
      <c r="N38" s="4">
        <f>PRODUCT(((L38-75)/(DATE(2019,5,11)-B38))*205+75,IF(C38="H",1.04,1))</f>
        <v>452.26375545851533</v>
      </c>
      <c r="O38" s="3">
        <v>488</v>
      </c>
      <c r="P38" s="6">
        <f>O38/(DATE(2019,5,15)-B38)</f>
        <v>2.0944206008583692</v>
      </c>
      <c r="Q38" s="4">
        <f>PRODUCT(((O38-75)/(DATE(2019,5,15)-B38))*205+75,IF(C38="H",1.04,1))</f>
        <v>455.90386266094424</v>
      </c>
    </row>
    <row r="39" spans="1:17" ht="18" x14ac:dyDescent="0.35">
      <c r="A39" s="1" t="s">
        <v>58</v>
      </c>
      <c r="B39" s="2">
        <v>43379</v>
      </c>
      <c r="C39" s="3" t="s">
        <v>9</v>
      </c>
      <c r="D39" s="3" t="s">
        <v>40</v>
      </c>
      <c r="E39" s="3" t="s">
        <v>28</v>
      </c>
      <c r="F39" s="4">
        <v>435</v>
      </c>
      <c r="G39" s="6">
        <f>F39/(DATE(2019,4,14)-B39)</f>
        <v>2.2894736842105261</v>
      </c>
      <c r="H39" s="4">
        <f>PRODUCT(((F39-75)/(DATE(2019,4,14)-B39))*205+75,IF(C39="H",1.04,1))</f>
        <v>481.95789473684209</v>
      </c>
      <c r="I39" s="3">
        <v>420</v>
      </c>
      <c r="J39" s="6">
        <f>I39/(DATE(2019,5,5)-B39)</f>
        <v>1.9905213270142179</v>
      </c>
      <c r="K39" s="4">
        <f>PRODUCT(((I39-75)/(DATE(2019,5,5)-B39))*205+75,IF(C39="H",1.04,1))</f>
        <v>426.59715639810429</v>
      </c>
      <c r="L39" s="3">
        <v>447</v>
      </c>
      <c r="M39" s="6">
        <f>L39/(DATE(2019,5,11)-B39)</f>
        <v>2.0599078341013826</v>
      </c>
      <c r="N39" s="4">
        <f>PRODUCT(((L39-75)/(DATE(2019,5,11)-B39))*205+75,IF(C39="H",1.04,1))</f>
        <v>443.48571428571427</v>
      </c>
      <c r="O39" s="3">
        <v>481</v>
      </c>
      <c r="P39" s="6">
        <f>O39/(DATE(2019,5,15)-B39)</f>
        <v>2.1764705882352939</v>
      </c>
      <c r="Q39" s="4">
        <f>PRODUCT(((O39-75)/(DATE(2019,5,15)-B39))*205+75,IF(C39="H",1.04,1))</f>
        <v>469.67058823529413</v>
      </c>
    </row>
    <row r="40" spans="1:17" ht="18" x14ac:dyDescent="0.35">
      <c r="A40" s="1" t="s">
        <v>59</v>
      </c>
      <c r="B40" s="2">
        <v>43285</v>
      </c>
      <c r="C40" s="3" t="s">
        <v>9</v>
      </c>
      <c r="D40" s="3" t="s">
        <v>19</v>
      </c>
      <c r="E40" s="3" t="s">
        <v>13</v>
      </c>
      <c r="F40" s="4">
        <v>428</v>
      </c>
      <c r="G40" s="6">
        <f>F40/(DATE(2019,4,14)-B40)</f>
        <v>1.5070422535211268</v>
      </c>
      <c r="H40" s="4">
        <f>PRODUCT(((F40-75)/(DATE(2019,4,14)-B40))*205+75,IF(C40="H",1.04,1))</f>
        <v>342.99859154929578</v>
      </c>
      <c r="I40" s="3">
        <v>438</v>
      </c>
      <c r="J40" s="6">
        <f>I40/(DATE(2019,5,5)-B40)</f>
        <v>1.4360655737704917</v>
      </c>
      <c r="K40" s="4">
        <f>PRODUCT(((I40-75)/(DATE(2019,5,5)-B40))*205+75,IF(C40="H",1.04,1))</f>
        <v>331.74295081967216</v>
      </c>
      <c r="L40" s="3">
        <v>474</v>
      </c>
      <c r="M40" s="6">
        <f>L40/(DATE(2019,5,11)-B40)</f>
        <v>1.5241157556270097</v>
      </c>
      <c r="N40" s="4">
        <f>PRODUCT(((L40-75)/(DATE(2019,5,11)-B40))*205+75,IF(C40="H",1.04,1))</f>
        <v>351.52668810289396</v>
      </c>
      <c r="O40" s="3">
        <v>478</v>
      </c>
      <c r="P40" s="6">
        <f>O40/(DATE(2019,5,15)-B40)</f>
        <v>1.5174603174603174</v>
      </c>
      <c r="Q40" s="4">
        <f>PRODUCT(((O40-75)/(DATE(2019,5,15)-B40))*205+75,IF(C40="H",1.04,1))</f>
        <v>350.76063492063491</v>
      </c>
    </row>
    <row r="41" spans="1:17" ht="18" x14ac:dyDescent="0.35">
      <c r="A41" s="1">
        <v>9652</v>
      </c>
      <c r="B41" s="2">
        <v>43390</v>
      </c>
      <c r="C41" s="3" t="s">
        <v>9</v>
      </c>
      <c r="D41" s="3" t="s">
        <v>19</v>
      </c>
      <c r="E41" s="3" t="s">
        <v>28</v>
      </c>
      <c r="F41" s="4">
        <v>423</v>
      </c>
      <c r="G41" s="6">
        <f>F41/(DATE(2019,4,14)-B41)</f>
        <v>2.3631284916201118</v>
      </c>
      <c r="H41" s="4">
        <f>PRODUCT(((F41-75)/(DATE(2019,4,14)-B41))*205+75,IF(C41="H",1.04,1))</f>
        <v>492.48938547486034</v>
      </c>
      <c r="I41" s="3">
        <v>434</v>
      </c>
      <c r="J41" s="6">
        <f>I41/(DATE(2019,5,5)-B41)</f>
        <v>2.17</v>
      </c>
      <c r="K41" s="4">
        <f>PRODUCT(((I41-75)/(DATE(2019,5,5)-B41))*205+75,IF(C41="H",1.04,1))</f>
        <v>460.69399999999996</v>
      </c>
      <c r="L41" s="3">
        <v>456</v>
      </c>
      <c r="M41" s="6">
        <f>L41/(DATE(2019,5,11)-B41)</f>
        <v>2.2135922330097086</v>
      </c>
      <c r="N41" s="4">
        <f>PRODUCT(((L41-75)/(DATE(2019,5,11)-B41))*205+75,IF(C41="H",1.04,1))</f>
        <v>472.31650485436899</v>
      </c>
      <c r="O41" s="3">
        <v>458</v>
      </c>
      <c r="P41" s="6">
        <f>O41/(DATE(2019,5,15)-B41)</f>
        <v>2.1809523809523808</v>
      </c>
      <c r="Q41" s="4">
        <f>PRODUCT(((O41-75)/(DATE(2019,5,15)-B41))*205+75,IF(C41="H",1.04,1))</f>
        <v>466.83619047619044</v>
      </c>
    </row>
    <row r="42" spans="1:17" ht="18" x14ac:dyDescent="0.35">
      <c r="A42" s="10" t="s">
        <v>60</v>
      </c>
      <c r="B42" s="11">
        <v>43358</v>
      </c>
      <c r="C42" s="8" t="s">
        <v>9</v>
      </c>
      <c r="D42" s="8" t="s">
        <v>61</v>
      </c>
      <c r="E42" s="8" t="s">
        <v>28</v>
      </c>
      <c r="F42" s="12">
        <v>410</v>
      </c>
      <c r="G42" s="6">
        <f>F42/(DATE(2019,4,14)-B42)</f>
        <v>1.9431279620853081</v>
      </c>
      <c r="H42" s="4">
        <f>PRODUCT(((F42-75)/(DATE(2019,4,14)-B42))*205+75,IF(C42="H",1.04,1))</f>
        <v>416.49289099526067</v>
      </c>
      <c r="I42" s="3">
        <v>401</v>
      </c>
      <c r="J42" s="6">
        <f>I42/(DATE(2019,5,5)-B42)</f>
        <v>1.728448275862069</v>
      </c>
      <c r="K42" s="4">
        <f>PRODUCT(((I42-75)/(DATE(2019,5,5)-B42))*205+75,IF(C42="H",1.04,1))</f>
        <v>377.58275862068967</v>
      </c>
      <c r="L42" s="3">
        <v>427</v>
      </c>
      <c r="M42" s="6">
        <f>L42/(DATE(2019,5,11)-B42)</f>
        <v>1.7941176470588236</v>
      </c>
      <c r="N42" s="4">
        <f>PRODUCT(((L42-75)/(DATE(2019,5,11)-B42))*205+75,IF(C42="H",1.04,1))</f>
        <v>393.32100840336136</v>
      </c>
      <c r="O42" s="3">
        <v>428</v>
      </c>
      <c r="P42" s="6">
        <f>O42/(DATE(2019,5,15)-B42)</f>
        <v>1.7685950413223142</v>
      </c>
      <c r="Q42" s="4">
        <f>PRODUCT(((O42-75)/(DATE(2019,5,15)-B42))*205+75,IF(C42="H",1.04,1))</f>
        <v>388.9900826446281</v>
      </c>
    </row>
    <row r="43" spans="1:17" ht="18" x14ac:dyDescent="0.35">
      <c r="A43" s="10" t="s">
        <v>62</v>
      </c>
      <c r="B43" s="11">
        <v>43396</v>
      </c>
      <c r="C43" s="8" t="s">
        <v>9</v>
      </c>
      <c r="D43" s="8" t="s">
        <v>19</v>
      </c>
      <c r="E43" s="8" t="s">
        <v>15</v>
      </c>
      <c r="F43" s="12">
        <v>387</v>
      </c>
      <c r="G43" s="6">
        <f>F43/(DATE(2019,4,14)-B43)</f>
        <v>2.2369942196531793</v>
      </c>
      <c r="H43" s="4">
        <f>PRODUCT(((F43-75)/(DATE(2019,4,14)-B43))*205+75,IF(C43="H",1.04,1))</f>
        <v>462.49942196531794</v>
      </c>
      <c r="I43" s="3">
        <v>391</v>
      </c>
      <c r="J43" s="6">
        <f>I43/(DATE(2019,5,5)-B43)</f>
        <v>2.0154639175257731</v>
      </c>
      <c r="K43" s="4">
        <f>PRODUCT(((I43-75)/(DATE(2019,5,5)-B43))*205+75,IF(C43="H",1.04,1))</f>
        <v>425.27422680412371</v>
      </c>
      <c r="L43" s="3">
        <v>411</v>
      </c>
      <c r="M43" s="6">
        <f>L43/(DATE(2019,5,11)-B43)</f>
        <v>2.0550000000000002</v>
      </c>
      <c r="N43" s="4">
        <f>PRODUCT(((L43-75)/(DATE(2019,5,11)-B43))*205+75,IF(C43="H",1.04,1))</f>
        <v>436.17599999999999</v>
      </c>
      <c r="O43" s="3">
        <v>421</v>
      </c>
      <c r="P43" s="6">
        <f>O43/(DATE(2019,5,15)-B43)</f>
        <v>2.0637254901960786</v>
      </c>
      <c r="Q43" s="4">
        <f>PRODUCT(((O43-75)/(DATE(2019,5,15)-B43))*205+75,IF(C43="H",1.04,1))</f>
        <v>439.60392156862747</v>
      </c>
    </row>
    <row r="44" spans="1:17" ht="18" x14ac:dyDescent="0.35">
      <c r="A44" s="1" t="s">
        <v>63</v>
      </c>
      <c r="B44" s="2">
        <v>43343</v>
      </c>
      <c r="C44" s="3" t="s">
        <v>9</v>
      </c>
      <c r="D44" s="3" t="s">
        <v>19</v>
      </c>
      <c r="E44" s="3" t="s">
        <v>28</v>
      </c>
      <c r="F44" s="4">
        <v>378</v>
      </c>
      <c r="G44" s="6">
        <f>F44/(DATE(2019,4,14)-B44)</f>
        <v>1.6725663716814159</v>
      </c>
      <c r="H44" s="4">
        <f>PRODUCT(((F44-75)/(DATE(2019,4,14)-B44))*205+75,IF(C44="H",1.04,1))</f>
        <v>363.83893805309737</v>
      </c>
      <c r="I44" s="3">
        <v>373</v>
      </c>
      <c r="J44" s="6">
        <f>I44/(DATE(2019,5,5)-B44)</f>
        <v>1.5101214574898785</v>
      </c>
      <c r="K44" s="4">
        <f>PRODUCT(((I44-75)/(DATE(2019,5,5)-B44))*205+75,IF(C44="H",1.04,1))</f>
        <v>335.22105263157897</v>
      </c>
      <c r="L44" s="3">
        <v>391</v>
      </c>
      <c r="M44" s="6">
        <f>L44/(DATE(2019,5,11)-B44)</f>
        <v>1.5454545454545454</v>
      </c>
      <c r="N44" s="4">
        <f>PRODUCT(((L44-75)/(DATE(2019,5,11)-B44))*205+75,IF(C44="H",1.04,1))</f>
        <v>344.2893280632411</v>
      </c>
      <c r="O44" s="3">
        <v>390</v>
      </c>
      <c r="P44" s="6">
        <f>O44/(DATE(2019,5,15)-B44)</f>
        <v>1.5175097276264591</v>
      </c>
      <c r="Q44" s="4">
        <f>PRODUCT(((O44-75)/(DATE(2019,5,15)-B44))*205+75,IF(C44="H",1.04,1))</f>
        <v>339.31517509727627</v>
      </c>
    </row>
    <row r="45" spans="1:17" ht="18" x14ac:dyDescent="0.35">
      <c r="A45" s="10" t="s">
        <v>64</v>
      </c>
      <c r="B45" s="11">
        <v>43325</v>
      </c>
      <c r="C45" s="8" t="s">
        <v>65</v>
      </c>
      <c r="D45" s="8"/>
      <c r="E45" s="8"/>
      <c r="F45" s="12"/>
      <c r="G45" s="6"/>
      <c r="H45" s="4"/>
      <c r="I45" s="3"/>
      <c r="J45" s="6"/>
      <c r="K45" s="4"/>
      <c r="L45" s="3"/>
      <c r="M45" s="6"/>
      <c r="N45" s="4"/>
      <c r="O45" s="3"/>
      <c r="P45" s="6"/>
      <c r="Q45" s="4"/>
    </row>
    <row r="46" spans="1:17" ht="18" x14ac:dyDescent="0.35">
      <c r="A46" s="10" t="s">
        <v>66</v>
      </c>
      <c r="B46" s="11">
        <v>43345</v>
      </c>
      <c r="C46" s="8" t="s">
        <v>65</v>
      </c>
      <c r="D46" s="8"/>
      <c r="E46" s="8"/>
      <c r="F46" s="12"/>
      <c r="G46" s="6"/>
      <c r="H46" s="4"/>
      <c r="I46" s="3"/>
      <c r="J46" s="6"/>
      <c r="K46" s="4"/>
      <c r="L46" s="3"/>
      <c r="M46" s="6"/>
      <c r="N46" s="4"/>
      <c r="O46" s="3"/>
      <c r="P46" s="6"/>
      <c r="Q46" s="4"/>
    </row>
    <row r="47" spans="1:17" ht="18" x14ac:dyDescent="0.35">
      <c r="A47" s="10" t="s">
        <v>67</v>
      </c>
      <c r="B47" s="11">
        <v>43289</v>
      </c>
      <c r="C47" s="8" t="s">
        <v>65</v>
      </c>
      <c r="D47" s="8"/>
      <c r="E47" s="8"/>
      <c r="F47" s="12"/>
      <c r="G47" s="6"/>
      <c r="H47" s="4"/>
      <c r="I47" s="3"/>
      <c r="J47" s="6"/>
      <c r="K47" s="4"/>
      <c r="L47" s="3"/>
      <c r="M47" s="6"/>
      <c r="N47" s="4"/>
      <c r="O47" s="3"/>
      <c r="P47" s="6"/>
      <c r="Q47" s="4"/>
    </row>
    <row r="48" spans="1:17" ht="18" x14ac:dyDescent="0.35">
      <c r="A48" s="1" t="s">
        <v>68</v>
      </c>
      <c r="B48" s="2">
        <v>43325</v>
      </c>
      <c r="C48" s="3" t="s">
        <v>34</v>
      </c>
      <c r="D48" s="3" t="s">
        <v>69</v>
      </c>
      <c r="E48" s="3" t="s">
        <v>11</v>
      </c>
      <c r="F48" s="4">
        <v>780</v>
      </c>
      <c r="G48" s="6">
        <f>F48/(DATE(2019,4,14)-B48)</f>
        <v>3.1967213114754101</v>
      </c>
      <c r="H48" s="4">
        <f>PRODUCT(((F48-75)/(DATE(2019,4,14)-B48))*205+75,IF(C48="H",1.04,1))</f>
        <v>667.31557377049182</v>
      </c>
      <c r="I48" s="3">
        <v>840</v>
      </c>
      <c r="J48" s="6">
        <f>I48/(DATE(2019,5,5)-B48)</f>
        <v>3.1698113207547172</v>
      </c>
      <c r="K48" s="4">
        <f>PRODUCT(((I48-75)/(DATE(2019,5,5)-B48))*205+75,IF(C48="H",1.04,1))</f>
        <v>666.79245283018872</v>
      </c>
      <c r="L48" s="3">
        <v>826</v>
      </c>
      <c r="M48" s="6">
        <f>L48/(DATE(2019,5,11)-B48)</f>
        <v>3.0479704797047971</v>
      </c>
      <c r="N48" s="4">
        <f>PRODUCT(((L48-75)/(DATE(2019,5,11)-B48))*205+75,IF(C48="H",1.04,1))</f>
        <v>643.09963099631</v>
      </c>
      <c r="O48" s="3">
        <v>878</v>
      </c>
      <c r="P48" s="6">
        <f>O48/(DATE(2019,5,15)-B48)</f>
        <v>3.1927272727272729</v>
      </c>
      <c r="Q48" s="4">
        <f>PRODUCT(((O48-75)/(DATE(2019,5,15)-B48))*205+75,IF(C48="H",1.04,1))</f>
        <v>673.6</v>
      </c>
    </row>
    <row r="49" spans="1:17" ht="18" x14ac:dyDescent="0.35">
      <c r="A49" s="1" t="s">
        <v>70</v>
      </c>
      <c r="B49" s="2">
        <v>43279</v>
      </c>
      <c r="C49" s="3" t="s">
        <v>34</v>
      </c>
      <c r="D49" s="3" t="s">
        <v>40</v>
      </c>
      <c r="E49" s="3" t="s">
        <v>28</v>
      </c>
      <c r="F49" s="4">
        <v>864</v>
      </c>
      <c r="G49" s="6">
        <f>F49/(DATE(2019,4,14)-B49)</f>
        <v>2.9793103448275864</v>
      </c>
      <c r="H49" s="4">
        <f>PRODUCT(((F49-75)/(DATE(2019,4,14)-B49))*205+75,IF(C49="H",1.04,1))</f>
        <v>632.74137931034488</v>
      </c>
      <c r="I49" s="3">
        <v>836</v>
      </c>
      <c r="J49" s="6">
        <f>I49/(DATE(2019,5,5)-B49)</f>
        <v>2.688102893890675</v>
      </c>
      <c r="K49" s="4">
        <f>PRODUCT(((I49-75)/(DATE(2019,5,5)-B49))*205+75,IF(C49="H",1.04,1))</f>
        <v>576.62379421221863</v>
      </c>
      <c r="L49" s="3">
        <v>856</v>
      </c>
      <c r="M49" s="6">
        <f>L49/(DATE(2019,5,11)-B49)</f>
        <v>2.7003154574132493</v>
      </c>
      <c r="N49" s="4">
        <f>PRODUCT(((L49-75)/(DATE(2019,5,11)-B49))*205+75,IF(C49="H",1.04,1))</f>
        <v>580.06309148264972</v>
      </c>
      <c r="O49" s="3">
        <v>862</v>
      </c>
      <c r="P49" s="6">
        <f>O49/(DATE(2019,5,15)-B49)</f>
        <v>2.6853582554517135</v>
      </c>
      <c r="Q49" s="4">
        <f>PRODUCT(((O49-75)/(DATE(2019,5,15)-B49))*205+75,IF(C49="H",1.04,1))</f>
        <v>577.60124610591902</v>
      </c>
    </row>
    <row r="50" spans="1:17" ht="18" x14ac:dyDescent="0.35">
      <c r="A50" s="1" t="s">
        <v>71</v>
      </c>
      <c r="B50" s="2">
        <v>43275</v>
      </c>
      <c r="C50" s="3" t="s">
        <v>34</v>
      </c>
      <c r="D50" s="3" t="s">
        <v>21</v>
      </c>
      <c r="E50" s="3" t="s">
        <v>22</v>
      </c>
      <c r="F50" s="4">
        <v>798</v>
      </c>
      <c r="G50" s="6">
        <f>F50/(DATE(2019,4,14)-B50)</f>
        <v>2.7142857142857144</v>
      </c>
      <c r="H50" s="4">
        <f>PRODUCT(((F50-75)/(DATE(2019,4,14)-B50))*205+75,IF(C50="H",1.04,1))</f>
        <v>579.13265306122446</v>
      </c>
      <c r="I50" s="3">
        <v>792</v>
      </c>
      <c r="J50" s="6">
        <f>I50/(DATE(2019,5,5)-B50)</f>
        <v>2.5142857142857142</v>
      </c>
      <c r="K50" s="4">
        <f>PRODUCT(((I50-75)/(DATE(2019,5,5)-B50))*205+75,IF(C50="H",1.04,1))</f>
        <v>541.61904761904759</v>
      </c>
      <c r="L50" s="3">
        <v>802</v>
      </c>
      <c r="M50" s="6">
        <f>L50/(DATE(2019,5,11)-B50)</f>
        <v>2.4984423676012462</v>
      </c>
      <c r="N50" s="4">
        <f>PRODUCT(((L50-75)/(DATE(2019,5,11)-B50))*205+75,IF(C50="H",1.04,1))</f>
        <v>539.28348909657325</v>
      </c>
      <c r="O50" s="3">
        <v>856</v>
      </c>
      <c r="P50" s="6">
        <f>O50/(DATE(2019,5,15)-B50)</f>
        <v>2.6338461538461537</v>
      </c>
      <c r="Q50" s="4">
        <f>PRODUCT(((O50-75)/(DATE(2019,5,15)-B50))*205+75,IF(C50="H",1.04,1))</f>
        <v>567.63076923076915</v>
      </c>
    </row>
    <row r="51" spans="1:17" ht="18" x14ac:dyDescent="0.35">
      <c r="A51" s="10" t="s">
        <v>72</v>
      </c>
      <c r="B51" s="11">
        <v>43277</v>
      </c>
      <c r="C51" s="8" t="s">
        <v>34</v>
      </c>
      <c r="D51" s="8" t="s">
        <v>19</v>
      </c>
      <c r="E51" s="8" t="s">
        <v>13</v>
      </c>
      <c r="F51" s="12">
        <v>808</v>
      </c>
      <c r="G51" s="6">
        <f>F51/(DATE(2019,4,14)-B51)</f>
        <v>2.7671232876712328</v>
      </c>
      <c r="H51" s="4">
        <f>PRODUCT(((F51-75)/(DATE(2019,4,14)-B51))*205+75,IF(C51="H",1.04,1))</f>
        <v>589.60616438356169</v>
      </c>
      <c r="I51" s="3">
        <v>778</v>
      </c>
      <c r="J51" s="6">
        <f>I51/(DATE(2019,5,5)-B51)</f>
        <v>2.4856230031948883</v>
      </c>
      <c r="K51" s="4">
        <f>PRODUCT(((I51-75)/(DATE(2019,5,5)-B51))*205+75,IF(C51="H",1.04,1))</f>
        <v>535.4313099041533</v>
      </c>
      <c r="L51" s="3">
        <v>810</v>
      </c>
      <c r="M51" s="6">
        <f>L51/(DATE(2019,5,11)-B51)</f>
        <v>2.5391849529780566</v>
      </c>
      <c r="N51" s="4">
        <f>PRODUCT(((L51-75)/(DATE(2019,5,11)-B51))*205+75,IF(C51="H",1.04,1))</f>
        <v>547.33542319749222</v>
      </c>
      <c r="O51" s="3">
        <v>844</v>
      </c>
      <c r="P51" s="6">
        <f>O51/(DATE(2019,5,15)-B51)</f>
        <v>2.6130030959752322</v>
      </c>
      <c r="Q51" s="4">
        <f>PRODUCT(((O51-75)/(DATE(2019,5,15)-B51))*205+75,IF(C51="H",1.04,1))</f>
        <v>563.06501547987614</v>
      </c>
    </row>
    <row r="52" spans="1:17" ht="18" x14ac:dyDescent="0.35">
      <c r="A52" s="10" t="s">
        <v>73</v>
      </c>
      <c r="B52" s="11">
        <v>43275</v>
      </c>
      <c r="C52" s="8" t="s">
        <v>34</v>
      </c>
      <c r="D52" s="8" t="s">
        <v>19</v>
      </c>
      <c r="E52" s="8" t="s">
        <v>15</v>
      </c>
      <c r="F52" s="12">
        <v>812</v>
      </c>
      <c r="G52" s="6">
        <f>F52/(DATE(2019,4,14)-B52)</f>
        <v>2.7619047619047619</v>
      </c>
      <c r="H52" s="4">
        <f>PRODUCT(((F52-75)/(DATE(2019,4,14)-B52))*205+75,IF(C52="H",1.04,1))</f>
        <v>588.89455782312916</v>
      </c>
      <c r="I52" s="3">
        <v>780</v>
      </c>
      <c r="J52" s="6">
        <f>I52/(DATE(2019,5,5)-B52)</f>
        <v>2.4761904761904763</v>
      </c>
      <c r="K52" s="4">
        <f>PRODUCT(((I52-75)/(DATE(2019,5,5)-B52))*205+75,IF(C52="H",1.04,1))</f>
        <v>533.80952380952385</v>
      </c>
      <c r="L52" s="3">
        <v>778</v>
      </c>
      <c r="M52" s="6">
        <f>L52/(DATE(2019,5,11)-B52)</f>
        <v>2.4236760124610592</v>
      </c>
      <c r="N52" s="4">
        <f>PRODUCT(((L52-75)/(DATE(2019,5,11)-B52))*205+75,IF(C52="H",1.04,1))</f>
        <v>523.95638629283485</v>
      </c>
      <c r="O52" s="3">
        <v>812</v>
      </c>
      <c r="P52" s="6">
        <f>O52/(DATE(2019,5,15)-B52)</f>
        <v>2.4984615384615383</v>
      </c>
      <c r="Q52" s="4">
        <f>PRODUCT(((O52-75)/(DATE(2019,5,15)-B52))*205+75,IF(C52="H",1.04,1))</f>
        <v>539.87692307692305</v>
      </c>
    </row>
    <row r="53" spans="1:17" ht="18" x14ac:dyDescent="0.35">
      <c r="A53" s="1" t="s">
        <v>74</v>
      </c>
      <c r="B53" s="2">
        <v>43351</v>
      </c>
      <c r="C53" s="3" t="s">
        <v>34</v>
      </c>
      <c r="D53" s="3" t="s">
        <v>75</v>
      </c>
      <c r="E53" s="3" t="s">
        <v>76</v>
      </c>
      <c r="F53" s="4">
        <v>760</v>
      </c>
      <c r="G53" s="6">
        <f>F53/(DATE(2019,4,14)-B53)</f>
        <v>3.4862385321100917</v>
      </c>
      <c r="H53" s="4">
        <f>PRODUCT(((F53-75)/(DATE(2019,4,14)-B53))*205+75,IF(C53="H",1.04,1))</f>
        <v>719.15137614678906</v>
      </c>
      <c r="I53" s="3">
        <v>790</v>
      </c>
      <c r="J53" s="6">
        <f>I53/(DATE(2019,5,5)-B53)</f>
        <v>3.3054393305439329</v>
      </c>
      <c r="K53" s="4">
        <f>PRODUCT(((I53-75)/(DATE(2019,5,5)-B53))*205+75,IF(C53="H",1.04,1))</f>
        <v>688.28451882845195</v>
      </c>
      <c r="L53" s="3">
        <v>782</v>
      </c>
      <c r="M53" s="6">
        <f>L53/(DATE(2019,5,11)-B53)</f>
        <v>3.1918367346938776</v>
      </c>
      <c r="N53" s="4">
        <f>PRODUCT(((L53-75)/(DATE(2019,5,11)-B53))*205+75,IF(C53="H",1.04,1))</f>
        <v>666.57142857142856</v>
      </c>
      <c r="O53" s="3">
        <v>804</v>
      </c>
      <c r="P53" s="6">
        <f>O53/(DATE(2019,5,15)-B53)</f>
        <v>3.2289156626506026</v>
      </c>
      <c r="Q53" s="4">
        <f>PRODUCT(((O53-75)/(DATE(2019,5,15)-B53))*205+75,IF(C53="H",1.04,1))</f>
        <v>675.18072289156623</v>
      </c>
    </row>
    <row r="54" spans="1:17" ht="18" x14ac:dyDescent="0.35">
      <c r="A54" s="1" t="s">
        <v>77</v>
      </c>
      <c r="B54" s="2">
        <v>43299</v>
      </c>
      <c r="C54" s="3" t="s">
        <v>34</v>
      </c>
      <c r="D54" s="3" t="s">
        <v>21</v>
      </c>
      <c r="E54" s="3" t="s">
        <v>28</v>
      </c>
      <c r="F54" s="4">
        <v>766</v>
      </c>
      <c r="G54" s="6">
        <f>F54/(DATE(2019,4,14)-B54)</f>
        <v>2.837037037037037</v>
      </c>
      <c r="H54" s="4">
        <f>PRODUCT(((F54-75)/(DATE(2019,4,14)-B54))*205+75,IF(C54="H",1.04,1))</f>
        <v>599.64814814814815</v>
      </c>
      <c r="I54" s="3">
        <v>752</v>
      </c>
      <c r="J54" s="6">
        <f>I54/(DATE(2019,5,5)-B54)</f>
        <v>2.5841924398625431</v>
      </c>
      <c r="K54" s="4">
        <f>PRODUCT(((I54-75)/(DATE(2019,5,5)-B54))*205+75,IF(C54="H",1.04,1))</f>
        <v>551.9243986254296</v>
      </c>
      <c r="L54" s="3">
        <v>778</v>
      </c>
      <c r="M54" s="6">
        <f>L54/(DATE(2019,5,11)-B54)</f>
        <v>2.6195286195286194</v>
      </c>
      <c r="N54" s="4">
        <f>PRODUCT(((L54-75)/(DATE(2019,5,11)-B54))*205+75,IF(C54="H",1.04,1))</f>
        <v>560.2356902356903</v>
      </c>
      <c r="O54" s="3">
        <v>802</v>
      </c>
      <c r="P54" s="6">
        <f>O54/(DATE(2019,5,15)-B54)</f>
        <v>2.6644518272425248</v>
      </c>
      <c r="Q54" s="4">
        <f>PRODUCT(((O54-75)/(DATE(2019,5,15)-B54))*205+75,IF(C54="H",1.04,1))</f>
        <v>570.13289036544847</v>
      </c>
    </row>
    <row r="55" spans="1:17" ht="18" x14ac:dyDescent="0.35">
      <c r="A55" s="1" t="s">
        <v>78</v>
      </c>
      <c r="B55" s="2">
        <v>43342</v>
      </c>
      <c r="C55" s="3" t="s">
        <v>34</v>
      </c>
      <c r="D55" s="3" t="s">
        <v>61</v>
      </c>
      <c r="E55" s="3" t="s">
        <v>79</v>
      </c>
      <c r="F55" s="4">
        <v>674</v>
      </c>
      <c r="G55" s="6">
        <f>F55/(DATE(2019,4,14)-B55)</f>
        <v>2.9691629955947136</v>
      </c>
      <c r="H55" s="4">
        <f>PRODUCT(((F55-75)/(DATE(2019,4,14)-B55))*205+75,IF(C55="H",1.04,1))</f>
        <v>615.9471365638766</v>
      </c>
      <c r="I55" s="3">
        <v>718</v>
      </c>
      <c r="J55" s="6">
        <f>I55/(DATE(2019,5,5)-B55)</f>
        <v>2.8951612903225805</v>
      </c>
      <c r="K55" s="4">
        <f>PRODUCT(((I55-75)/(DATE(2019,5,5)-B55))*205+75,IF(C55="H",1.04,1))</f>
        <v>606.51209677419354</v>
      </c>
      <c r="L55" s="3">
        <v>744</v>
      </c>
      <c r="M55" s="6">
        <f>L55/(DATE(2019,5,11)-B55)</f>
        <v>2.9291338582677167</v>
      </c>
      <c r="N55" s="4">
        <f>PRODUCT(((L55-75)/(DATE(2019,5,11)-B55))*205+75,IF(C55="H",1.04,1))</f>
        <v>614.94094488188978</v>
      </c>
      <c r="O55" s="3">
        <v>776</v>
      </c>
      <c r="P55" s="6">
        <f>O55/(DATE(2019,5,15)-B55)</f>
        <v>3.0077519379844961</v>
      </c>
      <c r="Q55" s="4">
        <f>PRODUCT(((O55-75)/(DATE(2019,5,15)-B55))*205+75,IF(C55="H",1.04,1))</f>
        <v>631.99612403100775</v>
      </c>
    </row>
    <row r="56" spans="1:17" ht="18" x14ac:dyDescent="0.35">
      <c r="A56" s="1" t="s">
        <v>80</v>
      </c>
      <c r="B56" s="2">
        <v>43325</v>
      </c>
      <c r="C56" s="3" t="s">
        <v>34</v>
      </c>
      <c r="D56" s="3" t="s">
        <v>19</v>
      </c>
      <c r="E56" s="3" t="s">
        <v>13</v>
      </c>
      <c r="F56" s="4">
        <v>662</v>
      </c>
      <c r="G56" s="6">
        <f>F56/(DATE(2019,4,14)-B56)</f>
        <v>2.7131147540983607</v>
      </c>
      <c r="H56" s="4">
        <f>PRODUCT(((F56-75)/(DATE(2019,4,14)-B56))*205+75,IF(C56="H",1.04,1))</f>
        <v>568.17622950819668</v>
      </c>
      <c r="I56" s="3">
        <v>698</v>
      </c>
      <c r="J56" s="6">
        <f>I56/(DATE(2019,5,5)-B56)</f>
        <v>2.6339622641509433</v>
      </c>
      <c r="K56" s="4">
        <f>PRODUCT(((I56-75)/(DATE(2019,5,5)-B56))*205+75,IF(C56="H",1.04,1))</f>
        <v>556.94339622641519</v>
      </c>
      <c r="L56" s="3">
        <v>738</v>
      </c>
      <c r="M56" s="6">
        <f>L56/(DATE(2019,5,11)-B56)</f>
        <v>2.7232472324723247</v>
      </c>
      <c r="N56" s="4">
        <f>PRODUCT(((L56-75)/(DATE(2019,5,11)-B56))*205+75,IF(C56="H",1.04,1))</f>
        <v>576.53136531365317</v>
      </c>
      <c r="O56" s="3">
        <v>770</v>
      </c>
      <c r="P56" s="6">
        <f>O56/(DATE(2019,5,15)-B56)</f>
        <v>2.8</v>
      </c>
      <c r="Q56" s="4">
        <f>PRODUCT(((O56-75)/(DATE(2019,5,15)-B56))*205+75,IF(C56="H",1.04,1))</f>
        <v>593.09090909090912</v>
      </c>
    </row>
    <row r="57" spans="1:17" ht="18" x14ac:dyDescent="0.35">
      <c r="A57" s="1">
        <v>2164</v>
      </c>
      <c r="B57" s="2">
        <v>43326</v>
      </c>
      <c r="C57" s="3" t="s">
        <v>34</v>
      </c>
      <c r="D57" s="3" t="s">
        <v>40</v>
      </c>
      <c r="E57" s="3" t="s">
        <v>13</v>
      </c>
      <c r="F57" s="4">
        <v>730</v>
      </c>
      <c r="G57" s="6">
        <f>F57/(DATE(2019,4,14)-B57)</f>
        <v>3.0041152263374484</v>
      </c>
      <c r="H57" s="4">
        <f>PRODUCT(((F57-75)/(DATE(2019,4,14)-B57))*205+75,IF(C57="H",1.04,1))</f>
        <v>627.57201646090527</v>
      </c>
      <c r="I57" s="3">
        <v>866</v>
      </c>
      <c r="J57" s="6">
        <f>I57/(DATE(2019,5,5)-B57)</f>
        <v>3.2803030303030303</v>
      </c>
      <c r="K57" s="4">
        <f>PRODUCT(((I57-75)/(DATE(2019,5,5)-B57))*205+75,IF(C57="H",1.04,1))</f>
        <v>689.22348484848487</v>
      </c>
      <c r="L57" s="3">
        <v>706</v>
      </c>
      <c r="M57" s="6">
        <f>L57/(DATE(2019,5,11)-B57)</f>
        <v>2.6148148148148147</v>
      </c>
      <c r="N57" s="4">
        <f>PRODUCT(((L57-75)/(DATE(2019,5,11)-B57))*205+75,IF(C57="H",1.04,1))</f>
        <v>554.09259259259261</v>
      </c>
      <c r="O57" s="3">
        <v>758</v>
      </c>
      <c r="P57" s="6">
        <f>O57/(DATE(2019,5,15)-B57)</f>
        <v>2.7664233576642334</v>
      </c>
      <c r="Q57" s="4">
        <f>PRODUCT(((O57-75)/(DATE(2019,5,15)-B57))*205+75,IF(C57="H",1.04,1))</f>
        <v>586.00364963503648</v>
      </c>
    </row>
    <row r="58" spans="1:17" ht="18" x14ac:dyDescent="0.35">
      <c r="A58" s="10" t="s">
        <v>81</v>
      </c>
      <c r="B58" s="11">
        <v>43294</v>
      </c>
      <c r="C58" s="8" t="s">
        <v>34</v>
      </c>
      <c r="D58" s="8" t="s">
        <v>19</v>
      </c>
      <c r="E58" s="8" t="s">
        <v>28</v>
      </c>
      <c r="F58" s="12">
        <v>690</v>
      </c>
      <c r="G58" s="6">
        <f>F58/(DATE(2019,4,14)-B58)</f>
        <v>2.5090909090909093</v>
      </c>
      <c r="H58" s="4">
        <f>PRODUCT(((F58-75)/(DATE(2019,4,14)-B58))*205+75,IF(C58="H",1.04,1))</f>
        <v>533.4545454545455</v>
      </c>
      <c r="I58" s="3">
        <v>694</v>
      </c>
      <c r="J58" s="6">
        <f>I58/(DATE(2019,5,5)-B58)</f>
        <v>2.3445945945945947</v>
      </c>
      <c r="K58" s="4">
        <f>PRODUCT(((I58-75)/(DATE(2019,5,5)-B58))*205+75,IF(C58="H",1.04,1))</f>
        <v>503.69932432432432</v>
      </c>
      <c r="L58" s="3">
        <v>748</v>
      </c>
      <c r="M58" s="6">
        <f>L58/(DATE(2019,5,11)-B58)</f>
        <v>2.4768211920529803</v>
      </c>
      <c r="N58" s="4">
        <f>PRODUCT(((L58-75)/(DATE(2019,5,11)-B58))*205+75,IF(C58="H",1.04,1))</f>
        <v>531.83774834437088</v>
      </c>
      <c r="O58" s="3">
        <v>758</v>
      </c>
      <c r="P58" s="6">
        <f>O58/(DATE(2019,5,15)-B58)</f>
        <v>2.477124183006536</v>
      </c>
      <c r="Q58" s="4">
        <f>PRODUCT(((O58-75)/(DATE(2019,5,15)-B58))*205+75,IF(C58="H",1.04,1))</f>
        <v>532.56535947712428</v>
      </c>
    </row>
    <row r="59" spans="1:17" ht="18" x14ac:dyDescent="0.35">
      <c r="A59" s="10" t="s">
        <v>82</v>
      </c>
      <c r="B59" s="11">
        <v>43339</v>
      </c>
      <c r="C59" s="8" t="s">
        <v>34</v>
      </c>
      <c r="D59" s="8" t="s">
        <v>19</v>
      </c>
      <c r="E59" s="8" t="s">
        <v>13</v>
      </c>
      <c r="F59" s="12">
        <v>688</v>
      </c>
      <c r="G59" s="6">
        <f>F59/(DATE(2019,4,14)-B59)</f>
        <v>2.991304347826087</v>
      </c>
      <c r="H59" s="4">
        <f>PRODUCT(((F59-75)/(DATE(2019,4,14)-B59))*205+75,IF(C59="H",1.04,1))</f>
        <v>621.36956521739125</v>
      </c>
      <c r="I59" s="3">
        <v>706</v>
      </c>
      <c r="J59" s="6">
        <f>I59/(DATE(2019,5,5)-B59)</f>
        <v>2.8127490039840639</v>
      </c>
      <c r="K59" s="4">
        <f>PRODUCT(((I59-75)/(DATE(2019,5,5)-B59))*205+75,IF(C59="H",1.04,1))</f>
        <v>590.35856573705178</v>
      </c>
      <c r="L59" s="3">
        <v>684</v>
      </c>
      <c r="M59" s="6">
        <f>L59/(DATE(2019,5,11)-B59)</f>
        <v>2.6614785992217898</v>
      </c>
      <c r="N59" s="4">
        <f>PRODUCT(((L59-75)/(DATE(2019,5,11)-B59))*205+75,IF(C59="H",1.04,1))</f>
        <v>560.77821011673154</v>
      </c>
      <c r="O59" s="3">
        <v>742</v>
      </c>
      <c r="P59" s="6">
        <f>O59/(DATE(2019,5,15)-B59)</f>
        <v>2.842911877394636</v>
      </c>
      <c r="Q59" s="4">
        <f>PRODUCT(((O59-75)/(DATE(2019,5,15)-B59))*205+75,IF(C59="H",1.04,1))</f>
        <v>598.8888888888888</v>
      </c>
    </row>
    <row r="60" spans="1:17" ht="18" x14ac:dyDescent="0.35">
      <c r="A60" s="1" t="s">
        <v>83</v>
      </c>
      <c r="B60" s="2">
        <v>43328</v>
      </c>
      <c r="C60" s="3" t="s">
        <v>34</v>
      </c>
      <c r="D60" s="3" t="s">
        <v>19</v>
      </c>
      <c r="E60" s="3" t="s">
        <v>15</v>
      </c>
      <c r="F60" s="4">
        <v>716</v>
      </c>
      <c r="G60" s="6">
        <f>F60/(DATE(2019,4,14)-B60)</f>
        <v>2.9709543568464731</v>
      </c>
      <c r="H60" s="4">
        <f>PRODUCT(((F60-75)/(DATE(2019,4,14)-B60))*205+75,IF(C60="H",1.04,1))</f>
        <v>620.24896265560164</v>
      </c>
      <c r="I60" s="3">
        <v>716</v>
      </c>
      <c r="J60" s="6">
        <f>I60/(DATE(2019,5,5)-B60)</f>
        <v>2.7328244274809159</v>
      </c>
      <c r="K60" s="4">
        <f>PRODUCT(((I60-75)/(DATE(2019,5,5)-B60))*205+75,IF(C60="H",1.04,1))</f>
        <v>576.54580152671747</v>
      </c>
      <c r="L60" s="3">
        <v>744</v>
      </c>
      <c r="M60" s="6">
        <f>L60/(DATE(2019,5,11)-B60)</f>
        <v>2.7761194029850746</v>
      </c>
      <c r="N60" s="4">
        <f>PRODUCT(((L60-75)/(DATE(2019,5,11)-B60))*205+75,IF(C60="H",1.04,1))</f>
        <v>586.73507462686564</v>
      </c>
      <c r="O60" s="3">
        <v>730</v>
      </c>
      <c r="P60" s="6">
        <f>O60/(DATE(2019,5,15)-B60)</f>
        <v>2.6838235294117645</v>
      </c>
      <c r="Q60" s="4">
        <f>PRODUCT(((O60-75)/(DATE(2019,5,15)-B60))*205+75,IF(C60="H",1.04,1))</f>
        <v>568.65808823529414</v>
      </c>
    </row>
    <row r="61" spans="1:17" ht="18" x14ac:dyDescent="0.35">
      <c r="A61" s="1">
        <v>9736</v>
      </c>
      <c r="B61" s="2">
        <v>43337</v>
      </c>
      <c r="C61" s="3" t="s">
        <v>34</v>
      </c>
      <c r="D61" s="3" t="s">
        <v>19</v>
      </c>
      <c r="E61" s="3" t="s">
        <v>13</v>
      </c>
      <c r="F61" s="4">
        <v>718</v>
      </c>
      <c r="G61" s="6">
        <f>F61/(DATE(2019,4,14)-B61)</f>
        <v>3.0948275862068964</v>
      </c>
      <c r="H61" s="4">
        <f>PRODUCT(((F61-75)/(DATE(2019,4,14)-B61))*205+75,IF(C61="H",1.04,1))</f>
        <v>643.16810344827582</v>
      </c>
      <c r="I61" s="3">
        <v>680</v>
      </c>
      <c r="J61" s="6">
        <f>I61/(DATE(2019,5,5)-B61)</f>
        <v>2.6877470355731226</v>
      </c>
      <c r="K61" s="4">
        <f>PRODUCT(((I61-75)/(DATE(2019,5,5)-B61))*205+75,IF(C61="H",1.04,1))</f>
        <v>565.21739130434776</v>
      </c>
      <c r="L61" s="3">
        <v>722</v>
      </c>
      <c r="M61" s="6">
        <f>L61/(DATE(2019,5,11)-B61)</f>
        <v>2.7876447876447878</v>
      </c>
      <c r="N61" s="4">
        <f>PRODUCT(((L61-75)/(DATE(2019,5,11)-B61))*205+75,IF(C61="H",1.04,1))</f>
        <v>587.10424710424718</v>
      </c>
      <c r="O61" s="3">
        <v>728</v>
      </c>
      <c r="P61" s="6">
        <f>O61/(DATE(2019,5,15)-B61)</f>
        <v>2.7680608365019013</v>
      </c>
      <c r="Q61" s="4">
        <f>PRODUCT(((O61-75)/(DATE(2019,5,15)-B61))*205+75,IF(C61="H",1.04,1))</f>
        <v>583.9923954372623</v>
      </c>
    </row>
    <row r="62" spans="1:17" ht="18" x14ac:dyDescent="0.35">
      <c r="A62" s="1" t="s">
        <v>84</v>
      </c>
      <c r="B62" s="2">
        <v>43336</v>
      </c>
      <c r="C62" s="3" t="s">
        <v>34</v>
      </c>
      <c r="D62" s="3" t="s">
        <v>19</v>
      </c>
      <c r="E62" s="3" t="s">
        <v>22</v>
      </c>
      <c r="F62" s="4">
        <v>654</v>
      </c>
      <c r="G62" s="6">
        <f>F62/(DATE(2019,4,14)-B62)</f>
        <v>2.8068669527896994</v>
      </c>
      <c r="H62" s="4">
        <f>PRODUCT(((F62-75)/(DATE(2019,4,14)-B62))*205+75,IF(C62="H",1.04,1))</f>
        <v>584.42060085836908</v>
      </c>
      <c r="I62" s="3">
        <v>718</v>
      </c>
      <c r="J62" s="6">
        <f>I62/(DATE(2019,5,5)-B62)</f>
        <v>2.826771653543307</v>
      </c>
      <c r="K62" s="4">
        <f>PRODUCT(((I62-75)/(DATE(2019,5,5)-B62))*205+75,IF(C62="H",1.04,1))</f>
        <v>593.95669291338584</v>
      </c>
      <c r="L62" s="3">
        <v>686</v>
      </c>
      <c r="M62" s="6">
        <f>L62/(DATE(2019,5,11)-B62)</f>
        <v>2.6384615384615384</v>
      </c>
      <c r="N62" s="4">
        <f>PRODUCT(((L62-75)/(DATE(2019,5,11)-B62))*205+75,IF(C62="H",1.04,1))</f>
        <v>556.75</v>
      </c>
      <c r="O62" s="3">
        <v>726</v>
      </c>
      <c r="P62" s="6">
        <f>O62/(DATE(2019,5,15)-B62)</f>
        <v>2.75</v>
      </c>
      <c r="Q62" s="4">
        <f>PRODUCT(((O62-75)/(DATE(2019,5,15)-B62))*205+75,IF(C62="H",1.04,1))</f>
        <v>580.51136363636363</v>
      </c>
    </row>
    <row r="63" spans="1:17" ht="18" x14ac:dyDescent="0.35">
      <c r="A63" s="1" t="s">
        <v>85</v>
      </c>
      <c r="B63" s="2">
        <v>43326</v>
      </c>
      <c r="C63" s="3" t="s">
        <v>34</v>
      </c>
      <c r="D63" s="3" t="s">
        <v>19</v>
      </c>
      <c r="E63" s="3" t="s">
        <v>22</v>
      </c>
      <c r="F63" s="4">
        <v>636</v>
      </c>
      <c r="G63" s="6">
        <f>F63/(DATE(2019,4,14)-B63)</f>
        <v>2.617283950617284</v>
      </c>
      <c r="H63" s="4">
        <f>PRODUCT(((F63-75)/(DATE(2019,4,14)-B63))*205+75,IF(C63="H",1.04,1))</f>
        <v>548.27160493827159</v>
      </c>
      <c r="I63" s="3">
        <v>700</v>
      </c>
      <c r="J63" s="6">
        <f>I63/(DATE(2019,5,5)-B63)</f>
        <v>2.6515151515151514</v>
      </c>
      <c r="K63" s="4">
        <f>PRODUCT(((I63-75)/(DATE(2019,5,5)-B63))*205+75,IF(C63="H",1.04,1))</f>
        <v>560.32196969696963</v>
      </c>
      <c r="L63" s="3">
        <v>690</v>
      </c>
      <c r="M63" s="6">
        <f>L63/(DATE(2019,5,11)-B63)</f>
        <v>2.5555555555555554</v>
      </c>
      <c r="N63" s="4">
        <f>PRODUCT(((L63-75)/(DATE(2019,5,11)-B63))*205+75,IF(C63="H",1.04,1))</f>
        <v>541.94444444444434</v>
      </c>
      <c r="O63" s="3">
        <v>722</v>
      </c>
      <c r="P63" s="6">
        <f>O63/(DATE(2019,5,15)-B63)</f>
        <v>2.6350364963503647</v>
      </c>
      <c r="Q63" s="4">
        <f>PRODUCT(((O63-75)/(DATE(2019,5,15)-B63))*205+75,IF(C63="H",1.04,1))</f>
        <v>559.06934306569337</v>
      </c>
    </row>
    <row r="64" spans="1:17" ht="18" x14ac:dyDescent="0.35">
      <c r="A64" s="1" t="s">
        <v>86</v>
      </c>
      <c r="B64" s="2">
        <v>43339</v>
      </c>
      <c r="C64" s="3" t="s">
        <v>34</v>
      </c>
      <c r="D64" s="3" t="s">
        <v>40</v>
      </c>
      <c r="E64" s="3" t="s">
        <v>87</v>
      </c>
      <c r="F64" s="4">
        <v>678</v>
      </c>
      <c r="G64" s="6">
        <f>F64/(DATE(2019,4,14)-B64)</f>
        <v>2.9478260869565216</v>
      </c>
      <c r="H64" s="4">
        <f>PRODUCT(((F64-75)/(DATE(2019,4,14)-B64))*205+75,IF(C64="H",1.04,1))</f>
        <v>612.45652173913049</v>
      </c>
      <c r="I64" s="3">
        <v>698</v>
      </c>
      <c r="J64" s="6">
        <f>I64/(DATE(2019,5,5)-B64)</f>
        <v>2.7808764940239046</v>
      </c>
      <c r="K64" s="4">
        <f>PRODUCT(((I64-75)/(DATE(2019,5,5)-B64))*205+75,IF(C64="H",1.04,1))</f>
        <v>583.82470119521918</v>
      </c>
      <c r="L64" s="3">
        <v>714</v>
      </c>
      <c r="M64" s="6">
        <f>L64/(DATE(2019,5,11)-B64)</f>
        <v>2.7782101167315174</v>
      </c>
      <c r="N64" s="4">
        <f>PRODUCT(((L64-75)/(DATE(2019,5,11)-B64))*205+75,IF(C64="H",1.04,1))</f>
        <v>584.70817120622564</v>
      </c>
      <c r="O64" s="3">
        <v>700</v>
      </c>
      <c r="P64" s="6">
        <f>O64/(DATE(2019,5,15)-B64)</f>
        <v>2.6819923371647509</v>
      </c>
      <c r="Q64" s="4">
        <f>PRODUCT(((O64-75)/(DATE(2019,5,15)-B64))*205+75,IF(C64="H",1.04,1))</f>
        <v>565.90038314176252</v>
      </c>
    </row>
    <row r="65" spans="1:17" ht="18" x14ac:dyDescent="0.35">
      <c r="A65" s="1" t="s">
        <v>88</v>
      </c>
      <c r="B65" s="2">
        <v>43332</v>
      </c>
      <c r="C65" s="3" t="s">
        <v>34</v>
      </c>
      <c r="D65" s="3" t="s">
        <v>26</v>
      </c>
      <c r="E65" s="3" t="s">
        <v>22</v>
      </c>
      <c r="F65" s="4">
        <v>664</v>
      </c>
      <c r="G65" s="6">
        <f>F65/(DATE(2019,4,14)-B65)</f>
        <v>2.8016877637130801</v>
      </c>
      <c r="H65" s="4">
        <f>PRODUCT(((F65-75)/(DATE(2019,4,14)-B65))*205+75,IF(C65="H",1.04,1))</f>
        <v>584.47257383966246</v>
      </c>
      <c r="I65" s="3">
        <v>686</v>
      </c>
      <c r="J65" s="6">
        <f>I65/(DATE(2019,5,5)-B65)</f>
        <v>2.6589147286821704</v>
      </c>
      <c r="K65" s="4">
        <f>PRODUCT(((I65-75)/(DATE(2019,5,5)-B65))*205+75,IF(C65="H",1.04,1))</f>
        <v>560.48449612403101</v>
      </c>
      <c r="L65" s="3">
        <v>674</v>
      </c>
      <c r="M65" s="6">
        <f>L65/(DATE(2019,5,11)-B65)</f>
        <v>2.5530303030303032</v>
      </c>
      <c r="N65" s="4">
        <f>PRODUCT(((L65-75)/(DATE(2019,5,11)-B65))*205+75,IF(C65="H",1.04,1))</f>
        <v>540.13257575757575</v>
      </c>
      <c r="O65" s="3">
        <v>698</v>
      </c>
      <c r="P65" s="6">
        <f>O65/(DATE(2019,5,15)-B65)</f>
        <v>2.6044776119402986</v>
      </c>
      <c r="Q65" s="4">
        <f>PRODUCT(((O65-75)/(DATE(2019,5,15)-B65))*205+75,IF(C65="H",1.04,1))</f>
        <v>551.54850746268653</v>
      </c>
    </row>
    <row r="66" spans="1:17" ht="18" x14ac:dyDescent="0.35">
      <c r="A66" s="1" t="s">
        <v>89</v>
      </c>
      <c r="B66" s="2">
        <v>43345</v>
      </c>
      <c r="C66" s="3" t="s">
        <v>34</v>
      </c>
      <c r="D66" s="3" t="s">
        <v>26</v>
      </c>
      <c r="E66" s="3" t="s">
        <v>22</v>
      </c>
      <c r="F66" s="4">
        <v>610</v>
      </c>
      <c r="G66" s="6">
        <f>F66/(DATE(2019,4,14)-B66)</f>
        <v>2.7232142857142856</v>
      </c>
      <c r="H66" s="4">
        <f>PRODUCT(((F66-75)/(DATE(2019,4,14)-B66))*205+75,IF(C66="H",1.04,1))</f>
        <v>564.62053571428578</v>
      </c>
      <c r="I66" s="3">
        <v>672</v>
      </c>
      <c r="J66" s="6">
        <f>I66/(DATE(2019,5,5)-B66)</f>
        <v>2.7428571428571429</v>
      </c>
      <c r="K66" s="4">
        <f>PRODUCT(((I66-75)/(DATE(2019,5,5)-B66))*205+75,IF(C66="H",1.04,1))</f>
        <v>574.53061224489795</v>
      </c>
      <c r="L66" s="3">
        <v>686</v>
      </c>
      <c r="M66" s="6">
        <f>L66/(DATE(2019,5,11)-B66)</f>
        <v>2.7330677290836651</v>
      </c>
      <c r="N66" s="4">
        <f>PRODUCT(((L66-75)/(DATE(2019,5,11)-B66))*205+75,IF(C66="H",1.04,1))</f>
        <v>574.02390438247016</v>
      </c>
      <c r="O66" s="3">
        <v>698</v>
      </c>
      <c r="P66" s="6">
        <f>O66/(DATE(2019,5,15)-B66)</f>
        <v>2.7372549019607844</v>
      </c>
      <c r="Q66" s="4">
        <f>PRODUCT(((O66-75)/(DATE(2019,5,15)-B66))*205+75,IF(C66="H",1.04,1))</f>
        <v>575.84313725490199</v>
      </c>
    </row>
    <row r="67" spans="1:17" ht="18" x14ac:dyDescent="0.35">
      <c r="A67" s="10" t="s">
        <v>90</v>
      </c>
      <c r="B67" s="11">
        <v>43337</v>
      </c>
      <c r="C67" s="8" t="s">
        <v>34</v>
      </c>
      <c r="D67" s="8" t="s">
        <v>19</v>
      </c>
      <c r="E67" s="8" t="s">
        <v>15</v>
      </c>
      <c r="F67" s="12">
        <v>610</v>
      </c>
      <c r="G67" s="6">
        <f>F67/(DATE(2019,4,14)-B67)</f>
        <v>2.6293103448275863</v>
      </c>
      <c r="H67" s="4">
        <f>PRODUCT(((F67-75)/(DATE(2019,4,14)-B67))*205+75,IF(C67="H",1.04,1))</f>
        <v>547.73706896551721</v>
      </c>
      <c r="I67" s="3">
        <v>658</v>
      </c>
      <c r="J67" s="6">
        <f>I67/(DATE(2019,5,5)-B67)</f>
        <v>2.6007905138339922</v>
      </c>
      <c r="K67" s="4">
        <f>PRODUCT(((I67-75)/(DATE(2019,5,5)-B67))*205+75,IF(C67="H",1.04,1))</f>
        <v>547.39130434782601</v>
      </c>
      <c r="L67" s="3">
        <v>670</v>
      </c>
      <c r="M67" s="6">
        <f>L67/(DATE(2019,5,11)-B67)</f>
        <v>2.586872586872587</v>
      </c>
      <c r="N67" s="4">
        <f>PRODUCT(((L67-75)/(DATE(2019,5,11)-B67))*205+75,IF(C67="H",1.04,1))</f>
        <v>545.94594594594594</v>
      </c>
      <c r="O67" s="3">
        <v>688</v>
      </c>
      <c r="P67" s="6">
        <f>O67/(DATE(2019,5,15)-B67)</f>
        <v>2.6159695817490496</v>
      </c>
      <c r="Q67" s="4">
        <f>PRODUCT(((O67-75)/(DATE(2019,5,15)-B67))*205+75,IF(C67="H",1.04,1))</f>
        <v>552.81368821292779</v>
      </c>
    </row>
    <row r="68" spans="1:17" ht="18" x14ac:dyDescent="0.35">
      <c r="A68" s="1" t="s">
        <v>91</v>
      </c>
      <c r="B68" s="2">
        <v>43330</v>
      </c>
      <c r="C68" s="3" t="s">
        <v>34</v>
      </c>
      <c r="D68" s="3" t="s">
        <v>92</v>
      </c>
      <c r="E68" s="3" t="s">
        <v>22</v>
      </c>
      <c r="F68" s="4">
        <v>600</v>
      </c>
      <c r="G68" s="6">
        <f>F68/(DATE(2019,4,14)-B68)</f>
        <v>2.510460251046025</v>
      </c>
      <c r="H68" s="4">
        <f>PRODUCT(((F68-75)/(DATE(2019,4,14)-B68))*205+75,IF(C68="H",1.04,1))</f>
        <v>525.3138075313808</v>
      </c>
      <c r="I68" s="3">
        <v>710</v>
      </c>
      <c r="J68" s="6">
        <f>I68/(DATE(2019,5,5)-B68)</f>
        <v>2.7307692307692308</v>
      </c>
      <c r="K68" s="4">
        <f>PRODUCT(((I68-75)/(DATE(2019,5,5)-B68))*205+75,IF(C68="H",1.04,1))</f>
        <v>575.67307692307691</v>
      </c>
      <c r="L68" s="3">
        <v>680</v>
      </c>
      <c r="M68" s="6">
        <f>L68/(DATE(2019,5,11)-B68)</f>
        <v>2.5563909774436091</v>
      </c>
      <c r="N68" s="4">
        <f>PRODUCT(((L68-75)/(DATE(2019,5,11)-B68))*205+75,IF(C68="H",1.04,1))</f>
        <v>541.25939849624069</v>
      </c>
      <c r="O68" s="3">
        <v>686</v>
      </c>
      <c r="P68" s="6">
        <f>O68/(DATE(2019,5,15)-B68)</f>
        <v>2.5407407407407407</v>
      </c>
      <c r="Q68" s="4">
        <f>PRODUCT(((O68-75)/(DATE(2019,5,15)-B68))*205+75,IF(C68="H",1.04,1))</f>
        <v>538.90740740740739</v>
      </c>
    </row>
    <row r="69" spans="1:17" ht="18" x14ac:dyDescent="0.35">
      <c r="A69" s="1">
        <v>3664</v>
      </c>
      <c r="B69" s="2">
        <v>43333</v>
      </c>
      <c r="C69" s="3" t="s">
        <v>34</v>
      </c>
      <c r="D69" s="3" t="s">
        <v>26</v>
      </c>
      <c r="E69" s="3" t="s">
        <v>28</v>
      </c>
      <c r="F69" s="4">
        <v>654</v>
      </c>
      <c r="G69" s="6">
        <f>F69/(DATE(2019,4,14)-B69)</f>
        <v>2.7711864406779663</v>
      </c>
      <c r="H69" s="4">
        <f>PRODUCT(((F69-75)/(DATE(2019,4,14)-B69))*205+75,IF(C69="H",1.04,1))</f>
        <v>577.94491525423723</v>
      </c>
      <c r="I69" s="3">
        <v>614</v>
      </c>
      <c r="J69" s="6">
        <f>I69/(DATE(2019,5,5)-B69)</f>
        <v>2.3891050583657587</v>
      </c>
      <c r="K69" s="4">
        <f>PRODUCT(((I69-75)/(DATE(2019,5,5)-B69))*205+75,IF(C69="H",1.04,1))</f>
        <v>504.94163424124514</v>
      </c>
      <c r="L69" s="3">
        <v>662</v>
      </c>
      <c r="M69" s="6">
        <f>L69/(DATE(2019,5,11)-B69)</f>
        <v>2.5171102661596958</v>
      </c>
      <c r="N69" s="4">
        <f>PRODUCT(((L69-75)/(DATE(2019,5,11)-B69))*205+75,IF(C69="H",1.04,1))</f>
        <v>532.54752851711032</v>
      </c>
      <c r="O69" s="3">
        <v>658</v>
      </c>
      <c r="P69" s="6">
        <f>O69/(DATE(2019,5,15)-B69)</f>
        <v>2.4644194756554305</v>
      </c>
      <c r="Q69" s="4">
        <f>PRODUCT(((O69-75)/(DATE(2019,5,15)-B69))*205+75,IF(C69="H",1.04,1))</f>
        <v>522.62172284644191</v>
      </c>
    </row>
    <row r="70" spans="1:17" ht="18" x14ac:dyDescent="0.35">
      <c r="A70" s="1" t="s">
        <v>93</v>
      </c>
      <c r="B70" s="2">
        <v>43333</v>
      </c>
      <c r="C70" s="3" t="s">
        <v>34</v>
      </c>
      <c r="D70" s="3" t="s">
        <v>19</v>
      </c>
      <c r="E70" s="3" t="s">
        <v>22</v>
      </c>
      <c r="F70" s="4">
        <v>572</v>
      </c>
      <c r="G70" s="6">
        <f>F70/(DATE(2019,4,14)-B70)</f>
        <v>2.4237288135593222</v>
      </c>
      <c r="H70" s="4">
        <f>PRODUCT(((F70-75)/(DATE(2019,4,14)-B70))*205+75,IF(C70="H",1.04,1))</f>
        <v>506.71610169491527</v>
      </c>
      <c r="I70" s="3">
        <v>638</v>
      </c>
      <c r="J70" s="6">
        <f>I70/(DATE(2019,5,5)-B70)</f>
        <v>2.4824902723735409</v>
      </c>
      <c r="K70" s="4">
        <f>PRODUCT(((I70-75)/(DATE(2019,5,5)-B70))*205+75,IF(C70="H",1.04,1))</f>
        <v>524.08560311284054</v>
      </c>
      <c r="L70" s="3">
        <v>630</v>
      </c>
      <c r="M70" s="6">
        <f>L70/(DATE(2019,5,11)-B70)</f>
        <v>2.3954372623574143</v>
      </c>
      <c r="N70" s="4">
        <f>PRODUCT(((L70-75)/(DATE(2019,5,11)-B70))*205+75,IF(C70="H",1.04,1))</f>
        <v>507.6045627376426</v>
      </c>
      <c r="O70" s="3">
        <v>658</v>
      </c>
      <c r="P70" s="6">
        <f>O70/(DATE(2019,5,15)-B70)</f>
        <v>2.4644194756554305</v>
      </c>
      <c r="Q70" s="4">
        <f>PRODUCT(((O70-75)/(DATE(2019,5,15)-B70))*205+75,IF(C70="H",1.04,1))</f>
        <v>522.62172284644191</v>
      </c>
    </row>
    <row r="71" spans="1:17" ht="18" x14ac:dyDescent="0.35">
      <c r="A71" s="1">
        <v>7264</v>
      </c>
      <c r="B71" s="2">
        <v>43350</v>
      </c>
      <c r="C71" s="3" t="s">
        <v>34</v>
      </c>
      <c r="D71" s="3" t="s">
        <v>26</v>
      </c>
      <c r="E71" s="3" t="s">
        <v>13</v>
      </c>
      <c r="F71" s="4">
        <v>590</v>
      </c>
      <c r="G71" s="6">
        <f>F71/(DATE(2019,4,14)-B71)</f>
        <v>2.6940639269406392</v>
      </c>
      <c r="H71" s="4">
        <f>PRODUCT(((F71-75)/(DATE(2019,4,14)-B71))*205+75,IF(C71="H",1.04,1))</f>
        <v>557.07762557077626</v>
      </c>
      <c r="I71" s="3">
        <v>646</v>
      </c>
      <c r="J71" s="6">
        <f>I71/(DATE(2019,5,5)-B71)</f>
        <v>2.6916666666666669</v>
      </c>
      <c r="K71" s="4">
        <f>PRODUCT(((I71-75)/(DATE(2019,5,5)-B71))*205+75,IF(C71="H",1.04,1))</f>
        <v>562.72916666666674</v>
      </c>
      <c r="L71" s="3">
        <v>652</v>
      </c>
      <c r="M71" s="6">
        <f>L71/(DATE(2019,5,11)-B71)</f>
        <v>2.6504065040650406</v>
      </c>
      <c r="N71" s="4">
        <f>PRODUCT(((L71-75)/(DATE(2019,5,11)-B71))*205+75,IF(C71="H",1.04,1))</f>
        <v>555.83333333333337</v>
      </c>
      <c r="O71" s="3">
        <v>658</v>
      </c>
      <c r="P71" s="6">
        <f>O71/(DATE(2019,5,15)-B71)</f>
        <v>2.6320000000000001</v>
      </c>
      <c r="Q71" s="4">
        <f>PRODUCT(((O71-75)/(DATE(2019,5,15)-B71))*205+75,IF(C71="H",1.04,1))</f>
        <v>553.05999999999995</v>
      </c>
    </row>
    <row r="72" spans="1:17" ht="18" x14ac:dyDescent="0.35">
      <c r="A72" s="1" t="s">
        <v>94</v>
      </c>
      <c r="B72" s="2">
        <v>43351</v>
      </c>
      <c r="C72" s="3" t="s">
        <v>34</v>
      </c>
      <c r="D72" s="3" t="s">
        <v>19</v>
      </c>
      <c r="E72" s="3" t="s">
        <v>28</v>
      </c>
      <c r="F72" s="4">
        <v>566</v>
      </c>
      <c r="G72" s="6">
        <f>F72/(DATE(2019,4,14)-B72)</f>
        <v>2.596330275229358</v>
      </c>
      <c r="H72" s="4">
        <f>PRODUCT(((F72-75)/(DATE(2019,4,14)-B72))*205+75,IF(C72="H",1.04,1))</f>
        <v>536.72018348623851</v>
      </c>
      <c r="I72" s="3">
        <v>644</v>
      </c>
      <c r="J72" s="6">
        <f>I72/(DATE(2019,5,5)-B72)</f>
        <v>2.6945606694560671</v>
      </c>
      <c r="K72" s="4">
        <f>PRODUCT(((I72-75)/(DATE(2019,5,5)-B72))*205+75,IF(C72="H",1.04,1))</f>
        <v>563.05439330543936</v>
      </c>
      <c r="L72" s="3">
        <v>650</v>
      </c>
      <c r="M72" s="6">
        <f>L72/(DATE(2019,5,11)-B72)</f>
        <v>2.6530612244897958</v>
      </c>
      <c r="N72" s="4">
        <f>PRODUCT(((L72-75)/(DATE(2019,5,11)-B72))*205+75,IF(C72="H",1.04,1))</f>
        <v>556.12244897959181</v>
      </c>
      <c r="O72" s="3">
        <v>652</v>
      </c>
      <c r="P72" s="6">
        <f>O72/(DATE(2019,5,15)-B72)</f>
        <v>2.6184738955823295</v>
      </c>
      <c r="Q72" s="4">
        <f>PRODUCT(((O72-75)/(DATE(2019,5,15)-B72))*205+75,IF(C72="H",1.04,1))</f>
        <v>550.0401606425703</v>
      </c>
    </row>
    <row r="73" spans="1:17" ht="18" x14ac:dyDescent="0.35">
      <c r="A73" s="1" t="s">
        <v>95</v>
      </c>
      <c r="B73" s="2">
        <v>43342</v>
      </c>
      <c r="C73" s="3" t="s">
        <v>34</v>
      </c>
      <c r="D73" s="3" t="s">
        <v>19</v>
      </c>
      <c r="E73" s="3" t="s">
        <v>22</v>
      </c>
      <c r="F73" s="4">
        <v>606</v>
      </c>
      <c r="G73" s="6">
        <f>F73/(DATE(2019,4,14)-B73)</f>
        <v>2.6696035242290748</v>
      </c>
      <c r="H73" s="4">
        <f>PRODUCT(((F73-75)/(DATE(2019,4,14)-B73))*205+75,IF(C73="H",1.04,1))</f>
        <v>554.53744493392082</v>
      </c>
      <c r="I73" s="3">
        <v>606</v>
      </c>
      <c r="J73" s="6">
        <f>I73/(DATE(2019,5,5)-B73)</f>
        <v>2.443548387096774</v>
      </c>
      <c r="K73" s="4">
        <f>PRODUCT(((I73-75)/(DATE(2019,5,5)-B73))*205+75,IF(C73="H",1.04,1))</f>
        <v>513.93145161290317</v>
      </c>
      <c r="L73" s="3">
        <v>635</v>
      </c>
      <c r="M73" s="6">
        <f>L73/(DATE(2019,5,11)-B73)</f>
        <v>2.5</v>
      </c>
      <c r="N73" s="4">
        <f>PRODUCT(((L73-75)/(DATE(2019,5,11)-B73))*205+75,IF(C73="H",1.04,1))</f>
        <v>526.96850393700788</v>
      </c>
      <c r="O73" s="3">
        <v>646</v>
      </c>
      <c r="P73" s="6">
        <f>O73/(DATE(2019,5,15)-B73)</f>
        <v>2.5038759689922481</v>
      </c>
      <c r="Q73" s="4">
        <f>PRODUCT(((O73-75)/(DATE(2019,5,15)-B73))*205+75,IF(C73="H",1.04,1))</f>
        <v>528.70155038759685</v>
      </c>
    </row>
    <row r="74" spans="1:17" ht="18" x14ac:dyDescent="0.35">
      <c r="A74" s="1" t="s">
        <v>96</v>
      </c>
      <c r="B74" s="2">
        <v>43345</v>
      </c>
      <c r="C74" s="3" t="s">
        <v>34</v>
      </c>
      <c r="D74" s="3" t="s">
        <v>19</v>
      </c>
      <c r="E74" s="3" t="s">
        <v>15</v>
      </c>
      <c r="F74" s="4">
        <v>620</v>
      </c>
      <c r="G74" s="6">
        <f>F74/(DATE(2019,4,14)-B74)</f>
        <v>2.7678571428571428</v>
      </c>
      <c r="H74" s="4">
        <f>PRODUCT(((F74-75)/(DATE(2019,4,14)-B74))*205+75,IF(C74="H",1.04,1))</f>
        <v>573.77232142857144</v>
      </c>
      <c r="I74" s="3">
        <v>632</v>
      </c>
      <c r="J74" s="6">
        <f>I74/(DATE(2019,5,5)-B74)</f>
        <v>2.5795918367346937</v>
      </c>
      <c r="K74" s="4">
        <f>PRODUCT(((I74-75)/(DATE(2019,5,5)-B74))*205+75,IF(C74="H",1.04,1))</f>
        <v>541.0612244897959</v>
      </c>
      <c r="L74" s="3">
        <v>646</v>
      </c>
      <c r="M74" s="6">
        <f>L74/(DATE(2019,5,11)-B74)</f>
        <v>2.5737051792828685</v>
      </c>
      <c r="N74" s="4">
        <f>PRODUCT(((L74-75)/(DATE(2019,5,11)-B74))*205+75,IF(C74="H",1.04,1))</f>
        <v>541.35458167330682</v>
      </c>
      <c r="O74" s="3">
        <v>646</v>
      </c>
      <c r="P74" s="6">
        <f>O74/(DATE(2019,5,15)-B74)</f>
        <v>2.5333333333333332</v>
      </c>
      <c r="Q74" s="4">
        <f>PRODUCT(((O74-75)/(DATE(2019,5,15)-B74))*205+75,IF(C74="H",1.04,1))</f>
        <v>534.03921568627447</v>
      </c>
    </row>
    <row r="75" spans="1:17" ht="18" x14ac:dyDescent="0.35">
      <c r="A75" s="1" t="s">
        <v>97</v>
      </c>
      <c r="B75" s="2">
        <v>43341</v>
      </c>
      <c r="C75" s="3" t="s">
        <v>34</v>
      </c>
      <c r="D75" s="3" t="s">
        <v>26</v>
      </c>
      <c r="E75" s="3" t="s">
        <v>28</v>
      </c>
      <c r="F75" s="4">
        <v>580</v>
      </c>
      <c r="G75" s="6">
        <f>F75/(DATE(2019,4,14)-B75)</f>
        <v>2.5438596491228069</v>
      </c>
      <c r="H75" s="4">
        <f>PRODUCT(((F75-75)/(DATE(2019,4,14)-B75))*205+75,IF(C75="H",1.04,1))</f>
        <v>529.05701754385962</v>
      </c>
      <c r="I75" s="3">
        <v>602</v>
      </c>
      <c r="J75" s="6">
        <f>I75/(DATE(2019,5,5)-B75)</f>
        <v>2.4176706827309236</v>
      </c>
      <c r="K75" s="4">
        <f>PRODUCT(((I75-75)/(DATE(2019,5,5)-B75))*205+75,IF(C75="H",1.04,1))</f>
        <v>508.87550200803213</v>
      </c>
      <c r="L75" s="3">
        <v>608</v>
      </c>
      <c r="M75" s="6">
        <f>L75/(DATE(2019,5,11)-B75)</f>
        <v>2.384313725490196</v>
      </c>
      <c r="N75" s="4">
        <f>PRODUCT(((L75-75)/(DATE(2019,5,11)-B75))*205+75,IF(C75="H",1.04,1))</f>
        <v>503.49019607843138</v>
      </c>
      <c r="O75" s="3">
        <v>642</v>
      </c>
      <c r="P75" s="6">
        <f>O75/(DATE(2019,5,15)-B75)</f>
        <v>2.4787644787644787</v>
      </c>
      <c r="Q75" s="4">
        <f>PRODUCT(((O75-75)/(DATE(2019,5,15)-B75))*205+75,IF(C75="H",1.04,1))</f>
        <v>523.78378378378375</v>
      </c>
    </row>
    <row r="76" spans="1:17" ht="18" x14ac:dyDescent="0.35">
      <c r="A76" s="1" t="s">
        <v>98</v>
      </c>
      <c r="B76" s="2">
        <v>43336</v>
      </c>
      <c r="C76" s="3" t="s">
        <v>34</v>
      </c>
      <c r="D76" s="3" t="s">
        <v>10</v>
      </c>
      <c r="E76" s="3" t="s">
        <v>22</v>
      </c>
      <c r="F76" s="4">
        <v>578</v>
      </c>
      <c r="G76" s="6">
        <f>F76/(DATE(2019,4,14)-B76)</f>
        <v>2.4806866952789699</v>
      </c>
      <c r="H76" s="4">
        <f>PRODUCT(((F76-75)/(DATE(2019,4,14)-B76))*205+75,IF(C76="H",1.04,1))</f>
        <v>517.55364806866953</v>
      </c>
      <c r="I76" s="3">
        <v>616</v>
      </c>
      <c r="J76" s="6">
        <f>I76/(DATE(2019,5,5)-B76)</f>
        <v>2.4251968503937009</v>
      </c>
      <c r="K76" s="4">
        <f>PRODUCT(((I76-75)/(DATE(2019,5,5)-B76))*205+75,IF(C76="H",1.04,1))</f>
        <v>511.63385826771656</v>
      </c>
      <c r="L76" s="3">
        <v>634</v>
      </c>
      <c r="M76" s="6">
        <f>L76/(DATE(2019,5,11)-B76)</f>
        <v>2.4384615384615387</v>
      </c>
      <c r="N76" s="4">
        <f>PRODUCT(((L76-75)/(DATE(2019,5,11)-B76))*205+75,IF(C76="H",1.04,1))</f>
        <v>515.75</v>
      </c>
      <c r="O76" s="3">
        <v>636</v>
      </c>
      <c r="P76" s="6">
        <f>O76/(DATE(2019,5,15)-B76)</f>
        <v>2.4090909090909092</v>
      </c>
      <c r="Q76" s="4">
        <f>PRODUCT(((O76-75)/(DATE(2019,5,15)-B76))*205+75,IF(C76="H",1.04,1))</f>
        <v>510.625</v>
      </c>
    </row>
    <row r="77" spans="1:17" ht="18" x14ac:dyDescent="0.35">
      <c r="A77" s="1">
        <v>4136</v>
      </c>
      <c r="B77" s="2">
        <v>43285</v>
      </c>
      <c r="C77" s="3" t="s">
        <v>34</v>
      </c>
      <c r="D77" s="3" t="s">
        <v>99</v>
      </c>
      <c r="E77" s="3" t="s">
        <v>13</v>
      </c>
      <c r="F77" s="4">
        <v>606</v>
      </c>
      <c r="G77" s="6">
        <f>F77/(DATE(2019,4,14)-B77)</f>
        <v>2.1338028169014085</v>
      </c>
      <c r="H77" s="4">
        <f>PRODUCT(((F77-75)/(DATE(2019,4,14)-B77))*205+75,IF(C77="H",1.04,1))</f>
        <v>458.29225352112678</v>
      </c>
      <c r="I77" s="3">
        <v>634</v>
      </c>
      <c r="J77" s="6">
        <f>I77/(DATE(2019,5,5)-B77)</f>
        <v>2.0786885245901638</v>
      </c>
      <c r="K77" s="4">
        <f>PRODUCT(((I77-75)/(DATE(2019,5,5)-B77))*205+75,IF(C77="H",1.04,1))</f>
        <v>450.72131147540983</v>
      </c>
      <c r="L77" s="3">
        <v>618</v>
      </c>
      <c r="M77" s="6">
        <f>L77/(DATE(2019,5,11)-B77)</f>
        <v>1.9871382636655948</v>
      </c>
      <c r="N77" s="4">
        <f>PRODUCT(((L77-75)/(DATE(2019,5,11)-B77))*205+75,IF(C77="H",1.04,1))</f>
        <v>432.92604501607718</v>
      </c>
      <c r="O77" s="3">
        <v>614</v>
      </c>
      <c r="P77" s="6">
        <f>O77/(DATE(2019,5,15)-B77)</f>
        <v>1.9492063492063492</v>
      </c>
      <c r="Q77" s="4">
        <f>PRODUCT(((O77-75)/(DATE(2019,5,15)-B77))*205+75,IF(C77="H",1.04,1))</f>
        <v>425.77777777777777</v>
      </c>
    </row>
    <row r="78" spans="1:17" ht="18" x14ac:dyDescent="0.35">
      <c r="A78" s="1" t="s">
        <v>100</v>
      </c>
      <c r="B78" s="2">
        <v>43390</v>
      </c>
      <c r="C78" s="3" t="s">
        <v>34</v>
      </c>
      <c r="D78" s="3" t="s">
        <v>10</v>
      </c>
      <c r="E78" s="3"/>
      <c r="F78" s="4">
        <v>526</v>
      </c>
      <c r="G78" s="6">
        <f>F78/(DATE(2019,4,14)-B78)</f>
        <v>2.9385474860335195</v>
      </c>
      <c r="H78" s="4">
        <f>PRODUCT(((F78-75)/(DATE(2019,4,14)-B78))*205+75,IF(C78="H",1.04,1))</f>
        <v>591.50837988826822</v>
      </c>
      <c r="I78" s="3">
        <v>552</v>
      </c>
      <c r="J78" s="6">
        <f>I78/(DATE(2019,5,5)-B78)</f>
        <v>2.76</v>
      </c>
      <c r="K78" s="4">
        <f>PRODUCT(((I78-75)/(DATE(2019,5,5)-B78))*205+75,IF(C78="H",1.04,1))</f>
        <v>563.92499999999995</v>
      </c>
      <c r="L78" s="3">
        <v>582</v>
      </c>
      <c r="M78" s="6">
        <f>L78/(DATE(2019,5,11)-B78)</f>
        <v>2.825242718446602</v>
      </c>
      <c r="N78" s="4">
        <f>PRODUCT(((L78-75)/(DATE(2019,5,11)-B78))*205+75,IF(C78="H",1.04,1))</f>
        <v>579.53883495145624</v>
      </c>
      <c r="O78" s="3">
        <v>578</v>
      </c>
      <c r="P78" s="6">
        <f>O78/(DATE(2019,5,15)-B78)</f>
        <v>2.7523809523809524</v>
      </c>
      <c r="Q78" s="4">
        <f>PRODUCT(((O78-75)/(DATE(2019,5,15)-B78))*205+75,IF(C78="H",1.04,1))</f>
        <v>566.02380952380952</v>
      </c>
    </row>
    <row r="79" spans="1:17" ht="18" x14ac:dyDescent="0.35">
      <c r="A79" s="1" t="s">
        <v>101</v>
      </c>
      <c r="B79" s="2">
        <v>43375</v>
      </c>
      <c r="C79" s="3" t="s">
        <v>34</v>
      </c>
      <c r="D79" s="3" t="s">
        <v>40</v>
      </c>
      <c r="E79" s="3" t="s">
        <v>28</v>
      </c>
      <c r="F79" s="4">
        <v>544</v>
      </c>
      <c r="G79" s="6">
        <f>F79/(DATE(2019,4,14)-B79)</f>
        <v>2.804123711340206</v>
      </c>
      <c r="H79" s="4">
        <f>PRODUCT(((F79-75)/(DATE(2019,4,14)-B79))*205+75,IF(C79="H",1.04,1))</f>
        <v>570.59278350515456</v>
      </c>
      <c r="I79" s="3">
        <v>554</v>
      </c>
      <c r="J79" s="6">
        <f>I79/(DATE(2019,5,5)-B79)</f>
        <v>2.5767441860465117</v>
      </c>
      <c r="K79" s="4">
        <f>PRODUCT(((I79-75)/(DATE(2019,5,5)-B79))*205+75,IF(C79="H",1.04,1))</f>
        <v>531.72093023255809</v>
      </c>
      <c r="L79" s="3">
        <v>580</v>
      </c>
      <c r="M79" s="6">
        <f>L79/(DATE(2019,5,11)-B79)</f>
        <v>2.6244343891402715</v>
      </c>
      <c r="N79" s="4">
        <f>PRODUCT(((L79-75)/(DATE(2019,5,11)-B79))*205+75,IF(C79="H",1.04,1))</f>
        <v>543.43891402714928</v>
      </c>
      <c r="O79" s="3">
        <v>568</v>
      </c>
      <c r="P79" s="6">
        <f>O79/(DATE(2019,5,15)-B79)</f>
        <v>2.5244444444444443</v>
      </c>
      <c r="Q79" s="4">
        <f>PRODUCT(((O79-75)/(DATE(2019,5,15)-B79))*205+75,IF(C79="H",1.04,1))</f>
        <v>524.17777777777781</v>
      </c>
    </row>
    <row r="80" spans="1:17" ht="18" x14ac:dyDescent="0.35">
      <c r="A80" s="1" t="s">
        <v>102</v>
      </c>
      <c r="B80" s="2">
        <v>43356</v>
      </c>
      <c r="C80" s="3" t="s">
        <v>34</v>
      </c>
      <c r="D80" s="3" t="s">
        <v>103</v>
      </c>
      <c r="E80" s="3" t="s">
        <v>15</v>
      </c>
      <c r="F80" s="4">
        <v>538</v>
      </c>
      <c r="G80" s="6">
        <f>F80/(DATE(2019,4,14)-B80)</f>
        <v>2.5258215962441315</v>
      </c>
      <c r="H80" s="4">
        <f>PRODUCT(((F80-75)/(DATE(2019,4,14)-B80))*205+75,IF(C80="H",1.04,1))</f>
        <v>520.61032863849766</v>
      </c>
      <c r="I80" s="3">
        <v>546</v>
      </c>
      <c r="J80" s="6">
        <f>I80/(DATE(2019,5,5)-B80)</f>
        <v>2.3333333333333335</v>
      </c>
      <c r="K80" s="4">
        <f>PRODUCT(((I80-75)/(DATE(2019,5,5)-B80))*205+75,IF(C80="H",1.04,1))</f>
        <v>487.62820512820514</v>
      </c>
      <c r="L80" s="3">
        <v>546</v>
      </c>
      <c r="M80" s="6">
        <f>L80/(DATE(2019,5,11)-B80)</f>
        <v>2.2749999999999999</v>
      </c>
      <c r="N80" s="4">
        <f>PRODUCT(((L80-75)/(DATE(2019,5,11)-B80))*205+75,IF(C80="H",1.04,1))</f>
        <v>477.3125</v>
      </c>
      <c r="O80" s="3">
        <v>566</v>
      </c>
      <c r="P80" s="6">
        <f>O80/(DATE(2019,5,15)-B80)</f>
        <v>2.319672131147541</v>
      </c>
      <c r="Q80" s="4">
        <f>PRODUCT(((O80-75)/(DATE(2019,5,15)-B80))*205+75,IF(C80="H",1.04,1))</f>
        <v>487.52049180327867</v>
      </c>
    </row>
    <row r="81" spans="1:17" ht="18" x14ac:dyDescent="0.35">
      <c r="A81" s="10" t="s">
        <v>104</v>
      </c>
      <c r="B81" s="11">
        <v>43360</v>
      </c>
      <c r="C81" s="8" t="s">
        <v>34</v>
      </c>
      <c r="D81" s="8" t="s">
        <v>19</v>
      </c>
      <c r="E81" s="8" t="s">
        <v>28</v>
      </c>
      <c r="F81" s="12">
        <v>516</v>
      </c>
      <c r="G81" s="6">
        <f>F81/(DATE(2019,4,14)-B81)</f>
        <v>2.4688995215311005</v>
      </c>
      <c r="H81" s="4">
        <f>PRODUCT(((F81-75)/(DATE(2019,4,14)-B81))*205+75,IF(C81="H",1.04,1))</f>
        <v>507.55980861244018</v>
      </c>
      <c r="I81" s="3">
        <v>548</v>
      </c>
      <c r="J81" s="6">
        <f>I81/(DATE(2019,5,5)-B81)</f>
        <v>2.3826086956521739</v>
      </c>
      <c r="K81" s="4">
        <f>PRODUCT(((I81-75)/(DATE(2019,5,5)-B81))*205+75,IF(C81="H",1.04,1))</f>
        <v>496.58695652173913</v>
      </c>
      <c r="L81" s="3">
        <v>556</v>
      </c>
      <c r="M81" s="6">
        <f>L81/(DATE(2019,5,11)-B81)</f>
        <v>2.3559322033898304</v>
      </c>
      <c r="N81" s="4">
        <f>PRODUCT(((L81-75)/(DATE(2019,5,11)-B81))*205+75,IF(C81="H",1.04,1))</f>
        <v>492.81779661016952</v>
      </c>
      <c r="O81" s="3">
        <v>566</v>
      </c>
      <c r="P81" s="6">
        <f>O81/(DATE(2019,5,15)-B81)</f>
        <v>2.3583333333333334</v>
      </c>
      <c r="Q81" s="4">
        <f>PRODUCT(((O81-75)/(DATE(2019,5,15)-B81))*205+75,IF(C81="H",1.04,1))</f>
        <v>494.39583333333337</v>
      </c>
    </row>
    <row r="82" spans="1:17" ht="18" x14ac:dyDescent="0.35">
      <c r="A82" s="10" t="s">
        <v>105</v>
      </c>
      <c r="B82" s="11">
        <v>43354</v>
      </c>
      <c r="C82" s="8" t="s">
        <v>34</v>
      </c>
      <c r="D82" s="8" t="s">
        <v>26</v>
      </c>
      <c r="E82" s="8" t="s">
        <v>22</v>
      </c>
      <c r="F82" s="12">
        <v>534</v>
      </c>
      <c r="G82" s="6">
        <f>F82/(DATE(2019,4,14)-B82)</f>
        <v>2.483720930232558</v>
      </c>
      <c r="H82" s="4">
        <f>PRODUCT(((F82-75)/(DATE(2019,4,14)-B82))*205+75,IF(C82="H",1.04,1))</f>
        <v>512.65116279069775</v>
      </c>
      <c r="I82" s="3">
        <v>524</v>
      </c>
      <c r="J82" s="6">
        <f>I82/(DATE(2019,5,5)-B82)</f>
        <v>2.2203389830508473</v>
      </c>
      <c r="K82" s="4">
        <f>PRODUCT(((I82-75)/(DATE(2019,5,5)-B82))*205+75,IF(C82="H",1.04,1))</f>
        <v>465.02118644067798</v>
      </c>
      <c r="L82" s="3">
        <v>562</v>
      </c>
      <c r="M82" s="6">
        <f>L82/(DATE(2019,5,11)-B82)</f>
        <v>2.3223140495867769</v>
      </c>
      <c r="N82" s="4">
        <f>PRODUCT(((L82-75)/(DATE(2019,5,11)-B82))*205+75,IF(C82="H",1.04,1))</f>
        <v>487.54132231404958</v>
      </c>
      <c r="O82" s="3">
        <v>562</v>
      </c>
      <c r="P82" s="6">
        <f>O82/(DATE(2019,5,15)-B82)</f>
        <v>2.2845528455284554</v>
      </c>
      <c r="Q82" s="4">
        <f>PRODUCT(((O82-75)/(DATE(2019,5,15)-B82))*205+75,IF(C82="H",1.04,1))</f>
        <v>480.83333333333337</v>
      </c>
    </row>
    <row r="83" spans="1:17" ht="18" x14ac:dyDescent="0.35">
      <c r="A83" s="10" t="s">
        <v>106</v>
      </c>
      <c r="B83" s="11">
        <v>43327</v>
      </c>
      <c r="C83" s="8" t="s">
        <v>34</v>
      </c>
      <c r="D83" s="8" t="s">
        <v>61</v>
      </c>
      <c r="E83" s="8" t="s">
        <v>107</v>
      </c>
      <c r="F83" s="12">
        <v>451</v>
      </c>
      <c r="G83" s="6">
        <f>F83/(DATE(2019,4,14)-B83)</f>
        <v>1.8636363636363635</v>
      </c>
      <c r="H83" s="4">
        <f>PRODUCT(((F83-75)/(DATE(2019,4,14)-B83))*205+75,IF(C83="H",1.04,1))</f>
        <v>393.51239669421489</v>
      </c>
      <c r="I83" s="3">
        <v>514</v>
      </c>
      <c r="J83" s="6">
        <f>I83/(DATE(2019,5,5)-B83)</f>
        <v>1.9543726235741445</v>
      </c>
      <c r="K83" s="4">
        <f>PRODUCT(((I83-75)/(DATE(2019,5,5)-B83))*205+75,IF(C83="H",1.04,1))</f>
        <v>417.18631178707221</v>
      </c>
      <c r="L83" s="3">
        <v>546</v>
      </c>
      <c r="M83" s="6">
        <f>L83/(DATE(2019,5,11)-B83)</f>
        <v>2.029739776951673</v>
      </c>
      <c r="N83" s="4">
        <f>PRODUCT(((L83-75)/(DATE(2019,5,11)-B83))*205+75,IF(C83="H",1.04,1))</f>
        <v>433.94052044609663</v>
      </c>
      <c r="O83" s="3">
        <v>539</v>
      </c>
      <c r="P83" s="6">
        <f>O83/(DATE(2019,5,15)-B83)</f>
        <v>1.9743589743589745</v>
      </c>
      <c r="Q83" s="4">
        <f>PRODUCT(((O83-75)/(DATE(2019,5,15)-B83))*205+75,IF(C83="H",1.04,1))</f>
        <v>423.42490842490844</v>
      </c>
    </row>
    <row r="84" spans="1:17" ht="18" x14ac:dyDescent="0.35">
      <c r="A84" s="10" t="s">
        <v>108</v>
      </c>
      <c r="B84" s="11">
        <v>43342</v>
      </c>
      <c r="C84" s="8" t="s">
        <v>34</v>
      </c>
      <c r="D84" s="8" t="s">
        <v>109</v>
      </c>
      <c r="E84" s="8" t="s">
        <v>28</v>
      </c>
      <c r="F84" s="12">
        <v>487</v>
      </c>
      <c r="G84" s="6">
        <f>F84/(DATE(2019,4,14)-B84)</f>
        <v>2.1453744493392071</v>
      </c>
      <c r="H84" s="4">
        <f>PRODUCT(((F84-75)/(DATE(2019,4,14)-B84))*205+75,IF(C84="H",1.04,1))</f>
        <v>447.07048458149779</v>
      </c>
      <c r="I84" s="3">
        <v>510</v>
      </c>
      <c r="J84" s="6">
        <f>I84/(DATE(2019,5,5)-B84)</f>
        <v>2.056451612903226</v>
      </c>
      <c r="K84" s="4">
        <f>PRODUCT(((I84-75)/(DATE(2019,5,5)-B84))*205+75,IF(C84="H",1.04,1))</f>
        <v>434.57661290322585</v>
      </c>
      <c r="L84" s="3">
        <v>534</v>
      </c>
      <c r="M84" s="6">
        <f>L84/(DATE(2019,5,11)-B84)</f>
        <v>2.1023622047244093</v>
      </c>
      <c r="N84" s="4">
        <f>PRODUCT(((L84-75)/(DATE(2019,5,11)-B84))*205+75,IF(C84="H",1.04,1))</f>
        <v>445.45275590551176</v>
      </c>
      <c r="O84" s="3">
        <v>536</v>
      </c>
      <c r="P84" s="6">
        <f>O84/(DATE(2019,5,15)-B84)</f>
        <v>2.0775193798449614</v>
      </c>
      <c r="Q84" s="4">
        <f>PRODUCT(((O84-75)/(DATE(2019,5,15)-B84))*205+75,IF(C84="H",1.04,1))</f>
        <v>441.29844961240309</v>
      </c>
    </row>
    <row r="85" spans="1:17" ht="18" x14ac:dyDescent="0.35">
      <c r="A85" s="1" t="s">
        <v>110</v>
      </c>
      <c r="B85" s="2">
        <v>43359</v>
      </c>
      <c r="C85" s="3" t="s">
        <v>34</v>
      </c>
      <c r="D85" s="3" t="s">
        <v>19</v>
      </c>
      <c r="E85" s="3" t="s">
        <v>22</v>
      </c>
      <c r="F85" s="4">
        <v>479</v>
      </c>
      <c r="G85" s="6">
        <f>F85/(DATE(2019,4,14)-B85)</f>
        <v>2.2809523809523808</v>
      </c>
      <c r="H85" s="4">
        <f>PRODUCT(((F85-75)/(DATE(2019,4,14)-B85))*205+75,IF(C85="H",1.04,1))</f>
        <v>469.38095238095241</v>
      </c>
      <c r="I85" s="3">
        <v>510</v>
      </c>
      <c r="J85" s="6">
        <f>I85/(DATE(2019,5,5)-B85)</f>
        <v>2.2077922077922079</v>
      </c>
      <c r="K85" s="4">
        <f>PRODUCT(((I85-75)/(DATE(2019,5,5)-B85))*205+75,IF(C85="H",1.04,1))</f>
        <v>461.03896103896108</v>
      </c>
      <c r="L85" s="3">
        <v>506</v>
      </c>
      <c r="M85" s="6">
        <f>L85/(DATE(2019,5,11)-B85)</f>
        <v>2.1350210970464136</v>
      </c>
      <c r="N85" s="4">
        <f>PRODUCT(((L85-75)/(DATE(2019,5,11)-B85))*205+75,IF(C85="H",1.04,1))</f>
        <v>447.80590717299577</v>
      </c>
      <c r="O85" s="3">
        <v>536</v>
      </c>
      <c r="P85" s="6">
        <f>O85/(DATE(2019,5,15)-B85)</f>
        <v>2.2240663900414939</v>
      </c>
      <c r="Q85" s="4">
        <f>PRODUCT(((O85-75)/(DATE(2019,5,15)-B85))*205+75,IF(C85="H",1.04,1))</f>
        <v>467.13692946058092</v>
      </c>
    </row>
    <row r="86" spans="1:17" ht="18" x14ac:dyDescent="0.35">
      <c r="A86" s="1" t="s">
        <v>111</v>
      </c>
      <c r="B86" s="2">
        <v>43423</v>
      </c>
      <c r="C86" s="3" t="s">
        <v>34</v>
      </c>
      <c r="D86" s="3" t="s">
        <v>61</v>
      </c>
      <c r="E86" s="3" t="s">
        <v>28</v>
      </c>
      <c r="F86" s="4">
        <v>476</v>
      </c>
      <c r="G86" s="6">
        <f>F86/(DATE(2019,4,14)-B86)</f>
        <v>3.2602739726027399</v>
      </c>
      <c r="H86" s="4">
        <f>PRODUCT(((F86-75)/(DATE(2019,4,14)-B86))*205+75,IF(C86="H",1.04,1))</f>
        <v>638.04794520547944</v>
      </c>
      <c r="I86" s="3">
        <v>516</v>
      </c>
      <c r="J86" s="6">
        <f>I86/(DATE(2019,5,5)-B86)</f>
        <v>3.0898203592814371</v>
      </c>
      <c r="K86" s="4">
        <f>PRODUCT(((I86-75)/(DATE(2019,5,5)-B86))*205+75,IF(C86="H",1.04,1))</f>
        <v>616.34730538922156</v>
      </c>
      <c r="L86" s="3">
        <v>516</v>
      </c>
      <c r="M86" s="6">
        <f>L86/(DATE(2019,5,11)-B86)</f>
        <v>2.9826589595375723</v>
      </c>
      <c r="N86" s="4">
        <f>PRODUCT(((L86-75)/(DATE(2019,5,11)-B86))*205+75,IF(C86="H",1.04,1))</f>
        <v>597.57225433526014</v>
      </c>
      <c r="O86" s="3">
        <v>508</v>
      </c>
      <c r="P86" s="6">
        <f>O86/(DATE(2019,5,15)-B86)</f>
        <v>2.8700564971751414</v>
      </c>
      <c r="Q86" s="4">
        <f>PRODUCT(((O86-75)/(DATE(2019,5,15)-B86))*205+75,IF(C86="H",1.04,1))</f>
        <v>576.49717514124291</v>
      </c>
    </row>
    <row r="87" spans="1:17" ht="18" x14ac:dyDescent="0.35">
      <c r="A87" s="1" t="s">
        <v>112</v>
      </c>
      <c r="B87" s="2">
        <v>43386</v>
      </c>
      <c r="C87" s="3" t="s">
        <v>34</v>
      </c>
      <c r="D87" s="3" t="s">
        <v>19</v>
      </c>
      <c r="E87" s="3" t="s">
        <v>28</v>
      </c>
      <c r="F87" s="4">
        <v>432</v>
      </c>
      <c r="G87" s="6">
        <f>F87/(DATE(2019,4,14)-B87)</f>
        <v>2.360655737704918</v>
      </c>
      <c r="H87" s="4">
        <f>PRODUCT(((F87-75)/(DATE(2019,4,14)-B87))*205+75,IF(C87="H",1.04,1))</f>
        <v>474.91803278688525</v>
      </c>
      <c r="I87" s="3">
        <v>502</v>
      </c>
      <c r="J87" s="6">
        <f>I87/(DATE(2019,5,5)-B87)</f>
        <v>2.4607843137254903</v>
      </c>
      <c r="K87" s="4">
        <f>PRODUCT(((I87-75)/(DATE(2019,5,5)-B87))*205+75,IF(C87="H",1.04,1))</f>
        <v>504.09313725490199</v>
      </c>
      <c r="L87" s="3">
        <v>484</v>
      </c>
      <c r="M87" s="6">
        <f>L87/(DATE(2019,5,11)-B87)</f>
        <v>2.3047619047619046</v>
      </c>
      <c r="N87" s="4">
        <f>PRODUCT(((L87-75)/(DATE(2019,5,11)-B87))*205+75,IF(C87="H",1.04,1))</f>
        <v>474.26190476190476</v>
      </c>
      <c r="O87" s="3">
        <v>490</v>
      </c>
      <c r="P87" s="6">
        <f>O87/(DATE(2019,5,15)-B87)</f>
        <v>2.2897196261682242</v>
      </c>
      <c r="Q87" s="4">
        <f>PRODUCT(((O87-75)/(DATE(2019,5,15)-B87))*205+75,IF(C87="H",1.04,1))</f>
        <v>472.54672897196258</v>
      </c>
    </row>
    <row r="88" spans="1:17" ht="18" x14ac:dyDescent="0.35">
      <c r="A88" s="1">
        <v>7436</v>
      </c>
      <c r="B88" s="2">
        <v>43326</v>
      </c>
      <c r="C88" s="3" t="s">
        <v>34</v>
      </c>
      <c r="D88" s="3" t="s">
        <v>40</v>
      </c>
      <c r="E88" s="3" t="s">
        <v>15</v>
      </c>
      <c r="F88" s="4">
        <v>476</v>
      </c>
      <c r="G88" s="6">
        <f>F88/(DATE(2019,4,14)-B88)</f>
        <v>1.9588477366255144</v>
      </c>
      <c r="H88" s="4">
        <f>PRODUCT(((F88-75)/(DATE(2019,4,14)-B88))*205+75,IF(C88="H",1.04,1))</f>
        <v>413.29218106995881</v>
      </c>
      <c r="I88" s="3">
        <v>456</v>
      </c>
      <c r="J88" s="6">
        <f>I88/(DATE(2019,5,5)-B88)</f>
        <v>1.7272727272727273</v>
      </c>
      <c r="K88" s="4">
        <f>PRODUCT(((I88-75)/(DATE(2019,5,5)-B88))*205+75,IF(C88="H",1.04,1))</f>
        <v>370.85227272727269</v>
      </c>
      <c r="L88" s="3">
        <v>464</v>
      </c>
      <c r="M88" s="6">
        <f>L88/(DATE(2019,5,11)-B88)</f>
        <v>1.7185185185185186</v>
      </c>
      <c r="N88" s="4">
        <f>PRODUCT(((L88-75)/(DATE(2019,5,11)-B88))*205+75,IF(C88="H",1.04,1))</f>
        <v>370.35185185185185</v>
      </c>
      <c r="O88" s="3">
        <v>475</v>
      </c>
      <c r="P88" s="6">
        <f>O88/(DATE(2019,5,15)-B88)</f>
        <v>1.7335766423357664</v>
      </c>
      <c r="Q88" s="4">
        <f>PRODUCT(((O88-75)/(DATE(2019,5,15)-B88))*205+75,IF(C88="H",1.04,1))</f>
        <v>374.2700729927007</v>
      </c>
    </row>
    <row r="89" spans="1:17" ht="18" x14ac:dyDescent="0.35">
      <c r="A89" s="1" t="s">
        <v>113</v>
      </c>
      <c r="B89" s="2">
        <v>43345</v>
      </c>
      <c r="C89" s="3" t="s">
        <v>34</v>
      </c>
      <c r="D89" s="3" t="s">
        <v>10</v>
      </c>
      <c r="E89" s="3" t="s">
        <v>22</v>
      </c>
      <c r="F89" s="4">
        <v>384</v>
      </c>
      <c r="G89" s="6">
        <f>F89/(DATE(2019,4,14)-B89)</f>
        <v>1.7142857142857142</v>
      </c>
      <c r="H89" s="4">
        <f>PRODUCT(((F89-75)/(DATE(2019,4,14)-B89))*205+75,IF(C89="H",1.04,1))</f>
        <v>357.79017857142861</v>
      </c>
      <c r="I89" s="3">
        <v>437</v>
      </c>
      <c r="J89" s="6">
        <f>I89/(DATE(2019,5,5)-B89)</f>
        <v>1.7836734693877552</v>
      </c>
      <c r="K89" s="4">
        <f>PRODUCT(((I89-75)/(DATE(2019,5,5)-B89))*205+75,IF(C89="H",1.04,1))</f>
        <v>377.89795918367344</v>
      </c>
      <c r="L89" s="3">
        <v>424</v>
      </c>
      <c r="M89" s="6">
        <f>L89/(DATE(2019,5,11)-B89)</f>
        <v>1.6892430278884463</v>
      </c>
      <c r="N89" s="4">
        <f>PRODUCT(((L89-75)/(DATE(2019,5,11)-B89))*205+75,IF(C89="H",1.04,1))</f>
        <v>360.0398406374502</v>
      </c>
      <c r="O89" s="3">
        <v>448</v>
      </c>
      <c r="P89" s="6">
        <f>O89/(DATE(2019,5,15)-B89)</f>
        <v>1.7568627450980392</v>
      </c>
      <c r="Q89" s="4">
        <f>PRODUCT(((O89-75)/(DATE(2019,5,15)-B89))*205+75,IF(C89="H",1.04,1))</f>
        <v>374.86274509803917</v>
      </c>
    </row>
    <row r="90" spans="1:17" ht="18" x14ac:dyDescent="0.35">
      <c r="A90" s="1" t="s">
        <v>114</v>
      </c>
      <c r="B90" s="2">
        <v>43328</v>
      </c>
      <c r="C90" s="3" t="s">
        <v>34</v>
      </c>
      <c r="D90" s="3" t="s">
        <v>40</v>
      </c>
      <c r="E90" s="3" t="s">
        <v>15</v>
      </c>
      <c r="F90" s="4">
        <v>428</v>
      </c>
      <c r="G90" s="6">
        <f>F90/(DATE(2019,4,14)-B90)</f>
        <v>1.7759336099585061</v>
      </c>
      <c r="H90" s="4">
        <f>PRODUCT(((F90-75)/(DATE(2019,4,14)-B90))*205+75,IF(C90="H",1.04,1))</f>
        <v>375.26970954356847</v>
      </c>
      <c r="I90" s="3">
        <v>419</v>
      </c>
      <c r="J90" s="6">
        <f>I90/(DATE(2019,5,5)-B90)</f>
        <v>1.5992366412213741</v>
      </c>
      <c r="K90" s="4">
        <f>PRODUCT(((I90-75)/(DATE(2019,5,5)-B90))*205+75,IF(C90="H",1.04,1))</f>
        <v>344.16030534351142</v>
      </c>
      <c r="L90" s="3">
        <v>420</v>
      </c>
      <c r="M90" s="6">
        <f>L90/(DATE(2019,5,11)-B90)</f>
        <v>1.5671641791044777</v>
      </c>
      <c r="N90" s="4">
        <f>PRODUCT(((L90-75)/(DATE(2019,5,11)-B90))*205+75,IF(C90="H",1.04,1))</f>
        <v>338.89925373134326</v>
      </c>
      <c r="O90" s="3">
        <v>439</v>
      </c>
      <c r="P90" s="6">
        <f>O90/(DATE(2019,5,15)-B90)</f>
        <v>1.6139705882352942</v>
      </c>
      <c r="Q90" s="4">
        <f>PRODUCT(((O90-75)/(DATE(2019,5,15)-B90))*205+75,IF(C90="H",1.04,1))</f>
        <v>349.33823529411762</v>
      </c>
    </row>
    <row r="91" spans="1:17" ht="18" x14ac:dyDescent="0.35">
      <c r="A91" s="1" t="s">
        <v>115</v>
      </c>
      <c r="B91" s="2">
        <v>43423</v>
      </c>
      <c r="C91" s="3" t="s">
        <v>34</v>
      </c>
      <c r="D91" s="3" t="s">
        <v>19</v>
      </c>
      <c r="E91" s="3" t="s">
        <v>28</v>
      </c>
      <c r="F91" s="4">
        <v>317</v>
      </c>
      <c r="G91" s="6">
        <f>F91/(DATE(2019,4,14)-B91)</f>
        <v>2.1712328767123288</v>
      </c>
      <c r="H91" s="4">
        <f>PRODUCT(((F91-75)/(DATE(2019,4,14)-B91))*205+75,IF(C91="H",1.04,1))</f>
        <v>414.79452054794518</v>
      </c>
      <c r="I91" s="3">
        <v>349</v>
      </c>
      <c r="J91" s="6">
        <f>I91/(DATE(2019,5,5)-B91)</f>
        <v>2.0898203592814371</v>
      </c>
      <c r="K91" s="4">
        <f>PRODUCT(((I91-75)/(DATE(2019,5,5)-B91))*205+75,IF(C91="H",1.04,1))</f>
        <v>411.34730538922156</v>
      </c>
      <c r="L91" s="3">
        <v>377</v>
      </c>
      <c r="M91" s="6">
        <f>L91/(DATE(2019,5,11)-B91)</f>
        <v>2.1791907514450868</v>
      </c>
      <c r="N91" s="4">
        <f>PRODUCT(((L91-75)/(DATE(2019,5,11)-B91))*205+75,IF(C91="H",1.04,1))</f>
        <v>432.86127167630053</v>
      </c>
      <c r="O91" s="3">
        <v>376</v>
      </c>
      <c r="P91" s="6">
        <f>O91/(DATE(2019,5,15)-B91)</f>
        <v>2.1242937853107344</v>
      </c>
      <c r="Q91" s="4">
        <f>PRODUCT(((O91-75)/(DATE(2019,5,15)-B91))*205+75,IF(C91="H",1.04,1))</f>
        <v>423.61581920903956</v>
      </c>
    </row>
    <row r="92" spans="1:17" ht="18" x14ac:dyDescent="0.35">
      <c r="A92" s="1" t="s">
        <v>116</v>
      </c>
      <c r="B92" s="2">
        <v>43339</v>
      </c>
      <c r="C92" s="3" t="s">
        <v>34</v>
      </c>
      <c r="D92" s="3" t="s">
        <v>117</v>
      </c>
      <c r="E92" s="3" t="s">
        <v>13</v>
      </c>
      <c r="F92" s="4"/>
      <c r="G92" s="6"/>
      <c r="H92" s="4"/>
      <c r="I92" s="3"/>
      <c r="J92" s="6"/>
      <c r="K92" s="4"/>
      <c r="L92" s="3"/>
      <c r="M92" s="6"/>
      <c r="N92" s="4"/>
      <c r="O92" s="3"/>
      <c r="P92" s="6"/>
      <c r="Q92" s="4"/>
    </row>
    <row r="93" spans="1:17" ht="18" x14ac:dyDescent="0.35">
      <c r="A93" s="10" t="s">
        <v>118</v>
      </c>
      <c r="B93" s="11">
        <v>43347</v>
      </c>
      <c r="C93" s="11" t="s">
        <v>34</v>
      </c>
      <c r="D93" s="8" t="s">
        <v>10</v>
      </c>
      <c r="E93" s="14"/>
      <c r="F93" s="12"/>
      <c r="G93" s="6"/>
      <c r="H93" s="4"/>
      <c r="I93" s="3"/>
      <c r="J93" s="6"/>
      <c r="K93" s="4"/>
      <c r="L93" s="3"/>
      <c r="M93" s="6"/>
      <c r="N93" s="4"/>
      <c r="O93" s="3"/>
      <c r="P93" s="6"/>
      <c r="Q93" s="4"/>
    </row>
    <row r="94" spans="1:17" ht="18" x14ac:dyDescent="0.35">
      <c r="A94" s="1" t="s">
        <v>119</v>
      </c>
      <c r="B94" s="2" t="s">
        <v>120</v>
      </c>
      <c r="C94" s="3"/>
      <c r="D94" s="3"/>
      <c r="E94" s="3"/>
      <c r="F94" s="4"/>
      <c r="G94" s="6"/>
      <c r="H94" s="4"/>
      <c r="I94" s="3"/>
      <c r="J94" s="6"/>
      <c r="K94" s="4"/>
      <c r="L94" s="3"/>
      <c r="M94" s="6"/>
      <c r="N94" s="4"/>
      <c r="O94" s="3"/>
      <c r="P94" s="6"/>
      <c r="Q94" s="4"/>
    </row>
    <row r="95" spans="1:17" ht="18" x14ac:dyDescent="0.35">
      <c r="A95" s="10" t="s">
        <v>121</v>
      </c>
      <c r="B95" s="11" t="s">
        <v>120</v>
      </c>
      <c r="C95" s="8"/>
      <c r="D95" s="8"/>
      <c r="E95" s="8"/>
      <c r="F95" s="12"/>
      <c r="G95" s="6"/>
      <c r="H95" s="4"/>
      <c r="I95" s="3"/>
      <c r="J95" s="6"/>
      <c r="K95" s="4"/>
      <c r="L95" s="3"/>
      <c r="M95" s="6"/>
      <c r="N95" s="4"/>
      <c r="O95" s="3"/>
      <c r="P95" s="6"/>
      <c r="Q95" s="4"/>
    </row>
    <row r="96" spans="1:17" ht="18" x14ac:dyDescent="0.35">
      <c r="A96" s="1" t="s">
        <v>122</v>
      </c>
      <c r="B96" s="2" t="s">
        <v>120</v>
      </c>
      <c r="C96" s="3"/>
      <c r="D96" s="3"/>
      <c r="E96" s="3"/>
      <c r="F96" s="4"/>
      <c r="G96" s="6"/>
      <c r="H96" s="4"/>
      <c r="I96" s="3"/>
      <c r="J96" s="6"/>
      <c r="K96" s="4"/>
      <c r="L96" s="3"/>
      <c r="M96" s="6"/>
      <c r="N96" s="4"/>
      <c r="O96" s="3"/>
      <c r="P96" s="6"/>
      <c r="Q96" s="4"/>
    </row>
    <row r="97" spans="1:17" ht="18" x14ac:dyDescent="0.35">
      <c r="A97" s="1">
        <v>8664</v>
      </c>
      <c r="B97" s="2" t="s">
        <v>123</v>
      </c>
      <c r="C97" s="3"/>
      <c r="D97" s="3"/>
      <c r="E97" s="3"/>
      <c r="F97" s="4"/>
      <c r="G97" s="6"/>
      <c r="H97" s="4"/>
      <c r="I97" s="3"/>
      <c r="J97" s="6"/>
      <c r="K97" s="4"/>
      <c r="L97" s="3"/>
      <c r="M97" s="6"/>
      <c r="N97" s="4"/>
      <c r="O97" s="3"/>
      <c r="P97" s="6"/>
      <c r="Q97" s="4"/>
    </row>
    <row r="98" spans="1:17" ht="18" x14ac:dyDescent="0.35">
      <c r="A98" s="1" t="s">
        <v>124</v>
      </c>
      <c r="B98" s="2" t="s">
        <v>120</v>
      </c>
      <c r="C98" s="3"/>
      <c r="D98" s="3" t="s">
        <v>125</v>
      </c>
      <c r="E98" s="3"/>
      <c r="F98" s="4"/>
      <c r="G98" s="6"/>
      <c r="H98" s="4"/>
      <c r="I98" s="3"/>
      <c r="J98" s="6"/>
      <c r="K98" s="4"/>
      <c r="L98" s="3"/>
      <c r="M98" s="6"/>
      <c r="N98" s="4"/>
      <c r="O98" s="3"/>
      <c r="P98" s="6"/>
      <c r="Q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drewb</dc:creator>
  <cp:lastModifiedBy>drewb</cp:lastModifiedBy>
  <dcterms:created xsi:type="dcterms:W3CDTF">2020-10-29T03:40:38Z</dcterms:created>
  <dcterms:modified xsi:type="dcterms:W3CDTF">2020-11-12T04:11:16Z</dcterms:modified>
</cp:coreProperties>
</file>