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filterPrivacy="1"/>
  <xr:revisionPtr revIDLastSave="0" documentId="13_ncr:1_{FF4F1A14-6BC7-4D41-B99E-FAD88051D45E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Sheet1!$A$1:$N$52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32" i="1" l="1"/>
  <c r="Z32" i="1"/>
  <c r="Y32" i="1"/>
  <c r="AD30" i="1"/>
  <c r="AD3" i="1" l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2" i="1"/>
  <c r="AO23" i="1" l="1"/>
  <c r="AP23" i="1"/>
  <c r="AN23" i="1"/>
  <c r="V65" i="1"/>
  <c r="U65" i="1"/>
  <c r="V64" i="1" l="1"/>
  <c r="V63" i="1"/>
  <c r="V62" i="1"/>
  <c r="U64" i="1"/>
  <c r="U63" i="1"/>
  <c r="U62" i="1"/>
  <c r="K53" i="1" l="1"/>
  <c r="L53" i="1"/>
  <c r="M53" i="1"/>
  <c r="N53" i="1"/>
  <c r="J53" i="1"/>
  <c r="I56" i="1"/>
  <c r="J56" i="1"/>
  <c r="K56" i="1"/>
  <c r="L56" i="1"/>
  <c r="M56" i="1"/>
  <c r="N56" i="1"/>
  <c r="H56" i="1"/>
  <c r="I55" i="1"/>
  <c r="J55" i="1"/>
  <c r="K55" i="1"/>
  <c r="L55" i="1"/>
  <c r="M55" i="1"/>
  <c r="N55" i="1"/>
  <c r="H55" i="1"/>
  <c r="I54" i="1"/>
  <c r="J54" i="1"/>
  <c r="K54" i="1"/>
  <c r="L54" i="1"/>
  <c r="M54" i="1"/>
  <c r="N54" i="1"/>
  <c r="H54" i="1"/>
  <c r="J52" i="1"/>
  <c r="K52" i="1"/>
  <c r="L52" i="1"/>
  <c r="M52" i="1"/>
  <c r="N52" i="1"/>
  <c r="J51" i="1"/>
  <c r="K51" i="1"/>
  <c r="L51" i="1"/>
  <c r="M51" i="1"/>
  <c r="N51" i="1"/>
  <c r="I52" i="1"/>
  <c r="I51" i="1"/>
  <c r="H52" i="1"/>
  <c r="H51" i="1"/>
</calcChain>
</file>

<file path=xl/sharedStrings.xml><?xml version="1.0" encoding="utf-8"?>
<sst xmlns="http://schemas.openxmlformats.org/spreadsheetml/2006/main" count="544" uniqueCount="133">
  <si>
    <t>LTPP Section</t>
  </si>
  <si>
    <t>State</t>
  </si>
  <si>
    <t>GPS-lat</t>
  </si>
  <si>
    <t>GPS-long</t>
  </si>
  <si>
    <t>Delta_e_1</t>
  </si>
  <si>
    <t>Delta_e_6</t>
  </si>
  <si>
    <t>Calibration (C) /Validation (V)</t>
  </si>
  <si>
    <t>01-0101</t>
  </si>
  <si>
    <t>01-0102</t>
  </si>
  <si>
    <t>04-0113</t>
  </si>
  <si>
    <t>04-0114</t>
  </si>
  <si>
    <t>08-1053</t>
  </si>
  <si>
    <t>09-1803</t>
  </si>
  <si>
    <t>10-0102</t>
  </si>
  <si>
    <t>13-1005</t>
  </si>
  <si>
    <t>13-1031</t>
  </si>
  <si>
    <t>16-1010</t>
  </si>
  <si>
    <t>23-1026</t>
  </si>
  <si>
    <t>24-1634</t>
  </si>
  <si>
    <t>25-1002</t>
  </si>
  <si>
    <t>27-1018</t>
  </si>
  <si>
    <t>27-1028</t>
  </si>
  <si>
    <t>27-6251</t>
  </si>
  <si>
    <t>28-1016</t>
  </si>
  <si>
    <t>28-1802</t>
  </si>
  <si>
    <t>30-0114</t>
  </si>
  <si>
    <t>30-8129</t>
  </si>
  <si>
    <t>31-0114</t>
  </si>
  <si>
    <t>32-0101</t>
  </si>
  <si>
    <t>33-1001</t>
  </si>
  <si>
    <t>34-0504</t>
  </si>
  <si>
    <t>34-0505</t>
  </si>
  <si>
    <t>34-0507</t>
  </si>
  <si>
    <t>34-0508</t>
  </si>
  <si>
    <t>34-0509</t>
  </si>
  <si>
    <t>34-0559</t>
  </si>
  <si>
    <t>34-0560</t>
  </si>
  <si>
    <t>34-0901</t>
  </si>
  <si>
    <t>34-0902</t>
  </si>
  <si>
    <t>34-0962</t>
  </si>
  <si>
    <t>35-1112</t>
  </si>
  <si>
    <t>36-0801</t>
  </si>
  <si>
    <t>37-1028</t>
  </si>
  <si>
    <t>39-0901</t>
  </si>
  <si>
    <t>46-0804</t>
  </si>
  <si>
    <t>46-9187</t>
  </si>
  <si>
    <t>48-1060</t>
  </si>
  <si>
    <t>48-1068</t>
  </si>
  <si>
    <t>48-1077</t>
  </si>
  <si>
    <t>48-1122</t>
  </si>
  <si>
    <t>48-3739</t>
  </si>
  <si>
    <t>49-1001</t>
  </si>
  <si>
    <t>50-1002</t>
  </si>
  <si>
    <t>51-0113</t>
  </si>
  <si>
    <t>51-0114</t>
  </si>
  <si>
    <t>56-1007</t>
  </si>
  <si>
    <t>Alabama</t>
  </si>
  <si>
    <t>Arizona</t>
  </si>
  <si>
    <t> -114.27134</t>
  </si>
  <si>
    <t>Colorado</t>
  </si>
  <si>
    <t>Connecticut</t>
  </si>
  <si>
    <t>Delaware</t>
  </si>
  <si>
    <t>Georgia</t>
  </si>
  <si>
    <t>Idaho</t>
  </si>
  <si>
    <t>Maine</t>
  </si>
  <si>
    <t>Maryland</t>
  </si>
  <si>
    <t>Massachusetts</t>
  </si>
  <si>
    <t> -72.61086</t>
  </si>
  <si>
    <t>Minnesota</t>
  </si>
  <si>
    <t> -94.42131</t>
  </si>
  <si>
    <t>Mississippi</t>
  </si>
  <si>
    <t> -89.42216</t>
  </si>
  <si>
    <t>Montana</t>
  </si>
  <si>
    <t>Nebraska</t>
  </si>
  <si>
    <t>Nevada</t>
  </si>
  <si>
    <t>New Hampshire</t>
  </si>
  <si>
    <t>New Jersey</t>
  </si>
  <si>
    <t> -74.55302</t>
  </si>
  <si>
    <t> -74.55566</t>
  </si>
  <si>
    <t> -74.549</t>
  </si>
  <si>
    <t>New Mexico</t>
  </si>
  <si>
    <t>New York</t>
  </si>
  <si>
    <t>North Carolina</t>
  </si>
  <si>
    <t> -76.36623</t>
  </si>
  <si>
    <t>Ohio</t>
  </si>
  <si>
    <t> -83.07403</t>
  </si>
  <si>
    <t>South Dakota</t>
  </si>
  <si>
    <t> -100.40881</t>
  </si>
  <si>
    <t>Texas</t>
  </si>
  <si>
    <t> -97.05801</t>
  </si>
  <si>
    <t> -97.79512</t>
  </si>
  <si>
    <t>Utah</t>
  </si>
  <si>
    <t> -109.58454</t>
  </si>
  <si>
    <t>Vermont</t>
  </si>
  <si>
    <t>Virginia</t>
  </si>
  <si>
    <t>Wyoming</t>
  </si>
  <si>
    <t> -108.9188</t>
  </si>
  <si>
    <t>C</t>
  </si>
  <si>
    <t>V</t>
  </si>
  <si>
    <t>---</t>
  </si>
  <si>
    <t>Time Start</t>
  </si>
  <si>
    <t>Time End</t>
  </si>
  <si>
    <t>Georgia*</t>
  </si>
  <si>
    <t>* Validate First, then Calibrate</t>
  </si>
  <si>
    <t>Max</t>
  </si>
  <si>
    <t>Min</t>
  </si>
  <si>
    <t>MAE (°C) Thermo No.1</t>
  </si>
  <si>
    <t>MAE (°C) Thermo No.2</t>
  </si>
  <si>
    <t>MAE (°C) Thermo No.3</t>
  </si>
  <si>
    <t>MAE (°C) Thermo No.4</t>
  </si>
  <si>
    <t>MAE (°C) Thermo No.5</t>
  </si>
  <si>
    <t>Mean</t>
  </si>
  <si>
    <t>Average</t>
  </si>
  <si>
    <t>Δε_1</t>
  </si>
  <si>
    <t>Δε_6</t>
  </si>
  <si>
    <t>Δε</t>
  </si>
  <si>
    <t>First Quartile</t>
  </si>
  <si>
    <t>Median</t>
  </si>
  <si>
    <t>Third Quartile</t>
  </si>
  <si>
    <t>Max value</t>
  </si>
  <si>
    <t>Max MAE</t>
  </si>
  <si>
    <t>Diff between e_6 and e_1</t>
  </si>
  <si>
    <t>WesTrack-C12</t>
  </si>
  <si>
    <t>WesTrack-C25</t>
  </si>
  <si>
    <t>MnROAD-C14</t>
  </si>
  <si>
    <t>TC1-5</t>
  </si>
  <si>
    <t>TC6-10</t>
  </si>
  <si>
    <t>MnROAD-C31</t>
  </si>
  <si>
    <t>TC101-TC106, no TC103</t>
  </si>
  <si>
    <t>TC107-TC111</t>
  </si>
  <si>
    <t>4" HMA+3" Class 5 + 12" Class3</t>
  </si>
  <si>
    <t>10.9" HMA on clay</t>
  </si>
  <si>
    <t>Re-Calibration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</si>
</sst>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yy"/>
    <numFmt numFmtId="165" formatCode="0.000"/>
  </numFmts>
  <fonts count="5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6"/>
      <color theme="1"/>
      <name val="Times New Roman"/>
      <family val="1"/>
    </font>
    <font>
      <sz val="12"/>
      <color rgb="FFFF0000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0" borderId="1" xfId="0" quotePrefix="1" applyNumberFormat="1" applyFont="1" applyBorder="1" applyAlignment="1">
      <alignment horizontal="center"/>
    </xf>
    <xf numFmtId="165" fontId="1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165" fontId="4" fillId="0" borderId="0" xfId="0" applyNumberFormat="1" applyFont="1" applyAlignment="1">
      <alignment horizontal="center"/>
    </xf>
    <xf numFmtId="0" fontId="1" fillId="0" borderId="0" xfId="0" applyFont="1" applyAlignment="1">
      <alignment horizontal="center" wrapText="1"/>
    </xf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299356</xdr:colOff>
      <xdr:row>37</xdr:row>
      <xdr:rowOff>111580</xdr:rowOff>
    </xdr:from>
    <xdr:to>
      <xdr:col>23</xdr:col>
      <xdr:colOff>993321</xdr:colOff>
      <xdr:row>50</xdr:row>
      <xdr:rowOff>190500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TextEdit="1"/>
        </xdr:cNvSpPr>
      </xdr:nvSpPr>
      <xdr:spPr>
        <a:xfrm>
          <a:off x="23692756" y="7769680"/>
          <a:ext cx="4694465" cy="2679245"/>
        </a:xfrm>
        <a:prstGeom prst="rect">
          <a:avLst/>
        </a:prstGeom>
        <a:solidFill>
          <a:prstClr val="white"/>
        </a:solidFill>
        <a:ln w="1">
          <a:solidFill>
            <a:prstClr val="green"/>
          </a:solidFill>
        </a:ln>
      </xdr:spPr>
      <xdr:txBody>
        <a:bodyPr vertOverflow="clip" horzOverflow="clip"/>
        <a:lstStyle/>
        <a:p>
          <a:r>
            <a:rPr lang="en-US" sz="1100"/>
            <a:t>This chart isn't available in your version of Excel.
Editing this shape or saving this workbook into a different file format will permanently break the chart.</a:t>
          </a:r>
        </a:p>
      </xdr:txBody>
    </xdr:sp>
    <xdr:clientData/>
  </xdr:twoCellAnchor>
  <xdr:twoCellAnchor>
    <xdr:from>
      <xdr:col>23</xdr:col>
      <xdr:colOff>1115786</xdr:colOff>
      <xdr:row>37</xdr:row>
      <xdr:rowOff>152400</xdr:rowOff>
    </xdr:from>
    <xdr:to>
      <xdr:col>27</xdr:col>
      <xdr:colOff>353786</xdr:colOff>
      <xdr:row>51</xdr:row>
      <xdr:rowOff>38100</xdr:rowOff>
    </xdr:to>
    <xdr:sp macro="" textlink="">
      <xdr:nvSpPr>
        <xdr:cNvPr id="3" name="矩形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TextEdit="1"/>
        </xdr:cNvSpPr>
      </xdr:nvSpPr>
      <xdr:spPr>
        <a:xfrm>
          <a:off x="28509686" y="7810500"/>
          <a:ext cx="4572000" cy="2686050"/>
        </a:xfrm>
        <a:prstGeom prst="rect">
          <a:avLst/>
        </a:prstGeom>
        <a:solidFill>
          <a:prstClr val="white"/>
        </a:solidFill>
        <a:ln w="1">
          <a:solidFill>
            <a:prstClr val="green"/>
          </a:solidFill>
        </a:ln>
      </xdr:spPr>
      <xdr:txBody>
        <a:bodyPr vertOverflow="clip" horzOverflow="clip"/>
        <a:lstStyle/>
        <a:p>
          <a:r>
            <a:rPr lang="en-US" sz="1100"/>
            <a:t>This chart isn't available in your version of Excel.
Editing this shape or saving this workbook into a different file format will permanently break the chart.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70"/>
  <sheetViews>
    <sheetView tabSelected="1" zoomScale="70" zoomScaleNormal="70" workbookViewId="0">
      <selection activeCell="I36" sqref="I36"/>
    </sheetView>
  </sheetViews>
  <sheetFormatPr defaultColWidth="20" defaultRowHeight="15.75" x14ac:dyDescent="0.25"/>
  <cols>
    <col min="1" max="5" width="20" style="3"/>
    <col min="6" max="6" width="15.85546875" style="3" customWidth="1"/>
    <col min="7" max="7" width="17" style="3" customWidth="1"/>
    <col min="8" max="8" width="15.140625" style="3" customWidth="1"/>
    <col min="9" max="9" width="13.140625" style="3" customWidth="1"/>
    <col min="10" max="10" width="14.140625" style="3" customWidth="1"/>
    <col min="11" max="11" width="14.28515625" style="3" customWidth="1"/>
    <col min="12" max="12" width="13" style="3" customWidth="1"/>
    <col min="13" max="13" width="14" style="3" customWidth="1"/>
    <col min="14" max="14" width="14.28515625" style="3" customWidth="1"/>
    <col min="15" max="16384" width="20" style="3"/>
  </cols>
  <sheetData>
    <row r="1" spans="1:44" ht="31.5" x14ac:dyDescent="0.25">
      <c r="A1" s="1" t="s">
        <v>6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100</v>
      </c>
      <c r="G1" s="4" t="s">
        <v>101</v>
      </c>
      <c r="H1" s="4" t="s">
        <v>4</v>
      </c>
      <c r="I1" s="4" t="s">
        <v>5</v>
      </c>
      <c r="J1" s="1" t="s">
        <v>106</v>
      </c>
      <c r="K1" s="1" t="s">
        <v>107</v>
      </c>
      <c r="L1" s="1" t="s">
        <v>108</v>
      </c>
      <c r="M1" s="1" t="s">
        <v>109</v>
      </c>
      <c r="N1" s="1" t="s">
        <v>110</v>
      </c>
      <c r="P1" s="1" t="s">
        <v>6</v>
      </c>
      <c r="Q1" s="4" t="s">
        <v>0</v>
      </c>
      <c r="R1" s="4" t="s">
        <v>1</v>
      </c>
      <c r="S1" s="4" t="s">
        <v>2</v>
      </c>
      <c r="T1" s="4" t="s">
        <v>3</v>
      </c>
      <c r="U1" s="4" t="s">
        <v>100</v>
      </c>
      <c r="V1" s="4" t="s">
        <v>101</v>
      </c>
      <c r="W1" s="4" t="s">
        <v>4</v>
      </c>
      <c r="X1" s="4" t="s">
        <v>5</v>
      </c>
      <c r="Y1" s="1" t="s">
        <v>106</v>
      </c>
      <c r="Z1" s="1" t="s">
        <v>107</v>
      </c>
      <c r="AA1" s="1" t="s">
        <v>108</v>
      </c>
      <c r="AB1" s="1" t="s">
        <v>109</v>
      </c>
      <c r="AC1" s="1" t="s">
        <v>110</v>
      </c>
      <c r="AD1" s="12" t="s">
        <v>121</v>
      </c>
      <c r="AE1" s="1" t="s">
        <v>6</v>
      </c>
      <c r="AF1" s="4" t="s">
        <v>0</v>
      </c>
      <c r="AG1" s="4" t="s">
        <v>1</v>
      </c>
      <c r="AH1" s="4" t="s">
        <v>2</v>
      </c>
      <c r="AI1" s="4" t="s">
        <v>3</v>
      </c>
      <c r="AJ1" s="4" t="s">
        <v>100</v>
      </c>
      <c r="AK1" s="4" t="s">
        <v>101</v>
      </c>
      <c r="AL1" s="4" t="s">
        <v>4</v>
      </c>
      <c r="AM1" s="4" t="s">
        <v>5</v>
      </c>
      <c r="AN1" s="1" t="s">
        <v>106</v>
      </c>
      <c r="AO1" s="1" t="s">
        <v>107</v>
      </c>
      <c r="AP1" s="1" t="s">
        <v>108</v>
      </c>
      <c r="AQ1" s="1" t="s">
        <v>109</v>
      </c>
      <c r="AR1" s="1" t="s">
        <v>110</v>
      </c>
    </row>
    <row r="2" spans="1:44" x14ac:dyDescent="0.25">
      <c r="A2" s="4" t="s">
        <v>97</v>
      </c>
      <c r="B2" s="4" t="s">
        <v>7</v>
      </c>
      <c r="C2" s="4" t="s">
        <v>56</v>
      </c>
      <c r="D2" s="4">
        <v>32.628399999999999</v>
      </c>
      <c r="E2" s="2">
        <v>-85.281400000000005</v>
      </c>
      <c r="F2" s="5">
        <v>35044</v>
      </c>
      <c r="G2" s="5">
        <v>35348</v>
      </c>
      <c r="H2" s="7">
        <v>-0.22176506537099999</v>
      </c>
      <c r="I2" s="7">
        <v>-0.30550196271969998</v>
      </c>
      <c r="J2" s="7">
        <v>3.3010000000000002</v>
      </c>
      <c r="K2" s="7">
        <v>2.4039999999999999</v>
      </c>
      <c r="L2" s="7">
        <v>2.0419999999999998</v>
      </c>
      <c r="M2" s="7">
        <v>1.5269999999999999</v>
      </c>
      <c r="N2" s="7">
        <v>1.37</v>
      </c>
      <c r="P2" s="4" t="s">
        <v>97</v>
      </c>
      <c r="Q2" s="4" t="s">
        <v>7</v>
      </c>
      <c r="R2" s="4" t="s">
        <v>56</v>
      </c>
      <c r="S2" s="4">
        <v>32.628399999999999</v>
      </c>
      <c r="T2" s="2">
        <v>-85.281400000000005</v>
      </c>
      <c r="U2" s="5">
        <v>35044</v>
      </c>
      <c r="V2" s="5">
        <v>35348</v>
      </c>
      <c r="W2" s="7">
        <v>-0.22176506537099999</v>
      </c>
      <c r="X2" s="7">
        <v>-0.30550196271969998</v>
      </c>
      <c r="Y2" s="7">
        <v>3.3010000000000002</v>
      </c>
      <c r="Z2" s="7">
        <v>2.4039999999999999</v>
      </c>
      <c r="AA2" s="7">
        <v>2.0419999999999998</v>
      </c>
      <c r="AB2" s="7">
        <v>1.5269999999999999</v>
      </c>
      <c r="AC2" s="7">
        <v>1.37</v>
      </c>
      <c r="AD2" s="9">
        <f>X2-W2</f>
        <v>-8.373689734869999E-2</v>
      </c>
      <c r="AE2" s="4" t="s">
        <v>98</v>
      </c>
      <c r="AF2" s="4" t="s">
        <v>8</v>
      </c>
      <c r="AG2" s="2" t="s">
        <v>56</v>
      </c>
      <c r="AH2" s="2">
        <v>32.6357</v>
      </c>
      <c r="AI2" s="2">
        <v>-85.295720000000003</v>
      </c>
      <c r="AJ2" s="5">
        <v>34905</v>
      </c>
      <c r="AK2" s="5">
        <v>35271</v>
      </c>
      <c r="AL2" s="7">
        <v>-0.22176506537099999</v>
      </c>
      <c r="AM2" s="7">
        <v>-0.30550196271969998</v>
      </c>
      <c r="AN2" s="7">
        <v>3.3660000000000001</v>
      </c>
      <c r="AO2" s="7">
        <v>3.2050000000000001</v>
      </c>
      <c r="AP2" s="7">
        <v>3.218</v>
      </c>
      <c r="AQ2" s="7">
        <v>1.931</v>
      </c>
      <c r="AR2" s="7">
        <v>1.7050000000000001</v>
      </c>
    </row>
    <row r="3" spans="1:44" x14ac:dyDescent="0.25">
      <c r="A3" s="4" t="s">
        <v>98</v>
      </c>
      <c r="B3" s="4" t="s">
        <v>8</v>
      </c>
      <c r="C3" s="2" t="s">
        <v>56</v>
      </c>
      <c r="D3" s="2">
        <v>32.6357</v>
      </c>
      <c r="E3" s="2">
        <v>-85.295720000000003</v>
      </c>
      <c r="F3" s="5">
        <v>34905</v>
      </c>
      <c r="G3" s="5">
        <v>35271</v>
      </c>
      <c r="H3" s="7">
        <v>-0.22176506537099999</v>
      </c>
      <c r="I3" s="7">
        <v>-0.30550196271969998</v>
      </c>
      <c r="J3" s="7">
        <v>3.3660000000000001</v>
      </c>
      <c r="K3" s="7">
        <v>3.2050000000000001</v>
      </c>
      <c r="L3" s="7">
        <v>3.218</v>
      </c>
      <c r="M3" s="7">
        <v>1.931</v>
      </c>
      <c r="N3" s="7">
        <v>1.7050000000000001</v>
      </c>
      <c r="P3" s="4" t="s">
        <v>97</v>
      </c>
      <c r="Q3" s="4" t="s">
        <v>9</v>
      </c>
      <c r="R3" s="2" t="s">
        <v>57</v>
      </c>
      <c r="S3" s="2">
        <v>35.426079999999999</v>
      </c>
      <c r="T3" s="4">
        <v>-114.28019999999999</v>
      </c>
      <c r="U3" s="5">
        <v>37377</v>
      </c>
      <c r="V3" s="5">
        <v>37742</v>
      </c>
      <c r="W3" s="7">
        <v>-0.26000654564379999</v>
      </c>
      <c r="X3" s="7">
        <v>-0.1929387065748</v>
      </c>
      <c r="Y3" s="7">
        <v>1.34</v>
      </c>
      <c r="Z3" s="7">
        <v>0.95399999999999996</v>
      </c>
      <c r="AA3" s="7">
        <v>1.427</v>
      </c>
      <c r="AB3" s="7">
        <v>0.94599999999999995</v>
      </c>
      <c r="AC3" s="7">
        <v>0.85799999999999998</v>
      </c>
      <c r="AD3" s="9">
        <f t="shared" ref="AD3:AD29" si="0">X3-W3</f>
        <v>6.706783906899999E-2</v>
      </c>
      <c r="AE3" s="4" t="s">
        <v>98</v>
      </c>
      <c r="AF3" s="4" t="s">
        <v>10</v>
      </c>
      <c r="AG3" s="2" t="s">
        <v>57</v>
      </c>
      <c r="AH3" s="2">
        <v>35.413690000000003</v>
      </c>
      <c r="AI3" s="2" t="s">
        <v>58</v>
      </c>
      <c r="AJ3" s="5">
        <v>37377</v>
      </c>
      <c r="AK3" s="5">
        <v>37742</v>
      </c>
      <c r="AL3" s="7">
        <v>-0.26000654564379999</v>
      </c>
      <c r="AM3" s="7">
        <v>-0.1929387065748</v>
      </c>
      <c r="AN3" s="7">
        <v>1.304</v>
      </c>
      <c r="AO3" s="7">
        <v>1.0549999999999999</v>
      </c>
      <c r="AP3" s="7">
        <v>1.0389999999999999</v>
      </c>
      <c r="AQ3" s="7">
        <v>0.78900000000000003</v>
      </c>
      <c r="AR3" s="7">
        <v>0.85299999999999998</v>
      </c>
    </row>
    <row r="4" spans="1:44" x14ac:dyDescent="0.25">
      <c r="A4" s="4" t="s">
        <v>97</v>
      </c>
      <c r="B4" s="4" t="s">
        <v>9</v>
      </c>
      <c r="C4" s="2" t="s">
        <v>57</v>
      </c>
      <c r="D4" s="2">
        <v>35.426079999999999</v>
      </c>
      <c r="E4" s="4">
        <v>-114.28019999999999</v>
      </c>
      <c r="F4" s="5">
        <v>37377</v>
      </c>
      <c r="G4" s="5">
        <v>37742</v>
      </c>
      <c r="H4" s="7">
        <v>-0.26000654564379999</v>
      </c>
      <c r="I4" s="7">
        <v>-0.1929387065748</v>
      </c>
      <c r="J4" s="7">
        <v>1.34</v>
      </c>
      <c r="K4" s="7">
        <v>0.95399999999999996</v>
      </c>
      <c r="L4" s="7">
        <v>1.427</v>
      </c>
      <c r="M4" s="7">
        <v>0.94599999999999995</v>
      </c>
      <c r="N4" s="7">
        <v>0.85799999999999998</v>
      </c>
      <c r="P4" s="4" t="s">
        <v>97</v>
      </c>
      <c r="Q4" s="4" t="s">
        <v>11</v>
      </c>
      <c r="R4" s="2" t="s">
        <v>59</v>
      </c>
      <c r="S4" s="2">
        <v>38.697899999999997</v>
      </c>
      <c r="T4" s="4">
        <v>-108.02639000000001</v>
      </c>
      <c r="U4" s="5">
        <v>34554</v>
      </c>
      <c r="V4" s="5">
        <v>34821</v>
      </c>
      <c r="W4" s="7">
        <v>-9.0548317039599993E-2</v>
      </c>
      <c r="X4" s="7">
        <v>-4.4590176765299999E-2</v>
      </c>
      <c r="Y4" s="7">
        <v>3.0960000000000001</v>
      </c>
      <c r="Z4" s="7">
        <v>2.3149999999999999</v>
      </c>
      <c r="AA4" s="7">
        <v>2.0859999999999999</v>
      </c>
      <c r="AB4" s="7">
        <v>1.913</v>
      </c>
      <c r="AC4" s="7">
        <v>1.81</v>
      </c>
      <c r="AD4" s="9">
        <f t="shared" si="0"/>
        <v>4.5958140274299994E-2</v>
      </c>
      <c r="AE4" s="4" t="s">
        <v>98</v>
      </c>
      <c r="AF4" s="4" t="s">
        <v>20</v>
      </c>
      <c r="AG4" s="2" t="s">
        <v>68</v>
      </c>
      <c r="AH4" s="4">
        <v>46.025930000000002</v>
      </c>
      <c r="AI4" s="2" t="s">
        <v>69</v>
      </c>
      <c r="AJ4" s="5">
        <v>34235</v>
      </c>
      <c r="AK4" s="5">
        <v>34574</v>
      </c>
      <c r="AL4" s="7">
        <v>-4.1027670799999999E-3</v>
      </c>
      <c r="AM4" s="7">
        <v>-0.14522076517659999</v>
      </c>
      <c r="AN4" s="7">
        <v>2.661</v>
      </c>
      <c r="AO4" s="7">
        <v>2.3650000000000002</v>
      </c>
      <c r="AP4" s="7">
        <v>2.2429999999999999</v>
      </c>
      <c r="AQ4" s="8" t="s">
        <v>99</v>
      </c>
      <c r="AR4" s="8" t="s">
        <v>99</v>
      </c>
    </row>
    <row r="5" spans="1:44" x14ac:dyDescent="0.25">
      <c r="A5" s="4" t="s">
        <v>98</v>
      </c>
      <c r="B5" s="4" t="s">
        <v>10</v>
      </c>
      <c r="C5" s="2" t="s">
        <v>57</v>
      </c>
      <c r="D5" s="2">
        <v>35.413690000000003</v>
      </c>
      <c r="E5" s="2" t="s">
        <v>58</v>
      </c>
      <c r="F5" s="5">
        <v>37377</v>
      </c>
      <c r="G5" s="5">
        <v>37742</v>
      </c>
      <c r="H5" s="7">
        <v>-0.26000654564379999</v>
      </c>
      <c r="I5" s="7">
        <v>-0.1929387065748</v>
      </c>
      <c r="J5" s="7">
        <v>1.304</v>
      </c>
      <c r="K5" s="7">
        <v>1.0549999999999999</v>
      </c>
      <c r="L5" s="7">
        <v>1.0389999999999999</v>
      </c>
      <c r="M5" s="7">
        <v>0.78900000000000003</v>
      </c>
      <c r="N5" s="7">
        <v>0.85299999999999998</v>
      </c>
      <c r="P5" s="4" t="s">
        <v>97</v>
      </c>
      <c r="Q5" s="4" t="s">
        <v>12</v>
      </c>
      <c r="R5" s="2" t="s">
        <v>60</v>
      </c>
      <c r="S5" s="2">
        <v>41.394100000000002</v>
      </c>
      <c r="T5" s="4">
        <v>-72.02731</v>
      </c>
      <c r="U5" s="5">
        <v>34354</v>
      </c>
      <c r="V5" s="5">
        <v>34719</v>
      </c>
      <c r="W5" s="7">
        <v>-8.2631651714100002E-2</v>
      </c>
      <c r="X5" s="7">
        <v>-0.29184954454419998</v>
      </c>
      <c r="Y5" s="7">
        <v>2.9630000000000001</v>
      </c>
      <c r="Z5" s="7">
        <v>1.758</v>
      </c>
      <c r="AA5" s="7">
        <v>1.5389999999999999</v>
      </c>
      <c r="AB5" s="7">
        <v>1.2809999999999999</v>
      </c>
      <c r="AC5" s="7">
        <v>1.141</v>
      </c>
      <c r="AD5" s="9">
        <f t="shared" si="0"/>
        <v>-0.20921789283009998</v>
      </c>
      <c r="AE5" s="4" t="s">
        <v>98</v>
      </c>
      <c r="AF5" s="4" t="s">
        <v>22</v>
      </c>
      <c r="AG5" s="2" t="s">
        <v>68</v>
      </c>
      <c r="AH5" s="2">
        <v>47.461239999999997</v>
      </c>
      <c r="AI5" s="4">
        <v>-94.912000000000006</v>
      </c>
      <c r="AJ5" s="5">
        <v>34226</v>
      </c>
      <c r="AK5" s="5">
        <v>34591</v>
      </c>
      <c r="AL5" s="7">
        <v>-4.1027670799999999E-3</v>
      </c>
      <c r="AM5" s="7">
        <v>-0.14522076517659999</v>
      </c>
      <c r="AN5" s="7">
        <v>2.3809999999999998</v>
      </c>
      <c r="AO5" s="7">
        <v>2.024</v>
      </c>
      <c r="AP5" s="7">
        <v>1.746</v>
      </c>
      <c r="AQ5" s="7">
        <v>1.653</v>
      </c>
      <c r="AR5" s="7">
        <v>1.7050000000000001</v>
      </c>
    </row>
    <row r="6" spans="1:44" x14ac:dyDescent="0.25">
      <c r="A6" s="4" t="s">
        <v>97</v>
      </c>
      <c r="B6" s="4" t="s">
        <v>11</v>
      </c>
      <c r="C6" s="2" t="s">
        <v>59</v>
      </c>
      <c r="D6" s="2">
        <v>38.697899999999997</v>
      </c>
      <c r="E6" s="4">
        <v>-108.02639000000001</v>
      </c>
      <c r="F6" s="5">
        <v>34554</v>
      </c>
      <c r="G6" s="5">
        <v>34821</v>
      </c>
      <c r="H6" s="7">
        <v>-9.0548317039599993E-2</v>
      </c>
      <c r="I6" s="7">
        <v>-4.4590176765299999E-2</v>
      </c>
      <c r="J6" s="7">
        <v>3.0960000000000001</v>
      </c>
      <c r="K6" s="7">
        <v>2.3149999999999999</v>
      </c>
      <c r="L6" s="7">
        <v>2.0859999999999999</v>
      </c>
      <c r="M6" s="7">
        <v>1.913</v>
      </c>
      <c r="N6" s="7">
        <v>1.81</v>
      </c>
      <c r="P6" s="4" t="s">
        <v>97</v>
      </c>
      <c r="Q6" s="4" t="s">
        <v>13</v>
      </c>
      <c r="R6" s="2" t="s">
        <v>61</v>
      </c>
      <c r="S6" s="2">
        <v>38.785269999999997</v>
      </c>
      <c r="T6" s="4">
        <v>-75.438739999999996</v>
      </c>
      <c r="U6" s="5">
        <v>35021</v>
      </c>
      <c r="V6" s="5">
        <v>35329</v>
      </c>
      <c r="W6" s="7">
        <v>-6.7850807134000003E-3</v>
      </c>
      <c r="X6" s="7">
        <v>-0.1129123842377</v>
      </c>
      <c r="Y6" s="7">
        <v>1.915</v>
      </c>
      <c r="Z6" s="7">
        <v>1.6160000000000001</v>
      </c>
      <c r="AA6" s="7">
        <v>1.6619999999999999</v>
      </c>
      <c r="AB6" s="7">
        <v>1.4430000000000001</v>
      </c>
      <c r="AC6" s="7">
        <v>1.3520000000000001</v>
      </c>
      <c r="AD6" s="9">
        <f t="shared" si="0"/>
        <v>-0.1061273035243</v>
      </c>
      <c r="AE6" s="4" t="s">
        <v>98</v>
      </c>
      <c r="AF6" s="4" t="s">
        <v>24</v>
      </c>
      <c r="AG6" s="2" t="s">
        <v>70</v>
      </c>
      <c r="AH6" s="2">
        <v>31.70185</v>
      </c>
      <c r="AI6" s="2" t="s">
        <v>71</v>
      </c>
      <c r="AJ6" s="5">
        <v>34900</v>
      </c>
      <c r="AK6" s="5">
        <v>35266</v>
      </c>
      <c r="AL6" s="7">
        <v>-0.22859167842129999</v>
      </c>
      <c r="AM6" s="7">
        <v>-0.28568706531139998</v>
      </c>
      <c r="AN6" s="7">
        <v>3.0659999999999998</v>
      </c>
      <c r="AO6" s="7">
        <v>2.2120000000000002</v>
      </c>
      <c r="AP6" s="7">
        <v>1.849</v>
      </c>
      <c r="AQ6" s="7">
        <v>1.6439999999999999</v>
      </c>
      <c r="AR6" s="7">
        <v>1.5920000000000001</v>
      </c>
    </row>
    <row r="7" spans="1:44" x14ac:dyDescent="0.25">
      <c r="A7" s="4" t="s">
        <v>97</v>
      </c>
      <c r="B7" s="4" t="s">
        <v>12</v>
      </c>
      <c r="C7" s="2" t="s">
        <v>60</v>
      </c>
      <c r="D7" s="2">
        <v>41.394100000000002</v>
      </c>
      <c r="E7" s="4">
        <v>-72.02731</v>
      </c>
      <c r="F7" s="5">
        <v>34354</v>
      </c>
      <c r="G7" s="5">
        <v>34719</v>
      </c>
      <c r="H7" s="7">
        <v>-8.2631651714100002E-2</v>
      </c>
      <c r="I7" s="7">
        <v>-0.29184954454419998</v>
      </c>
      <c r="J7" s="7">
        <v>2.9630000000000001</v>
      </c>
      <c r="K7" s="7">
        <v>1.758</v>
      </c>
      <c r="L7" s="7">
        <v>1.5389999999999999</v>
      </c>
      <c r="M7" s="7">
        <v>1.2809999999999999</v>
      </c>
      <c r="N7" s="7">
        <v>1.141</v>
      </c>
      <c r="P7" s="4" t="s">
        <v>97</v>
      </c>
      <c r="Q7" s="4" t="s">
        <v>14</v>
      </c>
      <c r="R7" s="2" t="s">
        <v>62</v>
      </c>
      <c r="S7" s="2">
        <v>32.615409999999997</v>
      </c>
      <c r="T7" s="4">
        <v>-83.699920000000006</v>
      </c>
      <c r="U7" s="5">
        <v>35716</v>
      </c>
      <c r="V7" s="5">
        <v>36116</v>
      </c>
      <c r="W7" s="7">
        <v>-7.6943142300800002E-2</v>
      </c>
      <c r="X7" s="7">
        <v>-0.15441199649779999</v>
      </c>
      <c r="Y7" s="7">
        <v>2.0409999999999999</v>
      </c>
      <c r="Z7" s="7">
        <v>1.4650000000000001</v>
      </c>
      <c r="AA7" s="7">
        <v>1.2030000000000001</v>
      </c>
      <c r="AB7" s="7">
        <v>0.86199999999999999</v>
      </c>
      <c r="AC7" s="7">
        <v>0.77</v>
      </c>
      <c r="AD7" s="9">
        <f t="shared" si="0"/>
        <v>-7.7468854196999989E-2</v>
      </c>
      <c r="AE7" s="4" t="s">
        <v>98</v>
      </c>
      <c r="AF7" s="4" t="s">
        <v>26</v>
      </c>
      <c r="AG7" s="2" t="s">
        <v>72</v>
      </c>
      <c r="AH7" s="2">
        <v>46.307589999999998</v>
      </c>
      <c r="AI7" s="2">
        <v>-109.12174</v>
      </c>
      <c r="AJ7" s="5">
        <v>34288</v>
      </c>
      <c r="AK7" s="5">
        <v>34653</v>
      </c>
      <c r="AL7" s="7">
        <v>-5.0120823278300003E-2</v>
      </c>
      <c r="AM7" s="7">
        <v>-0.15469697874749999</v>
      </c>
      <c r="AN7" s="7">
        <v>2.2730000000000001</v>
      </c>
      <c r="AO7" s="7">
        <v>1.9950000000000001</v>
      </c>
      <c r="AP7" s="7">
        <v>1.837</v>
      </c>
      <c r="AQ7" s="7">
        <v>1.659</v>
      </c>
      <c r="AR7" s="7">
        <v>1.5049999999999999</v>
      </c>
    </row>
    <row r="8" spans="1:44" x14ac:dyDescent="0.25">
      <c r="A8" s="4" t="s">
        <v>97</v>
      </c>
      <c r="B8" s="4" t="s">
        <v>13</v>
      </c>
      <c r="C8" s="2" t="s">
        <v>61</v>
      </c>
      <c r="D8" s="2">
        <v>38.785269999999997</v>
      </c>
      <c r="E8" s="4">
        <v>-75.438739999999996</v>
      </c>
      <c r="F8" s="5">
        <v>35021</v>
      </c>
      <c r="G8" s="5">
        <v>35329</v>
      </c>
      <c r="H8" s="7">
        <v>-6.7850807134000003E-3</v>
      </c>
      <c r="I8" s="7">
        <v>-0.1129123842377</v>
      </c>
      <c r="J8" s="7">
        <v>1.915</v>
      </c>
      <c r="K8" s="7">
        <v>1.6160000000000001</v>
      </c>
      <c r="L8" s="7">
        <v>1.6619999999999999</v>
      </c>
      <c r="M8" s="7">
        <v>1.4430000000000001</v>
      </c>
      <c r="N8" s="7">
        <v>1.3520000000000001</v>
      </c>
      <c r="P8" s="4" t="s">
        <v>97</v>
      </c>
      <c r="Q8" s="4" t="s">
        <v>15</v>
      </c>
      <c r="R8" s="2" t="s">
        <v>102</v>
      </c>
      <c r="S8" s="2">
        <v>34.403559999999999</v>
      </c>
      <c r="T8" s="4">
        <v>-84.004999999999995</v>
      </c>
      <c r="U8" s="5">
        <v>35087</v>
      </c>
      <c r="V8" s="5">
        <v>35347</v>
      </c>
      <c r="W8" s="7">
        <v>-0.26543941284860001</v>
      </c>
      <c r="X8" s="7">
        <v>-0.3198558897953</v>
      </c>
      <c r="Y8" s="7">
        <v>3.383</v>
      </c>
      <c r="Z8" s="7">
        <v>2.1960000000000002</v>
      </c>
      <c r="AA8" s="7">
        <v>1.994</v>
      </c>
      <c r="AB8" s="7">
        <v>1.3480000000000001</v>
      </c>
      <c r="AC8" s="7">
        <v>1.179</v>
      </c>
      <c r="AD8" s="9">
        <f t="shared" si="0"/>
        <v>-5.4416476946699988E-2</v>
      </c>
      <c r="AE8" s="4" t="s">
        <v>98</v>
      </c>
      <c r="AF8" s="4" t="s">
        <v>31</v>
      </c>
      <c r="AG8" s="2" t="s">
        <v>76</v>
      </c>
      <c r="AH8" s="2">
        <v>40.180999999999997</v>
      </c>
      <c r="AI8" s="2" t="s">
        <v>78</v>
      </c>
      <c r="AJ8" s="5">
        <v>37622</v>
      </c>
      <c r="AK8" s="5">
        <v>37986</v>
      </c>
      <c r="AL8" s="7">
        <v>-8.8993954504499997E-2</v>
      </c>
      <c r="AM8" s="7">
        <v>-0.1476749277669</v>
      </c>
      <c r="AN8" s="7">
        <v>1.768</v>
      </c>
      <c r="AO8" s="7">
        <v>1.2290000000000001</v>
      </c>
      <c r="AP8" s="7">
        <v>1.0289999999999999</v>
      </c>
      <c r="AQ8" s="7">
        <v>0.875</v>
      </c>
      <c r="AR8" s="7">
        <v>0.88800000000000001</v>
      </c>
    </row>
    <row r="9" spans="1:44" x14ac:dyDescent="0.25">
      <c r="A9" s="4" t="s">
        <v>97</v>
      </c>
      <c r="B9" s="4" t="s">
        <v>14</v>
      </c>
      <c r="C9" s="2" t="s">
        <v>62</v>
      </c>
      <c r="D9" s="2">
        <v>32.615409999999997</v>
      </c>
      <c r="E9" s="4">
        <v>-83.699920000000006</v>
      </c>
      <c r="F9" s="5">
        <v>35716</v>
      </c>
      <c r="G9" s="5">
        <v>36116</v>
      </c>
      <c r="H9" s="7">
        <v>-7.6943142300800002E-2</v>
      </c>
      <c r="I9" s="7">
        <v>-0.15441199649779999</v>
      </c>
      <c r="J9" s="7">
        <v>2.0409999999999999</v>
      </c>
      <c r="K9" s="7">
        <v>1.4650000000000001</v>
      </c>
      <c r="L9" s="7">
        <v>1.2030000000000001</v>
      </c>
      <c r="M9" s="7">
        <v>0.86199999999999999</v>
      </c>
      <c r="N9" s="7">
        <v>0.77</v>
      </c>
      <c r="P9" s="4" t="s">
        <v>97</v>
      </c>
      <c r="Q9" s="4" t="s">
        <v>16</v>
      </c>
      <c r="R9" s="2" t="s">
        <v>63</v>
      </c>
      <c r="S9" s="2">
        <v>43.681919999999998</v>
      </c>
      <c r="T9" s="4">
        <v>-112.11765</v>
      </c>
      <c r="U9" s="5">
        <v>34414</v>
      </c>
      <c r="V9" s="5">
        <v>34778</v>
      </c>
      <c r="W9" s="7">
        <v>-6.2871075735000002E-3</v>
      </c>
      <c r="X9" s="7">
        <v>-0.12666549881780001</v>
      </c>
      <c r="Y9" s="7">
        <v>3.1629999999999998</v>
      </c>
      <c r="Z9" s="7">
        <v>1.925</v>
      </c>
      <c r="AA9" s="7">
        <v>1.788</v>
      </c>
      <c r="AB9" s="8" t="s">
        <v>99</v>
      </c>
      <c r="AC9" s="8" t="s">
        <v>99</v>
      </c>
      <c r="AD9" s="9">
        <f t="shared" si="0"/>
        <v>-0.12037839124430001</v>
      </c>
      <c r="AE9" s="4" t="s">
        <v>98</v>
      </c>
      <c r="AF9" s="4" t="s">
        <v>32</v>
      </c>
      <c r="AG9" s="2" t="s">
        <v>76</v>
      </c>
      <c r="AH9" s="2">
        <v>40.177799999999998</v>
      </c>
      <c r="AI9" s="2">
        <v>-74.519109999999998</v>
      </c>
      <c r="AJ9" s="5">
        <v>37289</v>
      </c>
      <c r="AK9" s="5">
        <v>37654</v>
      </c>
      <c r="AL9" s="7">
        <v>-8.8993954504499997E-2</v>
      </c>
      <c r="AM9" s="7">
        <v>-0.1476749277669</v>
      </c>
      <c r="AN9" s="7">
        <v>1.621</v>
      </c>
      <c r="AO9" s="7">
        <v>1.0580000000000001</v>
      </c>
      <c r="AP9" s="7">
        <v>1.087</v>
      </c>
      <c r="AQ9" s="7">
        <v>0.96299999999999997</v>
      </c>
      <c r="AR9" s="7">
        <v>0.93200000000000005</v>
      </c>
    </row>
    <row r="10" spans="1:44" x14ac:dyDescent="0.25">
      <c r="A10" s="4" t="s">
        <v>97</v>
      </c>
      <c r="B10" s="4" t="s">
        <v>15</v>
      </c>
      <c r="C10" s="2" t="s">
        <v>102</v>
      </c>
      <c r="D10" s="2">
        <v>34.403559999999999</v>
      </c>
      <c r="E10" s="4">
        <v>-84.004999999999995</v>
      </c>
      <c r="F10" s="5">
        <v>35087</v>
      </c>
      <c r="G10" s="5">
        <v>35347</v>
      </c>
      <c r="H10" s="7">
        <v>-0.26543941284860001</v>
      </c>
      <c r="I10" s="7">
        <v>-0.3198558897953</v>
      </c>
      <c r="J10" s="7">
        <v>3.383</v>
      </c>
      <c r="K10" s="7">
        <v>2.1960000000000002</v>
      </c>
      <c r="L10" s="7">
        <v>1.994</v>
      </c>
      <c r="M10" s="7">
        <v>1.3480000000000001</v>
      </c>
      <c r="N10" s="7">
        <v>1.179</v>
      </c>
      <c r="P10" s="4" t="s">
        <v>97</v>
      </c>
      <c r="Q10" s="4" t="s">
        <v>17</v>
      </c>
      <c r="R10" s="2" t="s">
        <v>64</v>
      </c>
      <c r="S10" s="2">
        <v>44.573529999999998</v>
      </c>
      <c r="T10" s="2">
        <v>-70.29562</v>
      </c>
      <c r="U10" s="5">
        <v>34335</v>
      </c>
      <c r="V10" s="5">
        <v>34699</v>
      </c>
      <c r="W10" s="7">
        <v>-0.12565583529679999</v>
      </c>
      <c r="X10" s="7">
        <v>-0.2931662714255</v>
      </c>
      <c r="Y10" s="7">
        <v>3.0640000000000001</v>
      </c>
      <c r="Z10" s="7">
        <v>2.3050000000000002</v>
      </c>
      <c r="AA10" s="7">
        <v>2.0649999999999999</v>
      </c>
      <c r="AB10" s="7">
        <v>1.4770000000000001</v>
      </c>
      <c r="AC10" s="7">
        <v>1.333</v>
      </c>
      <c r="AD10" s="9">
        <f t="shared" si="0"/>
        <v>-0.16751043612870001</v>
      </c>
      <c r="AE10" s="4" t="s">
        <v>98</v>
      </c>
      <c r="AF10" s="4" t="s">
        <v>33</v>
      </c>
      <c r="AG10" s="2" t="s">
        <v>76</v>
      </c>
      <c r="AH10" s="2">
        <v>40.176670000000001</v>
      </c>
      <c r="AI10" s="2">
        <v>-74.531300000000002</v>
      </c>
      <c r="AJ10" s="5">
        <v>37622</v>
      </c>
      <c r="AK10" s="5">
        <v>37986</v>
      </c>
      <c r="AL10" s="7">
        <v>-8.8993954504499997E-2</v>
      </c>
      <c r="AM10" s="7">
        <v>-0.1476749277669</v>
      </c>
      <c r="AN10" s="7">
        <v>1.847</v>
      </c>
      <c r="AO10" s="7">
        <v>1.0840000000000001</v>
      </c>
      <c r="AP10" s="7">
        <v>0.877</v>
      </c>
      <c r="AQ10" s="8" t="s">
        <v>99</v>
      </c>
      <c r="AR10" s="8" t="s">
        <v>99</v>
      </c>
    </row>
    <row r="11" spans="1:44" x14ac:dyDescent="0.25">
      <c r="A11" s="4" t="s">
        <v>97</v>
      </c>
      <c r="B11" s="4" t="s">
        <v>16</v>
      </c>
      <c r="C11" s="2" t="s">
        <v>63</v>
      </c>
      <c r="D11" s="2">
        <v>43.681919999999998</v>
      </c>
      <c r="E11" s="4">
        <v>-112.11765</v>
      </c>
      <c r="F11" s="5">
        <v>34414</v>
      </c>
      <c r="G11" s="5">
        <v>34778</v>
      </c>
      <c r="H11" s="7">
        <v>-6.2871075735000002E-3</v>
      </c>
      <c r="I11" s="7">
        <v>-0.12666549881780001</v>
      </c>
      <c r="J11" s="7">
        <v>3.1629999999999998</v>
      </c>
      <c r="K11" s="7">
        <v>1.925</v>
      </c>
      <c r="L11" s="7">
        <v>1.788</v>
      </c>
      <c r="M11" s="8" t="s">
        <v>99</v>
      </c>
      <c r="N11" s="8" t="s">
        <v>99</v>
      </c>
      <c r="P11" s="4" t="s">
        <v>97</v>
      </c>
      <c r="Q11" s="4" t="s">
        <v>18</v>
      </c>
      <c r="R11" s="2" t="s">
        <v>65</v>
      </c>
      <c r="S11" s="4">
        <v>38.371580000000002</v>
      </c>
      <c r="T11" s="4">
        <v>-75.25976</v>
      </c>
      <c r="U11" s="5">
        <v>34832</v>
      </c>
      <c r="V11" s="5">
        <v>35198</v>
      </c>
      <c r="W11" s="7">
        <v>-0.1746067974685</v>
      </c>
      <c r="X11" s="7">
        <v>-9.5752125669699997E-2</v>
      </c>
      <c r="Y11" s="7">
        <v>2.883</v>
      </c>
      <c r="Z11" s="7">
        <v>2.1080000000000001</v>
      </c>
      <c r="AA11" s="7">
        <v>1.4590000000000001</v>
      </c>
      <c r="AB11" s="7">
        <v>1.3220000000000001</v>
      </c>
      <c r="AC11" s="7">
        <v>1.3879999999999999</v>
      </c>
      <c r="AD11" s="9">
        <f t="shared" si="0"/>
        <v>7.88546717988E-2</v>
      </c>
      <c r="AE11" s="4" t="s">
        <v>98</v>
      </c>
      <c r="AF11" s="4" t="s">
        <v>34</v>
      </c>
      <c r="AG11" s="2" t="s">
        <v>76</v>
      </c>
      <c r="AH11" s="2">
        <v>40.176859999999998</v>
      </c>
      <c r="AI11" s="2">
        <v>-74.535790000000006</v>
      </c>
      <c r="AJ11" s="5">
        <v>37422</v>
      </c>
      <c r="AK11" s="5">
        <v>37787</v>
      </c>
      <c r="AL11" s="7">
        <v>-8.8993954504499997E-2</v>
      </c>
      <c r="AM11" s="7">
        <v>-0.1476749277669</v>
      </c>
      <c r="AN11" s="7">
        <v>1.915</v>
      </c>
      <c r="AO11" s="7">
        <v>1.3839999999999999</v>
      </c>
      <c r="AP11" s="7">
        <v>1.3080000000000001</v>
      </c>
      <c r="AQ11" s="8" t="s">
        <v>99</v>
      </c>
      <c r="AR11" s="8" t="s">
        <v>99</v>
      </c>
    </row>
    <row r="12" spans="1:44" x14ac:dyDescent="0.25">
      <c r="A12" s="4" t="s">
        <v>97</v>
      </c>
      <c r="B12" s="4" t="s">
        <v>17</v>
      </c>
      <c r="C12" s="2" t="s">
        <v>64</v>
      </c>
      <c r="D12" s="2">
        <v>44.573529999999998</v>
      </c>
      <c r="E12" s="2">
        <v>-70.29562</v>
      </c>
      <c r="F12" s="5">
        <v>34335</v>
      </c>
      <c r="G12" s="5">
        <v>34699</v>
      </c>
      <c r="H12" s="7">
        <v>-0.12565583529679999</v>
      </c>
      <c r="I12" s="7">
        <v>-0.2931662714255</v>
      </c>
      <c r="J12" s="7">
        <v>3.0640000000000001</v>
      </c>
      <c r="K12" s="7">
        <v>2.3050000000000002</v>
      </c>
      <c r="L12" s="7">
        <v>2.0649999999999999</v>
      </c>
      <c r="M12" s="7">
        <v>1.4770000000000001</v>
      </c>
      <c r="N12" s="7">
        <v>1.333</v>
      </c>
      <c r="P12" s="4" t="s">
        <v>97</v>
      </c>
      <c r="Q12" s="4" t="s">
        <v>19</v>
      </c>
      <c r="R12" s="2" t="s">
        <v>66</v>
      </c>
      <c r="S12" s="2">
        <v>42.165379999999999</v>
      </c>
      <c r="T12" s="2" t="s">
        <v>67</v>
      </c>
      <c r="U12" s="5">
        <v>34352</v>
      </c>
      <c r="V12" s="5">
        <v>34666</v>
      </c>
      <c r="W12" s="7">
        <v>-0.17843610077470001</v>
      </c>
      <c r="X12" s="7">
        <v>-0.31257688217180002</v>
      </c>
      <c r="Y12" s="7">
        <v>3.8580000000000001</v>
      </c>
      <c r="Z12" s="7">
        <v>2.2730000000000001</v>
      </c>
      <c r="AA12" s="7">
        <v>1.9550000000000001</v>
      </c>
      <c r="AB12" s="7">
        <v>1.6120000000000001</v>
      </c>
      <c r="AC12" s="7">
        <v>1.5029999999999999</v>
      </c>
      <c r="AD12" s="9">
        <f t="shared" si="0"/>
        <v>-0.13414078139710001</v>
      </c>
      <c r="AE12" s="4" t="s">
        <v>98</v>
      </c>
      <c r="AF12" s="4" t="s">
        <v>35</v>
      </c>
      <c r="AG12" s="2" t="s">
        <v>76</v>
      </c>
      <c r="AH12" s="2">
        <v>40.179200000000002</v>
      </c>
      <c r="AI12" s="4">
        <v>-74.550319999999999</v>
      </c>
      <c r="AJ12" s="5">
        <v>37377</v>
      </c>
      <c r="AK12" s="5">
        <v>37742</v>
      </c>
      <c r="AL12" s="7">
        <v>-8.8993954504499997E-2</v>
      </c>
      <c r="AM12" s="7">
        <v>-0.1476749277669</v>
      </c>
      <c r="AN12" s="7">
        <v>1.7709999999999999</v>
      </c>
      <c r="AO12" s="7">
        <v>1.282</v>
      </c>
      <c r="AP12" s="7">
        <v>1.18</v>
      </c>
      <c r="AQ12" s="8" t="s">
        <v>99</v>
      </c>
      <c r="AR12" s="8" t="s">
        <v>99</v>
      </c>
    </row>
    <row r="13" spans="1:44" x14ac:dyDescent="0.25">
      <c r="A13" s="4" t="s">
        <v>97</v>
      </c>
      <c r="B13" s="4" t="s">
        <v>18</v>
      </c>
      <c r="C13" s="2" t="s">
        <v>65</v>
      </c>
      <c r="D13" s="4">
        <v>38.371580000000002</v>
      </c>
      <c r="E13" s="4">
        <v>-75.25976</v>
      </c>
      <c r="F13" s="5">
        <v>34832</v>
      </c>
      <c r="G13" s="5">
        <v>35198</v>
      </c>
      <c r="H13" s="7">
        <v>-0.1746067974685</v>
      </c>
      <c r="I13" s="7">
        <v>-9.5752125669699997E-2</v>
      </c>
      <c r="J13" s="7">
        <v>2.883</v>
      </c>
      <c r="K13" s="7">
        <v>2.1080000000000001</v>
      </c>
      <c r="L13" s="7">
        <v>1.4590000000000001</v>
      </c>
      <c r="M13" s="7">
        <v>1.3220000000000001</v>
      </c>
      <c r="N13" s="7">
        <v>1.3879999999999999</v>
      </c>
      <c r="P13" s="4" t="s">
        <v>97</v>
      </c>
      <c r="Q13" s="4" t="s">
        <v>21</v>
      </c>
      <c r="R13" s="2" t="s">
        <v>68</v>
      </c>
      <c r="S13" s="2">
        <v>46.677689999999998</v>
      </c>
      <c r="T13" s="4">
        <v>-95.670140000000004</v>
      </c>
      <c r="U13" s="5">
        <v>35156</v>
      </c>
      <c r="V13" s="5">
        <v>35520</v>
      </c>
      <c r="W13" s="7">
        <v>-4.1027670799999999E-3</v>
      </c>
      <c r="X13" s="7">
        <v>-0.14522076517659999</v>
      </c>
      <c r="Y13" s="7">
        <v>2.1920000000000002</v>
      </c>
      <c r="Z13" s="7">
        <v>1.901</v>
      </c>
      <c r="AA13" s="7">
        <v>1.494</v>
      </c>
      <c r="AB13" s="8" t="s">
        <v>99</v>
      </c>
      <c r="AC13" s="8" t="s">
        <v>99</v>
      </c>
      <c r="AD13" s="9">
        <f t="shared" si="0"/>
        <v>-0.14111799809659997</v>
      </c>
      <c r="AE13" s="4" t="s">
        <v>98</v>
      </c>
      <c r="AF13" s="4" t="s">
        <v>36</v>
      </c>
      <c r="AG13" s="2" t="s">
        <v>76</v>
      </c>
      <c r="AH13" s="2">
        <v>40.178420000000003</v>
      </c>
      <c r="AI13" s="2">
        <v>-74.548150000000007</v>
      </c>
      <c r="AJ13" s="5">
        <v>37670</v>
      </c>
      <c r="AK13" s="5">
        <v>38035</v>
      </c>
      <c r="AL13" s="7">
        <v>-8.8993954504499997E-2</v>
      </c>
      <c r="AM13" s="7">
        <v>-0.1476749277669</v>
      </c>
      <c r="AN13" s="7">
        <v>3.468</v>
      </c>
      <c r="AO13" s="7">
        <v>1.758</v>
      </c>
      <c r="AP13" s="7">
        <v>1.087</v>
      </c>
      <c r="AQ13" s="8" t="s">
        <v>99</v>
      </c>
      <c r="AR13" s="8" t="s">
        <v>99</v>
      </c>
    </row>
    <row r="14" spans="1:44" x14ac:dyDescent="0.25">
      <c r="A14" s="4" t="s">
        <v>97</v>
      </c>
      <c r="B14" s="4" t="s">
        <v>19</v>
      </c>
      <c r="C14" s="2" t="s">
        <v>66</v>
      </c>
      <c r="D14" s="2">
        <v>42.165379999999999</v>
      </c>
      <c r="E14" s="2" t="s">
        <v>67</v>
      </c>
      <c r="F14" s="5">
        <v>34352</v>
      </c>
      <c r="G14" s="5">
        <v>34666</v>
      </c>
      <c r="H14" s="7">
        <v>-0.17843610077470001</v>
      </c>
      <c r="I14" s="7">
        <v>-0.31257688217180002</v>
      </c>
      <c r="J14" s="7">
        <v>3.8580000000000001</v>
      </c>
      <c r="K14" s="7">
        <v>2.2730000000000001</v>
      </c>
      <c r="L14" s="7">
        <v>1.9550000000000001</v>
      </c>
      <c r="M14" s="7">
        <v>1.6120000000000001</v>
      </c>
      <c r="N14" s="7">
        <v>1.5029999999999999</v>
      </c>
      <c r="P14" s="4" t="s">
        <v>97</v>
      </c>
      <c r="Q14" s="4" t="s">
        <v>23</v>
      </c>
      <c r="R14" s="2" t="s">
        <v>70</v>
      </c>
      <c r="S14" s="2">
        <v>33.055309999999999</v>
      </c>
      <c r="T14" s="4">
        <v>-89.568520000000007</v>
      </c>
      <c r="U14" s="5">
        <v>34898</v>
      </c>
      <c r="V14" s="5">
        <v>35264</v>
      </c>
      <c r="W14" s="7">
        <v>-0.22859167842129999</v>
      </c>
      <c r="X14" s="7">
        <v>-0.28568706531139998</v>
      </c>
      <c r="Y14" s="7">
        <v>3.278</v>
      </c>
      <c r="Z14" s="7">
        <v>2.621</v>
      </c>
      <c r="AA14" s="7">
        <v>2.298</v>
      </c>
      <c r="AB14" s="7">
        <v>1.9450000000000001</v>
      </c>
      <c r="AC14" s="7">
        <v>1.8240000000000001</v>
      </c>
      <c r="AD14" s="9">
        <f t="shared" si="0"/>
        <v>-5.7095386890099992E-2</v>
      </c>
      <c r="AE14" s="4" t="s">
        <v>98</v>
      </c>
      <c r="AF14" s="4" t="s">
        <v>37</v>
      </c>
      <c r="AG14" s="2" t="s">
        <v>76</v>
      </c>
      <c r="AH14" s="2">
        <v>40.178420000000003</v>
      </c>
      <c r="AI14" s="2" t="s">
        <v>79</v>
      </c>
      <c r="AJ14" s="5">
        <v>37598</v>
      </c>
      <c r="AK14" s="5">
        <v>37963</v>
      </c>
      <c r="AL14" s="7">
        <v>-8.8993954504499997E-2</v>
      </c>
      <c r="AM14" s="7">
        <v>-0.1476749277669</v>
      </c>
      <c r="AN14" s="7">
        <v>2.5379999999999998</v>
      </c>
      <c r="AO14" s="7">
        <v>1.3740000000000001</v>
      </c>
      <c r="AP14" s="7">
        <v>0.96599999999999997</v>
      </c>
      <c r="AQ14" s="8" t="s">
        <v>99</v>
      </c>
      <c r="AR14" s="8" t="s">
        <v>99</v>
      </c>
    </row>
    <row r="15" spans="1:44" x14ac:dyDescent="0.25">
      <c r="A15" s="4" t="s">
        <v>98</v>
      </c>
      <c r="B15" s="4" t="s">
        <v>20</v>
      </c>
      <c r="C15" s="2" t="s">
        <v>68</v>
      </c>
      <c r="D15" s="4">
        <v>46.025930000000002</v>
      </c>
      <c r="E15" s="2" t="s">
        <v>69</v>
      </c>
      <c r="F15" s="5">
        <v>34235</v>
      </c>
      <c r="G15" s="5">
        <v>34574</v>
      </c>
      <c r="H15" s="7">
        <v>-4.1027670799999999E-3</v>
      </c>
      <c r="I15" s="7">
        <v>-0.14522076517659999</v>
      </c>
      <c r="J15" s="7">
        <v>2.661</v>
      </c>
      <c r="K15" s="7">
        <v>2.3650000000000002</v>
      </c>
      <c r="L15" s="7">
        <v>2.2429999999999999</v>
      </c>
      <c r="M15" s="8" t="s">
        <v>99</v>
      </c>
      <c r="N15" s="8" t="s">
        <v>99</v>
      </c>
      <c r="P15" s="4" t="s">
        <v>97</v>
      </c>
      <c r="Q15" s="4" t="s">
        <v>25</v>
      </c>
      <c r="R15" s="2" t="s">
        <v>72</v>
      </c>
      <c r="S15" s="2">
        <v>47.397959999999998</v>
      </c>
      <c r="T15" s="4">
        <v>-111.55324</v>
      </c>
      <c r="U15" s="5">
        <v>37894</v>
      </c>
      <c r="V15" s="5">
        <v>38191</v>
      </c>
      <c r="W15" s="7">
        <v>-5.0120823278300003E-2</v>
      </c>
      <c r="X15" s="7">
        <v>-0.15469697874749999</v>
      </c>
      <c r="Y15" s="7">
        <v>1.897</v>
      </c>
      <c r="Z15" s="7">
        <v>1.448</v>
      </c>
      <c r="AA15" s="7">
        <v>1.2450000000000001</v>
      </c>
      <c r="AB15" s="8" t="s">
        <v>99</v>
      </c>
      <c r="AC15" s="8" t="s">
        <v>99</v>
      </c>
      <c r="AD15" s="9">
        <f t="shared" si="0"/>
        <v>-0.10457615546919999</v>
      </c>
      <c r="AE15" s="4" t="s">
        <v>98</v>
      </c>
      <c r="AF15" s="4" t="s">
        <v>38</v>
      </c>
      <c r="AG15" s="2" t="s">
        <v>76</v>
      </c>
      <c r="AH15" s="2">
        <v>40.176290000000002</v>
      </c>
      <c r="AI15" s="2">
        <v>-74.531549999999996</v>
      </c>
      <c r="AJ15" s="5">
        <v>37327</v>
      </c>
      <c r="AK15" s="5">
        <v>37692</v>
      </c>
      <c r="AL15" s="7">
        <v>-8.8993954504499997E-2</v>
      </c>
      <c r="AM15" s="7">
        <v>-0.1476749277669</v>
      </c>
      <c r="AN15" s="7">
        <v>2.0710000000000002</v>
      </c>
      <c r="AO15" s="7">
        <v>2.1339999999999999</v>
      </c>
      <c r="AP15" s="7">
        <v>2.1509999999999998</v>
      </c>
      <c r="AQ15" s="7">
        <v>1.542</v>
      </c>
      <c r="AR15" s="7">
        <v>1.4990000000000001</v>
      </c>
    </row>
    <row r="16" spans="1:44" x14ac:dyDescent="0.25">
      <c r="A16" s="4" t="s">
        <v>97</v>
      </c>
      <c r="B16" s="4" t="s">
        <v>21</v>
      </c>
      <c r="C16" s="2" t="s">
        <v>68</v>
      </c>
      <c r="D16" s="2">
        <v>46.677689999999998</v>
      </c>
      <c r="E16" s="4">
        <v>-95.670140000000004</v>
      </c>
      <c r="F16" s="5">
        <v>35156</v>
      </c>
      <c r="G16" s="5">
        <v>35520</v>
      </c>
      <c r="H16" s="7">
        <v>-4.1027670799999999E-3</v>
      </c>
      <c r="I16" s="7">
        <v>-0.14522076517659999</v>
      </c>
      <c r="J16" s="7">
        <v>2.1920000000000002</v>
      </c>
      <c r="K16" s="7">
        <v>1.901</v>
      </c>
      <c r="L16" s="7">
        <v>1.494</v>
      </c>
      <c r="M16" s="8" t="s">
        <v>99</v>
      </c>
      <c r="N16" s="8" t="s">
        <v>99</v>
      </c>
      <c r="P16" s="4" t="s">
        <v>97</v>
      </c>
      <c r="Q16" s="4" t="s">
        <v>27</v>
      </c>
      <c r="R16" s="2" t="s">
        <v>73</v>
      </c>
      <c r="S16" s="2">
        <v>40.05753</v>
      </c>
      <c r="T16" s="4">
        <v>-97.614279999999994</v>
      </c>
      <c r="U16" s="5">
        <v>34918</v>
      </c>
      <c r="V16" s="5">
        <v>35179</v>
      </c>
      <c r="W16" s="7">
        <v>-0.18726957735159999</v>
      </c>
      <c r="X16" s="7">
        <v>-8.4851400563699997E-2</v>
      </c>
      <c r="Y16" s="7">
        <v>1.7609999999999999</v>
      </c>
      <c r="Z16" s="7">
        <v>1.389</v>
      </c>
      <c r="AA16" s="7">
        <v>1.117</v>
      </c>
      <c r="AB16" s="8" t="s">
        <v>99</v>
      </c>
      <c r="AC16" s="8" t="s">
        <v>99</v>
      </c>
      <c r="AD16" s="9">
        <f t="shared" si="0"/>
        <v>0.10241817678789999</v>
      </c>
      <c r="AE16" s="4" t="s">
        <v>98</v>
      </c>
      <c r="AF16" s="4" t="s">
        <v>39</v>
      </c>
      <c r="AG16" s="2" t="s">
        <v>76</v>
      </c>
      <c r="AH16" s="2">
        <v>40.177590000000002</v>
      </c>
      <c r="AI16" s="2">
        <v>-74.517679999999999</v>
      </c>
      <c r="AJ16" s="5">
        <v>37400</v>
      </c>
      <c r="AK16" s="5">
        <v>37765</v>
      </c>
      <c r="AL16" s="7">
        <v>-8.8993954504499997E-2</v>
      </c>
      <c r="AM16" s="7">
        <v>-0.1476749277669</v>
      </c>
      <c r="AN16" s="7">
        <v>1.7609999999999999</v>
      </c>
      <c r="AO16" s="7">
        <v>1.1639999999999999</v>
      </c>
      <c r="AP16" s="7">
        <v>1.3149999999999999</v>
      </c>
      <c r="AQ16" s="8" t="s">
        <v>99</v>
      </c>
      <c r="AR16" s="8" t="s">
        <v>99</v>
      </c>
    </row>
    <row r="17" spans="1:44" x14ac:dyDescent="0.25">
      <c r="A17" s="4" t="s">
        <v>98</v>
      </c>
      <c r="B17" s="4" t="s">
        <v>22</v>
      </c>
      <c r="C17" s="2" t="s">
        <v>68</v>
      </c>
      <c r="D17" s="2">
        <v>47.461239999999997</v>
      </c>
      <c r="E17" s="4">
        <v>-94.912000000000006</v>
      </c>
      <c r="F17" s="5">
        <v>34226</v>
      </c>
      <c r="G17" s="5">
        <v>34591</v>
      </c>
      <c r="H17" s="7">
        <v>-4.1027670799999999E-3</v>
      </c>
      <c r="I17" s="7">
        <v>-0.14522076517659999</v>
      </c>
      <c r="J17" s="7">
        <v>2.3809999999999998</v>
      </c>
      <c r="K17" s="7">
        <v>2.024</v>
      </c>
      <c r="L17" s="7">
        <v>1.746</v>
      </c>
      <c r="M17" s="7">
        <v>1.653</v>
      </c>
      <c r="N17" s="7">
        <v>1.7050000000000001</v>
      </c>
      <c r="P17" s="4" t="s">
        <v>97</v>
      </c>
      <c r="Q17" s="4" t="s">
        <v>28</v>
      </c>
      <c r="R17" s="2" t="s">
        <v>74</v>
      </c>
      <c r="S17" s="2">
        <v>40.692590000000003</v>
      </c>
      <c r="T17" s="2">
        <v>-117.00224</v>
      </c>
      <c r="U17" s="5">
        <v>36526</v>
      </c>
      <c r="V17" s="5">
        <v>36891</v>
      </c>
      <c r="W17" s="7">
        <v>-8.8867219882799997E-2</v>
      </c>
      <c r="X17" s="7">
        <v>-0.10338473601669999</v>
      </c>
      <c r="Y17" s="7">
        <v>2.6629999999999998</v>
      </c>
      <c r="Z17" s="7">
        <v>1.915</v>
      </c>
      <c r="AA17" s="7">
        <v>1.4830000000000001</v>
      </c>
      <c r="AB17" s="7">
        <v>1.468</v>
      </c>
      <c r="AC17" s="7">
        <v>1.4930000000000001</v>
      </c>
      <c r="AD17" s="9">
        <f t="shared" si="0"/>
        <v>-1.4517516133899996E-2</v>
      </c>
      <c r="AE17" s="4" t="s">
        <v>98</v>
      </c>
      <c r="AF17" s="4" t="s">
        <v>45</v>
      </c>
      <c r="AG17" s="2" t="s">
        <v>86</v>
      </c>
      <c r="AH17" s="2">
        <v>44.771790000000003</v>
      </c>
      <c r="AI17" s="2">
        <v>-102.05531000000001</v>
      </c>
      <c r="AJ17" s="5">
        <v>34533</v>
      </c>
      <c r="AK17" s="5">
        <v>34876</v>
      </c>
      <c r="AL17" s="7">
        <v>-0.1905166592059</v>
      </c>
      <c r="AM17" s="7">
        <v>-0.12904811848680001</v>
      </c>
      <c r="AN17" s="7">
        <v>2.4620000000000002</v>
      </c>
      <c r="AO17" s="7">
        <v>2.226</v>
      </c>
      <c r="AP17" s="7">
        <v>2.0640000000000001</v>
      </c>
      <c r="AQ17" s="8" t="s">
        <v>99</v>
      </c>
      <c r="AR17" s="8" t="s">
        <v>99</v>
      </c>
    </row>
    <row r="18" spans="1:44" x14ac:dyDescent="0.25">
      <c r="A18" s="4" t="s">
        <v>97</v>
      </c>
      <c r="B18" s="4" t="s">
        <v>23</v>
      </c>
      <c r="C18" s="2" t="s">
        <v>70</v>
      </c>
      <c r="D18" s="2">
        <v>33.055309999999999</v>
      </c>
      <c r="E18" s="4">
        <v>-89.568520000000007</v>
      </c>
      <c r="F18" s="5">
        <v>34898</v>
      </c>
      <c r="G18" s="5">
        <v>35264</v>
      </c>
      <c r="H18" s="7">
        <v>-0.22859167842129999</v>
      </c>
      <c r="I18" s="7">
        <v>-0.28568706531139998</v>
      </c>
      <c r="J18" s="7">
        <v>3.278</v>
      </c>
      <c r="K18" s="7">
        <v>2.621</v>
      </c>
      <c r="L18" s="7">
        <v>2.298</v>
      </c>
      <c r="M18" s="7">
        <v>1.9450000000000001</v>
      </c>
      <c r="N18" s="7">
        <v>1.8240000000000001</v>
      </c>
      <c r="P18" s="4" t="s">
        <v>97</v>
      </c>
      <c r="Q18" s="4" t="s">
        <v>29</v>
      </c>
      <c r="R18" s="4" t="s">
        <v>75</v>
      </c>
      <c r="S18" s="2">
        <v>43.222410000000004</v>
      </c>
      <c r="T18" s="2">
        <v>-71.512870000000007</v>
      </c>
      <c r="U18" s="5">
        <v>34335</v>
      </c>
      <c r="V18" s="5">
        <v>34699</v>
      </c>
      <c r="W18" s="7">
        <v>-0.17496989850469999</v>
      </c>
      <c r="X18" s="7">
        <v>-0.27656238385359999</v>
      </c>
      <c r="Y18" s="7">
        <v>2.8119999999999998</v>
      </c>
      <c r="Z18" s="7">
        <v>1.9159999999999999</v>
      </c>
      <c r="AA18" s="7">
        <v>1.518</v>
      </c>
      <c r="AB18" s="7">
        <v>1.2330000000000001</v>
      </c>
      <c r="AC18" s="7">
        <v>1.159</v>
      </c>
      <c r="AD18" s="9">
        <f t="shared" si="0"/>
        <v>-0.1015924853489</v>
      </c>
      <c r="AE18" s="4" t="s">
        <v>98</v>
      </c>
      <c r="AF18" s="4" t="s">
        <v>46</v>
      </c>
      <c r="AG18" s="2" t="s">
        <v>88</v>
      </c>
      <c r="AH18" s="2">
        <v>28.510269999999998</v>
      </c>
      <c r="AI18" s="2" t="s">
        <v>89</v>
      </c>
      <c r="AJ18" s="5">
        <v>34303</v>
      </c>
      <c r="AK18" s="5">
        <v>34668</v>
      </c>
      <c r="AL18" s="7">
        <v>-0.1032313086083</v>
      </c>
      <c r="AM18" s="7">
        <v>3.6431098941299999E-3</v>
      </c>
      <c r="AN18" s="7">
        <v>2.87</v>
      </c>
      <c r="AO18" s="7">
        <v>2.3839999999999999</v>
      </c>
      <c r="AP18" s="7">
        <v>2.1179999999999999</v>
      </c>
      <c r="AQ18" s="7">
        <v>1.788</v>
      </c>
      <c r="AR18" s="7">
        <v>1.5820000000000001</v>
      </c>
    </row>
    <row r="19" spans="1:44" x14ac:dyDescent="0.25">
      <c r="A19" s="4" t="s">
        <v>98</v>
      </c>
      <c r="B19" s="4" t="s">
        <v>24</v>
      </c>
      <c r="C19" s="2" t="s">
        <v>70</v>
      </c>
      <c r="D19" s="2">
        <v>31.70185</v>
      </c>
      <c r="E19" s="2" t="s">
        <v>71</v>
      </c>
      <c r="F19" s="5">
        <v>34900</v>
      </c>
      <c r="G19" s="5">
        <v>35266</v>
      </c>
      <c r="H19" s="7">
        <v>-0.22859167842129999</v>
      </c>
      <c r="I19" s="7">
        <v>-0.28568706531139998</v>
      </c>
      <c r="J19" s="7">
        <v>3.0659999999999998</v>
      </c>
      <c r="K19" s="7">
        <v>2.2120000000000002</v>
      </c>
      <c r="L19" s="7">
        <v>1.849</v>
      </c>
      <c r="M19" s="7">
        <v>1.6439999999999999</v>
      </c>
      <c r="N19" s="7">
        <v>1.5920000000000001</v>
      </c>
      <c r="P19" s="4" t="s">
        <v>97</v>
      </c>
      <c r="Q19" s="4" t="s">
        <v>30</v>
      </c>
      <c r="R19" s="4" t="s">
        <v>76</v>
      </c>
      <c r="S19" s="2">
        <v>40.180100000000003</v>
      </c>
      <c r="T19" s="2" t="s">
        <v>77</v>
      </c>
      <c r="U19" s="5">
        <v>37622</v>
      </c>
      <c r="V19" s="5">
        <v>37986</v>
      </c>
      <c r="W19" s="7">
        <v>-8.8993954504499997E-2</v>
      </c>
      <c r="X19" s="7">
        <v>-0.1476749277669</v>
      </c>
      <c r="Y19" s="7">
        <v>2.149</v>
      </c>
      <c r="Z19" s="7">
        <v>1.3240000000000001</v>
      </c>
      <c r="AA19" s="7">
        <v>0.90500000000000003</v>
      </c>
      <c r="AB19" s="7">
        <v>0.84799999999999998</v>
      </c>
      <c r="AC19" s="7">
        <v>0.81799999999999995</v>
      </c>
      <c r="AD19" s="9">
        <f t="shared" si="0"/>
        <v>-5.8680973262400002E-2</v>
      </c>
      <c r="AE19" s="4" t="s">
        <v>98</v>
      </c>
      <c r="AF19" s="4" t="s">
        <v>48</v>
      </c>
      <c r="AG19" s="2" t="s">
        <v>88</v>
      </c>
      <c r="AH19" s="2">
        <v>34.538429999999998</v>
      </c>
      <c r="AI19" s="2">
        <v>-100.43508</v>
      </c>
      <c r="AJ19" s="5">
        <v>34317</v>
      </c>
      <c r="AK19" s="5">
        <v>34554</v>
      </c>
      <c r="AL19" s="7">
        <v>-0.1032313086083</v>
      </c>
      <c r="AM19" s="7">
        <v>3.6431098941299999E-3</v>
      </c>
      <c r="AN19" s="7">
        <v>2.7810000000000001</v>
      </c>
      <c r="AO19" s="7">
        <v>1.8380000000000001</v>
      </c>
      <c r="AP19" s="7">
        <v>1.659</v>
      </c>
      <c r="AQ19" s="7">
        <v>1.37</v>
      </c>
      <c r="AR19" s="7">
        <v>1.3069999999999999</v>
      </c>
    </row>
    <row r="20" spans="1:44" x14ac:dyDescent="0.25">
      <c r="A20" s="4" t="s">
        <v>97</v>
      </c>
      <c r="B20" s="4" t="s">
        <v>25</v>
      </c>
      <c r="C20" s="2" t="s">
        <v>72</v>
      </c>
      <c r="D20" s="2">
        <v>47.397959999999998</v>
      </c>
      <c r="E20" s="4">
        <v>-111.55324</v>
      </c>
      <c r="F20" s="5">
        <v>37894</v>
      </c>
      <c r="G20" s="5">
        <v>38191</v>
      </c>
      <c r="H20" s="7">
        <v>-5.0120823278300003E-2</v>
      </c>
      <c r="I20" s="7">
        <v>-0.15469697874749999</v>
      </c>
      <c r="J20" s="7">
        <v>1.897</v>
      </c>
      <c r="K20" s="7">
        <v>1.448</v>
      </c>
      <c r="L20" s="7">
        <v>1.2450000000000001</v>
      </c>
      <c r="M20" s="8" t="s">
        <v>99</v>
      </c>
      <c r="N20" s="8" t="s">
        <v>99</v>
      </c>
      <c r="P20" s="4" t="s">
        <v>97</v>
      </c>
      <c r="Q20" s="4" t="s">
        <v>40</v>
      </c>
      <c r="R20" s="2" t="s">
        <v>80</v>
      </c>
      <c r="S20" s="2">
        <v>32.63344</v>
      </c>
      <c r="T20" s="2">
        <v>-103.51940999999999</v>
      </c>
      <c r="U20" s="5">
        <v>34505</v>
      </c>
      <c r="V20" s="5">
        <v>34870</v>
      </c>
      <c r="W20" s="7">
        <v>-0.2031817989944</v>
      </c>
      <c r="X20" s="7">
        <v>-0.12781441348360001</v>
      </c>
      <c r="Y20" s="7">
        <v>2.0379999999999998</v>
      </c>
      <c r="Z20" s="7">
        <v>2.1720000000000002</v>
      </c>
      <c r="AA20" s="7">
        <v>2.3809999999999998</v>
      </c>
      <c r="AB20" s="7">
        <v>1.4059999999999999</v>
      </c>
      <c r="AC20" s="7">
        <v>1.196</v>
      </c>
      <c r="AD20" s="9">
        <f t="shared" si="0"/>
        <v>7.5367385510799995E-2</v>
      </c>
      <c r="AE20" s="4" t="s">
        <v>98</v>
      </c>
      <c r="AF20" s="4" t="s">
        <v>49</v>
      </c>
      <c r="AG20" s="2" t="s">
        <v>88</v>
      </c>
      <c r="AH20" s="2">
        <v>29.235939999999999</v>
      </c>
      <c r="AI20" s="2">
        <v>-98.253619999999998</v>
      </c>
      <c r="AJ20" s="5">
        <v>34359</v>
      </c>
      <c r="AK20" s="5">
        <v>34724</v>
      </c>
      <c r="AL20" s="7">
        <v>-0.1032313086083</v>
      </c>
      <c r="AM20" s="7">
        <v>3.6431098941299999E-3</v>
      </c>
      <c r="AN20" s="7">
        <v>2.3340000000000001</v>
      </c>
      <c r="AO20" s="7">
        <v>2.1869999999999998</v>
      </c>
      <c r="AP20" s="7">
        <v>2.4849999999999999</v>
      </c>
      <c r="AQ20" s="7">
        <v>2.0569999999999999</v>
      </c>
      <c r="AR20" s="7">
        <v>1.7929999999999999</v>
      </c>
    </row>
    <row r="21" spans="1:44" x14ac:dyDescent="0.25">
      <c r="A21" s="4" t="s">
        <v>98</v>
      </c>
      <c r="B21" s="4" t="s">
        <v>26</v>
      </c>
      <c r="C21" s="2" t="s">
        <v>72</v>
      </c>
      <c r="D21" s="2">
        <v>46.307589999999998</v>
      </c>
      <c r="E21" s="2">
        <v>-109.12174</v>
      </c>
      <c r="F21" s="5">
        <v>34288</v>
      </c>
      <c r="G21" s="5">
        <v>34653</v>
      </c>
      <c r="H21" s="7">
        <v>-5.0120823278300003E-2</v>
      </c>
      <c r="I21" s="7">
        <v>-0.15469697874749999</v>
      </c>
      <c r="J21" s="7">
        <v>2.2730000000000001</v>
      </c>
      <c r="K21" s="7">
        <v>1.9950000000000001</v>
      </c>
      <c r="L21" s="7">
        <v>1.837</v>
      </c>
      <c r="M21" s="7">
        <v>1.659</v>
      </c>
      <c r="N21" s="7">
        <v>1.5049999999999999</v>
      </c>
      <c r="P21" s="4" t="s">
        <v>97</v>
      </c>
      <c r="Q21" s="4" t="s">
        <v>41</v>
      </c>
      <c r="R21" s="2" t="s">
        <v>81</v>
      </c>
      <c r="S21" s="2">
        <v>43.35528</v>
      </c>
      <c r="T21" s="2">
        <v>-77.926659999999998</v>
      </c>
      <c r="U21" s="5">
        <v>37257</v>
      </c>
      <c r="V21" s="5">
        <v>37621</v>
      </c>
      <c r="W21" s="7">
        <v>-0.24331398709929999</v>
      </c>
      <c r="X21" s="7">
        <v>0.12974092611231999</v>
      </c>
      <c r="Y21" s="7">
        <v>1.857</v>
      </c>
      <c r="Z21" s="7">
        <v>1.59</v>
      </c>
      <c r="AA21" s="7">
        <v>1.4630000000000001</v>
      </c>
      <c r="AB21" s="7">
        <v>1.2410000000000001</v>
      </c>
      <c r="AC21" s="7">
        <v>1.2170000000000001</v>
      </c>
      <c r="AD21" s="9">
        <f t="shared" si="0"/>
        <v>0.37305491321161999</v>
      </c>
      <c r="AE21" s="4" t="s">
        <v>98</v>
      </c>
      <c r="AF21" s="4" t="s">
        <v>50</v>
      </c>
      <c r="AG21" s="2" t="s">
        <v>88</v>
      </c>
      <c r="AH21" s="2">
        <v>26.98349</v>
      </c>
      <c r="AI21" s="2" t="s">
        <v>90</v>
      </c>
      <c r="AJ21" s="6">
        <v>34309</v>
      </c>
      <c r="AK21" s="6">
        <v>34602</v>
      </c>
      <c r="AL21" s="7">
        <v>-0.1032313086083</v>
      </c>
      <c r="AM21" s="7">
        <v>3.6431098941299999E-3</v>
      </c>
      <c r="AN21" s="7">
        <v>2.903</v>
      </c>
      <c r="AO21" s="7">
        <v>2.7810000000000001</v>
      </c>
      <c r="AP21" s="7">
        <v>2.65</v>
      </c>
      <c r="AQ21" s="7">
        <v>2.1970000000000001</v>
      </c>
      <c r="AR21" s="7">
        <v>1.841</v>
      </c>
    </row>
    <row r="22" spans="1:44" x14ac:dyDescent="0.25">
      <c r="A22" s="4" t="s">
        <v>97</v>
      </c>
      <c r="B22" s="4" t="s">
        <v>27</v>
      </c>
      <c r="C22" s="2" t="s">
        <v>73</v>
      </c>
      <c r="D22" s="2">
        <v>40.05753</v>
      </c>
      <c r="E22" s="4">
        <v>-97.614279999999994</v>
      </c>
      <c r="F22" s="5">
        <v>34918</v>
      </c>
      <c r="G22" s="5">
        <v>35179</v>
      </c>
      <c r="H22" s="7">
        <v>-0.18726957735159999</v>
      </c>
      <c r="I22" s="7">
        <v>-8.4851400563699997E-2</v>
      </c>
      <c r="J22" s="7">
        <v>1.7609999999999999</v>
      </c>
      <c r="K22" s="7">
        <v>1.389</v>
      </c>
      <c r="L22" s="7">
        <v>1.117</v>
      </c>
      <c r="M22" s="8" t="s">
        <v>99</v>
      </c>
      <c r="N22" s="8" t="s">
        <v>99</v>
      </c>
      <c r="P22" s="4" t="s">
        <v>97</v>
      </c>
      <c r="Q22" s="4" t="s">
        <v>42</v>
      </c>
      <c r="R22" s="2" t="s">
        <v>82</v>
      </c>
      <c r="S22" s="2">
        <v>36.52984</v>
      </c>
      <c r="T22" s="2" t="s">
        <v>83</v>
      </c>
      <c r="U22" s="5">
        <v>34837</v>
      </c>
      <c r="V22" s="5">
        <v>35199</v>
      </c>
      <c r="W22" s="7">
        <v>-0.1069077656363</v>
      </c>
      <c r="X22" s="7">
        <v>-8.2781265959200004E-2</v>
      </c>
      <c r="Y22" s="7">
        <v>3.0910000000000002</v>
      </c>
      <c r="Z22" s="7">
        <v>2.0640000000000001</v>
      </c>
      <c r="AA22" s="7">
        <v>1.78</v>
      </c>
      <c r="AB22" s="7">
        <v>1.4339999999999999</v>
      </c>
      <c r="AC22" s="7">
        <v>1.506</v>
      </c>
      <c r="AD22" s="9">
        <f t="shared" si="0"/>
        <v>2.4126499677099997E-2</v>
      </c>
      <c r="AE22" s="4" t="s">
        <v>98</v>
      </c>
      <c r="AF22" s="4" t="s">
        <v>54</v>
      </c>
      <c r="AG22" s="2" t="s">
        <v>94</v>
      </c>
      <c r="AH22" s="2">
        <v>36.658769999999997</v>
      </c>
      <c r="AI22" s="2">
        <v>-79.365390000000005</v>
      </c>
      <c r="AJ22" s="5">
        <v>37465</v>
      </c>
      <c r="AK22" s="5">
        <v>37801</v>
      </c>
      <c r="AL22" s="7">
        <v>-0.1119735095812</v>
      </c>
      <c r="AM22" s="7">
        <v>-6.7575661608899995E-2</v>
      </c>
      <c r="AN22" s="7">
        <v>2.7850000000000001</v>
      </c>
      <c r="AO22" s="7">
        <v>2.319</v>
      </c>
      <c r="AP22" s="7">
        <v>2.4129999999999998</v>
      </c>
      <c r="AQ22" s="7">
        <v>2.2290000000000001</v>
      </c>
      <c r="AR22" s="7">
        <v>2.1429999999999998</v>
      </c>
    </row>
    <row r="23" spans="1:44" x14ac:dyDescent="0.25">
      <c r="A23" s="4" t="s">
        <v>97</v>
      </c>
      <c r="B23" s="4" t="s">
        <v>28</v>
      </c>
      <c r="C23" s="2" t="s">
        <v>74</v>
      </c>
      <c r="D23" s="2">
        <v>40.692590000000003</v>
      </c>
      <c r="E23" s="2">
        <v>-117.00224</v>
      </c>
      <c r="F23" s="5">
        <v>36526</v>
      </c>
      <c r="G23" s="5">
        <v>36891</v>
      </c>
      <c r="H23" s="7">
        <v>-8.8867219882799997E-2</v>
      </c>
      <c r="I23" s="7">
        <v>-0.10338473601669999</v>
      </c>
      <c r="J23" s="7">
        <v>2.6629999999999998</v>
      </c>
      <c r="K23" s="7">
        <v>1.915</v>
      </c>
      <c r="L23" s="7">
        <v>1.4830000000000001</v>
      </c>
      <c r="M23" s="7">
        <v>1.468</v>
      </c>
      <c r="N23" s="7">
        <v>1.4930000000000001</v>
      </c>
      <c r="P23" s="4" t="s">
        <v>97</v>
      </c>
      <c r="Q23" s="4" t="s">
        <v>43</v>
      </c>
      <c r="R23" s="2" t="s">
        <v>84</v>
      </c>
      <c r="S23" s="2">
        <v>40.386859999999999</v>
      </c>
      <c r="T23" s="2" t="s">
        <v>85</v>
      </c>
      <c r="U23" s="5">
        <v>37140</v>
      </c>
      <c r="V23" s="5">
        <v>37505</v>
      </c>
      <c r="W23" s="7">
        <v>-9.9689494770600004E-2</v>
      </c>
      <c r="X23" s="7">
        <v>-7.0617454834400004E-2</v>
      </c>
      <c r="Y23" s="7">
        <v>1.92</v>
      </c>
      <c r="Z23" s="7">
        <v>1.702</v>
      </c>
      <c r="AA23" s="7">
        <v>1.704</v>
      </c>
      <c r="AB23" s="8" t="s">
        <v>99</v>
      </c>
      <c r="AC23" s="8" t="s">
        <v>99</v>
      </c>
      <c r="AD23" s="9">
        <f t="shared" si="0"/>
        <v>2.90720399362E-2</v>
      </c>
      <c r="AM23" s="3" t="s">
        <v>120</v>
      </c>
      <c r="AN23" s="9">
        <f>MAX(AN2:AN22)</f>
        <v>3.468</v>
      </c>
      <c r="AO23" s="9">
        <f t="shared" ref="AO23:AP23" si="1">MAX(AO2:AO22)</f>
        <v>3.2050000000000001</v>
      </c>
      <c r="AP23" s="9">
        <f t="shared" si="1"/>
        <v>3.218</v>
      </c>
    </row>
    <row r="24" spans="1:44" x14ac:dyDescent="0.25">
      <c r="A24" s="4" t="s">
        <v>97</v>
      </c>
      <c r="B24" s="4" t="s">
        <v>29</v>
      </c>
      <c r="C24" s="4" t="s">
        <v>75</v>
      </c>
      <c r="D24" s="2">
        <v>43.222410000000004</v>
      </c>
      <c r="E24" s="2">
        <v>-71.512870000000007</v>
      </c>
      <c r="F24" s="5">
        <v>34335</v>
      </c>
      <c r="G24" s="5">
        <v>34699</v>
      </c>
      <c r="H24" s="7">
        <v>-0.17496989850469999</v>
      </c>
      <c r="I24" s="7">
        <v>-0.27656238385359999</v>
      </c>
      <c r="J24" s="7">
        <v>2.8119999999999998</v>
      </c>
      <c r="K24" s="7">
        <v>1.9159999999999999</v>
      </c>
      <c r="L24" s="7">
        <v>1.518</v>
      </c>
      <c r="M24" s="7">
        <v>1.2330000000000001</v>
      </c>
      <c r="N24" s="7">
        <v>1.159</v>
      </c>
      <c r="P24" s="4" t="s">
        <v>97</v>
      </c>
      <c r="Q24" s="4" t="s">
        <v>44</v>
      </c>
      <c r="R24" s="2" t="s">
        <v>86</v>
      </c>
      <c r="S24" s="2">
        <v>45.927970000000002</v>
      </c>
      <c r="T24" s="2" t="s">
        <v>87</v>
      </c>
      <c r="U24" s="5">
        <v>37147</v>
      </c>
      <c r="V24" s="5">
        <v>37511</v>
      </c>
      <c r="W24" s="7">
        <v>-0.1905166592059</v>
      </c>
      <c r="X24" s="7">
        <v>-0.12904811848680001</v>
      </c>
      <c r="Y24" s="7">
        <v>1.9610000000000001</v>
      </c>
      <c r="Z24" s="7">
        <v>1.508</v>
      </c>
      <c r="AA24" s="7">
        <v>1.4159999999999999</v>
      </c>
      <c r="AB24" s="8" t="s">
        <v>99</v>
      </c>
      <c r="AC24" s="8" t="s">
        <v>99</v>
      </c>
      <c r="AD24" s="9">
        <f t="shared" si="0"/>
        <v>6.146854071909999E-2</v>
      </c>
    </row>
    <row r="25" spans="1:44" x14ac:dyDescent="0.25">
      <c r="A25" s="4" t="s">
        <v>97</v>
      </c>
      <c r="B25" s="4" t="s">
        <v>30</v>
      </c>
      <c r="C25" s="4" t="s">
        <v>76</v>
      </c>
      <c r="D25" s="2">
        <v>40.180100000000003</v>
      </c>
      <c r="E25" s="2" t="s">
        <v>77</v>
      </c>
      <c r="F25" s="5">
        <v>37622</v>
      </c>
      <c r="G25" s="5">
        <v>37986</v>
      </c>
      <c r="H25" s="7">
        <v>-8.8993954504499997E-2</v>
      </c>
      <c r="I25" s="7">
        <v>-0.1476749277669</v>
      </c>
      <c r="J25" s="7">
        <v>2.149</v>
      </c>
      <c r="K25" s="7">
        <v>1.3240000000000001</v>
      </c>
      <c r="L25" s="7">
        <v>0.90500000000000003</v>
      </c>
      <c r="M25" s="7">
        <v>0.84799999999999998</v>
      </c>
      <c r="N25" s="7">
        <v>0.81799999999999995</v>
      </c>
      <c r="P25" s="4" t="s">
        <v>97</v>
      </c>
      <c r="Q25" s="4" t="s">
        <v>47</v>
      </c>
      <c r="R25" s="2" t="s">
        <v>88</v>
      </c>
      <c r="S25" s="2">
        <v>33.504719999999999</v>
      </c>
      <c r="T25" s="2">
        <v>-95.589410000000001</v>
      </c>
      <c r="U25" s="5">
        <v>34335</v>
      </c>
      <c r="V25" s="5">
        <v>34699</v>
      </c>
      <c r="W25" s="7">
        <v>-0.1032313086083</v>
      </c>
      <c r="X25" s="7">
        <v>3.6431098941299999E-3</v>
      </c>
      <c r="Y25" s="7">
        <v>2.2629999999999999</v>
      </c>
      <c r="Z25" s="7">
        <v>1.913</v>
      </c>
      <c r="AA25" s="7">
        <v>1.722</v>
      </c>
      <c r="AB25" s="7">
        <v>1.478</v>
      </c>
      <c r="AC25" s="7">
        <v>1.542</v>
      </c>
      <c r="AD25" s="9">
        <f t="shared" si="0"/>
        <v>0.10687441850243</v>
      </c>
    </row>
    <row r="26" spans="1:44" x14ac:dyDescent="0.25">
      <c r="A26" s="4" t="s">
        <v>98</v>
      </c>
      <c r="B26" s="4" t="s">
        <v>31</v>
      </c>
      <c r="C26" s="2" t="s">
        <v>76</v>
      </c>
      <c r="D26" s="2">
        <v>40.180999999999997</v>
      </c>
      <c r="E26" s="2" t="s">
        <v>78</v>
      </c>
      <c r="F26" s="5">
        <v>37622</v>
      </c>
      <c r="G26" s="5">
        <v>37986</v>
      </c>
      <c r="H26" s="7">
        <v>-8.8993954504499997E-2</v>
      </c>
      <c r="I26" s="7">
        <v>-0.1476749277669</v>
      </c>
      <c r="J26" s="7">
        <v>1.768</v>
      </c>
      <c r="K26" s="7">
        <v>1.2290000000000001</v>
      </c>
      <c r="L26" s="7">
        <v>1.0289999999999999</v>
      </c>
      <c r="M26" s="7">
        <v>0.875</v>
      </c>
      <c r="N26" s="7">
        <v>0.88800000000000001</v>
      </c>
      <c r="P26" s="4" t="s">
        <v>97</v>
      </c>
      <c r="Q26" s="4" t="s">
        <v>51</v>
      </c>
      <c r="R26" s="2" t="s">
        <v>91</v>
      </c>
      <c r="S26" s="2">
        <v>37.276690000000002</v>
      </c>
      <c r="T26" s="2" t="s">
        <v>92</v>
      </c>
      <c r="U26" s="5">
        <v>34277</v>
      </c>
      <c r="V26" s="5">
        <v>34642</v>
      </c>
      <c r="W26" s="7">
        <v>-0.13193571387219999</v>
      </c>
      <c r="X26" s="7">
        <v>3.7458825339150001E-2</v>
      </c>
      <c r="Y26" s="7">
        <v>2.3410000000000002</v>
      </c>
      <c r="Z26" s="7">
        <v>1.8720000000000001</v>
      </c>
      <c r="AA26" s="7">
        <v>1.631</v>
      </c>
      <c r="AB26" s="8" t="s">
        <v>99</v>
      </c>
      <c r="AC26" s="8" t="s">
        <v>99</v>
      </c>
      <c r="AD26" s="9">
        <f t="shared" si="0"/>
        <v>0.16939453921135</v>
      </c>
    </row>
    <row r="27" spans="1:44" x14ac:dyDescent="0.25">
      <c r="A27" s="4" t="s">
        <v>98</v>
      </c>
      <c r="B27" s="4" t="s">
        <v>32</v>
      </c>
      <c r="C27" s="2" t="s">
        <v>76</v>
      </c>
      <c r="D27" s="2">
        <v>40.177799999999998</v>
      </c>
      <c r="E27" s="2">
        <v>-74.519109999999998</v>
      </c>
      <c r="F27" s="5">
        <v>37289</v>
      </c>
      <c r="G27" s="5">
        <v>37654</v>
      </c>
      <c r="H27" s="7">
        <v>-8.8993954504499997E-2</v>
      </c>
      <c r="I27" s="7">
        <v>-0.1476749277669</v>
      </c>
      <c r="J27" s="7">
        <v>1.621</v>
      </c>
      <c r="K27" s="7">
        <v>1.0580000000000001</v>
      </c>
      <c r="L27" s="7">
        <v>1.087</v>
      </c>
      <c r="M27" s="7">
        <v>0.96299999999999997</v>
      </c>
      <c r="N27" s="7">
        <v>0.93200000000000005</v>
      </c>
      <c r="P27" s="4" t="s">
        <v>97</v>
      </c>
      <c r="Q27" s="4" t="s">
        <v>52</v>
      </c>
      <c r="R27" s="2" t="s">
        <v>93</v>
      </c>
      <c r="S27" s="2">
        <v>44.119610000000002</v>
      </c>
      <c r="T27" s="2">
        <v>-73.179389999999998</v>
      </c>
      <c r="U27" s="5">
        <v>36892</v>
      </c>
      <c r="V27" s="5">
        <v>37256</v>
      </c>
      <c r="W27" s="7">
        <v>-9.1515897987600001E-2</v>
      </c>
      <c r="X27" s="7">
        <v>-0.326577168285</v>
      </c>
      <c r="Y27" s="7">
        <v>2.7189999999999999</v>
      </c>
      <c r="Z27" s="7">
        <v>2.004</v>
      </c>
      <c r="AA27" s="7">
        <v>1.69</v>
      </c>
      <c r="AB27" s="7">
        <v>1.587</v>
      </c>
      <c r="AC27" s="7">
        <v>1.4890000000000001</v>
      </c>
      <c r="AD27" s="9">
        <f t="shared" si="0"/>
        <v>-0.23506127029739998</v>
      </c>
    </row>
    <row r="28" spans="1:44" x14ac:dyDescent="0.25">
      <c r="A28" s="4" t="s">
        <v>98</v>
      </c>
      <c r="B28" s="4" t="s">
        <v>33</v>
      </c>
      <c r="C28" s="2" t="s">
        <v>76</v>
      </c>
      <c r="D28" s="2">
        <v>40.176670000000001</v>
      </c>
      <c r="E28" s="2">
        <v>-74.531300000000002</v>
      </c>
      <c r="F28" s="5">
        <v>37622</v>
      </c>
      <c r="G28" s="5">
        <v>37986</v>
      </c>
      <c r="H28" s="7">
        <v>-8.8993954504499997E-2</v>
      </c>
      <c r="I28" s="7">
        <v>-0.1476749277669</v>
      </c>
      <c r="J28" s="7">
        <v>1.847</v>
      </c>
      <c r="K28" s="7">
        <v>1.0840000000000001</v>
      </c>
      <c r="L28" s="7">
        <v>0.877</v>
      </c>
      <c r="M28" s="8" t="s">
        <v>99</v>
      </c>
      <c r="N28" s="8" t="s">
        <v>99</v>
      </c>
      <c r="P28" s="4" t="s">
        <v>97</v>
      </c>
      <c r="Q28" s="4" t="s">
        <v>53</v>
      </c>
      <c r="R28" s="2" t="s">
        <v>94</v>
      </c>
      <c r="S28" s="2">
        <v>36.623130000000003</v>
      </c>
      <c r="T28" s="2">
        <v>-79.365089999999995</v>
      </c>
      <c r="U28" s="5">
        <v>34997</v>
      </c>
      <c r="V28" s="5">
        <v>35362</v>
      </c>
      <c r="W28" s="7">
        <v>-0.1119735095812</v>
      </c>
      <c r="X28" s="7">
        <v>-6.7575661608899995E-2</v>
      </c>
      <c r="Y28" s="7">
        <v>2.5880000000000001</v>
      </c>
      <c r="Z28" s="7">
        <v>2.3580000000000001</v>
      </c>
      <c r="AA28" s="7">
        <v>2.1259999999999999</v>
      </c>
      <c r="AB28" s="7">
        <v>1.776</v>
      </c>
      <c r="AC28" s="7">
        <v>1.7789999999999999</v>
      </c>
      <c r="AD28" s="9">
        <f t="shared" si="0"/>
        <v>4.4397847972300009E-2</v>
      </c>
    </row>
    <row r="29" spans="1:44" x14ac:dyDescent="0.25">
      <c r="A29" s="4" t="s">
        <v>98</v>
      </c>
      <c r="B29" s="4" t="s">
        <v>34</v>
      </c>
      <c r="C29" s="2" t="s">
        <v>76</v>
      </c>
      <c r="D29" s="2">
        <v>40.176859999999998</v>
      </c>
      <c r="E29" s="2">
        <v>-74.535790000000006</v>
      </c>
      <c r="F29" s="5">
        <v>37422</v>
      </c>
      <c r="G29" s="5">
        <v>37787</v>
      </c>
      <c r="H29" s="7">
        <v>-8.8993954504499997E-2</v>
      </c>
      <c r="I29" s="7">
        <v>-0.1476749277669</v>
      </c>
      <c r="J29" s="7">
        <v>1.915</v>
      </c>
      <c r="K29" s="7">
        <v>1.3839999999999999</v>
      </c>
      <c r="L29" s="7">
        <v>1.3080000000000001</v>
      </c>
      <c r="M29" s="8" t="s">
        <v>99</v>
      </c>
      <c r="N29" s="8" t="s">
        <v>99</v>
      </c>
      <c r="P29" s="4" t="s">
        <v>97</v>
      </c>
      <c r="Q29" s="4" t="s">
        <v>55</v>
      </c>
      <c r="R29" s="2" t="s">
        <v>95</v>
      </c>
      <c r="S29" s="2">
        <v>44.502850000000002</v>
      </c>
      <c r="T29" s="2" t="s">
        <v>96</v>
      </c>
      <c r="U29" s="5">
        <v>34409</v>
      </c>
      <c r="V29" s="5">
        <v>34774</v>
      </c>
      <c r="W29" s="7">
        <v>-7.0346609149700007E-2</v>
      </c>
      <c r="X29" s="7">
        <v>-0.1935684825265</v>
      </c>
      <c r="Y29" s="7">
        <v>2.0430000000000001</v>
      </c>
      <c r="Z29" s="7">
        <v>1.8380000000000001</v>
      </c>
      <c r="AA29" s="7">
        <v>1.5669999999999999</v>
      </c>
      <c r="AB29" s="7">
        <v>1.133</v>
      </c>
      <c r="AC29" s="7">
        <v>0.995</v>
      </c>
      <c r="AD29" s="9">
        <f t="shared" si="0"/>
        <v>-0.12322187337679999</v>
      </c>
    </row>
    <row r="30" spans="1:44" x14ac:dyDescent="0.25">
      <c r="A30" s="4" t="s">
        <v>98</v>
      </c>
      <c r="B30" s="4" t="s">
        <v>35</v>
      </c>
      <c r="C30" s="2" t="s">
        <v>76</v>
      </c>
      <c r="D30" s="2">
        <v>40.179200000000002</v>
      </c>
      <c r="E30" s="4">
        <v>-74.550319999999999</v>
      </c>
      <c r="F30" s="5">
        <v>37377</v>
      </c>
      <c r="G30" s="5">
        <v>37742</v>
      </c>
      <c r="H30" s="7">
        <v>-8.8993954504499997E-2</v>
      </c>
      <c r="I30" s="7">
        <v>-0.1476749277669</v>
      </c>
      <c r="J30" s="7">
        <v>1.7709999999999999</v>
      </c>
      <c r="K30" s="7">
        <v>1.282</v>
      </c>
      <c r="L30" s="7">
        <v>1.18</v>
      </c>
      <c r="M30" s="8" t="s">
        <v>99</v>
      </c>
      <c r="N30" s="8" t="s">
        <v>99</v>
      </c>
      <c r="AD30" s="3">
        <f>I57-H57</f>
        <v>-5.2409437596799988E-2</v>
      </c>
    </row>
    <row r="31" spans="1:44" x14ac:dyDescent="0.25">
      <c r="A31" s="4" t="s">
        <v>98</v>
      </c>
      <c r="B31" s="4" t="s">
        <v>36</v>
      </c>
      <c r="C31" s="2" t="s">
        <v>76</v>
      </c>
      <c r="D31" s="2">
        <v>40.178420000000003</v>
      </c>
      <c r="E31" s="2">
        <v>-74.548150000000007</v>
      </c>
      <c r="F31" s="5">
        <v>37670</v>
      </c>
      <c r="G31" s="5">
        <v>38035</v>
      </c>
      <c r="H31" s="7">
        <v>-8.8993954504499997E-2</v>
      </c>
      <c r="I31" s="7">
        <v>-0.1476749277669</v>
      </c>
      <c r="J31" s="7">
        <v>3.468</v>
      </c>
      <c r="K31" s="7">
        <v>1.758</v>
      </c>
      <c r="L31" s="7">
        <v>1.087</v>
      </c>
      <c r="M31" s="8" t="s">
        <v>99</v>
      </c>
      <c r="N31" s="8" t="s">
        <v>99</v>
      </c>
    </row>
    <row r="32" spans="1:44" ht="20.25" x14ac:dyDescent="0.3">
      <c r="A32" s="4" t="s">
        <v>98</v>
      </c>
      <c r="B32" s="4" t="s">
        <v>37</v>
      </c>
      <c r="C32" s="2" t="s">
        <v>76</v>
      </c>
      <c r="D32" s="2">
        <v>40.178420000000003</v>
      </c>
      <c r="E32" s="2" t="s">
        <v>79</v>
      </c>
      <c r="F32" s="5">
        <v>37598</v>
      </c>
      <c r="G32" s="5">
        <v>37963</v>
      </c>
      <c r="H32" s="7">
        <v>-8.8993954504499997E-2</v>
      </c>
      <c r="I32" s="7">
        <v>-0.1476749277669</v>
      </c>
      <c r="J32" s="7">
        <v>2.5379999999999998</v>
      </c>
      <c r="K32" s="7">
        <v>1.3740000000000001</v>
      </c>
      <c r="L32" s="7">
        <v>0.96599999999999997</v>
      </c>
      <c r="M32" s="8" t="s">
        <v>99</v>
      </c>
      <c r="N32" s="8" t="s">
        <v>99</v>
      </c>
      <c r="U32" s="10" t="s">
        <v>113</v>
      </c>
      <c r="V32" s="10" t="s">
        <v>114</v>
      </c>
      <c r="W32" s="10" t="s">
        <v>115</v>
      </c>
      <c r="X32" s="3" t="s">
        <v>119</v>
      </c>
      <c r="Y32" s="9">
        <f>MAX(Y2:Y30)</f>
        <v>3.8580000000000001</v>
      </c>
      <c r="Z32" s="9">
        <f>MAX(Z2:Z30)</f>
        <v>2.621</v>
      </c>
      <c r="AA32" s="9">
        <f>MAX(AA2:AA30)</f>
        <v>2.3809999999999998</v>
      </c>
    </row>
    <row r="33" spans="1:22" x14ac:dyDescent="0.25">
      <c r="A33" s="4" t="s">
        <v>98</v>
      </c>
      <c r="B33" s="4" t="s">
        <v>38</v>
      </c>
      <c r="C33" s="2" t="s">
        <v>76</v>
      </c>
      <c r="D33" s="2">
        <v>40.176290000000002</v>
      </c>
      <c r="E33" s="2">
        <v>-74.531549999999996</v>
      </c>
      <c r="F33" s="5">
        <v>37327</v>
      </c>
      <c r="G33" s="5">
        <v>37692</v>
      </c>
      <c r="H33" s="7">
        <v>-8.8993954504499997E-2</v>
      </c>
      <c r="I33" s="7">
        <v>-0.1476749277669</v>
      </c>
      <c r="J33" s="7">
        <v>2.0710000000000002</v>
      </c>
      <c r="K33" s="7">
        <v>2.1339999999999999</v>
      </c>
      <c r="L33" s="7">
        <v>2.1509999999999998</v>
      </c>
      <c r="M33" s="7">
        <v>1.542</v>
      </c>
      <c r="N33" s="7">
        <v>1.4990000000000001</v>
      </c>
      <c r="Q33" s="4" t="s">
        <v>0</v>
      </c>
      <c r="R33" s="4" t="s">
        <v>1</v>
      </c>
      <c r="S33" s="4" t="s">
        <v>100</v>
      </c>
      <c r="T33" s="4" t="s">
        <v>101</v>
      </c>
      <c r="U33" s="4" t="s">
        <v>4</v>
      </c>
      <c r="V33" s="4" t="s">
        <v>5</v>
      </c>
    </row>
    <row r="34" spans="1:22" x14ac:dyDescent="0.25">
      <c r="A34" s="4" t="s">
        <v>98</v>
      </c>
      <c r="B34" s="4" t="s">
        <v>39</v>
      </c>
      <c r="C34" s="2" t="s">
        <v>76</v>
      </c>
      <c r="D34" s="2">
        <v>40.177590000000002</v>
      </c>
      <c r="E34" s="2">
        <v>-74.517679999999999</v>
      </c>
      <c r="F34" s="5">
        <v>37400</v>
      </c>
      <c r="G34" s="5">
        <v>37765</v>
      </c>
      <c r="H34" s="7">
        <v>-8.8993954504499997E-2</v>
      </c>
      <c r="I34" s="7">
        <v>-0.1476749277669</v>
      </c>
      <c r="J34" s="7">
        <v>1.7609999999999999</v>
      </c>
      <c r="K34" s="7">
        <v>1.1639999999999999</v>
      </c>
      <c r="L34" s="7">
        <v>1.3149999999999999</v>
      </c>
      <c r="M34" s="8" t="s">
        <v>99</v>
      </c>
      <c r="N34" s="8" t="s">
        <v>99</v>
      </c>
      <c r="Q34" s="4" t="s">
        <v>7</v>
      </c>
      <c r="R34" s="4" t="s">
        <v>56</v>
      </c>
      <c r="S34" s="5">
        <v>35044</v>
      </c>
      <c r="T34" s="5">
        <v>35348</v>
      </c>
      <c r="U34" s="7">
        <v>-0.22176506537099999</v>
      </c>
      <c r="V34" s="7">
        <v>-0.30550196271969998</v>
      </c>
    </row>
    <row r="35" spans="1:22" x14ac:dyDescent="0.25">
      <c r="A35" s="4" t="s">
        <v>97</v>
      </c>
      <c r="B35" s="4" t="s">
        <v>40</v>
      </c>
      <c r="C35" s="2" t="s">
        <v>80</v>
      </c>
      <c r="D35" s="2">
        <v>32.63344</v>
      </c>
      <c r="E35" s="2">
        <v>-103.51940999999999</v>
      </c>
      <c r="F35" s="5">
        <v>34505</v>
      </c>
      <c r="G35" s="5">
        <v>34870</v>
      </c>
      <c r="H35" s="7">
        <v>-0.2031817989944</v>
      </c>
      <c r="I35" s="7">
        <v>-0.12781441348360001</v>
      </c>
      <c r="J35" s="7">
        <v>2.0379999999999998</v>
      </c>
      <c r="K35" s="7">
        <v>2.1720000000000002</v>
      </c>
      <c r="L35" s="7">
        <v>2.3809999999999998</v>
      </c>
      <c r="M35" s="7">
        <v>1.4059999999999999</v>
      </c>
      <c r="N35" s="7">
        <v>1.196</v>
      </c>
      <c r="Q35" s="4" t="s">
        <v>9</v>
      </c>
      <c r="R35" s="2" t="s">
        <v>57</v>
      </c>
      <c r="S35" s="5">
        <v>37377</v>
      </c>
      <c r="T35" s="5">
        <v>37742</v>
      </c>
      <c r="U35" s="7">
        <v>-0.26000654564379999</v>
      </c>
      <c r="V35" s="7">
        <v>-0.1929387065748</v>
      </c>
    </row>
    <row r="36" spans="1:22" x14ac:dyDescent="0.25">
      <c r="A36" s="4" t="s">
        <v>97</v>
      </c>
      <c r="B36" s="4" t="s">
        <v>41</v>
      </c>
      <c r="C36" s="2" t="s">
        <v>81</v>
      </c>
      <c r="D36" s="2">
        <v>43.35528</v>
      </c>
      <c r="E36" s="2">
        <v>-77.926659999999998</v>
      </c>
      <c r="F36" s="5">
        <v>37257</v>
      </c>
      <c r="G36" s="5">
        <v>37621</v>
      </c>
      <c r="H36" s="7">
        <v>-0.24331398709929999</v>
      </c>
      <c r="I36" s="7">
        <v>0.12974092611231999</v>
      </c>
      <c r="J36" s="7">
        <v>1.857</v>
      </c>
      <c r="K36" s="7">
        <v>1.59</v>
      </c>
      <c r="L36" s="7">
        <v>1.4630000000000001</v>
      </c>
      <c r="M36" s="7">
        <v>1.2410000000000001</v>
      </c>
      <c r="N36" s="7">
        <v>1.2170000000000001</v>
      </c>
      <c r="Q36" s="4" t="s">
        <v>11</v>
      </c>
      <c r="R36" s="2" t="s">
        <v>59</v>
      </c>
      <c r="S36" s="5">
        <v>34554</v>
      </c>
      <c r="T36" s="5">
        <v>34821</v>
      </c>
      <c r="U36" s="7">
        <v>-9.0548317039599993E-2</v>
      </c>
      <c r="V36" s="7">
        <v>-4.4590176765299999E-2</v>
      </c>
    </row>
    <row r="37" spans="1:22" x14ac:dyDescent="0.25">
      <c r="A37" s="4" t="s">
        <v>97</v>
      </c>
      <c r="B37" s="4" t="s">
        <v>42</v>
      </c>
      <c r="C37" s="2" t="s">
        <v>82</v>
      </c>
      <c r="D37" s="2">
        <v>36.52984</v>
      </c>
      <c r="E37" s="2" t="s">
        <v>83</v>
      </c>
      <c r="F37" s="5">
        <v>34837</v>
      </c>
      <c r="G37" s="5">
        <v>35199</v>
      </c>
      <c r="H37" s="7">
        <v>-0.1069077656363</v>
      </c>
      <c r="I37" s="7">
        <v>-8.2781265959200004E-2</v>
      </c>
      <c r="J37" s="7">
        <v>3.0910000000000002</v>
      </c>
      <c r="K37" s="7">
        <v>2.0640000000000001</v>
      </c>
      <c r="L37" s="7">
        <v>1.78</v>
      </c>
      <c r="M37" s="7">
        <v>1.4339999999999999</v>
      </c>
      <c r="N37" s="7">
        <v>1.506</v>
      </c>
      <c r="Q37" s="4" t="s">
        <v>12</v>
      </c>
      <c r="R37" s="2" t="s">
        <v>60</v>
      </c>
      <c r="S37" s="5">
        <v>34354</v>
      </c>
      <c r="T37" s="5">
        <v>34719</v>
      </c>
      <c r="U37" s="7">
        <v>-8.2631651714100002E-2</v>
      </c>
      <c r="V37" s="7">
        <v>-0.29184954454419998</v>
      </c>
    </row>
    <row r="38" spans="1:22" x14ac:dyDescent="0.25">
      <c r="A38" s="4" t="s">
        <v>97</v>
      </c>
      <c r="B38" s="4" t="s">
        <v>43</v>
      </c>
      <c r="C38" s="2" t="s">
        <v>84</v>
      </c>
      <c r="D38" s="2">
        <v>40.386859999999999</v>
      </c>
      <c r="E38" s="2" t="s">
        <v>85</v>
      </c>
      <c r="F38" s="5">
        <v>37140</v>
      </c>
      <c r="G38" s="5">
        <v>37505</v>
      </c>
      <c r="H38" s="7">
        <v>-9.9689494770600004E-2</v>
      </c>
      <c r="I38" s="7">
        <v>-7.0617454834400004E-2</v>
      </c>
      <c r="J38" s="7">
        <v>1.92</v>
      </c>
      <c r="K38" s="7">
        <v>1.702</v>
      </c>
      <c r="L38" s="7">
        <v>1.704</v>
      </c>
      <c r="M38" s="8" t="s">
        <v>99</v>
      </c>
      <c r="N38" s="8" t="s">
        <v>99</v>
      </c>
      <c r="Q38" s="4" t="s">
        <v>13</v>
      </c>
      <c r="R38" s="2" t="s">
        <v>61</v>
      </c>
      <c r="S38" s="5">
        <v>35021</v>
      </c>
      <c r="T38" s="5">
        <v>35329</v>
      </c>
      <c r="U38" s="7">
        <v>-6.7850807134000003E-3</v>
      </c>
      <c r="V38" s="7">
        <v>-0.1129123842377</v>
      </c>
    </row>
    <row r="39" spans="1:22" x14ac:dyDescent="0.25">
      <c r="A39" s="4" t="s">
        <v>97</v>
      </c>
      <c r="B39" s="4" t="s">
        <v>44</v>
      </c>
      <c r="C39" s="2" t="s">
        <v>86</v>
      </c>
      <c r="D39" s="2">
        <v>45.927970000000002</v>
      </c>
      <c r="E39" s="2" t="s">
        <v>87</v>
      </c>
      <c r="F39" s="5">
        <v>37147</v>
      </c>
      <c r="G39" s="5">
        <v>37511</v>
      </c>
      <c r="H39" s="7">
        <v>-0.1905166592059</v>
      </c>
      <c r="I39" s="7">
        <v>-0.12904811848680001</v>
      </c>
      <c r="J39" s="7">
        <v>1.9610000000000001</v>
      </c>
      <c r="K39" s="7">
        <v>1.508</v>
      </c>
      <c r="L39" s="7">
        <v>1.4159999999999999</v>
      </c>
      <c r="M39" s="8" t="s">
        <v>99</v>
      </c>
      <c r="N39" s="8" t="s">
        <v>99</v>
      </c>
      <c r="Q39" s="4" t="s">
        <v>14</v>
      </c>
      <c r="R39" s="2" t="s">
        <v>62</v>
      </c>
      <c r="S39" s="5">
        <v>35716</v>
      </c>
      <c r="T39" s="5">
        <v>36116</v>
      </c>
      <c r="U39" s="7">
        <v>-7.6943142300800002E-2</v>
      </c>
      <c r="V39" s="7">
        <v>-0.15441199649779999</v>
      </c>
    </row>
    <row r="40" spans="1:22" x14ac:dyDescent="0.25">
      <c r="A40" s="4" t="s">
        <v>98</v>
      </c>
      <c r="B40" s="4" t="s">
        <v>45</v>
      </c>
      <c r="C40" s="2" t="s">
        <v>86</v>
      </c>
      <c r="D40" s="2">
        <v>44.771790000000003</v>
      </c>
      <c r="E40" s="2">
        <v>-102.05531000000001</v>
      </c>
      <c r="F40" s="5">
        <v>34533</v>
      </c>
      <c r="G40" s="5">
        <v>34876</v>
      </c>
      <c r="H40" s="7">
        <v>-0.1905166592059</v>
      </c>
      <c r="I40" s="7">
        <v>-0.12904811848680001</v>
      </c>
      <c r="J40" s="7">
        <v>2.4620000000000002</v>
      </c>
      <c r="K40" s="7">
        <v>2.226</v>
      </c>
      <c r="L40" s="7">
        <v>2.0640000000000001</v>
      </c>
      <c r="M40" s="8" t="s">
        <v>99</v>
      </c>
      <c r="N40" s="8" t="s">
        <v>99</v>
      </c>
      <c r="Q40" s="4" t="s">
        <v>15</v>
      </c>
      <c r="R40" s="2" t="s">
        <v>102</v>
      </c>
      <c r="S40" s="5">
        <v>35087</v>
      </c>
      <c r="T40" s="5">
        <v>35347</v>
      </c>
      <c r="U40" s="7">
        <v>-0.26543941284860001</v>
      </c>
      <c r="V40" s="7">
        <v>-0.3198558897953</v>
      </c>
    </row>
    <row r="41" spans="1:22" x14ac:dyDescent="0.25">
      <c r="A41" s="4" t="s">
        <v>98</v>
      </c>
      <c r="B41" s="4" t="s">
        <v>46</v>
      </c>
      <c r="C41" s="2" t="s">
        <v>88</v>
      </c>
      <c r="D41" s="2">
        <v>28.510269999999998</v>
      </c>
      <c r="E41" s="2" t="s">
        <v>89</v>
      </c>
      <c r="F41" s="5">
        <v>34303</v>
      </c>
      <c r="G41" s="5">
        <v>34668</v>
      </c>
      <c r="H41" s="7">
        <v>-0.1032313086083</v>
      </c>
      <c r="I41" s="7">
        <v>3.6431098941299999E-3</v>
      </c>
      <c r="J41" s="7">
        <v>2.87</v>
      </c>
      <c r="K41" s="7">
        <v>2.3839999999999999</v>
      </c>
      <c r="L41" s="7">
        <v>2.1179999999999999</v>
      </c>
      <c r="M41" s="7">
        <v>1.788</v>
      </c>
      <c r="N41" s="7">
        <v>1.5820000000000001</v>
      </c>
      <c r="Q41" s="4" t="s">
        <v>16</v>
      </c>
      <c r="R41" s="2" t="s">
        <v>63</v>
      </c>
      <c r="S41" s="5">
        <v>34414</v>
      </c>
      <c r="T41" s="5">
        <v>34778</v>
      </c>
      <c r="U41" s="7">
        <v>-6.2871075735000002E-3</v>
      </c>
      <c r="V41" s="7">
        <v>-0.12666549881780001</v>
      </c>
    </row>
    <row r="42" spans="1:22" x14ac:dyDescent="0.25">
      <c r="A42" s="4" t="s">
        <v>97</v>
      </c>
      <c r="B42" s="4" t="s">
        <v>47</v>
      </c>
      <c r="C42" s="2" t="s">
        <v>88</v>
      </c>
      <c r="D42" s="2">
        <v>33.504719999999999</v>
      </c>
      <c r="E42" s="2">
        <v>-95.589410000000001</v>
      </c>
      <c r="F42" s="5">
        <v>34335</v>
      </c>
      <c r="G42" s="5">
        <v>34699</v>
      </c>
      <c r="H42" s="7">
        <v>-0.1032313086083</v>
      </c>
      <c r="I42" s="7">
        <v>3.6431098941299999E-3</v>
      </c>
      <c r="J42" s="7">
        <v>2.2629999999999999</v>
      </c>
      <c r="K42" s="7">
        <v>1.913</v>
      </c>
      <c r="L42" s="7">
        <v>1.722</v>
      </c>
      <c r="M42" s="7">
        <v>1.478</v>
      </c>
      <c r="N42" s="7">
        <v>1.542</v>
      </c>
      <c r="Q42" s="4" t="s">
        <v>17</v>
      </c>
      <c r="R42" s="2" t="s">
        <v>64</v>
      </c>
      <c r="S42" s="5">
        <v>34335</v>
      </c>
      <c r="T42" s="5">
        <v>34699</v>
      </c>
      <c r="U42" s="7">
        <v>-0.12565583529679999</v>
      </c>
      <c r="V42" s="7">
        <v>-0.2931662714255</v>
      </c>
    </row>
    <row r="43" spans="1:22" x14ac:dyDescent="0.25">
      <c r="A43" s="4" t="s">
        <v>98</v>
      </c>
      <c r="B43" s="4" t="s">
        <v>48</v>
      </c>
      <c r="C43" s="2" t="s">
        <v>88</v>
      </c>
      <c r="D43" s="2">
        <v>34.538429999999998</v>
      </c>
      <c r="E43" s="2">
        <v>-100.43508</v>
      </c>
      <c r="F43" s="5">
        <v>34317</v>
      </c>
      <c r="G43" s="5">
        <v>34554</v>
      </c>
      <c r="H43" s="7">
        <v>-0.1032313086083</v>
      </c>
      <c r="I43" s="7">
        <v>3.6431098941299999E-3</v>
      </c>
      <c r="J43" s="7">
        <v>2.7810000000000001</v>
      </c>
      <c r="K43" s="7">
        <v>1.8380000000000001</v>
      </c>
      <c r="L43" s="7">
        <v>1.659</v>
      </c>
      <c r="M43" s="7">
        <v>1.37</v>
      </c>
      <c r="N43" s="7">
        <v>1.3069999999999999</v>
      </c>
      <c r="Q43" s="4" t="s">
        <v>18</v>
      </c>
      <c r="R43" s="2" t="s">
        <v>65</v>
      </c>
      <c r="S43" s="5">
        <v>34832</v>
      </c>
      <c r="T43" s="5">
        <v>35198</v>
      </c>
      <c r="U43" s="7">
        <v>-0.1746067974685</v>
      </c>
      <c r="V43" s="7">
        <v>-9.5752125669699997E-2</v>
      </c>
    </row>
    <row r="44" spans="1:22" x14ac:dyDescent="0.25">
      <c r="A44" s="4" t="s">
        <v>98</v>
      </c>
      <c r="B44" s="4" t="s">
        <v>49</v>
      </c>
      <c r="C44" s="2" t="s">
        <v>88</v>
      </c>
      <c r="D44" s="2">
        <v>29.235939999999999</v>
      </c>
      <c r="E44" s="2">
        <v>-98.253619999999998</v>
      </c>
      <c r="F44" s="5">
        <v>34359</v>
      </c>
      <c r="G44" s="5">
        <v>34724</v>
      </c>
      <c r="H44" s="7">
        <v>-0.1032313086083</v>
      </c>
      <c r="I44" s="7">
        <v>3.6431098941299999E-3</v>
      </c>
      <c r="J44" s="7">
        <v>2.3340000000000001</v>
      </c>
      <c r="K44" s="7">
        <v>2.1869999999999998</v>
      </c>
      <c r="L44" s="7">
        <v>2.4849999999999999</v>
      </c>
      <c r="M44" s="7">
        <v>2.0569999999999999</v>
      </c>
      <c r="N44" s="7">
        <v>1.7929999999999999</v>
      </c>
      <c r="Q44" s="4" t="s">
        <v>19</v>
      </c>
      <c r="R44" s="2" t="s">
        <v>66</v>
      </c>
      <c r="S44" s="5">
        <v>34352</v>
      </c>
      <c r="T44" s="5">
        <v>34666</v>
      </c>
      <c r="U44" s="7">
        <v>-0.17843610077470001</v>
      </c>
      <c r="V44" s="7">
        <v>-0.31257688217180002</v>
      </c>
    </row>
    <row r="45" spans="1:22" x14ac:dyDescent="0.25">
      <c r="A45" s="4" t="s">
        <v>98</v>
      </c>
      <c r="B45" s="4" t="s">
        <v>50</v>
      </c>
      <c r="C45" s="2" t="s">
        <v>88</v>
      </c>
      <c r="D45" s="2">
        <v>26.98349</v>
      </c>
      <c r="E45" s="2" t="s">
        <v>90</v>
      </c>
      <c r="F45" s="6">
        <v>34309</v>
      </c>
      <c r="G45" s="6">
        <v>34602</v>
      </c>
      <c r="H45" s="7">
        <v>-0.1032313086083</v>
      </c>
      <c r="I45" s="7">
        <v>3.6431098941299999E-3</v>
      </c>
      <c r="J45" s="7">
        <v>2.903</v>
      </c>
      <c r="K45" s="7">
        <v>2.7810000000000001</v>
      </c>
      <c r="L45" s="7">
        <v>2.65</v>
      </c>
      <c r="M45" s="7">
        <v>2.1970000000000001</v>
      </c>
      <c r="N45" s="7">
        <v>1.841</v>
      </c>
      <c r="Q45" s="4" t="s">
        <v>21</v>
      </c>
      <c r="R45" s="2" t="s">
        <v>68</v>
      </c>
      <c r="S45" s="5">
        <v>35156</v>
      </c>
      <c r="T45" s="5">
        <v>35520</v>
      </c>
      <c r="U45" s="7">
        <v>-4.1027670799999999E-3</v>
      </c>
      <c r="V45" s="7">
        <v>-0.14522076517659999</v>
      </c>
    </row>
    <row r="46" spans="1:22" x14ac:dyDescent="0.25">
      <c r="A46" s="4" t="s">
        <v>97</v>
      </c>
      <c r="B46" s="4" t="s">
        <v>51</v>
      </c>
      <c r="C46" s="2" t="s">
        <v>91</v>
      </c>
      <c r="D46" s="2">
        <v>37.276690000000002</v>
      </c>
      <c r="E46" s="2" t="s">
        <v>92</v>
      </c>
      <c r="F46" s="5">
        <v>34277</v>
      </c>
      <c r="G46" s="5">
        <v>34642</v>
      </c>
      <c r="H46" s="7">
        <v>-0.13193571387219999</v>
      </c>
      <c r="I46" s="7">
        <v>3.7458825339150001E-2</v>
      </c>
      <c r="J46" s="7">
        <v>2.3410000000000002</v>
      </c>
      <c r="K46" s="7">
        <v>1.8720000000000001</v>
      </c>
      <c r="L46" s="7">
        <v>1.631</v>
      </c>
      <c r="M46" s="8" t="s">
        <v>99</v>
      </c>
      <c r="N46" s="8" t="s">
        <v>99</v>
      </c>
      <c r="Q46" s="4" t="s">
        <v>23</v>
      </c>
      <c r="R46" s="2" t="s">
        <v>70</v>
      </c>
      <c r="S46" s="5">
        <v>34898</v>
      </c>
      <c r="T46" s="5">
        <v>35264</v>
      </c>
      <c r="U46" s="7">
        <v>-0.22859167842129999</v>
      </c>
      <c r="V46" s="7">
        <v>-0.28568706531139998</v>
      </c>
    </row>
    <row r="47" spans="1:22" x14ac:dyDescent="0.25">
      <c r="A47" s="4" t="s">
        <v>97</v>
      </c>
      <c r="B47" s="4" t="s">
        <v>52</v>
      </c>
      <c r="C47" s="2" t="s">
        <v>93</v>
      </c>
      <c r="D47" s="2">
        <v>44.119610000000002</v>
      </c>
      <c r="E47" s="2">
        <v>-73.179389999999998</v>
      </c>
      <c r="F47" s="5">
        <v>36892</v>
      </c>
      <c r="G47" s="5">
        <v>37256</v>
      </c>
      <c r="H47" s="7">
        <v>-9.1515897987600001E-2</v>
      </c>
      <c r="I47" s="7">
        <v>-0.326577168285</v>
      </c>
      <c r="J47" s="7">
        <v>2.7189999999999999</v>
      </c>
      <c r="K47" s="7">
        <v>2.004</v>
      </c>
      <c r="L47" s="7">
        <v>1.69</v>
      </c>
      <c r="M47" s="7">
        <v>1.587</v>
      </c>
      <c r="N47" s="7">
        <v>1.4890000000000001</v>
      </c>
      <c r="Q47" s="4" t="s">
        <v>25</v>
      </c>
      <c r="R47" s="2" t="s">
        <v>72</v>
      </c>
      <c r="S47" s="5">
        <v>37894</v>
      </c>
      <c r="T47" s="5">
        <v>38191</v>
      </c>
      <c r="U47" s="7">
        <v>-5.0120823278300003E-2</v>
      </c>
      <c r="V47" s="7">
        <v>-0.15469697874749999</v>
      </c>
    </row>
    <row r="48" spans="1:22" x14ac:dyDescent="0.25">
      <c r="A48" s="4" t="s">
        <v>97</v>
      </c>
      <c r="B48" s="4" t="s">
        <v>53</v>
      </c>
      <c r="C48" s="2" t="s">
        <v>94</v>
      </c>
      <c r="D48" s="2">
        <v>36.623130000000003</v>
      </c>
      <c r="E48" s="2">
        <v>-79.365089999999995</v>
      </c>
      <c r="F48" s="5">
        <v>34997</v>
      </c>
      <c r="G48" s="5">
        <v>35362</v>
      </c>
      <c r="H48" s="7">
        <v>-0.1119735095812</v>
      </c>
      <c r="I48" s="7">
        <v>-6.7575661608899995E-2</v>
      </c>
      <c r="J48" s="7">
        <v>2.5880000000000001</v>
      </c>
      <c r="K48" s="7">
        <v>2.3580000000000001</v>
      </c>
      <c r="L48" s="7">
        <v>2.1259999999999999</v>
      </c>
      <c r="M48" s="7">
        <v>1.776</v>
      </c>
      <c r="N48" s="7">
        <v>1.7789999999999999</v>
      </c>
      <c r="Q48" s="4" t="s">
        <v>27</v>
      </c>
      <c r="R48" s="2" t="s">
        <v>73</v>
      </c>
      <c r="S48" s="5">
        <v>34918</v>
      </c>
      <c r="T48" s="5">
        <v>35179</v>
      </c>
      <c r="U48" s="7">
        <v>-0.18726957735159999</v>
      </c>
      <c r="V48" s="7">
        <v>-8.4851400563699997E-2</v>
      </c>
    </row>
    <row r="49" spans="1:22" x14ac:dyDescent="0.25">
      <c r="A49" s="4" t="s">
        <v>98</v>
      </c>
      <c r="B49" s="4" t="s">
        <v>54</v>
      </c>
      <c r="C49" s="2" t="s">
        <v>94</v>
      </c>
      <c r="D49" s="2">
        <v>36.658769999999997</v>
      </c>
      <c r="E49" s="2">
        <v>-79.365390000000005</v>
      </c>
      <c r="F49" s="5">
        <v>37465</v>
      </c>
      <c r="G49" s="5">
        <v>37801</v>
      </c>
      <c r="H49" s="7">
        <v>-0.1119735095812</v>
      </c>
      <c r="I49" s="7">
        <v>-6.7575661608899995E-2</v>
      </c>
      <c r="J49" s="7">
        <v>2.7850000000000001</v>
      </c>
      <c r="K49" s="7">
        <v>2.319</v>
      </c>
      <c r="L49" s="7">
        <v>2.4129999999999998</v>
      </c>
      <c r="M49" s="7">
        <v>2.2290000000000001</v>
      </c>
      <c r="N49" s="7">
        <v>2.1429999999999998</v>
      </c>
      <c r="Q49" s="4" t="s">
        <v>28</v>
      </c>
      <c r="R49" s="2" t="s">
        <v>74</v>
      </c>
      <c r="S49" s="5">
        <v>36526</v>
      </c>
      <c r="T49" s="5">
        <v>36891</v>
      </c>
      <c r="U49" s="7">
        <v>-8.8867219882799997E-2</v>
      </c>
      <c r="V49" s="7">
        <v>-0.10338473601669999</v>
      </c>
    </row>
    <row r="50" spans="1:22" x14ac:dyDescent="0.25">
      <c r="A50" s="4" t="s">
        <v>97</v>
      </c>
      <c r="B50" s="4" t="s">
        <v>55</v>
      </c>
      <c r="C50" s="2" t="s">
        <v>95</v>
      </c>
      <c r="D50" s="2">
        <v>44.502850000000002</v>
      </c>
      <c r="E50" s="2" t="s">
        <v>96</v>
      </c>
      <c r="F50" s="5">
        <v>34409</v>
      </c>
      <c r="G50" s="5">
        <v>34774</v>
      </c>
      <c r="H50" s="7">
        <v>-7.0346609149700007E-2</v>
      </c>
      <c r="I50" s="7">
        <v>-0.1935684825265</v>
      </c>
      <c r="J50" s="7">
        <v>2.0430000000000001</v>
      </c>
      <c r="K50" s="7">
        <v>1.8380000000000001</v>
      </c>
      <c r="L50" s="7">
        <v>1.5669999999999999</v>
      </c>
      <c r="M50" s="7">
        <v>1.133</v>
      </c>
      <c r="N50" s="7">
        <v>0.995</v>
      </c>
      <c r="Q50" s="4" t="s">
        <v>29</v>
      </c>
      <c r="R50" s="4" t="s">
        <v>75</v>
      </c>
      <c r="S50" s="5">
        <v>34335</v>
      </c>
      <c r="T50" s="5">
        <v>34699</v>
      </c>
      <c r="U50" s="7">
        <v>-0.17496989850469999</v>
      </c>
      <c r="V50" s="7">
        <v>-0.27656238385359999</v>
      </c>
    </row>
    <row r="51" spans="1:22" x14ac:dyDescent="0.25">
      <c r="G51" s="3" t="s">
        <v>104</v>
      </c>
      <c r="H51" s="9">
        <f t="shared" ref="H51:N51" si="2">MAX(H2:H50)</f>
        <v>-4.1027670799999999E-3</v>
      </c>
      <c r="I51" s="9">
        <f t="shared" si="2"/>
        <v>0.12974092611231999</v>
      </c>
      <c r="J51" s="9">
        <f t="shared" si="2"/>
        <v>3.8580000000000001</v>
      </c>
      <c r="K51" s="9">
        <f t="shared" si="2"/>
        <v>3.2050000000000001</v>
      </c>
      <c r="L51" s="9">
        <f t="shared" si="2"/>
        <v>3.218</v>
      </c>
      <c r="M51" s="9">
        <f t="shared" si="2"/>
        <v>2.2290000000000001</v>
      </c>
      <c r="N51" s="9">
        <f t="shared" si="2"/>
        <v>2.1429999999999998</v>
      </c>
      <c r="Q51" s="4" t="s">
        <v>30</v>
      </c>
      <c r="R51" s="4" t="s">
        <v>76</v>
      </c>
      <c r="S51" s="5">
        <v>37622</v>
      </c>
      <c r="T51" s="5">
        <v>37986</v>
      </c>
      <c r="U51" s="7">
        <v>-8.8993954504499997E-2</v>
      </c>
      <c r="V51" s="7">
        <v>-0.1476749277669</v>
      </c>
    </row>
    <row r="52" spans="1:22" x14ac:dyDescent="0.25">
      <c r="C52" s="3" t="s">
        <v>103</v>
      </c>
      <c r="G52" s="3" t="s">
        <v>105</v>
      </c>
      <c r="H52" s="9">
        <f t="shared" ref="H52:N52" si="3">MIN(H2:H50)</f>
        <v>-0.26543941284860001</v>
      </c>
      <c r="I52" s="9">
        <f t="shared" si="3"/>
        <v>-0.326577168285</v>
      </c>
      <c r="J52" s="9">
        <f t="shared" si="3"/>
        <v>1.304</v>
      </c>
      <c r="K52" s="9">
        <f t="shared" si="3"/>
        <v>0.95399999999999996</v>
      </c>
      <c r="L52" s="9">
        <f t="shared" si="3"/>
        <v>0.877</v>
      </c>
      <c r="M52" s="9">
        <f t="shared" si="3"/>
        <v>0.78900000000000003</v>
      </c>
      <c r="N52" s="9">
        <f t="shared" si="3"/>
        <v>0.77</v>
      </c>
      <c r="Q52" s="4" t="s">
        <v>40</v>
      </c>
      <c r="R52" s="2" t="s">
        <v>80</v>
      </c>
      <c r="S52" s="5">
        <v>34505</v>
      </c>
      <c r="T52" s="5">
        <v>34870</v>
      </c>
      <c r="U52" s="7">
        <v>-0.2031817989944</v>
      </c>
      <c r="V52" s="7">
        <v>-0.12781441348360001</v>
      </c>
    </row>
    <row r="53" spans="1:22" x14ac:dyDescent="0.25">
      <c r="H53" s="9"/>
      <c r="I53" s="9" t="s">
        <v>112</v>
      </c>
      <c r="J53" s="9">
        <f>AVERAGE(J2:J50)</f>
        <v>2.4597142857142855</v>
      </c>
      <c r="K53" s="9">
        <f>AVERAGE(K2:K50)</f>
        <v>1.8757551020408161</v>
      </c>
      <c r="L53" s="9">
        <f>AVERAGE(L2:L50)</f>
        <v>1.6955306122448977</v>
      </c>
      <c r="M53" s="9">
        <f>AVERAGE(M2:M50)</f>
        <v>1.4699117647058824</v>
      </c>
      <c r="N53" s="9">
        <f>AVERAGE(N2:N50)</f>
        <v>1.3843235294117646</v>
      </c>
      <c r="Q53" s="4" t="s">
        <v>41</v>
      </c>
      <c r="R53" s="2" t="s">
        <v>81</v>
      </c>
      <c r="S53" s="5">
        <v>37257</v>
      </c>
      <c r="T53" s="5">
        <v>37621</v>
      </c>
      <c r="U53" s="7">
        <v>-0.24331398709929999</v>
      </c>
      <c r="V53" s="7">
        <v>0.12974092611231999</v>
      </c>
    </row>
    <row r="54" spans="1:22" x14ac:dyDescent="0.25">
      <c r="G54" s="3" t="s">
        <v>104</v>
      </c>
      <c r="H54" s="9">
        <f t="shared" ref="H54:N54" si="4">MAX(W2:W29)</f>
        <v>-4.1027670799999999E-3</v>
      </c>
      <c r="I54" s="9">
        <f t="shared" si="4"/>
        <v>0.12974092611231999</v>
      </c>
      <c r="J54" s="9">
        <f t="shared" si="4"/>
        <v>3.8580000000000001</v>
      </c>
      <c r="K54" s="9">
        <f t="shared" si="4"/>
        <v>2.621</v>
      </c>
      <c r="L54" s="9">
        <f t="shared" si="4"/>
        <v>2.3809999999999998</v>
      </c>
      <c r="M54" s="9">
        <f t="shared" si="4"/>
        <v>1.9450000000000001</v>
      </c>
      <c r="N54" s="9">
        <f t="shared" si="4"/>
        <v>1.8240000000000001</v>
      </c>
      <c r="Q54" s="4" t="s">
        <v>42</v>
      </c>
      <c r="R54" s="2" t="s">
        <v>82</v>
      </c>
      <c r="S54" s="5">
        <v>34837</v>
      </c>
      <c r="T54" s="5">
        <v>35199</v>
      </c>
      <c r="U54" s="7">
        <v>-0.1069077656363</v>
      </c>
      <c r="V54" s="7">
        <v>-8.2781265959200004E-2</v>
      </c>
    </row>
    <row r="55" spans="1:22" x14ac:dyDescent="0.25">
      <c r="G55" s="3" t="s">
        <v>105</v>
      </c>
      <c r="H55" s="9">
        <f t="shared" ref="H55:N55" si="5">MIN(W2:W29)</f>
        <v>-0.26543941284860001</v>
      </c>
      <c r="I55" s="9">
        <f t="shared" si="5"/>
        <v>-0.326577168285</v>
      </c>
      <c r="J55" s="9">
        <f t="shared" si="5"/>
        <v>1.34</v>
      </c>
      <c r="K55" s="9">
        <f t="shared" si="5"/>
        <v>0.95399999999999996</v>
      </c>
      <c r="L55" s="9">
        <f t="shared" si="5"/>
        <v>0.90500000000000003</v>
      </c>
      <c r="M55" s="9">
        <f t="shared" si="5"/>
        <v>0.84799999999999998</v>
      </c>
      <c r="N55" s="9">
        <f t="shared" si="5"/>
        <v>0.77</v>
      </c>
      <c r="Q55" s="4" t="s">
        <v>43</v>
      </c>
      <c r="R55" s="2" t="s">
        <v>84</v>
      </c>
      <c r="S55" s="5">
        <v>37140</v>
      </c>
      <c r="T55" s="5">
        <v>37505</v>
      </c>
      <c r="U55" s="7">
        <v>-9.9689494770600004E-2</v>
      </c>
      <c r="V55" s="7">
        <v>-7.0617454834400004E-2</v>
      </c>
    </row>
    <row r="56" spans="1:22" x14ac:dyDescent="0.25">
      <c r="G56" s="3" t="s">
        <v>111</v>
      </c>
      <c r="H56" s="9">
        <f t="shared" ref="H56:N56" si="6">AVERAGE(W2:W29)</f>
        <v>-0.13087977573833928</v>
      </c>
      <c r="I56" s="9">
        <f t="shared" si="6"/>
        <v>-0.1526942643033857</v>
      </c>
      <c r="J56" s="9">
        <f t="shared" si="6"/>
        <v>2.520714285714285</v>
      </c>
      <c r="K56" s="9">
        <f t="shared" si="6"/>
        <v>1.887642857142857</v>
      </c>
      <c r="L56" s="9">
        <f t="shared" si="6"/>
        <v>1.67</v>
      </c>
      <c r="M56" s="9">
        <f t="shared" si="6"/>
        <v>1.3942857142857141</v>
      </c>
      <c r="N56" s="9">
        <f t="shared" si="6"/>
        <v>1.3200952380952384</v>
      </c>
      <c r="Q56" s="4" t="s">
        <v>44</v>
      </c>
      <c r="R56" s="2" t="s">
        <v>86</v>
      </c>
      <c r="S56" s="5">
        <v>37147</v>
      </c>
      <c r="T56" s="5">
        <v>37511</v>
      </c>
      <c r="U56" s="7">
        <v>-0.1905166592059</v>
      </c>
      <c r="V56" s="7">
        <v>-0.12904811848680001</v>
      </c>
    </row>
    <row r="57" spans="1:22" x14ac:dyDescent="0.25">
      <c r="A57" s="4" t="s">
        <v>97</v>
      </c>
      <c r="B57" s="4" t="s">
        <v>122</v>
      </c>
      <c r="C57" s="2" t="s">
        <v>74</v>
      </c>
      <c r="D57" s="4"/>
      <c r="E57" s="4"/>
      <c r="F57" s="5">
        <v>35431</v>
      </c>
      <c r="G57" s="6">
        <v>35795</v>
      </c>
      <c r="H57" s="7">
        <v>-9.7470357862199999E-2</v>
      </c>
      <c r="I57" s="7">
        <v>-0.14987979545899999</v>
      </c>
      <c r="J57" s="4">
        <v>3.44</v>
      </c>
      <c r="K57" s="4">
        <v>4.0609999999999999</v>
      </c>
      <c r="L57" s="4">
        <v>4.3129999999999997</v>
      </c>
      <c r="M57" s="4">
        <v>3.9079999999999999</v>
      </c>
      <c r="N57" s="4">
        <v>3.76</v>
      </c>
      <c r="Q57" s="4" t="s">
        <v>47</v>
      </c>
      <c r="R57" s="2" t="s">
        <v>88</v>
      </c>
      <c r="S57" s="5">
        <v>34335</v>
      </c>
      <c r="T57" s="5">
        <v>34699</v>
      </c>
      <c r="U57" s="7">
        <v>-0.1032313086083</v>
      </c>
      <c r="V57" s="7">
        <v>3.6431098941299999E-3</v>
      </c>
    </row>
    <row r="58" spans="1:22" x14ac:dyDescent="0.25">
      <c r="A58" s="4" t="s">
        <v>98</v>
      </c>
      <c r="B58" s="4" t="s">
        <v>123</v>
      </c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Q58" s="4" t="s">
        <v>51</v>
      </c>
      <c r="R58" s="2" t="s">
        <v>91</v>
      </c>
      <c r="S58" s="5">
        <v>34277</v>
      </c>
      <c r="T58" s="5">
        <v>34642</v>
      </c>
      <c r="U58" s="7">
        <v>-0.13193571387219999</v>
      </c>
      <c r="V58" s="7">
        <v>3.7458825339150001E-2</v>
      </c>
    </row>
    <row r="59" spans="1:22" x14ac:dyDescent="0.25">
      <c r="A59" s="4" t="s">
        <v>97</v>
      </c>
      <c r="B59" s="4" t="s">
        <v>124</v>
      </c>
      <c r="C59" s="2" t="s">
        <v>68</v>
      </c>
      <c r="D59" s="4"/>
      <c r="E59" s="4"/>
      <c r="F59" s="6">
        <v>38718</v>
      </c>
      <c r="G59" s="6">
        <v>39082</v>
      </c>
      <c r="H59" s="7">
        <v>2.1130216786619999E-2</v>
      </c>
      <c r="I59" s="7">
        <v>-0.16575923191610001</v>
      </c>
      <c r="J59" s="4">
        <v>2.4671599999999998</v>
      </c>
      <c r="K59" s="4">
        <v>2.1035599999999999</v>
      </c>
      <c r="L59" s="4">
        <v>1.9459</v>
      </c>
      <c r="M59" s="4">
        <v>1.93482</v>
      </c>
      <c r="N59" s="4">
        <v>1.19011</v>
      </c>
      <c r="O59" s="3" t="s">
        <v>125</v>
      </c>
      <c r="Q59" s="4" t="s">
        <v>52</v>
      </c>
      <c r="R59" s="2" t="s">
        <v>93</v>
      </c>
      <c r="S59" s="5">
        <v>36892</v>
      </c>
      <c r="T59" s="5">
        <v>37256</v>
      </c>
      <c r="U59" s="7">
        <v>-9.1515897987600001E-2</v>
      </c>
      <c r="V59" s="7">
        <v>-0.326577168285</v>
      </c>
    </row>
    <row r="60" spans="1:22" x14ac:dyDescent="0.25">
      <c r="A60" s="13"/>
      <c r="B60" s="4" t="s">
        <v>131</v>
      </c>
      <c r="C60" s="13"/>
      <c r="D60" s="13"/>
      <c r="E60" s="13"/>
      <c r="F60" s="13"/>
      <c r="G60" s="13"/>
      <c r="H60" s="13"/>
      <c r="I60" s="13"/>
      <c r="J60" s="13">
        <v>1.09402</v>
      </c>
      <c r="K60" s="13">
        <v>1.1304000000000001</v>
      </c>
      <c r="L60" s="13">
        <v>1.0729500000000001</v>
      </c>
      <c r="M60" s="13">
        <v>1.34545</v>
      </c>
      <c r="N60" s="13">
        <v>2.7265600000000001</v>
      </c>
      <c r="O60" s="3" t="s">
        <v>126</v>
      </c>
      <c r="Q60" s="4" t="s">
        <v>53</v>
      </c>
      <c r="R60" s="2" t="s">
        <v>94</v>
      </c>
      <c r="S60" s="5">
        <v>34997</v>
      </c>
      <c r="T60" s="5">
        <v>35362</v>
      </c>
      <c r="U60" s="7">
        <v>-0.1119735095812</v>
      </c>
      <c r="V60" s="7">
        <v>-6.7575661608899995E-2</v>
      </c>
    </row>
    <row r="61" spans="1:22" x14ac:dyDescent="0.25">
      <c r="A61" s="4" t="s">
        <v>98</v>
      </c>
      <c r="B61" s="4" t="s">
        <v>124</v>
      </c>
      <c r="C61" s="2" t="s">
        <v>68</v>
      </c>
      <c r="D61" s="4"/>
      <c r="E61" s="4"/>
      <c r="F61" s="6">
        <v>38718</v>
      </c>
      <c r="G61" s="6">
        <v>39082</v>
      </c>
      <c r="H61" s="7">
        <v>-4.1027670799999999E-3</v>
      </c>
      <c r="I61" s="7">
        <v>-0.14522076517659999</v>
      </c>
      <c r="J61" s="4">
        <v>2.42652</v>
      </c>
      <c r="K61" s="4">
        <v>2.06081</v>
      </c>
      <c r="L61" s="4">
        <v>1.9283399999999999</v>
      </c>
      <c r="M61" s="4">
        <v>1.9515199999999999</v>
      </c>
      <c r="N61" s="4">
        <v>1.17411</v>
      </c>
      <c r="O61" s="4" t="s">
        <v>125</v>
      </c>
      <c r="Q61" s="4" t="s">
        <v>55</v>
      </c>
      <c r="R61" s="2" t="s">
        <v>95</v>
      </c>
      <c r="S61" s="5">
        <v>34409</v>
      </c>
      <c r="T61" s="5">
        <v>34774</v>
      </c>
      <c r="U61" s="7">
        <v>-7.0346609149700007E-2</v>
      </c>
      <c r="V61" s="7">
        <v>-0.1935684825265</v>
      </c>
    </row>
    <row r="62" spans="1:22" x14ac:dyDescent="0.25">
      <c r="A62" s="4"/>
      <c r="B62" s="4" t="s">
        <v>131</v>
      </c>
      <c r="C62" s="4"/>
      <c r="D62" s="4"/>
      <c r="E62" s="4"/>
      <c r="F62" s="4"/>
      <c r="G62" s="4"/>
      <c r="H62" s="4"/>
      <c r="I62" s="4"/>
      <c r="J62" s="4">
        <v>1.1064400000000001</v>
      </c>
      <c r="K62" s="4">
        <v>1.22899</v>
      </c>
      <c r="L62" s="4">
        <v>1.13198</v>
      </c>
      <c r="M62" s="4">
        <v>1.36687</v>
      </c>
      <c r="N62" s="4">
        <v>2.84124</v>
      </c>
      <c r="O62" s="4" t="s">
        <v>126</v>
      </c>
      <c r="T62" s="3" t="s">
        <v>116</v>
      </c>
      <c r="U62" s="9">
        <f>_xlfn.QUARTILE.INC(U34:U61,1)</f>
        <v>-0.18808134781517499</v>
      </c>
      <c r="V62" s="9">
        <f>_xlfn.QUARTILE.INC(V34:V61,1)</f>
        <v>-0.27884355421804996</v>
      </c>
    </row>
    <row r="63" spans="1:22" x14ac:dyDescent="0.25">
      <c r="A63" s="4" t="s">
        <v>98</v>
      </c>
      <c r="B63" s="4" t="s">
        <v>127</v>
      </c>
      <c r="C63" s="2" t="s">
        <v>68</v>
      </c>
      <c r="D63" s="4"/>
      <c r="E63" s="4"/>
      <c r="F63" s="6">
        <v>41640</v>
      </c>
      <c r="G63" s="6">
        <v>42004</v>
      </c>
      <c r="H63" s="7">
        <v>2.1130216786619999E-2</v>
      </c>
      <c r="I63" s="7">
        <v>-0.16575923191610001</v>
      </c>
      <c r="J63" s="4">
        <v>3.39106</v>
      </c>
      <c r="K63" s="4">
        <v>3.2678099999999999</v>
      </c>
      <c r="L63" s="4">
        <v>3.1997800000000001</v>
      </c>
      <c r="M63" s="4">
        <v>3.0126300000000001</v>
      </c>
      <c r="N63" s="4">
        <v>2.9851100000000002</v>
      </c>
      <c r="O63" s="14" t="s">
        <v>128</v>
      </c>
      <c r="T63" s="3" t="s">
        <v>117</v>
      </c>
      <c r="U63" s="11">
        <f>_xlfn.QUARTILE.INC(U34:U61,2)</f>
        <v>-0.10944063760875</v>
      </c>
      <c r="V63" s="11">
        <f>_xlfn.QUARTILE.INC(V34:V61,2)</f>
        <v>-0.13713444183169998</v>
      </c>
    </row>
    <row r="64" spans="1:22" x14ac:dyDescent="0.25">
      <c r="A64" s="4"/>
      <c r="B64" s="14" t="s">
        <v>130</v>
      </c>
      <c r="C64" s="4"/>
      <c r="D64" s="4"/>
      <c r="E64" s="4"/>
      <c r="F64" s="4"/>
      <c r="G64" s="4"/>
      <c r="H64" s="4"/>
      <c r="I64" s="4"/>
      <c r="J64" s="4">
        <v>2.94869</v>
      </c>
      <c r="K64" s="4">
        <v>3.32619</v>
      </c>
      <c r="L64" s="4">
        <v>3.51736</v>
      </c>
      <c r="M64" s="4">
        <v>3.1577199999999999</v>
      </c>
      <c r="N64" s="4">
        <v>2.91242</v>
      </c>
      <c r="O64" s="4" t="s">
        <v>129</v>
      </c>
      <c r="T64" s="3" t="s">
        <v>118</v>
      </c>
      <c r="U64" s="9">
        <f>_xlfn.QUARTILE.INC(U34:U61,3)</f>
        <v>-8.7308327840625005E-2</v>
      </c>
      <c r="V64" s="9">
        <f>_xlfn.QUARTILE.INC(V34:V61,3)</f>
        <v>-8.4333866912574995E-2</v>
      </c>
    </row>
    <row r="65" spans="1:22" x14ac:dyDescent="0.25">
      <c r="A65" s="4" t="s">
        <v>98</v>
      </c>
      <c r="B65" s="4" t="s">
        <v>127</v>
      </c>
      <c r="C65" s="2" t="s">
        <v>68</v>
      </c>
      <c r="D65" s="4"/>
      <c r="E65" s="4"/>
      <c r="F65" s="6">
        <v>41640</v>
      </c>
      <c r="G65" s="6">
        <v>42004</v>
      </c>
      <c r="H65" s="7">
        <v>-4.1027670799999999E-3</v>
      </c>
      <c r="I65" s="7">
        <v>-0.14522076517659999</v>
      </c>
      <c r="J65" s="4">
        <v>3.2940999999999998</v>
      </c>
      <c r="K65" s="4">
        <v>3.1676000000000002</v>
      </c>
      <c r="L65" s="4">
        <v>3.0999300000000001</v>
      </c>
      <c r="M65" s="4">
        <v>2.9039000000000001</v>
      </c>
      <c r="N65" s="4">
        <v>2.87446</v>
      </c>
      <c r="O65" s="14" t="s">
        <v>128</v>
      </c>
      <c r="T65" s="3" t="s">
        <v>112</v>
      </c>
      <c r="U65" s="11">
        <f>AVERAGE(U34:U61)</f>
        <v>-0.13087977573833928</v>
      </c>
      <c r="V65" s="11">
        <f>AVERAGE(V34:V61)</f>
        <v>-0.1526942643033857</v>
      </c>
    </row>
    <row r="66" spans="1:22" x14ac:dyDescent="0.25">
      <c r="A66" s="4"/>
      <c r="B66" s="14" t="s">
        <v>130</v>
      </c>
      <c r="C66" s="4"/>
      <c r="D66" s="4"/>
      <c r="E66" s="4"/>
      <c r="F66" s="4"/>
      <c r="G66" s="4"/>
      <c r="H66" s="4"/>
      <c r="I66" s="4"/>
      <c r="J66" s="4">
        <v>2.8379599999999998</v>
      </c>
      <c r="K66" s="4">
        <v>3.2595700000000001</v>
      </c>
      <c r="L66" s="4">
        <v>3.47105</v>
      </c>
      <c r="M66" s="4">
        <v>3.0953599999999999</v>
      </c>
      <c r="N66" s="4">
        <v>2.7960799999999999</v>
      </c>
      <c r="O66" s="4" t="s">
        <v>129</v>
      </c>
    </row>
    <row r="67" spans="1:22" x14ac:dyDescent="0.25">
      <c r="A67" s="4" t="s">
        <v>97</v>
      </c>
      <c r="B67" s="4" t="s">
        <v>127</v>
      </c>
      <c r="C67" s="2" t="s">
        <v>68</v>
      </c>
      <c r="D67" s="4"/>
      <c r="E67" s="4"/>
      <c r="F67" s="6">
        <v>41640</v>
      </c>
      <c r="G67" s="6">
        <v>42004</v>
      </c>
      <c r="H67" s="7">
        <v>0.13052568145752</v>
      </c>
      <c r="I67" s="7">
        <v>3.6036820813200002E-3</v>
      </c>
      <c r="J67" s="4">
        <v>2.4525399999999999</v>
      </c>
      <c r="K67" s="4">
        <v>2.2530899999999998</v>
      </c>
      <c r="L67" s="4">
        <v>2.0432600000000001</v>
      </c>
      <c r="M67" s="4">
        <v>1.88262</v>
      </c>
      <c r="N67" s="4">
        <v>1.83724</v>
      </c>
      <c r="O67" s="14" t="s">
        <v>128</v>
      </c>
    </row>
    <row r="68" spans="1:22" x14ac:dyDescent="0.25">
      <c r="A68" s="4"/>
      <c r="B68" s="14" t="s">
        <v>130</v>
      </c>
      <c r="C68" s="4"/>
      <c r="D68" s="4"/>
      <c r="E68" s="4"/>
      <c r="F68" s="4"/>
      <c r="G68" s="4"/>
      <c r="H68" s="4"/>
      <c r="I68" s="4"/>
      <c r="J68" s="4">
        <v>1.6642399999999999</v>
      </c>
      <c r="K68" s="4">
        <v>2.4237199999999999</v>
      </c>
      <c r="L68" s="4">
        <v>2.7465000000000002</v>
      </c>
      <c r="M68" s="4">
        <v>2.31149</v>
      </c>
      <c r="N68" s="4">
        <v>1.2406600000000001</v>
      </c>
      <c r="O68" s="4" t="s">
        <v>129</v>
      </c>
    </row>
    <row r="69" spans="1:22" x14ac:dyDescent="0.25">
      <c r="A69" s="4" t="s">
        <v>132</v>
      </c>
      <c r="B69" s="4" t="s">
        <v>127</v>
      </c>
      <c r="C69" s="2" t="s">
        <v>68</v>
      </c>
      <c r="D69" s="4"/>
      <c r="E69" s="4"/>
      <c r="F69" s="6">
        <v>41640</v>
      </c>
      <c r="G69" s="6">
        <v>42004</v>
      </c>
      <c r="H69" s="7">
        <v>0.10598863558982</v>
      </c>
      <c r="I69" s="7">
        <v>2.1470730367309999E-2</v>
      </c>
      <c r="J69" s="4">
        <v>2.4997099999999999</v>
      </c>
      <c r="K69" s="4">
        <v>2.2712500000000002</v>
      </c>
      <c r="L69" s="4">
        <v>1.88445</v>
      </c>
      <c r="M69" s="4">
        <v>1.9011</v>
      </c>
      <c r="N69" s="4">
        <v>1.86955</v>
      </c>
      <c r="O69" s="14" t="s">
        <v>128</v>
      </c>
    </row>
    <row r="70" spans="1:22" x14ac:dyDescent="0.25">
      <c r="A70" s="4"/>
      <c r="B70" s="14" t="s">
        <v>130</v>
      </c>
      <c r="C70" s="4"/>
      <c r="D70" s="4"/>
      <c r="E70" s="4"/>
      <c r="F70" s="4"/>
      <c r="G70" s="4"/>
      <c r="H70" s="4"/>
      <c r="I70" s="4"/>
      <c r="J70" s="4">
        <v>1.58368</v>
      </c>
      <c r="K70" s="4">
        <v>2.1648000000000001</v>
      </c>
      <c r="L70" s="4">
        <v>1.90415</v>
      </c>
      <c r="M70" s="4">
        <v>1.20113</v>
      </c>
      <c r="N70" s="4">
        <v>1.3826000000000001</v>
      </c>
      <c r="O70" s="4" t="s">
        <v>129</v>
      </c>
    </row>
  </sheetData>
  <autoFilter ref="A1:N52" xr:uid="{00000000-0009-0000-0000-000000000000}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2024-01-18T19:32:45Z</dcterms:modified>
</cp:coreProperties>
</file>