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10"/>
  <workbookPr codeName="ThisWorkbook"/>
  <mc:AlternateContent xmlns:mc="http://schemas.openxmlformats.org/markup-compatibility/2006">
    <mc:Choice Requires="x15">
      <x15ac:absPath xmlns:x15ac="http://schemas.microsoft.com/office/spreadsheetml/2010/11/ac" url="/Users/ikekurniati/Downloads/"/>
    </mc:Choice>
  </mc:AlternateContent>
  <xr:revisionPtr revIDLastSave="0" documentId="8_{EB473C5C-2523-4089-B8C2-54B5D76633F3}" xr6:coauthVersionLast="47" xr6:coauthVersionMax="47" xr10:uidLastSave="{00000000-0000-0000-0000-000000000000}"/>
  <bookViews>
    <workbookView xWindow="0" yWindow="500" windowWidth="25920" windowHeight="15160" xr2:uid="{00000000-000D-0000-FFFF-FFFF00000000}"/>
  </bookViews>
  <sheets>
    <sheet name="Timeline" sheetId="9" r:id="rId1"/>
  </sheets>
  <definedNames>
    <definedName name="prevWBS" localSheetId="0">Timeline!$A1048576</definedName>
    <definedName name="_xlnm.Print_Area" localSheetId="0">Timeline!$A$1:$BO$67</definedName>
    <definedName name="_xlnm.Print_Titles" localSheetId="0">Timeline!$4:$7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8" calcCompleted="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9" i="9" l="1"/>
  <c r="G65" i="9"/>
  <c r="G66" i="9"/>
  <c r="J66" i="9" s="1"/>
  <c r="G64" i="9"/>
  <c r="A8" i="9"/>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G63" i="9"/>
  <c r="J63" i="9"/>
  <c r="G62" i="9"/>
  <c r="G51" i="9"/>
  <c r="J51" i="9" s="1"/>
  <c r="G50" i="9"/>
  <c r="G41" i="9"/>
  <c r="G29" i="9"/>
  <c r="G28" i="9"/>
  <c r="G61" i="9"/>
  <c r="J61" i="9"/>
  <c r="G60" i="9"/>
  <c r="J60" i="9"/>
  <c r="G59" i="9"/>
  <c r="J59" i="9"/>
  <c r="G58" i="9"/>
  <c r="J58" i="9"/>
  <c r="G49" i="9"/>
  <c r="J49" i="9" s="1"/>
  <c r="G46" i="9"/>
  <c r="J46" i="9" s="1"/>
  <c r="G45" i="9"/>
  <c r="J45" i="9"/>
  <c r="G40" i="9"/>
  <c r="J40" i="9" s="1"/>
  <c r="G39" i="9"/>
  <c r="J39" i="9"/>
  <c r="G36" i="9"/>
  <c r="J36" i="9"/>
  <c r="G35" i="9"/>
  <c r="J35" i="9"/>
  <c r="G34" i="9"/>
  <c r="J34" i="9" s="1"/>
  <c r="G33" i="9"/>
  <c r="J33" i="9"/>
  <c r="G15" i="9"/>
  <c r="J15" i="9"/>
  <c r="G23" i="9"/>
  <c r="J23" i="9"/>
  <c r="G13" i="9"/>
  <c r="J13" i="9" s="1"/>
  <c r="G26" i="9"/>
  <c r="G25" i="9"/>
  <c r="G27" i="9"/>
  <c r="G19" i="9"/>
  <c r="J19" i="9" s="1"/>
  <c r="G54" i="9"/>
  <c r="J54" i="9" s="1"/>
  <c r="G57" i="9"/>
  <c r="J57" i="9"/>
  <c r="G56" i="9"/>
  <c r="J56" i="9" s="1"/>
  <c r="G55" i="9"/>
  <c r="J55" i="9" s="1"/>
  <c r="J53" i="9"/>
  <c r="G52" i="9"/>
  <c r="J52" i="9"/>
  <c r="J67" i="9"/>
  <c r="G8" i="9"/>
  <c r="J8" i="9"/>
  <c r="G42" i="9"/>
  <c r="J42" i="9"/>
  <c r="G30" i="9"/>
  <c r="J30" i="9"/>
  <c r="J12" i="9"/>
  <c r="J9" i="9"/>
  <c r="L6" i="9"/>
  <c r="M6" i="9" s="1"/>
  <c r="G16" i="9"/>
  <c r="J16" i="9"/>
  <c r="J10" i="9"/>
  <c r="G17" i="9"/>
  <c r="J17" i="9"/>
  <c r="G14" i="9"/>
  <c r="J14" i="9"/>
  <c r="J20" i="9"/>
  <c r="J32" i="9"/>
  <c r="J31" i="9"/>
  <c r="J44" i="9"/>
  <c r="J43" i="9"/>
  <c r="G37" i="9"/>
  <c r="J37" i="9"/>
  <c r="G47" i="9"/>
  <c r="J47" i="9" s="1"/>
  <c r="G48" i="9"/>
  <c r="J48" i="9" s="1"/>
  <c r="G38" i="9"/>
  <c r="J38" i="9" s="1"/>
  <c r="G18" i="9"/>
  <c r="J18" i="9" s="1"/>
  <c r="G22" i="9"/>
  <c r="J22" i="9" s="1"/>
  <c r="G24" i="9"/>
  <c r="J24" i="9"/>
  <c r="N6" i="9" l="1"/>
  <c r="M7" i="9"/>
  <c r="L4" i="9"/>
  <c r="L7" i="9"/>
  <c r="L5" i="9"/>
  <c r="O6" i="9" l="1"/>
  <c r="N7" i="9"/>
  <c r="P6" i="9" l="1"/>
  <c r="O7" i="9"/>
  <c r="P7" i="9" l="1"/>
  <c r="Q6" i="9"/>
  <c r="R6" i="9" l="1"/>
  <c r="Q7" i="9"/>
  <c r="R7" i="9" l="1"/>
  <c r="S6" i="9"/>
  <c r="T6" i="9" l="1"/>
  <c r="S5" i="9"/>
  <c r="S4" i="9"/>
  <c r="S7" i="9"/>
  <c r="U6" i="9" l="1"/>
  <c r="T7" i="9"/>
  <c r="V6" i="9" l="1"/>
  <c r="U7" i="9"/>
  <c r="W6" i="9" l="1"/>
  <c r="V7" i="9"/>
  <c r="W7" i="9" l="1"/>
  <c r="X6" i="9"/>
  <c r="Y6" i="9" l="1"/>
  <c r="X7" i="9"/>
  <c r="Y7" i="9" l="1"/>
  <c r="Z6" i="9"/>
  <c r="AA6" i="9" l="1"/>
  <c r="Z7" i="9"/>
  <c r="Z5" i="9"/>
  <c r="Z4" i="9"/>
  <c r="AB6" i="9" l="1"/>
  <c r="AA7" i="9"/>
  <c r="AB7" i="9" l="1"/>
  <c r="AC6" i="9"/>
  <c r="AC7" i="9" l="1"/>
  <c r="AD6" i="9"/>
  <c r="AD7" i="9" l="1"/>
  <c r="AE6" i="9"/>
  <c r="AE7" i="9" l="1"/>
  <c r="AF6" i="9"/>
  <c r="AF7" i="9" l="1"/>
  <c r="AG6" i="9"/>
  <c r="AG5" i="9" l="1"/>
  <c r="AH6" i="9"/>
  <c r="AG4" i="9"/>
  <c r="AG7" i="9"/>
  <c r="AH7" i="9" l="1"/>
  <c r="AI6" i="9"/>
  <c r="AI7" i="9" l="1"/>
  <c r="AJ6" i="9"/>
  <c r="AJ7" i="9" l="1"/>
  <c r="AK6" i="9"/>
  <c r="AK7" i="9" l="1"/>
  <c r="AL6" i="9"/>
  <c r="AL7" i="9" l="1"/>
  <c r="AM6" i="9"/>
  <c r="AM7" i="9" l="1"/>
  <c r="AN6" i="9"/>
  <c r="AN4" i="9" l="1"/>
  <c r="AN7" i="9"/>
  <c r="AN5" i="9"/>
  <c r="AO6" i="9"/>
  <c r="AP6" i="9" l="1"/>
  <c r="AO7" i="9"/>
  <c r="AP7" i="9" l="1"/>
  <c r="AQ6" i="9"/>
  <c r="AR6" i="9" l="1"/>
  <c r="AQ7" i="9"/>
  <c r="AR7" i="9" l="1"/>
  <c r="AS6" i="9"/>
  <c r="AS7" i="9" l="1"/>
  <c r="AT6" i="9"/>
  <c r="AT7" i="9" l="1"/>
  <c r="AU6" i="9"/>
  <c r="AU4" i="9" l="1"/>
  <c r="AU7" i="9"/>
  <c r="AV6" i="9"/>
  <c r="AU5" i="9"/>
  <c r="AV7" i="9" l="1"/>
  <c r="AW6" i="9"/>
  <c r="AW7" i="9" l="1"/>
  <c r="AX6" i="9"/>
  <c r="AX7" i="9" l="1"/>
  <c r="AY6" i="9"/>
  <c r="AY7" i="9" l="1"/>
  <c r="AZ6" i="9"/>
  <c r="AZ7" i="9" l="1"/>
  <c r="BA6" i="9"/>
  <c r="BA7" i="9" l="1"/>
  <c r="BB6" i="9"/>
  <c r="BB7" i="9" l="1"/>
  <c r="BC6" i="9"/>
  <c r="BB5" i="9"/>
  <c r="BB4" i="9"/>
  <c r="BC7" i="9" l="1"/>
  <c r="BD6" i="9"/>
  <c r="BD7" i="9" l="1"/>
  <c r="BE6" i="9"/>
  <c r="BE7" i="9" l="1"/>
  <c r="BF6" i="9"/>
  <c r="BF7" i="9" l="1"/>
  <c r="BG6" i="9"/>
  <c r="BG7" i="9" l="1"/>
  <c r="BH6" i="9"/>
  <c r="BH7" i="9" l="1"/>
  <c r="BI6" i="9"/>
  <c r="BI5" i="9" l="1"/>
  <c r="BI4" i="9"/>
  <c r="BI7" i="9"/>
  <c r="BJ6" i="9"/>
  <c r="BK6" i="9" l="1"/>
  <c r="BJ7" i="9"/>
  <c r="BK7" i="9" l="1"/>
  <c r="BL6" i="9"/>
  <c r="BM6" i="9" l="1"/>
  <c r="BL7" i="9"/>
  <c r="BN6" i="9" l="1"/>
  <c r="BM7" i="9"/>
  <c r="BN7" i="9" l="1"/>
  <c r="BO6" i="9"/>
  <c r="BO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rgb="FF000000"/>
            <rFont val="Tahoma"/>
            <family val="2"/>
          </rPr>
          <t>Work Breakdown Structure</t>
        </r>
        <r>
          <rPr>
            <sz val="9"/>
            <color rgb="FF000000"/>
            <rFont val="Tahoma"/>
            <family val="2"/>
          </rPr>
          <t xml:space="preserve">
</t>
        </r>
        <r>
          <rPr>
            <sz val="9"/>
            <color rgb="FF000000"/>
            <rFont val="Tahoma"/>
            <family val="2"/>
          </rPr>
          <t xml:space="preserve">Level 1: 1, 2, 3, ...
</t>
        </r>
        <r>
          <rPr>
            <sz val="9"/>
            <color rgb="FF000000"/>
            <rFont val="Tahoma"/>
            <family val="2"/>
          </rPr>
          <t xml:space="preserve">Level 2: 1.1, 1.2, 1.3, ...
</t>
        </r>
        <r>
          <rPr>
            <sz val="9"/>
            <color rgb="FF000000"/>
            <rFont val="Tahoma"/>
            <family val="2"/>
          </rPr>
          <t xml:space="preserve">Level 3: 1.1.1, 1.1.2, 1.1.3, …
</t>
        </r>
        <r>
          <rPr>
            <sz val="9"/>
            <color rgb="FF000000"/>
            <rFont val="Tahoma"/>
            <family val="2"/>
          </rPr>
          <t xml:space="preserve">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D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E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<sst xmlns="http://schemas.openxmlformats.org/spreadsheetml/2006/main" count="56" uniqueCount="45">
  <si>
    <t>AirFlow: Pipeline Monitoring Polusi Udara di Indonesia</t>
  </si>
  <si>
    <t>Nama Kelompok : Ampun Puh Sepuh</t>
  </si>
  <si>
    <t xml:space="preserve">Project Start Date </t>
  </si>
  <si>
    <t xml:space="preserve">Display Week </t>
  </si>
  <si>
    <t>Projecyt Manager</t>
  </si>
  <si>
    <t>Adrian Saputra</t>
  </si>
  <si>
    <t>WBS</t>
  </si>
  <si>
    <t>TASK</t>
  </si>
  <si>
    <t>Deliverable</t>
  </si>
  <si>
    <t>PIC</t>
  </si>
  <si>
    <t>PREDECESSOR</t>
  </si>
  <si>
    <t>START</t>
  </si>
  <si>
    <t>END</t>
  </si>
  <si>
    <t>DAYS</t>
  </si>
  <si>
    <t>% DONE</t>
  </si>
  <si>
    <t>WORK DAYS</t>
  </si>
  <si>
    <t>Business Analis</t>
  </si>
  <si>
    <t>Menganalisis Kebutuhan Bisnis</t>
  </si>
  <si>
    <t>Memahami kebutuhan pemantauan polusi udara di Indonesia.</t>
  </si>
  <si>
    <t>ALL</t>
  </si>
  <si>
    <t>Menentukan Kebutuhan Data</t>
  </si>
  <si>
    <t>Mengidentifikasi dan mengumpulkan kebutuhan data terkait polusi udara</t>
  </si>
  <si>
    <t>Merinci Proses ETL</t>
  </si>
  <si>
    <t>Merinci dan memahami proses ETL (Extract, Transform, Load) data polusi udara ke dalam sistem.</t>
  </si>
  <si>
    <t>Menentukan Dashboard dan Visualisasi Data</t>
  </si>
  <si>
    <t>Data Visualization untuk menentukan kebutuhan dashboard dan visualisasi data yang memadai</t>
  </si>
  <si>
    <t>Data Engineer</t>
  </si>
  <si>
    <t>Explorasi Data</t>
  </si>
  <si>
    <t>Melakukan Explorasi data dengan ETL</t>
  </si>
  <si>
    <t>ETL dan Scheduling with airflow</t>
  </si>
  <si>
    <t>Proses ETL yang diimplementasikan dan Penjadwalan task data API dengan Airflow</t>
  </si>
  <si>
    <t>Adrian</t>
  </si>
  <si>
    <t>Data Modeler</t>
  </si>
  <si>
    <t>Membuat Table Fakta dan Dimensi</t>
  </si>
  <si>
    <t xml:space="preserve"> Desain tabel fakta dan dimensi</t>
  </si>
  <si>
    <t>Membuat Schema</t>
  </si>
  <si>
    <t>Desain skema database</t>
  </si>
  <si>
    <t>Data Visualisation</t>
  </si>
  <si>
    <t>Membuat Dashboard Visualisasi Data tahun 2014 - 2016 dan 2021</t>
  </si>
  <si>
    <t>Dashboard visualisasi data untuk periode 2014-2016</t>
  </si>
  <si>
    <t>Membuat Dashboard Visualisasi API Data</t>
  </si>
  <si>
    <t>Dashboard visualisasi data dari API</t>
  </si>
  <si>
    <t>Publish Dashboard to Public</t>
  </si>
  <si>
    <t>Technical Desain</t>
  </si>
  <si>
    <t>Membuat PPT untuk Final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</si>
</sst>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52">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u/>
      <sz val="10"/>
      <color theme="11"/>
      <name val="Arial"/>
      <family val="2"/>
    </font>
    <font>
      <b/>
      <sz val="18"/>
      <color theme="4" tint="-0.249977111117893"/>
      <name val="Arial"/>
      <family val="2"/>
      <scheme val="major"/>
    </font>
    <font>
      <b/>
      <sz val="9"/>
      <color rgb="FF000000"/>
      <name val="Tahoma"/>
      <family val="2"/>
    </font>
    <font>
      <sz val="9"/>
      <color rgb="FF000000"/>
      <name val="Tahoma"/>
      <family val="2"/>
    </font>
    <font>
      <b/>
      <i/>
      <sz val="9"/>
      <color rgb="FF000000"/>
      <name val="Tahoma"/>
      <family val="2"/>
    </font>
    <font>
      <i/>
      <sz val="9"/>
      <color rgb="FF000000"/>
      <name val="Tahoma"/>
      <family val="2"/>
    </font>
    <font>
      <sz val="9"/>
      <name val="Söhne"/>
      <charset val="1"/>
    </font>
  </fonts>
  <fills count="2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right/>
      <top style="thin">
        <color rgb="FFEAEAEA"/>
      </top>
      <bottom style="thin">
        <color rgb="FFEAEAEA"/>
      </bottom>
      <diagonal/>
    </border>
  </borders>
  <cellStyleXfs count="49">
    <xf numFmtId="0" fontId="0" fillId="0" borderId="0"/>
    <xf numFmtId="0" fontId="8" fillId="2"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2"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6"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10" fillId="16" borderId="0" applyNumberFormat="0" applyBorder="0" applyAlignment="0" applyProtection="0"/>
    <xf numFmtId="0" fontId="11" fillId="17" borderId="1" applyNumberFormat="0" applyAlignment="0" applyProtection="0"/>
    <xf numFmtId="0" fontId="12" fillId="18" borderId="2" applyNumberFormat="0" applyAlignment="0" applyProtection="0"/>
    <xf numFmtId="0" fontId="13" fillId="0" borderId="0" applyNumberFormat="0" applyFill="0" applyBorder="0" applyAlignment="0" applyProtection="0"/>
    <xf numFmtId="0" fontId="14" fillId="19" borderId="0" applyNumberFormat="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2" fillId="0" borderId="0" applyNumberFormat="0" applyFill="0" applyBorder="0" applyAlignment="0" applyProtection="0">
      <alignment vertical="top"/>
      <protection locked="0"/>
    </xf>
    <xf numFmtId="0" fontId="18" fillId="11" borderId="1" applyNumberFormat="0" applyAlignment="0" applyProtection="0"/>
    <xf numFmtId="0" fontId="19" fillId="0" borderId="6" applyNumberFormat="0" applyFill="0" applyAlignment="0" applyProtection="0"/>
    <xf numFmtId="0" fontId="20" fillId="5" borderId="0" applyNumberFormat="0" applyBorder="0" applyAlignment="0" applyProtection="0"/>
    <xf numFmtId="0" fontId="5" fillId="5" borderId="7" applyNumberFormat="0" applyFont="0" applyAlignment="0" applyProtection="0"/>
    <xf numFmtId="0" fontId="21" fillId="17" borderId="8" applyNumberFormat="0" applyAlignment="0" applyProtection="0"/>
    <xf numFmtId="9" fontId="1" fillId="0" borderId="0" applyFont="0" applyFill="0" applyBorder="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cellStyleXfs>
  <cellXfs count="101">
    <xf numFmtId="0" fontId="0" fillId="0" borderId="0" xfId="0"/>
    <xf numFmtId="0" fontId="0" fillId="20" borderId="0" xfId="0" applyFill="1"/>
    <xf numFmtId="0" fontId="6" fillId="0" borderId="0" xfId="0" applyFont="1" applyProtection="1">
      <protection locked="0"/>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1" fillId="0" borderId="0" xfId="0" applyFont="1"/>
    <xf numFmtId="0" fontId="28" fillId="0" borderId="0" xfId="0" applyFont="1"/>
    <xf numFmtId="0" fontId="29" fillId="0" borderId="0" xfId="0" applyFont="1" applyAlignment="1" applyProtection="1">
      <alignment vertical="center"/>
      <protection locked="0"/>
    </xf>
    <xf numFmtId="0" fontId="31" fillId="23" borderId="10" xfId="0" applyFont="1" applyFill="1" applyBorder="1" applyAlignment="1">
      <alignment horizontal="left" vertical="center"/>
    </xf>
    <xf numFmtId="0" fontId="31" fillId="23" borderId="10" xfId="0" applyFont="1" applyFill="1" applyBorder="1" applyAlignment="1">
      <alignment vertical="center"/>
    </xf>
    <xf numFmtId="0" fontId="27" fillId="23" borderId="10" xfId="0" applyFont="1" applyFill="1" applyBorder="1" applyAlignment="1">
      <alignment vertical="center"/>
    </xf>
    <xf numFmtId="0" fontId="27" fillId="23" borderId="10" xfId="0" applyFont="1" applyFill="1" applyBorder="1" applyAlignment="1">
      <alignment horizontal="center" vertical="center"/>
    </xf>
    <xf numFmtId="1" fontId="27" fillId="23" borderId="10" xfId="40" applyNumberFormat="1" applyFont="1" applyFill="1" applyBorder="1" applyAlignment="1" applyProtection="1">
      <alignment horizontal="center" vertical="center"/>
    </xf>
    <xf numFmtId="9" fontId="27" fillId="23" borderId="10" xfId="40" applyFont="1" applyFill="1" applyBorder="1" applyAlignment="1" applyProtection="1">
      <alignment horizontal="center" vertical="center"/>
    </xf>
    <xf numFmtId="1" fontId="27" fillId="23" borderId="10" xfId="0" applyNumberFormat="1" applyFont="1" applyFill="1" applyBorder="1" applyAlignment="1">
      <alignment horizontal="center" vertical="center"/>
    </xf>
    <xf numFmtId="0" fontId="27" fillId="0" borderId="10" xfId="0" applyFont="1" applyBorder="1" applyAlignment="1">
      <alignment horizontal="left" vertical="center"/>
    </xf>
    <xf numFmtId="0" fontId="27" fillId="0" borderId="10" xfId="0" applyFont="1" applyBorder="1" applyAlignment="1">
      <alignment vertical="center"/>
    </xf>
    <xf numFmtId="1" fontId="32" fillId="25" borderId="12" xfId="0" applyNumberFormat="1" applyFont="1" applyFill="1" applyBorder="1" applyAlignment="1">
      <alignment horizontal="center" vertical="center"/>
    </xf>
    <xf numFmtId="9" fontId="32" fillId="25" borderId="12" xfId="40" applyFont="1" applyFill="1" applyBorder="1" applyAlignment="1" applyProtection="1">
      <alignment horizontal="center" vertical="center"/>
    </xf>
    <xf numFmtId="1" fontId="32" fillId="0" borderId="12" xfId="0" applyNumberFormat="1" applyFont="1" applyBorder="1" applyAlignment="1">
      <alignment horizontal="center" vertical="center"/>
    </xf>
    <xf numFmtId="0" fontId="33" fillId="0" borderId="10" xfId="0" applyFont="1" applyBorder="1" applyAlignment="1">
      <alignment vertical="center"/>
    </xf>
    <xf numFmtId="0" fontId="27" fillId="0" borderId="10" xfId="0" applyFont="1" applyBorder="1" applyAlignment="1">
      <alignment horizontal="center" vertical="center"/>
    </xf>
    <xf numFmtId="1" fontId="27" fillId="0" borderId="10" xfId="40" applyNumberFormat="1" applyFont="1" applyFill="1" applyBorder="1" applyAlignment="1" applyProtection="1">
      <alignment horizontal="center" vertical="center"/>
    </xf>
    <xf numFmtId="9" fontId="27" fillId="0" borderId="10" xfId="40" applyFont="1" applyFill="1" applyBorder="1" applyAlignment="1" applyProtection="1">
      <alignment horizontal="center" vertical="center"/>
    </xf>
    <xf numFmtId="1" fontId="27" fillId="0" borderId="10" xfId="0" applyNumberFormat="1" applyFont="1" applyBorder="1" applyAlignment="1">
      <alignment horizontal="center" vertical="center"/>
    </xf>
    <xf numFmtId="0" fontId="27" fillId="0" borderId="0" xfId="0" applyFont="1" applyAlignment="1">
      <alignment vertical="center"/>
    </xf>
    <xf numFmtId="0" fontId="34" fillId="22" borderId="0" xfId="0" applyFont="1" applyFill="1" applyAlignment="1">
      <alignment vertical="center"/>
    </xf>
    <xf numFmtId="0" fontId="30" fillId="23" borderId="0" xfId="0" applyFont="1" applyFill="1" applyAlignment="1">
      <alignment vertical="center"/>
    </xf>
    <xf numFmtId="0" fontId="35" fillId="22" borderId="0" xfId="0" applyFont="1" applyFill="1" applyAlignment="1">
      <alignment vertical="center"/>
    </xf>
    <xf numFmtId="0" fontId="36" fillId="23" borderId="0" xfId="0" applyFont="1" applyFill="1" applyAlignment="1">
      <alignment vertical="center"/>
    </xf>
    <xf numFmtId="0" fontId="36" fillId="0" borderId="0" xfId="0" applyFont="1" applyAlignment="1">
      <alignment vertical="center"/>
    </xf>
    <xf numFmtId="0" fontId="32" fillId="22" borderId="0" xfId="0" applyFont="1" applyFill="1" applyAlignment="1">
      <alignment vertical="center"/>
    </xf>
    <xf numFmtId="0" fontId="27" fillId="23" borderId="0" xfId="0" applyFont="1" applyFill="1" applyAlignment="1">
      <alignment vertical="center"/>
    </xf>
    <xf numFmtId="0" fontId="32" fillId="21" borderId="11" xfId="0" applyFont="1" applyFill="1" applyBorder="1" applyAlignment="1">
      <alignment vertical="center"/>
    </xf>
    <xf numFmtId="0" fontId="32" fillId="0" borderId="12" xfId="0" quotePrefix="1" applyFont="1" applyBorder="1" applyAlignment="1">
      <alignment horizontal="center" vertical="center"/>
    </xf>
    <xf numFmtId="0" fontId="32" fillId="0" borderId="12" xfId="0" applyFont="1" applyBorder="1" applyAlignment="1">
      <alignment vertical="center"/>
    </xf>
    <xf numFmtId="0" fontId="32" fillId="0" borderId="12" xfId="0" applyFont="1" applyBorder="1" applyAlignment="1">
      <alignment horizontal="left" vertical="center"/>
    </xf>
    <xf numFmtId="166" fontId="3" fillId="0" borderId="13" xfId="0" applyNumberFormat="1" applyFont="1" applyBorder="1" applyAlignment="1">
      <alignment horizontal="center" vertical="center" shrinkToFit="1"/>
    </xf>
    <xf numFmtId="0" fontId="31" fillId="23" borderId="14" xfId="0" applyFont="1" applyFill="1" applyBorder="1" applyAlignment="1">
      <alignment horizontal="left" vertical="center"/>
    </xf>
    <xf numFmtId="0" fontId="31" fillId="23" borderId="14" xfId="0" applyFont="1" applyFill="1" applyBorder="1" applyAlignment="1">
      <alignment vertical="center"/>
    </xf>
    <xf numFmtId="0" fontId="27" fillId="23" borderId="14" xfId="0" applyFont="1" applyFill="1" applyBorder="1" applyAlignment="1">
      <alignment vertical="center"/>
    </xf>
    <xf numFmtId="0" fontId="27" fillId="23" borderId="14" xfId="0" applyFont="1" applyFill="1" applyBorder="1" applyAlignment="1">
      <alignment horizontal="center" vertical="center"/>
    </xf>
    <xf numFmtId="165" fontId="27" fillId="23" borderId="14" xfId="0" applyNumberFormat="1" applyFont="1" applyFill="1" applyBorder="1" applyAlignment="1">
      <alignment horizontal="right" vertical="center"/>
    </xf>
    <xf numFmtId="1" fontId="27" fillId="23" borderId="14" xfId="40" applyNumberFormat="1" applyFont="1" applyFill="1" applyBorder="1" applyAlignment="1" applyProtection="1">
      <alignment horizontal="center" vertical="center"/>
    </xf>
    <xf numFmtId="9" fontId="27" fillId="23" borderId="14" xfId="40" applyFont="1" applyFill="1" applyBorder="1" applyAlignment="1" applyProtection="1">
      <alignment horizontal="center" vertical="center"/>
    </xf>
    <xf numFmtId="1" fontId="27" fillId="23" borderId="14" xfId="0" applyNumberFormat="1" applyFont="1" applyFill="1" applyBorder="1" applyAlignment="1">
      <alignment horizontal="center" vertical="center"/>
    </xf>
    <xf numFmtId="166" fontId="3" fillId="0" borderId="16" xfId="0" applyNumberFormat="1" applyFont="1" applyBorder="1" applyAlignment="1">
      <alignment horizontal="center" vertical="center" shrinkToFit="1"/>
    </xf>
    <xf numFmtId="166" fontId="3" fillId="0" borderId="17" xfId="0" applyNumberFormat="1" applyFont="1" applyBorder="1" applyAlignment="1">
      <alignment horizontal="center" vertical="center" shrinkToFit="1"/>
    </xf>
    <xf numFmtId="1" fontId="38" fillId="23" borderId="14" xfId="0" applyNumberFormat="1" applyFont="1" applyFill="1" applyBorder="1" applyAlignment="1">
      <alignment horizontal="center" vertical="center"/>
    </xf>
    <xf numFmtId="1" fontId="39" fillId="0" borderId="12" xfId="0" applyNumberFormat="1" applyFont="1" applyBorder="1" applyAlignment="1">
      <alignment horizontal="center" vertical="center"/>
    </xf>
    <xf numFmtId="1" fontId="38" fillId="23" borderId="10" xfId="0" applyNumberFormat="1" applyFont="1" applyFill="1" applyBorder="1" applyAlignment="1">
      <alignment horizontal="center" vertical="center"/>
    </xf>
    <xf numFmtId="1" fontId="38" fillId="0" borderId="10" xfId="0" applyNumberFormat="1" applyFont="1" applyBorder="1" applyAlignment="1">
      <alignment horizontal="center" vertical="center"/>
    </xf>
    <xf numFmtId="0" fontId="38" fillId="23" borderId="0" xfId="0" applyFont="1" applyFill="1" applyAlignment="1">
      <alignment vertical="center"/>
    </xf>
    <xf numFmtId="165" fontId="32" fillId="24" borderId="12" xfId="0" applyNumberFormat="1" applyFont="1" applyFill="1" applyBorder="1" applyAlignment="1">
      <alignment horizontal="center" vertical="center"/>
    </xf>
    <xf numFmtId="165" fontId="32" fillId="0" borderId="12" xfId="0" applyNumberFormat="1" applyFont="1" applyBorder="1" applyAlignment="1">
      <alignment horizontal="center" vertical="center"/>
    </xf>
    <xf numFmtId="165" fontId="27" fillId="23" borderId="10" xfId="0" applyNumberFormat="1" applyFont="1" applyFill="1" applyBorder="1" applyAlignment="1">
      <alignment horizontal="center" vertical="center"/>
    </xf>
    <xf numFmtId="0" fontId="33" fillId="0" borderId="10" xfId="0" applyFont="1" applyBorder="1" applyAlignment="1">
      <alignment horizontal="center" vertical="center"/>
    </xf>
    <xf numFmtId="0" fontId="35" fillId="22" borderId="0" xfId="0" applyFont="1" applyFill="1" applyAlignment="1">
      <alignment horizontal="center" vertical="center"/>
    </xf>
    <xf numFmtId="0" fontId="27" fillId="23" borderId="0" xfId="0" applyFont="1" applyFill="1" applyAlignment="1">
      <alignment horizontal="center" vertical="center"/>
    </xf>
    <xf numFmtId="0" fontId="27" fillId="23" borderId="14" xfId="0" applyFont="1" applyFill="1" applyBorder="1" applyAlignment="1">
      <alignment horizontal="left" vertical="center"/>
    </xf>
    <xf numFmtId="0" fontId="27" fillId="23" borderId="10" xfId="0" applyFont="1" applyFill="1" applyBorder="1" applyAlignment="1">
      <alignment horizontal="left" vertical="center"/>
    </xf>
    <xf numFmtId="0" fontId="40" fillId="0" borderId="0" xfId="0" applyFont="1"/>
    <xf numFmtId="0" fontId="40" fillId="0" borderId="0" xfId="0" applyFont="1" applyAlignment="1">
      <alignment horizontal="right" vertical="center"/>
    </xf>
    <xf numFmtId="165" fontId="27" fillId="23" borderId="14" xfId="0" applyNumberFormat="1" applyFont="1" applyFill="1" applyBorder="1" applyAlignment="1">
      <alignment horizontal="center" vertical="center"/>
    </xf>
    <xf numFmtId="0" fontId="41" fillId="0" borderId="18" xfId="0" applyFont="1" applyBorder="1" applyAlignment="1">
      <alignment horizontal="left" vertical="center"/>
    </xf>
    <xf numFmtId="0" fontId="41" fillId="0" borderId="18" xfId="0" applyFont="1" applyBorder="1" applyAlignment="1">
      <alignment horizontal="center" vertical="center" wrapText="1"/>
    </xf>
    <xf numFmtId="0" fontId="42" fillId="0" borderId="18" xfId="0" applyFont="1" applyBorder="1" applyAlignment="1">
      <alignment horizontal="center" vertical="center" wrapText="1"/>
    </xf>
    <xf numFmtId="0" fontId="41" fillId="0" borderId="18" xfId="0" applyFont="1" applyBorder="1" applyAlignment="1">
      <alignment horizontal="center" vertical="center"/>
    </xf>
    <xf numFmtId="0" fontId="27" fillId="0" borderId="19" xfId="0" applyFont="1" applyBorder="1" applyAlignment="1">
      <alignment horizontal="center" vertical="center" shrinkToFit="1"/>
    </xf>
    <xf numFmtId="0" fontId="27" fillId="0" borderId="20" xfId="0" applyFont="1" applyBorder="1" applyAlignment="1">
      <alignment horizontal="center" vertical="center" shrinkToFit="1"/>
    </xf>
    <xf numFmtId="0" fontId="27" fillId="0" borderId="21" xfId="0" applyFont="1" applyBorder="1" applyAlignment="1">
      <alignment horizontal="center" vertical="center" shrinkToFit="1"/>
    </xf>
    <xf numFmtId="0" fontId="27" fillId="0" borderId="10" xfId="0" applyFont="1" applyBorder="1" applyAlignment="1">
      <alignment vertical="center" wrapText="1"/>
    </xf>
    <xf numFmtId="0" fontId="32" fillId="0" borderId="12" xfId="0" applyFont="1" applyBorder="1" applyAlignment="1">
      <alignment horizontal="center" vertical="center"/>
    </xf>
    <xf numFmtId="0" fontId="30" fillId="0" borderId="22" xfId="0" applyFont="1" applyBorder="1" applyAlignment="1" applyProtection="1">
      <alignment horizontal="center" vertical="center"/>
      <protection locked="0"/>
    </xf>
    <xf numFmtId="0" fontId="31" fillId="0" borderId="10" xfId="0" applyFont="1" applyBorder="1" applyAlignment="1">
      <alignment horizontal="left" vertical="center"/>
    </xf>
    <xf numFmtId="0" fontId="44" fillId="21" borderId="11" xfId="0" applyFont="1" applyFill="1" applyBorder="1" applyAlignment="1">
      <alignment vertical="center"/>
    </xf>
    <xf numFmtId="0" fontId="7" fillId="0" borderId="0" xfId="0" applyFont="1" applyProtection="1">
      <protection locked="0"/>
    </xf>
    <xf numFmtId="0" fontId="6" fillId="0" borderId="23" xfId="0" applyFont="1" applyBorder="1" applyAlignment="1">
      <alignment vertical="center" wrapText="1"/>
    </xf>
    <xf numFmtId="0" fontId="32" fillId="0" borderId="0" xfId="0" applyFont="1" applyAlignment="1">
      <alignment horizontal="center" vertical="center"/>
    </xf>
    <xf numFmtId="165" fontId="32" fillId="24" borderId="0" xfId="0" applyNumberFormat="1" applyFont="1" applyFill="1" applyAlignment="1">
      <alignment horizontal="center" vertical="center"/>
    </xf>
    <xf numFmtId="165" fontId="32" fillId="0" borderId="0" xfId="0" applyNumberFormat="1" applyFont="1" applyAlignment="1">
      <alignment horizontal="center" vertical="center"/>
    </xf>
    <xf numFmtId="1" fontId="32" fillId="25" borderId="0" xfId="0" applyNumberFormat="1" applyFont="1" applyFill="1" applyAlignment="1">
      <alignment horizontal="center" vertical="center"/>
    </xf>
    <xf numFmtId="9" fontId="32" fillId="25" borderId="0" xfId="40" applyFont="1" applyFill="1" applyBorder="1" applyAlignment="1" applyProtection="1">
      <alignment horizontal="center" vertical="center"/>
    </xf>
    <xf numFmtId="1" fontId="32" fillId="0" borderId="0" xfId="0" applyNumberFormat="1" applyFont="1" applyAlignment="1">
      <alignment horizontal="center" vertical="center"/>
    </xf>
    <xf numFmtId="1" fontId="39" fillId="0" borderId="0" xfId="0" applyNumberFormat="1" applyFont="1" applyAlignment="1">
      <alignment horizontal="center" vertical="center"/>
    </xf>
    <xf numFmtId="0" fontId="0" fillId="0" borderId="0" xfId="0" applyAlignment="1">
      <alignment horizontal="center" vertical="center"/>
    </xf>
    <xf numFmtId="0" fontId="43" fillId="0" borderId="0" xfId="0" applyFont="1" applyAlignment="1" applyProtection="1">
      <alignment vertical="center"/>
      <protection locked="0"/>
    </xf>
    <xf numFmtId="0" fontId="28" fillId="0" borderId="0" xfId="0" applyFont="1" applyAlignment="1">
      <alignment horizontal="right" vertical="center"/>
    </xf>
    <xf numFmtId="0" fontId="46" fillId="0" borderId="0" xfId="0" applyFont="1" applyAlignment="1" applyProtection="1">
      <alignment vertical="center"/>
      <protection locked="0"/>
    </xf>
    <xf numFmtId="0" fontId="1" fillId="0" borderId="0" xfId="0" applyFont="1" applyAlignment="1">
      <alignment horizontal="center" vertical="center"/>
    </xf>
    <xf numFmtId="0" fontId="37" fillId="0" borderId="16" xfId="0" applyFont="1" applyBorder="1" applyAlignment="1">
      <alignment horizontal="center" vertical="center"/>
    </xf>
    <xf numFmtId="0" fontId="37" fillId="0" borderId="13" xfId="0" applyFont="1" applyBorder="1" applyAlignment="1">
      <alignment horizontal="center" vertical="center"/>
    </xf>
    <xf numFmtId="0" fontId="37" fillId="0" borderId="17" xfId="0" applyFont="1" applyBorder="1" applyAlignment="1">
      <alignment horizontal="center" vertical="center"/>
    </xf>
    <xf numFmtId="167" fontId="30" fillId="0" borderId="16" xfId="0" applyNumberFormat="1" applyFont="1" applyBorder="1" applyAlignment="1">
      <alignment horizontal="center" vertical="center"/>
    </xf>
    <xf numFmtId="167" fontId="30" fillId="0" borderId="13" xfId="0" applyNumberFormat="1" applyFont="1" applyBorder="1" applyAlignment="1">
      <alignment horizontal="center" vertical="center"/>
    </xf>
    <xf numFmtId="167" fontId="30" fillId="0" borderId="17" xfId="0" applyNumberFormat="1" applyFont="1" applyBorder="1" applyAlignment="1">
      <alignment horizontal="center" vertical="center"/>
    </xf>
    <xf numFmtId="164" fontId="30" fillId="0" borderId="15" xfId="0" applyNumberFormat="1" applyFont="1" applyBorder="1" applyAlignment="1" applyProtection="1">
      <alignment horizontal="center" vertical="center" shrinkToFit="1"/>
      <protection locked="0"/>
    </xf>
    <xf numFmtId="164" fontId="30" fillId="0" borderId="22" xfId="0" applyNumberFormat="1" applyFont="1" applyBorder="1" applyAlignment="1" applyProtection="1">
      <alignment horizontal="center" vertical="center" shrinkToFit="1"/>
      <protection locked="0"/>
    </xf>
    <xf numFmtId="0" fontId="51" fillId="0" borderId="0" xfId="0" applyFont="1" applyAlignment="1">
      <alignment vertical="center"/>
    </xf>
    <xf numFmtId="0" fontId="51" fillId="0" borderId="0" xfId="0" applyFont="1" applyAlignment="1">
      <alignment vertical="center" wrapText="1"/>
    </xf>
  </cellXfs>
  <cellStyles count="4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8" builtinId="9" hidden="1"/>
    <cellStyle name="Followed Hyperlink" xfId="46" builtinId="9" hidden="1"/>
    <cellStyle name="Followed Hyperlink" xfId="47" builtinId="9" hidden="1"/>
    <cellStyle name="Followed Hyperlink" xfId="45" builtinId="9" hidden="1"/>
    <cellStyle name="Followed Hyperlink" xfId="44" builtinId="9" hidde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0"/>
</file>

<file path=xl/drawings/drawing1.xml><?xml version="1.0" encoding="utf-8"?>
<xdr:wsDr xmlns:xdr="http://schemas.openxmlformats.org/drawingml/2006/spreadsheetDrawing" xmlns:a="http://schemas.openxmlformats.org/drawingml/2006/main">
  <xdr:twoCellAnchor editAs="absolute">
    <xdr:from>
      <xdr:col>3</xdr:col>
      <xdr:colOff>1104900</xdr:colOff>
      <xdr:row>5</xdr:row>
      <xdr:rowOff>142875</xdr:rowOff>
    </xdr:from>
    <xdr:to>
      <xdr:col>13</xdr:col>
      <xdr:colOff>73025</xdr:colOff>
      <xdr:row>8</xdr:row>
      <xdr:rowOff>385233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101600</xdr:colOff>
          <xdr:row>1</xdr:row>
          <xdr:rowOff>127000</xdr:rowOff>
        </xdr:from>
        <xdr:to>
          <xdr:col>28</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74"/>
  <sheetViews>
    <sheetView showGridLines="0" tabSelected="1" workbookViewId="0">
      <pane ySplit="7" topLeftCell="A8" activePane="bottomLeft" state="frozen"/>
      <selection pane="bottomLeft" activeCell="C21" sqref="C21"/>
    </sheetView>
  </sheetViews>
  <sheetFormatPr defaultColWidth="9.140625" defaultRowHeight="12.95"/>
  <cols>
    <col min="1" max="1" width="6.85546875" customWidth="1"/>
    <col min="2" max="2" width="29" customWidth="1"/>
    <col min="3" max="3" width="21.7109375" customWidth="1"/>
    <col min="4" max="4" width="24.7109375" bestFit="1" customWidth="1"/>
    <col min="5" max="5" width="6.85546875" hidden="1" customWidth="1"/>
    <col min="6" max="7" width="12" customWidth="1"/>
    <col min="8" max="8" width="6" customWidth="1"/>
    <col min="9" max="9" width="6.7109375" customWidth="1"/>
    <col min="10" max="10" width="10.140625" hidden="1" customWidth="1"/>
    <col min="11" max="11" width="1.85546875" customWidth="1"/>
    <col min="12" max="67" width="2.42578125" customWidth="1"/>
  </cols>
  <sheetData>
    <row r="1" spans="1:67" ht="30" customHeight="1">
      <c r="A1" s="89" t="s">
        <v>0</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87"/>
      <c r="AZ1" s="87"/>
      <c r="BA1" s="87"/>
      <c r="BB1" s="87"/>
      <c r="BC1" s="87"/>
      <c r="BD1" s="87"/>
      <c r="BE1" s="87"/>
      <c r="BF1" s="87"/>
      <c r="BG1" s="87"/>
      <c r="BH1" s="87"/>
      <c r="BI1" s="87"/>
      <c r="BJ1" s="87"/>
      <c r="BK1" s="87"/>
      <c r="BL1" s="87"/>
      <c r="BM1" s="87"/>
      <c r="BN1" s="87"/>
      <c r="BO1" s="87"/>
    </row>
    <row r="2" spans="1:67" ht="18" customHeight="1">
      <c r="A2" s="8" t="s">
        <v>1</v>
      </c>
      <c r="B2" s="2"/>
      <c r="C2" s="2"/>
      <c r="D2" s="2"/>
      <c r="E2" s="5"/>
      <c r="F2" s="77"/>
      <c r="G2" s="77"/>
      <c r="I2" s="1"/>
    </row>
    <row r="3" spans="1:67" ht="14.1">
      <c r="A3" s="8"/>
      <c r="B3" s="6"/>
      <c r="C3" s="6"/>
      <c r="I3" s="1"/>
      <c r="L3" s="3"/>
      <c r="M3" s="3"/>
      <c r="N3" s="3"/>
      <c r="O3" s="3"/>
      <c r="P3" s="3"/>
      <c r="Q3" s="3"/>
      <c r="R3" s="3"/>
      <c r="S3" s="3"/>
      <c r="T3" s="3"/>
      <c r="U3" s="3"/>
      <c r="V3" s="3"/>
      <c r="W3" s="3"/>
      <c r="X3" s="3"/>
      <c r="Y3" s="3"/>
      <c r="Z3" s="3"/>
      <c r="AA3" s="3"/>
      <c r="AB3" s="3"/>
    </row>
    <row r="4" spans="1:67" ht="17.25" customHeight="1">
      <c r="A4" s="62"/>
      <c r="B4" s="63" t="s">
        <v>2</v>
      </c>
      <c r="C4" s="63"/>
      <c r="D4" s="98">
        <v>45245</v>
      </c>
      <c r="E4" s="98"/>
      <c r="F4" s="98"/>
      <c r="G4" s="62"/>
      <c r="H4" s="63" t="s">
        <v>3</v>
      </c>
      <c r="I4" s="74">
        <v>1</v>
      </c>
      <c r="J4" s="6"/>
      <c r="K4" s="7"/>
      <c r="L4" s="91" t="str">
        <f>"Week "&amp;(L6-($D$4-WEEKDAY($D$4,1)+2))/7+1</f>
        <v>Week 1</v>
      </c>
      <c r="M4" s="92"/>
      <c r="N4" s="92"/>
      <c r="O4" s="92"/>
      <c r="P4" s="92"/>
      <c r="Q4" s="92"/>
      <c r="R4" s="93"/>
      <c r="S4" s="91" t="str">
        <f>"Week "&amp;(S6-($D$4-WEEKDAY($D$4,1)+2))/7+1</f>
        <v>Week 2</v>
      </c>
      <c r="T4" s="92"/>
      <c r="U4" s="92"/>
      <c r="V4" s="92"/>
      <c r="W4" s="92"/>
      <c r="X4" s="92"/>
      <c r="Y4" s="93"/>
      <c r="Z4" s="91" t="str">
        <f>"Week "&amp;(Z6-($D$4-WEEKDAY($D$4,1)+2))/7+1</f>
        <v>Week 3</v>
      </c>
      <c r="AA4" s="92"/>
      <c r="AB4" s="92"/>
      <c r="AC4" s="92"/>
      <c r="AD4" s="92"/>
      <c r="AE4" s="92"/>
      <c r="AF4" s="93"/>
      <c r="AG4" s="91" t="str">
        <f>"Week "&amp;(AG6-($D$4-WEEKDAY($D$4,1)+2))/7+1</f>
        <v>Week 4</v>
      </c>
      <c r="AH4" s="92"/>
      <c r="AI4" s="92"/>
      <c r="AJ4" s="92"/>
      <c r="AK4" s="92"/>
      <c r="AL4" s="92"/>
      <c r="AM4" s="93"/>
      <c r="AN4" s="91" t="str">
        <f>"Week "&amp;(AN6-($D$4-WEEKDAY($D$4,1)+2))/7+1</f>
        <v>Week 5</v>
      </c>
      <c r="AO4" s="92"/>
      <c r="AP4" s="92"/>
      <c r="AQ4" s="92"/>
      <c r="AR4" s="92"/>
      <c r="AS4" s="92"/>
      <c r="AT4" s="93"/>
      <c r="AU4" s="91" t="str">
        <f>"Week "&amp;(AU6-($D$4-WEEKDAY($D$4,1)+2))/7+1</f>
        <v>Week 6</v>
      </c>
      <c r="AV4" s="92"/>
      <c r="AW4" s="92"/>
      <c r="AX4" s="92"/>
      <c r="AY4" s="92"/>
      <c r="AZ4" s="92"/>
      <c r="BA4" s="93"/>
      <c r="BB4" s="91" t="str">
        <f>"Week "&amp;(BB6-($D$4-WEEKDAY($D$4,1)+2))/7+1</f>
        <v>Week 7</v>
      </c>
      <c r="BC4" s="92"/>
      <c r="BD4" s="92"/>
      <c r="BE4" s="92"/>
      <c r="BF4" s="92"/>
      <c r="BG4" s="92"/>
      <c r="BH4" s="93"/>
      <c r="BI4" s="91" t="str">
        <f>"Week "&amp;(BI6-($D$4-WEEKDAY($D$4,1)+2))/7+1</f>
        <v>Week 8</v>
      </c>
      <c r="BJ4" s="92"/>
      <c r="BK4" s="92"/>
      <c r="BL4" s="92"/>
      <c r="BM4" s="92"/>
      <c r="BN4" s="92"/>
      <c r="BO4" s="93"/>
    </row>
    <row r="5" spans="1:67" ht="17.25" customHeight="1">
      <c r="A5" s="62"/>
      <c r="B5" s="88" t="s">
        <v>4</v>
      </c>
      <c r="C5" s="63"/>
      <c r="D5" s="97" t="s">
        <v>5</v>
      </c>
      <c r="E5" s="97"/>
      <c r="F5" s="97"/>
      <c r="G5" s="62"/>
      <c r="H5" s="62"/>
      <c r="I5" s="62"/>
      <c r="J5" s="62"/>
      <c r="K5" s="7"/>
      <c r="L5" s="94">
        <f>L6</f>
        <v>45243</v>
      </c>
      <c r="M5" s="95"/>
      <c r="N5" s="95"/>
      <c r="O5" s="95"/>
      <c r="P5" s="95"/>
      <c r="Q5" s="95"/>
      <c r="R5" s="96"/>
      <c r="S5" s="94">
        <f>S6</f>
        <v>45250</v>
      </c>
      <c r="T5" s="95"/>
      <c r="U5" s="95"/>
      <c r="V5" s="95"/>
      <c r="W5" s="95"/>
      <c r="X5" s="95"/>
      <c r="Y5" s="96"/>
      <c r="Z5" s="94">
        <f>Z6</f>
        <v>45257</v>
      </c>
      <c r="AA5" s="95"/>
      <c r="AB5" s="95"/>
      <c r="AC5" s="95"/>
      <c r="AD5" s="95"/>
      <c r="AE5" s="95"/>
      <c r="AF5" s="96"/>
      <c r="AG5" s="94">
        <f>AG6</f>
        <v>45264</v>
      </c>
      <c r="AH5" s="95"/>
      <c r="AI5" s="95"/>
      <c r="AJ5" s="95"/>
      <c r="AK5" s="95"/>
      <c r="AL5" s="95"/>
      <c r="AM5" s="96"/>
      <c r="AN5" s="94">
        <f>AN6</f>
        <v>45271</v>
      </c>
      <c r="AO5" s="95"/>
      <c r="AP5" s="95"/>
      <c r="AQ5" s="95"/>
      <c r="AR5" s="95"/>
      <c r="AS5" s="95"/>
      <c r="AT5" s="96"/>
      <c r="AU5" s="94">
        <f>AU6</f>
        <v>45278</v>
      </c>
      <c r="AV5" s="95"/>
      <c r="AW5" s="95"/>
      <c r="AX5" s="95"/>
      <c r="AY5" s="95"/>
      <c r="AZ5" s="95"/>
      <c r="BA5" s="96"/>
      <c r="BB5" s="94">
        <f>BB6</f>
        <v>45285</v>
      </c>
      <c r="BC5" s="95"/>
      <c r="BD5" s="95"/>
      <c r="BE5" s="95"/>
      <c r="BF5" s="95"/>
      <c r="BG5" s="95"/>
      <c r="BH5" s="96"/>
      <c r="BI5" s="94">
        <f>BI6</f>
        <v>45292</v>
      </c>
      <c r="BJ5" s="95"/>
      <c r="BK5" s="95"/>
      <c r="BL5" s="95"/>
      <c r="BM5" s="95"/>
      <c r="BN5" s="95"/>
      <c r="BO5" s="96"/>
    </row>
    <row r="6" spans="1:67">
      <c r="A6" s="7"/>
      <c r="B6" s="7"/>
      <c r="C6" s="7"/>
      <c r="D6" s="7"/>
      <c r="E6" s="7"/>
      <c r="F6" s="7"/>
      <c r="G6" s="7"/>
      <c r="H6" s="7"/>
      <c r="I6" s="7"/>
      <c r="J6" s="7"/>
      <c r="K6" s="7"/>
      <c r="L6" s="47">
        <f>D4-WEEKDAY(D4,1)+2+7*(I4-1)</f>
        <v>45243</v>
      </c>
      <c r="M6" s="38">
        <f t="shared" ref="M6:AR6" si="0">L6+1</f>
        <v>45244</v>
      </c>
      <c r="N6" s="38">
        <f t="shared" si="0"/>
        <v>45245</v>
      </c>
      <c r="O6" s="38">
        <f t="shared" si="0"/>
        <v>45246</v>
      </c>
      <c r="P6" s="38">
        <f t="shared" si="0"/>
        <v>45247</v>
      </c>
      <c r="Q6" s="38">
        <f t="shared" si="0"/>
        <v>45248</v>
      </c>
      <c r="R6" s="48">
        <f t="shared" si="0"/>
        <v>45249</v>
      </c>
      <c r="S6" s="47">
        <f t="shared" si="0"/>
        <v>45250</v>
      </c>
      <c r="T6" s="38">
        <f t="shared" si="0"/>
        <v>45251</v>
      </c>
      <c r="U6" s="38">
        <f t="shared" si="0"/>
        <v>45252</v>
      </c>
      <c r="V6" s="38">
        <f t="shared" si="0"/>
        <v>45253</v>
      </c>
      <c r="W6" s="38">
        <f t="shared" si="0"/>
        <v>45254</v>
      </c>
      <c r="X6" s="38">
        <f t="shared" si="0"/>
        <v>45255</v>
      </c>
      <c r="Y6" s="48">
        <f t="shared" si="0"/>
        <v>45256</v>
      </c>
      <c r="Z6" s="47">
        <f t="shared" si="0"/>
        <v>45257</v>
      </c>
      <c r="AA6" s="38">
        <f t="shared" si="0"/>
        <v>45258</v>
      </c>
      <c r="AB6" s="38">
        <f t="shared" si="0"/>
        <v>45259</v>
      </c>
      <c r="AC6" s="38">
        <f t="shared" si="0"/>
        <v>45260</v>
      </c>
      <c r="AD6" s="38">
        <f t="shared" si="0"/>
        <v>45261</v>
      </c>
      <c r="AE6" s="38">
        <f t="shared" si="0"/>
        <v>45262</v>
      </c>
      <c r="AF6" s="48">
        <f t="shared" si="0"/>
        <v>45263</v>
      </c>
      <c r="AG6" s="47">
        <f t="shared" si="0"/>
        <v>45264</v>
      </c>
      <c r="AH6" s="38">
        <f t="shared" si="0"/>
        <v>45265</v>
      </c>
      <c r="AI6" s="38">
        <f t="shared" si="0"/>
        <v>45266</v>
      </c>
      <c r="AJ6" s="38">
        <f t="shared" si="0"/>
        <v>45267</v>
      </c>
      <c r="AK6" s="38">
        <f t="shared" si="0"/>
        <v>45268</v>
      </c>
      <c r="AL6" s="38">
        <f t="shared" si="0"/>
        <v>45269</v>
      </c>
      <c r="AM6" s="48">
        <f t="shared" si="0"/>
        <v>45270</v>
      </c>
      <c r="AN6" s="47">
        <f t="shared" si="0"/>
        <v>45271</v>
      </c>
      <c r="AO6" s="38">
        <f t="shared" si="0"/>
        <v>45272</v>
      </c>
      <c r="AP6" s="38">
        <f t="shared" si="0"/>
        <v>45273</v>
      </c>
      <c r="AQ6" s="38">
        <f t="shared" si="0"/>
        <v>45274</v>
      </c>
      <c r="AR6" s="38">
        <f t="shared" si="0"/>
        <v>45275</v>
      </c>
      <c r="AS6" s="38">
        <f t="shared" ref="AS6:BO6" si="1">AR6+1</f>
        <v>45276</v>
      </c>
      <c r="AT6" s="48">
        <f t="shared" si="1"/>
        <v>45277</v>
      </c>
      <c r="AU6" s="47">
        <f t="shared" si="1"/>
        <v>45278</v>
      </c>
      <c r="AV6" s="38">
        <f t="shared" si="1"/>
        <v>45279</v>
      </c>
      <c r="AW6" s="38">
        <f t="shared" si="1"/>
        <v>45280</v>
      </c>
      <c r="AX6" s="38">
        <f t="shared" si="1"/>
        <v>45281</v>
      </c>
      <c r="AY6" s="38">
        <f t="shared" si="1"/>
        <v>45282</v>
      </c>
      <c r="AZ6" s="38">
        <f t="shared" si="1"/>
        <v>45283</v>
      </c>
      <c r="BA6" s="48">
        <f t="shared" si="1"/>
        <v>45284</v>
      </c>
      <c r="BB6" s="47">
        <f t="shared" si="1"/>
        <v>45285</v>
      </c>
      <c r="BC6" s="38">
        <f t="shared" si="1"/>
        <v>45286</v>
      </c>
      <c r="BD6" s="38">
        <f t="shared" si="1"/>
        <v>45287</v>
      </c>
      <c r="BE6" s="38">
        <f t="shared" si="1"/>
        <v>45288</v>
      </c>
      <c r="BF6" s="38">
        <f t="shared" si="1"/>
        <v>45289</v>
      </c>
      <c r="BG6" s="38">
        <f t="shared" si="1"/>
        <v>45290</v>
      </c>
      <c r="BH6" s="48">
        <f t="shared" si="1"/>
        <v>45291</v>
      </c>
      <c r="BI6" s="47">
        <f t="shared" si="1"/>
        <v>45292</v>
      </c>
      <c r="BJ6" s="38">
        <f t="shared" si="1"/>
        <v>45293</v>
      </c>
      <c r="BK6" s="38">
        <f t="shared" si="1"/>
        <v>45294</v>
      </c>
      <c r="BL6" s="38">
        <f t="shared" si="1"/>
        <v>45295</v>
      </c>
      <c r="BM6" s="38">
        <f t="shared" si="1"/>
        <v>45296</v>
      </c>
      <c r="BN6" s="38">
        <f t="shared" si="1"/>
        <v>45297</v>
      </c>
      <c r="BO6" s="48">
        <f t="shared" si="1"/>
        <v>45298</v>
      </c>
    </row>
    <row r="7" spans="1:67" s="6" customFormat="1" ht="27" thickBot="1">
      <c r="A7" s="65" t="s">
        <v>6</v>
      </c>
      <c r="B7" s="65" t="s">
        <v>7</v>
      </c>
      <c r="C7" s="65" t="s">
        <v>8</v>
      </c>
      <c r="D7" s="66" t="s">
        <v>9</v>
      </c>
      <c r="E7" s="67" t="s">
        <v>10</v>
      </c>
      <c r="F7" s="68" t="s">
        <v>11</v>
      </c>
      <c r="G7" s="68" t="s">
        <v>12</v>
      </c>
      <c r="H7" s="66" t="s">
        <v>13</v>
      </c>
      <c r="I7" s="66" t="s">
        <v>14</v>
      </c>
      <c r="J7" s="66" t="s">
        <v>15</v>
      </c>
      <c r="K7" s="66"/>
      <c r="L7" s="69" t="str">
        <f t="shared" ref="L7:AQ7" si="2">CHOOSE(WEEKDAY(L6,1),"S","M","T","W","T","F","S")</f>
        <v>M</v>
      </c>
      <c r="M7" s="70" t="str">
        <f t="shared" si="2"/>
        <v>T</v>
      </c>
      <c r="N7" s="70" t="str">
        <f t="shared" si="2"/>
        <v>W</v>
      </c>
      <c r="O7" s="70" t="str">
        <f t="shared" si="2"/>
        <v>T</v>
      </c>
      <c r="P7" s="70" t="str">
        <f t="shared" si="2"/>
        <v>F</v>
      </c>
      <c r="Q7" s="70" t="str">
        <f t="shared" si="2"/>
        <v>S</v>
      </c>
      <c r="R7" s="71" t="str">
        <f t="shared" si="2"/>
        <v>S</v>
      </c>
      <c r="S7" s="69" t="str">
        <f t="shared" si="2"/>
        <v>M</v>
      </c>
      <c r="T7" s="70" t="str">
        <f t="shared" si="2"/>
        <v>T</v>
      </c>
      <c r="U7" s="70" t="str">
        <f t="shared" si="2"/>
        <v>W</v>
      </c>
      <c r="V7" s="70" t="str">
        <f t="shared" si="2"/>
        <v>T</v>
      </c>
      <c r="W7" s="70" t="str">
        <f t="shared" si="2"/>
        <v>F</v>
      </c>
      <c r="X7" s="70" t="str">
        <f t="shared" si="2"/>
        <v>S</v>
      </c>
      <c r="Y7" s="71" t="str">
        <f t="shared" si="2"/>
        <v>S</v>
      </c>
      <c r="Z7" s="69" t="str">
        <f t="shared" si="2"/>
        <v>M</v>
      </c>
      <c r="AA7" s="70" t="str">
        <f t="shared" si="2"/>
        <v>T</v>
      </c>
      <c r="AB7" s="70" t="str">
        <f t="shared" si="2"/>
        <v>W</v>
      </c>
      <c r="AC7" s="70" t="str">
        <f t="shared" si="2"/>
        <v>T</v>
      </c>
      <c r="AD7" s="70" t="str">
        <f t="shared" si="2"/>
        <v>F</v>
      </c>
      <c r="AE7" s="70" t="str">
        <f t="shared" si="2"/>
        <v>S</v>
      </c>
      <c r="AF7" s="71" t="str">
        <f t="shared" si="2"/>
        <v>S</v>
      </c>
      <c r="AG7" s="69" t="str">
        <f t="shared" si="2"/>
        <v>M</v>
      </c>
      <c r="AH7" s="70" t="str">
        <f t="shared" si="2"/>
        <v>T</v>
      </c>
      <c r="AI7" s="70" t="str">
        <f t="shared" si="2"/>
        <v>W</v>
      </c>
      <c r="AJ7" s="70" t="str">
        <f t="shared" si="2"/>
        <v>T</v>
      </c>
      <c r="AK7" s="70" t="str">
        <f t="shared" si="2"/>
        <v>F</v>
      </c>
      <c r="AL7" s="70" t="str">
        <f t="shared" si="2"/>
        <v>S</v>
      </c>
      <c r="AM7" s="71" t="str">
        <f t="shared" si="2"/>
        <v>S</v>
      </c>
      <c r="AN7" s="69" t="str">
        <f t="shared" si="2"/>
        <v>M</v>
      </c>
      <c r="AO7" s="70" t="str">
        <f t="shared" si="2"/>
        <v>T</v>
      </c>
      <c r="AP7" s="70" t="str">
        <f t="shared" si="2"/>
        <v>W</v>
      </c>
      <c r="AQ7" s="70" t="str">
        <f t="shared" si="2"/>
        <v>T</v>
      </c>
      <c r="AR7" s="70" t="str">
        <f t="shared" ref="AR7:BO7" si="3">CHOOSE(WEEKDAY(AR6,1),"S","M","T","W","T","F","S")</f>
        <v>F</v>
      </c>
      <c r="AS7" s="70" t="str">
        <f t="shared" si="3"/>
        <v>S</v>
      </c>
      <c r="AT7" s="71" t="str">
        <f t="shared" si="3"/>
        <v>S</v>
      </c>
      <c r="AU7" s="69" t="str">
        <f t="shared" si="3"/>
        <v>M</v>
      </c>
      <c r="AV7" s="70" t="str">
        <f t="shared" si="3"/>
        <v>T</v>
      </c>
      <c r="AW7" s="70" t="str">
        <f t="shared" si="3"/>
        <v>W</v>
      </c>
      <c r="AX7" s="70" t="str">
        <f t="shared" si="3"/>
        <v>T</v>
      </c>
      <c r="AY7" s="70" t="str">
        <f t="shared" si="3"/>
        <v>F</v>
      </c>
      <c r="AZ7" s="70" t="str">
        <f t="shared" si="3"/>
        <v>S</v>
      </c>
      <c r="BA7" s="71" t="str">
        <f t="shared" si="3"/>
        <v>S</v>
      </c>
      <c r="BB7" s="69" t="str">
        <f t="shared" si="3"/>
        <v>M</v>
      </c>
      <c r="BC7" s="70" t="str">
        <f t="shared" si="3"/>
        <v>T</v>
      </c>
      <c r="BD7" s="70" t="str">
        <f t="shared" si="3"/>
        <v>W</v>
      </c>
      <c r="BE7" s="70" t="str">
        <f t="shared" si="3"/>
        <v>T</v>
      </c>
      <c r="BF7" s="70" t="str">
        <f t="shared" si="3"/>
        <v>F</v>
      </c>
      <c r="BG7" s="70" t="str">
        <f t="shared" si="3"/>
        <v>S</v>
      </c>
      <c r="BH7" s="71" t="str">
        <f t="shared" si="3"/>
        <v>S</v>
      </c>
      <c r="BI7" s="69" t="str">
        <f t="shared" si="3"/>
        <v>M</v>
      </c>
      <c r="BJ7" s="70" t="str">
        <f t="shared" si="3"/>
        <v>T</v>
      </c>
      <c r="BK7" s="70" t="str">
        <f t="shared" si="3"/>
        <v>W</v>
      </c>
      <c r="BL7" s="70" t="str">
        <f t="shared" si="3"/>
        <v>T</v>
      </c>
      <c r="BM7" s="70" t="str">
        <f t="shared" si="3"/>
        <v>F</v>
      </c>
      <c r="BN7" s="70" t="str">
        <f t="shared" si="3"/>
        <v>S</v>
      </c>
      <c r="BO7" s="71" t="str">
        <f t="shared" si="3"/>
        <v>S</v>
      </c>
    </row>
    <row r="8" spans="1:67" s="11" customFormat="1" ht="18">
      <c r="A8" s="39" t="str">
        <f ca="1">IF(ISERROR(VALUE(SUBSTITUTE(prevWBS,".",""))),"1",IF(ISERROR(FIND("`",SUBSTITUTE(prevWBS,".","`",1))),TEXT(VALUE(prevWBS)+1,"#"),TEXT(VALUE(LEFT(prevWBS,FIND("`",SUBSTITUTE(prevWBS,".","`",1))-1))+1,"#")))</f>
        <v>1</v>
      </c>
      <c r="B8" s="40" t="s">
        <v>16</v>
      </c>
      <c r="C8" s="40"/>
      <c r="D8" s="41"/>
      <c r="E8" s="42"/>
      <c r="F8" s="43"/>
      <c r="G8" s="64" t="str">
        <f>IF(ISBLANK(F8)," - ",IF(H8=0,F8,F8+H8-1))</f>
        <v xml:space="preserve"> - </v>
      </c>
      <c r="H8" s="44"/>
      <c r="I8" s="45"/>
      <c r="J8" s="46" t="str">
        <f t="shared" ref="J8:J67" si="4">IF(OR(G8=0,F8=0)," - ",NETWORKDAYS(F8,G8))</f>
        <v xml:space="preserve"> - </v>
      </c>
      <c r="K8" s="49"/>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0"/>
      <c r="BM8" s="60"/>
      <c r="BN8" s="60"/>
      <c r="BO8" s="60"/>
    </row>
    <row r="9" spans="1:67" s="17" customFormat="1" ht="32.25">
      <c r="A9" s="16" t="str">
        <f t="shared" ref="A9:A18" ca="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2" t="s">
        <v>17</v>
      </c>
      <c r="C9" s="78" t="s">
        <v>18</v>
      </c>
      <c r="D9" s="90" t="s">
        <v>19</v>
      </c>
      <c r="E9" s="73"/>
      <c r="F9" s="54">
        <v>45246</v>
      </c>
      <c r="G9" s="55">
        <f>IF(ISBLANK(F9)," - ",IF(H9=0,F9,F9+H9-1))</f>
        <v>45246</v>
      </c>
      <c r="H9" s="18">
        <v>1</v>
      </c>
      <c r="I9" s="19">
        <v>1</v>
      </c>
      <c r="J9" s="20">
        <f t="shared" si="4"/>
        <v>1</v>
      </c>
      <c r="K9" s="50"/>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row>
    <row r="10" spans="1:67" s="17" customFormat="1" ht="32.25">
      <c r="A10" s="16" t="str">
        <f t="shared" ca="1" si="5"/>
        <v>1.2</v>
      </c>
      <c r="B10" s="72" t="s">
        <v>20</v>
      </c>
      <c r="C10" s="72" t="s">
        <v>21</v>
      </c>
      <c r="D10" s="90" t="s">
        <v>19</v>
      </c>
      <c r="E10" s="73"/>
      <c r="F10" s="54">
        <v>45246</v>
      </c>
      <c r="G10" s="55">
        <v>45247</v>
      </c>
      <c r="H10" s="18">
        <v>2</v>
      </c>
      <c r="I10" s="19">
        <v>1</v>
      </c>
      <c r="J10" s="20">
        <f t="shared" si="4"/>
        <v>2</v>
      </c>
      <c r="K10" s="50"/>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row>
    <row r="11" spans="1:67" s="17" customFormat="1" ht="53.25">
      <c r="A11" s="16" t="str">
        <f t="shared" ca="1" si="5"/>
        <v>1.3</v>
      </c>
      <c r="B11" s="99" t="s">
        <v>22</v>
      </c>
      <c r="C11" s="72" t="s">
        <v>23</v>
      </c>
      <c r="D11" s="86" t="s">
        <v>19</v>
      </c>
      <c r="E11" s="73"/>
      <c r="F11" s="54">
        <v>45248</v>
      </c>
      <c r="G11" s="55">
        <v>45249</v>
      </c>
      <c r="H11" s="18">
        <v>2</v>
      </c>
      <c r="I11" s="19">
        <v>1</v>
      </c>
      <c r="J11" s="20"/>
      <c r="K11" s="50"/>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row>
    <row r="12" spans="1:67" s="17" customFormat="1" ht="43.5">
      <c r="A12" s="16" t="str">
        <f t="shared" ca="1" si="5"/>
        <v>1.4</v>
      </c>
      <c r="B12" s="100" t="s">
        <v>24</v>
      </c>
      <c r="C12" s="72" t="s">
        <v>25</v>
      </c>
      <c r="D12" s="86" t="s">
        <v>19</v>
      </c>
      <c r="E12" s="73"/>
      <c r="F12" s="54">
        <v>45249</v>
      </c>
      <c r="G12" s="55">
        <v>45250</v>
      </c>
      <c r="H12" s="18">
        <v>2</v>
      </c>
      <c r="I12" s="19">
        <v>1</v>
      </c>
      <c r="J12" s="20">
        <f t="shared" si="4"/>
        <v>1</v>
      </c>
      <c r="K12" s="50"/>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row>
    <row r="13" spans="1:67" s="17" customFormat="1" ht="18">
      <c r="A13" s="16" t="str">
        <f t="shared" ca="1" si="5"/>
        <v>1.5</v>
      </c>
      <c r="B13" s="72"/>
      <c r="C13" s="72"/>
      <c r="D13" s="86"/>
      <c r="E13" s="73"/>
      <c r="F13" s="54">
        <v>43400</v>
      </c>
      <c r="G13" s="55">
        <f t="shared" ref="G10:G49" si="6">IF(ISBLANK(F13)," - ",IF(H13=0,F13,F13+H13-1))</f>
        <v>43400</v>
      </c>
      <c r="H13" s="18"/>
      <c r="I13" s="19">
        <v>0</v>
      </c>
      <c r="J13" s="20">
        <f t="shared" si="4"/>
        <v>0</v>
      </c>
      <c r="K13" s="50"/>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row>
    <row r="14" spans="1:67" s="17" customFormat="1" ht="18">
      <c r="A14" s="16" t="str">
        <f t="shared" ca="1" si="5"/>
        <v>1.6</v>
      </c>
      <c r="B14" s="72"/>
      <c r="C14" s="72"/>
      <c r="D14" s="86"/>
      <c r="E14" s="73"/>
      <c r="F14" s="54">
        <v>43403</v>
      </c>
      <c r="G14" s="55">
        <f t="shared" si="6"/>
        <v>43403</v>
      </c>
      <c r="H14" s="18"/>
      <c r="I14" s="19">
        <v>0</v>
      </c>
      <c r="J14" s="20">
        <f t="shared" si="4"/>
        <v>1</v>
      </c>
      <c r="K14" s="50"/>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row>
    <row r="15" spans="1:67" s="17" customFormat="1" ht="18">
      <c r="A15" s="16" t="str">
        <f t="shared" ca="1" si="5"/>
        <v>1.7</v>
      </c>
      <c r="B15" s="72"/>
      <c r="C15" s="72"/>
      <c r="D15" s="86"/>
      <c r="E15" s="73"/>
      <c r="F15" s="54">
        <v>43410</v>
      </c>
      <c r="G15" s="55">
        <f t="shared" si="6"/>
        <v>43410</v>
      </c>
      <c r="H15" s="18"/>
      <c r="I15" s="19">
        <v>0</v>
      </c>
      <c r="J15" s="20">
        <f t="shared" si="4"/>
        <v>1</v>
      </c>
      <c r="K15" s="50"/>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row>
    <row r="16" spans="1:67" s="17" customFormat="1" ht="18">
      <c r="A16" s="16" t="str">
        <f t="shared" ca="1" si="5"/>
        <v>1.8</v>
      </c>
      <c r="B16" s="72"/>
      <c r="C16" s="72"/>
      <c r="D16" s="86"/>
      <c r="E16" s="73"/>
      <c r="F16" s="54">
        <v>43434</v>
      </c>
      <c r="G16" s="55">
        <f t="shared" si="6"/>
        <v>43434</v>
      </c>
      <c r="H16" s="18"/>
      <c r="I16" s="19">
        <v>0</v>
      </c>
      <c r="J16" s="20">
        <f t="shared" si="4"/>
        <v>1</v>
      </c>
      <c r="K16" s="50"/>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row>
    <row r="17" spans="1:67" s="17" customFormat="1" ht="18">
      <c r="A17" s="16" t="str">
        <f t="shared" ca="1" si="5"/>
        <v>1.9</v>
      </c>
      <c r="B17" s="72"/>
      <c r="C17" s="72"/>
      <c r="D17" s="86"/>
      <c r="E17" s="73"/>
      <c r="F17" s="54">
        <v>43467</v>
      </c>
      <c r="G17" s="55">
        <f t="shared" si="6"/>
        <v>43467</v>
      </c>
      <c r="H17" s="18"/>
      <c r="I17" s="19">
        <v>0</v>
      </c>
      <c r="J17" s="20">
        <f t="shared" si="4"/>
        <v>1</v>
      </c>
      <c r="K17" s="50"/>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row>
    <row r="18" spans="1:67" s="17" customFormat="1" ht="18">
      <c r="A18" s="16" t="str">
        <f t="shared" ca="1" si="5"/>
        <v>1.10</v>
      </c>
      <c r="B18" s="72"/>
      <c r="C18" s="72"/>
      <c r="D18" s="86"/>
      <c r="E18" s="73"/>
      <c r="F18" s="54">
        <v>43479</v>
      </c>
      <c r="G18" s="55">
        <f t="shared" si="6"/>
        <v>43479</v>
      </c>
      <c r="H18" s="18"/>
      <c r="I18" s="19">
        <v>0</v>
      </c>
      <c r="J18" s="20">
        <f t="shared" si="4"/>
        <v>1</v>
      </c>
      <c r="K18" s="50"/>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row>
    <row r="19" spans="1:67" s="11" customFormat="1" ht="18">
      <c r="A19" s="9" t="str">
        <f ca="1">IF(ISERROR(VALUE(SUBSTITUTE(prevWBS,".",""))),"1",IF(ISERROR(FIND("`",SUBSTITUTE(prevWBS,".","`",1))),TEXT(VALUE(prevWBS)+1,"#"),TEXT(VALUE(LEFT(prevWBS,FIND("`",SUBSTITUTE(prevWBS,".","`",1))-1))+1,"#")))</f>
        <v>2</v>
      </c>
      <c r="B19" s="10" t="s">
        <v>26</v>
      </c>
      <c r="C19" s="10"/>
      <c r="D19" s="10"/>
      <c r="E19" s="10"/>
      <c r="F19" s="56"/>
      <c r="G19" s="56" t="str">
        <f t="shared" si="6"/>
        <v xml:space="preserve"> - </v>
      </c>
      <c r="H19" s="13"/>
      <c r="I19" s="14"/>
      <c r="J19" s="15" t="str">
        <f t="shared" si="4"/>
        <v xml:space="preserve"> - </v>
      </c>
      <c r="K19" s="5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c r="AQ19" s="61"/>
      <c r="AR19" s="61"/>
      <c r="AS19" s="61"/>
      <c r="AT19" s="61"/>
      <c r="AU19" s="61"/>
      <c r="AV19" s="61"/>
      <c r="AW19" s="61"/>
      <c r="AX19" s="61"/>
      <c r="AY19" s="61"/>
      <c r="AZ19" s="61"/>
      <c r="BA19" s="61"/>
      <c r="BB19" s="61"/>
      <c r="BC19" s="61"/>
      <c r="BD19" s="61"/>
      <c r="BE19" s="61"/>
      <c r="BF19" s="61"/>
      <c r="BG19" s="61"/>
      <c r="BH19" s="61"/>
      <c r="BI19" s="61"/>
      <c r="BJ19" s="61"/>
      <c r="BK19" s="61"/>
      <c r="BL19" s="61"/>
      <c r="BM19" s="61"/>
      <c r="BN19" s="61"/>
      <c r="BO19" s="61"/>
    </row>
    <row r="20" spans="1:67" s="17" customFormat="1" ht="21.75">
      <c r="A20" s="16" t="str">
        <f t="shared" ref="A20:A29" ca="1"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0" s="72" t="s">
        <v>27</v>
      </c>
      <c r="C20" s="72" t="s">
        <v>28</v>
      </c>
      <c r="D20" s="86" t="s">
        <v>19</v>
      </c>
      <c r="E20" s="73"/>
      <c r="F20" s="54">
        <v>45251</v>
      </c>
      <c r="G20" s="55">
        <v>45257</v>
      </c>
      <c r="H20" s="18">
        <v>7</v>
      </c>
      <c r="I20" s="19">
        <v>1</v>
      </c>
      <c r="J20" s="20">
        <f t="shared" si="4"/>
        <v>5</v>
      </c>
      <c r="K20" s="50"/>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row>
    <row r="21" spans="1:67" s="17" customFormat="1" ht="43.5">
      <c r="A21" s="16" t="str">
        <f t="shared" ca="1" si="7"/>
        <v>2.2</v>
      </c>
      <c r="B21" s="72" t="s">
        <v>29</v>
      </c>
      <c r="C21" s="72" t="s">
        <v>30</v>
      </c>
      <c r="D21" s="86" t="s">
        <v>31</v>
      </c>
      <c r="E21" s="73"/>
      <c r="F21" s="54">
        <v>45258</v>
      </c>
      <c r="G21" s="55">
        <v>45267</v>
      </c>
      <c r="H21" s="18">
        <v>10</v>
      </c>
      <c r="I21" s="19">
        <v>1</v>
      </c>
      <c r="J21" s="20"/>
      <c r="K21" s="50"/>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row>
    <row r="22" spans="1:67" s="17" customFormat="1" ht="18">
      <c r="A22" s="16" t="str">
        <f t="shared" ca="1" si="7"/>
        <v>2.3</v>
      </c>
      <c r="B22" s="72"/>
      <c r="C22" s="72"/>
      <c r="D22" s="86"/>
      <c r="E22" s="73"/>
      <c r="F22" s="54">
        <v>43399</v>
      </c>
      <c r="G22" s="55">
        <f t="shared" si="6"/>
        <v>43399</v>
      </c>
      <c r="H22" s="18"/>
      <c r="I22" s="19">
        <v>0</v>
      </c>
      <c r="J22" s="20">
        <f t="shared" si="4"/>
        <v>1</v>
      </c>
      <c r="K22" s="50"/>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row>
    <row r="23" spans="1:67" s="17" customFormat="1" ht="18">
      <c r="A23" s="16" t="str">
        <f t="shared" ca="1" si="7"/>
        <v>2.4</v>
      </c>
      <c r="B23" s="72"/>
      <c r="C23" s="72"/>
      <c r="D23" s="86"/>
      <c r="E23" s="73"/>
      <c r="F23" s="54">
        <v>43402</v>
      </c>
      <c r="G23" s="55">
        <f t="shared" si="6"/>
        <v>43402</v>
      </c>
      <c r="H23" s="18"/>
      <c r="I23" s="19">
        <v>0</v>
      </c>
      <c r="J23" s="20">
        <f t="shared" si="4"/>
        <v>1</v>
      </c>
      <c r="K23" s="50"/>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row>
    <row r="24" spans="1:67" s="17" customFormat="1" ht="18">
      <c r="A24" s="16" t="str">
        <f t="shared" ca="1" si="7"/>
        <v>2.5</v>
      </c>
      <c r="B24" s="72"/>
      <c r="C24" s="72"/>
      <c r="D24" s="86"/>
      <c r="E24" s="73"/>
      <c r="F24" s="54">
        <v>43410</v>
      </c>
      <c r="G24" s="55">
        <f t="shared" si="6"/>
        <v>43410</v>
      </c>
      <c r="H24" s="18"/>
      <c r="I24" s="19">
        <v>0</v>
      </c>
      <c r="J24" s="20">
        <f t="shared" si="4"/>
        <v>1</v>
      </c>
      <c r="K24" s="50"/>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row>
    <row r="25" spans="1:67" s="17" customFormat="1" ht="18">
      <c r="A25" s="16" t="str">
        <f t="shared" ca="1" si="7"/>
        <v>2.6</v>
      </c>
      <c r="B25" s="72"/>
      <c r="C25" s="72"/>
      <c r="D25" s="86"/>
      <c r="E25" s="73"/>
      <c r="F25" s="54">
        <v>43410</v>
      </c>
      <c r="G25" s="55">
        <f t="shared" si="6"/>
        <v>43410</v>
      </c>
      <c r="H25" s="18"/>
      <c r="I25" s="19">
        <v>0</v>
      </c>
      <c r="J25" s="20"/>
      <c r="K25" s="50"/>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row>
    <row r="26" spans="1:67" s="17" customFormat="1" ht="18">
      <c r="A26" s="16" t="str">
        <f t="shared" ca="1" si="7"/>
        <v>2.7</v>
      </c>
      <c r="B26" s="72"/>
      <c r="C26" s="72"/>
      <c r="D26" s="86"/>
      <c r="E26" s="73"/>
      <c r="F26" s="54">
        <v>43424</v>
      </c>
      <c r="G26" s="55">
        <f t="shared" si="6"/>
        <v>43424</v>
      </c>
      <c r="H26" s="18"/>
      <c r="I26" s="19">
        <v>0</v>
      </c>
      <c r="J26" s="20"/>
      <c r="K26" s="50"/>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row>
    <row r="27" spans="1:67" s="17" customFormat="1" ht="18">
      <c r="A27" s="16" t="str">
        <f t="shared" ca="1" si="7"/>
        <v>2.8</v>
      </c>
      <c r="B27" s="72"/>
      <c r="C27" s="72"/>
      <c r="D27" s="86"/>
      <c r="E27" s="73"/>
      <c r="F27" s="54">
        <v>43430</v>
      </c>
      <c r="G27" s="55">
        <f t="shared" si="6"/>
        <v>43430</v>
      </c>
      <c r="H27" s="18"/>
      <c r="I27" s="19">
        <v>0</v>
      </c>
      <c r="J27" s="20"/>
      <c r="K27" s="50"/>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row>
    <row r="28" spans="1:67" s="17" customFormat="1" ht="18">
      <c r="A28" s="16" t="str">
        <f t="shared" ca="1" si="7"/>
        <v>2.9</v>
      </c>
      <c r="B28" s="72"/>
      <c r="C28" s="72"/>
      <c r="D28" s="86"/>
      <c r="E28" s="73"/>
      <c r="F28" s="54">
        <v>43435</v>
      </c>
      <c r="G28" s="55">
        <f t="shared" ref="G28:G29" si="8">IF(ISBLANK(F28)," - ",IF(H28=0,F28,F28+H28-1))</f>
        <v>43435</v>
      </c>
      <c r="H28" s="18"/>
      <c r="I28" s="19"/>
      <c r="J28" s="20"/>
      <c r="K28" s="50"/>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row>
    <row r="29" spans="1:67" s="17" customFormat="1" ht="18">
      <c r="A29" s="16" t="str">
        <f t="shared" ca="1" si="7"/>
        <v>2.10</v>
      </c>
      <c r="B29" s="72"/>
      <c r="C29" s="72"/>
      <c r="D29" s="86"/>
      <c r="E29" s="73"/>
      <c r="F29" s="54">
        <v>43479</v>
      </c>
      <c r="G29" s="55">
        <f t="shared" si="8"/>
        <v>43479</v>
      </c>
      <c r="H29" s="18"/>
      <c r="I29" s="19">
        <v>0</v>
      </c>
      <c r="J29" s="20"/>
      <c r="K29" s="50"/>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row>
    <row r="30" spans="1:67" s="11" customFormat="1" ht="18">
      <c r="A30" s="9" t="str">
        <f ca="1">IF(ISERROR(VALUE(SUBSTITUTE(prevWBS,".",""))),"1",IF(ISERROR(FIND("`",SUBSTITUTE(prevWBS,".","`",1))),TEXT(VALUE(prevWBS)+1,"#"),TEXT(VALUE(LEFT(prevWBS,FIND("`",SUBSTITUTE(prevWBS,".","`",1))-1))+1,"#")))</f>
        <v>3</v>
      </c>
      <c r="B30" s="10" t="s">
        <v>32</v>
      </c>
      <c r="C30" s="10"/>
      <c r="D30" s="10"/>
      <c r="E30" s="12"/>
      <c r="F30" s="56"/>
      <c r="G30" s="56" t="str">
        <f t="shared" si="6"/>
        <v xml:space="preserve"> - </v>
      </c>
      <c r="H30" s="13"/>
      <c r="I30" s="14"/>
      <c r="J30" s="15" t="str">
        <f t="shared" si="4"/>
        <v xml:space="preserve"> - </v>
      </c>
      <c r="K30" s="51"/>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c r="AK30" s="61"/>
      <c r="AL30" s="61"/>
      <c r="AM30" s="61"/>
      <c r="AN30" s="61"/>
      <c r="AO30" s="61"/>
      <c r="AP30" s="61"/>
      <c r="AQ30" s="61"/>
      <c r="AR30" s="61"/>
      <c r="AS30" s="61"/>
      <c r="AT30" s="61"/>
      <c r="AU30" s="61"/>
      <c r="AV30" s="61"/>
      <c r="AW30" s="61"/>
      <c r="AX30" s="61"/>
      <c r="AY30" s="61"/>
      <c r="AZ30" s="61"/>
      <c r="BA30" s="61"/>
      <c r="BB30" s="61"/>
      <c r="BC30" s="61"/>
      <c r="BD30" s="61"/>
      <c r="BE30" s="61"/>
      <c r="BF30" s="61"/>
      <c r="BG30" s="61"/>
      <c r="BH30" s="61"/>
      <c r="BI30" s="61"/>
      <c r="BJ30" s="61"/>
      <c r="BK30" s="61"/>
      <c r="BL30" s="61"/>
      <c r="BM30" s="61"/>
      <c r="BN30" s="61"/>
      <c r="BO30" s="61"/>
    </row>
    <row r="31" spans="1:67" s="17" customFormat="1" ht="21.75">
      <c r="A31" s="16" t="str">
        <f t="shared" ref="A31:A41" ca="1"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1" s="72" t="s">
        <v>33</v>
      </c>
      <c r="C31" s="72" t="s">
        <v>34</v>
      </c>
      <c r="D31" s="86" t="s">
        <v>31</v>
      </c>
      <c r="E31" s="73"/>
      <c r="F31" s="54">
        <v>45265</v>
      </c>
      <c r="G31" s="55">
        <v>45266</v>
      </c>
      <c r="H31" s="18">
        <v>2</v>
      </c>
      <c r="I31" s="19">
        <v>1</v>
      </c>
      <c r="J31" s="20">
        <f t="shared" si="4"/>
        <v>2</v>
      </c>
      <c r="K31" s="50"/>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row>
    <row r="32" spans="1:67" s="17" customFormat="1" ht="18">
      <c r="A32" s="16" t="str">
        <f t="shared" ca="1" si="9"/>
        <v>3.2</v>
      </c>
      <c r="B32" s="72" t="s">
        <v>35</v>
      </c>
      <c r="C32" s="72" t="s">
        <v>36</v>
      </c>
      <c r="D32" s="86" t="s">
        <v>31</v>
      </c>
      <c r="E32" s="73"/>
      <c r="F32" s="54">
        <v>45266</v>
      </c>
      <c r="G32" s="55">
        <v>45267</v>
      </c>
      <c r="H32" s="18">
        <v>2</v>
      </c>
      <c r="I32" s="19">
        <v>1</v>
      </c>
      <c r="J32" s="20">
        <f t="shared" si="4"/>
        <v>2</v>
      </c>
      <c r="K32" s="50"/>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row>
    <row r="33" spans="1:67" s="17" customFormat="1" ht="18">
      <c r="A33" s="16" t="str">
        <f t="shared" ca="1" si="9"/>
        <v>3.3</v>
      </c>
      <c r="B33" s="72"/>
      <c r="C33" s="72"/>
      <c r="D33" s="86"/>
      <c r="E33" s="73"/>
      <c r="F33" s="54">
        <v>43399</v>
      </c>
      <c r="G33" s="55">
        <f t="shared" si="6"/>
        <v>43399</v>
      </c>
      <c r="H33" s="18"/>
      <c r="I33" s="19">
        <v>0</v>
      </c>
      <c r="J33" s="20">
        <f t="shared" si="4"/>
        <v>1</v>
      </c>
      <c r="K33" s="50"/>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row>
    <row r="34" spans="1:67" s="17" customFormat="1" ht="18">
      <c r="A34" s="16" t="str">
        <f t="shared" ca="1" si="9"/>
        <v>3.4</v>
      </c>
      <c r="B34" s="72"/>
      <c r="C34" s="72"/>
      <c r="D34" s="86"/>
      <c r="E34" s="73"/>
      <c r="F34" s="54">
        <v>43402</v>
      </c>
      <c r="G34" s="55">
        <f t="shared" si="6"/>
        <v>43402</v>
      </c>
      <c r="H34" s="18"/>
      <c r="I34" s="19">
        <v>0</v>
      </c>
      <c r="J34" s="20">
        <f t="shared" si="4"/>
        <v>1</v>
      </c>
      <c r="K34" s="50"/>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row>
    <row r="35" spans="1:67" s="17" customFormat="1" ht="18">
      <c r="A35" s="16" t="str">
        <f t="shared" ca="1" si="9"/>
        <v>3.5</v>
      </c>
      <c r="B35" s="72"/>
      <c r="C35" s="72"/>
      <c r="D35" s="86"/>
      <c r="E35" s="73"/>
      <c r="F35" s="54">
        <v>43410</v>
      </c>
      <c r="G35" s="55">
        <f t="shared" si="6"/>
        <v>43410</v>
      </c>
      <c r="H35" s="18"/>
      <c r="I35" s="19">
        <v>0</v>
      </c>
      <c r="J35" s="20">
        <f t="shared" si="4"/>
        <v>1</v>
      </c>
      <c r="K35" s="50"/>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row>
    <row r="36" spans="1:67" s="17" customFormat="1" ht="18">
      <c r="A36" s="16" t="str">
        <f t="shared" ca="1" si="9"/>
        <v>3.6</v>
      </c>
      <c r="B36" s="72"/>
      <c r="C36" s="72"/>
      <c r="D36" s="86"/>
      <c r="E36" s="73"/>
      <c r="F36" s="54">
        <v>43430</v>
      </c>
      <c r="G36" s="55">
        <f t="shared" si="6"/>
        <v>43430</v>
      </c>
      <c r="H36" s="18"/>
      <c r="I36" s="19">
        <v>0</v>
      </c>
      <c r="J36" s="20">
        <f t="shared" si="4"/>
        <v>1</v>
      </c>
      <c r="K36" s="50"/>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row>
    <row r="37" spans="1:67" s="17" customFormat="1" ht="18">
      <c r="A37" s="16" t="str">
        <f t="shared" ca="1" si="9"/>
        <v>3.7</v>
      </c>
      <c r="B37" s="72"/>
      <c r="C37" s="72"/>
      <c r="D37" s="86"/>
      <c r="E37" s="73"/>
      <c r="F37" s="54">
        <v>43432</v>
      </c>
      <c r="G37" s="55">
        <f t="shared" si="6"/>
        <v>43432</v>
      </c>
      <c r="H37" s="18"/>
      <c r="I37" s="19">
        <v>0</v>
      </c>
      <c r="J37" s="20">
        <f t="shared" si="4"/>
        <v>1</v>
      </c>
      <c r="K37" s="50"/>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row>
    <row r="38" spans="1:67" s="17" customFormat="1" ht="18">
      <c r="A38" s="16" t="str">
        <f t="shared" ca="1" si="9"/>
        <v>3.8</v>
      </c>
      <c r="B38" s="72"/>
      <c r="C38" s="72"/>
      <c r="D38" s="86"/>
      <c r="E38" s="73"/>
      <c r="F38" s="54">
        <v>43434</v>
      </c>
      <c r="G38" s="55">
        <f t="shared" si="6"/>
        <v>43434</v>
      </c>
      <c r="H38" s="18"/>
      <c r="I38" s="19">
        <v>0</v>
      </c>
      <c r="J38" s="20">
        <f t="shared" si="4"/>
        <v>1</v>
      </c>
      <c r="K38" s="50"/>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row>
    <row r="39" spans="1:67" s="17" customFormat="1" ht="18">
      <c r="A39" s="16" t="str">
        <f t="shared" ca="1" si="9"/>
        <v>3.9</v>
      </c>
      <c r="B39" s="72"/>
      <c r="C39" s="72"/>
      <c r="D39" s="86"/>
      <c r="E39" s="73"/>
      <c r="F39" s="54">
        <v>43442</v>
      </c>
      <c r="G39" s="55">
        <f t="shared" si="6"/>
        <v>43442</v>
      </c>
      <c r="H39" s="18"/>
      <c r="I39" s="19">
        <v>0</v>
      </c>
      <c r="J39" s="20">
        <f t="shared" si="4"/>
        <v>0</v>
      </c>
      <c r="K39" s="50"/>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row>
    <row r="40" spans="1:67" s="17" customFormat="1" ht="18">
      <c r="A40" s="16" t="str">
        <f t="shared" ca="1" si="9"/>
        <v>3.10</v>
      </c>
      <c r="B40" s="72"/>
      <c r="C40" s="72"/>
      <c r="D40" s="86"/>
      <c r="E40" s="73"/>
      <c r="F40" s="54">
        <v>43443</v>
      </c>
      <c r="G40" s="55">
        <f t="shared" si="6"/>
        <v>43443</v>
      </c>
      <c r="H40" s="18"/>
      <c r="I40" s="19">
        <v>0</v>
      </c>
      <c r="J40" s="20">
        <f t="shared" si="4"/>
        <v>0</v>
      </c>
      <c r="K40" s="50"/>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row>
    <row r="41" spans="1:67" s="17" customFormat="1" ht="18">
      <c r="A41" s="16" t="str">
        <f t="shared" ca="1" si="9"/>
        <v>3.11</v>
      </c>
      <c r="B41" s="72"/>
      <c r="C41" s="72"/>
      <c r="D41" s="86"/>
      <c r="E41" s="73"/>
      <c r="F41" s="54">
        <v>43479</v>
      </c>
      <c r="G41" s="55">
        <f t="shared" si="6"/>
        <v>43479</v>
      </c>
      <c r="H41" s="18"/>
      <c r="I41" s="19">
        <v>0</v>
      </c>
      <c r="J41" s="84"/>
      <c r="K41" s="85"/>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row>
    <row r="42" spans="1:67" s="11" customFormat="1" ht="18">
      <c r="A42" s="9" t="str">
        <f ca="1">IF(ISERROR(VALUE(SUBSTITUTE(prevWBS,".",""))),"1",IF(ISERROR(FIND("`",SUBSTITUTE(prevWBS,".","`",1))),TEXT(VALUE(prevWBS)+1,"#"),TEXT(VALUE(LEFT(prevWBS,FIND("`",SUBSTITUTE(prevWBS,".","`",1))-1))+1,"#")))</f>
        <v>4</v>
      </c>
      <c r="B42" s="10" t="s">
        <v>37</v>
      </c>
      <c r="C42" s="10"/>
      <c r="D42" s="10"/>
      <c r="E42" s="12"/>
      <c r="F42" s="56"/>
      <c r="G42" s="56" t="str">
        <f t="shared" si="6"/>
        <v xml:space="preserve"> - </v>
      </c>
      <c r="H42" s="13"/>
      <c r="I42" s="14"/>
      <c r="J42" s="15" t="str">
        <f t="shared" si="4"/>
        <v xml:space="preserve"> - </v>
      </c>
      <c r="K42" s="51"/>
      <c r="L42" s="61"/>
      <c r="M42" s="61"/>
      <c r="N42" s="61"/>
      <c r="O42" s="61"/>
      <c r="P42" s="61"/>
      <c r="Q42" s="61"/>
      <c r="R42" s="61"/>
      <c r="S42" s="61"/>
      <c r="T42" s="61"/>
      <c r="U42" s="61"/>
      <c r="V42" s="61"/>
      <c r="W42" s="61"/>
      <c r="X42" s="61"/>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c r="BB42" s="61"/>
      <c r="BC42" s="61"/>
      <c r="BD42" s="61"/>
      <c r="BE42" s="61"/>
      <c r="BF42" s="61"/>
      <c r="BG42" s="61"/>
      <c r="BH42" s="61"/>
      <c r="BI42" s="61"/>
      <c r="BJ42" s="61"/>
      <c r="BK42" s="61"/>
      <c r="BL42" s="61"/>
      <c r="BM42" s="61"/>
      <c r="BN42" s="61"/>
      <c r="BO42" s="61"/>
    </row>
    <row r="43" spans="1:67" s="17" customFormat="1" ht="21.75">
      <c r="A43" s="16" t="str">
        <f t="shared" ref="A43:A51" ca="1" si="1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3" s="72" t="s">
        <v>38</v>
      </c>
      <c r="C43" s="72" t="s">
        <v>39</v>
      </c>
      <c r="D43" s="86" t="s">
        <v>19</v>
      </c>
      <c r="E43" s="73"/>
      <c r="F43" s="54">
        <v>45268</v>
      </c>
      <c r="G43" s="55">
        <v>45270</v>
      </c>
      <c r="H43" s="18">
        <v>3</v>
      </c>
      <c r="I43" s="19">
        <v>1</v>
      </c>
      <c r="J43" s="20">
        <f t="shared" si="4"/>
        <v>1</v>
      </c>
      <c r="K43" s="50"/>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row>
    <row r="44" spans="1:67" s="17" customFormat="1" ht="21.75">
      <c r="A44" s="16" t="str">
        <f t="shared" ca="1" si="10"/>
        <v>4.2</v>
      </c>
      <c r="B44" s="72" t="s">
        <v>40</v>
      </c>
      <c r="C44" s="72" t="s">
        <v>41</v>
      </c>
      <c r="D44" s="86" t="s">
        <v>31</v>
      </c>
      <c r="E44" s="73"/>
      <c r="F44" s="54">
        <v>45271</v>
      </c>
      <c r="G44" s="55">
        <v>45272</v>
      </c>
      <c r="H44" s="18">
        <v>2</v>
      </c>
      <c r="I44" s="19">
        <v>1</v>
      </c>
      <c r="J44" s="20">
        <f t="shared" si="4"/>
        <v>2</v>
      </c>
      <c r="K44" s="50"/>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row>
    <row r="45" spans="1:67" s="17" customFormat="1" ht="18">
      <c r="A45" s="16" t="str">
        <f t="shared" ca="1" si="10"/>
        <v>4.3</v>
      </c>
      <c r="B45" s="72" t="s">
        <v>42</v>
      </c>
      <c r="C45" s="72"/>
      <c r="D45" s="86" t="s">
        <v>31</v>
      </c>
      <c r="E45" s="73"/>
      <c r="F45" s="54">
        <v>45273</v>
      </c>
      <c r="G45" s="55">
        <f t="shared" si="6"/>
        <v>45273</v>
      </c>
      <c r="H45" s="18">
        <v>1</v>
      </c>
      <c r="I45" s="19">
        <v>1</v>
      </c>
      <c r="J45" s="20">
        <f t="shared" si="4"/>
        <v>1</v>
      </c>
      <c r="K45" s="50"/>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row>
    <row r="46" spans="1:67" s="17" customFormat="1" ht="18">
      <c r="A46" s="16" t="str">
        <f t="shared" ca="1" si="10"/>
        <v>4.4</v>
      </c>
      <c r="B46" s="72"/>
      <c r="C46" s="72"/>
      <c r="D46" s="86"/>
      <c r="E46" s="73"/>
      <c r="F46" s="54">
        <v>43406</v>
      </c>
      <c r="G46" s="55">
        <f t="shared" si="6"/>
        <v>43406</v>
      </c>
      <c r="H46" s="18"/>
      <c r="I46" s="19">
        <v>0</v>
      </c>
      <c r="J46" s="20">
        <f t="shared" si="4"/>
        <v>1</v>
      </c>
      <c r="K46" s="50"/>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row>
    <row r="47" spans="1:67" s="17" customFormat="1" ht="18">
      <c r="A47" s="16" t="str">
        <f t="shared" ca="1" si="10"/>
        <v>4.5</v>
      </c>
      <c r="B47" s="72"/>
      <c r="C47" s="72"/>
      <c r="D47" s="86"/>
      <c r="E47" s="73"/>
      <c r="F47" s="54">
        <v>43410</v>
      </c>
      <c r="G47" s="55">
        <f t="shared" si="6"/>
        <v>43410</v>
      </c>
      <c r="H47" s="18"/>
      <c r="I47" s="19">
        <v>0</v>
      </c>
      <c r="J47" s="20">
        <f t="shared" si="4"/>
        <v>1</v>
      </c>
      <c r="K47" s="50"/>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row>
    <row r="48" spans="1:67" s="17" customFormat="1" ht="18">
      <c r="A48" s="16" t="str">
        <f t="shared" ca="1" si="10"/>
        <v>4.6</v>
      </c>
      <c r="B48" s="72"/>
      <c r="C48" s="72"/>
      <c r="D48" s="86"/>
      <c r="E48" s="73"/>
      <c r="F48" s="54">
        <v>43443</v>
      </c>
      <c r="G48" s="55">
        <f t="shared" si="6"/>
        <v>43443</v>
      </c>
      <c r="H48" s="18"/>
      <c r="I48" s="19">
        <v>0</v>
      </c>
      <c r="J48" s="20">
        <f t="shared" si="4"/>
        <v>0</v>
      </c>
      <c r="K48" s="50"/>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row>
    <row r="49" spans="1:67" s="17" customFormat="1" ht="18">
      <c r="A49" s="16" t="str">
        <f t="shared" ca="1" si="10"/>
        <v>4.7</v>
      </c>
      <c r="B49" s="72"/>
      <c r="C49" s="72"/>
      <c r="D49" s="86"/>
      <c r="E49" s="73"/>
      <c r="F49" s="54">
        <v>43457</v>
      </c>
      <c r="G49" s="55">
        <f t="shared" si="6"/>
        <v>43457</v>
      </c>
      <c r="H49" s="18"/>
      <c r="I49" s="19">
        <v>0</v>
      </c>
      <c r="J49" s="20">
        <f t="shared" si="4"/>
        <v>0</v>
      </c>
      <c r="K49" s="50"/>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row>
    <row r="50" spans="1:67" s="17" customFormat="1" ht="18">
      <c r="A50" s="16" t="str">
        <f t="shared" ca="1" si="10"/>
        <v>4.8</v>
      </c>
      <c r="B50" s="72"/>
      <c r="C50" s="72"/>
      <c r="D50" s="86"/>
      <c r="E50" s="73"/>
      <c r="F50" s="54">
        <v>43466</v>
      </c>
      <c r="G50" s="55">
        <f t="shared" ref="G50:G51" si="11">IF(ISBLANK(F50)," - ",IF(H50=0,F50,F50+H50-1))</f>
        <v>43466</v>
      </c>
      <c r="H50" s="18"/>
      <c r="I50" s="19">
        <v>0</v>
      </c>
      <c r="J50" s="20"/>
      <c r="K50" s="50"/>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row>
    <row r="51" spans="1:67" s="17" customFormat="1" ht="18">
      <c r="A51" s="16" t="str">
        <f t="shared" ca="1" si="10"/>
        <v>4.9</v>
      </c>
      <c r="B51" s="72"/>
      <c r="C51" s="72"/>
      <c r="D51" s="86"/>
      <c r="E51" s="73"/>
      <c r="F51" s="54">
        <v>43479</v>
      </c>
      <c r="G51" s="55">
        <f t="shared" si="11"/>
        <v>43479</v>
      </c>
      <c r="H51" s="18"/>
      <c r="I51" s="19">
        <v>0</v>
      </c>
      <c r="J51" s="20">
        <f t="shared" si="4"/>
        <v>1</v>
      </c>
      <c r="K51" s="50"/>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row>
    <row r="52" spans="1:67" s="11" customFormat="1" ht="18">
      <c r="A52" s="9" t="str">
        <f ca="1">IF(ISERROR(VALUE(SUBSTITUTE(prevWBS,".",""))),"1",IF(ISERROR(FIND("`",SUBSTITUTE(prevWBS,".","`",1))),TEXT(VALUE(prevWBS)+1,"#"),TEXT(VALUE(LEFT(prevWBS,FIND("`",SUBSTITUTE(prevWBS,".","`",1))-1))+1,"#")))</f>
        <v>5</v>
      </c>
      <c r="B52" s="10" t="s">
        <v>43</v>
      </c>
      <c r="C52" s="10"/>
      <c r="D52" s="10"/>
      <c r="E52" s="12"/>
      <c r="F52" s="56"/>
      <c r="G52" s="56" t="str">
        <f t="shared" ref="G52:G64" si="12">IF(ISBLANK(F52)," - ",IF(H52=0,F52,F52+H52-1))</f>
        <v xml:space="preserve"> - </v>
      </c>
      <c r="H52" s="13"/>
      <c r="I52" s="14"/>
      <c r="J52" s="15" t="str">
        <f t="shared" ref="J52:J61" si="13">IF(OR(G52=0,F52=0)," - ",NETWORKDAYS(F52,G52))</f>
        <v xml:space="preserve"> - </v>
      </c>
      <c r="K52" s="5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c r="AY52" s="61"/>
      <c r="AZ52" s="61"/>
      <c r="BA52" s="61"/>
      <c r="BB52" s="61"/>
      <c r="BC52" s="61"/>
      <c r="BD52" s="61"/>
      <c r="BE52" s="61"/>
      <c r="BF52" s="61"/>
      <c r="BG52" s="61"/>
      <c r="BH52" s="61"/>
      <c r="BI52" s="61"/>
      <c r="BJ52" s="61"/>
      <c r="BK52" s="61"/>
      <c r="BL52" s="61"/>
      <c r="BM52" s="61"/>
      <c r="BN52" s="61"/>
      <c r="BO52" s="61"/>
    </row>
    <row r="53" spans="1:67" s="17" customFormat="1" ht="18">
      <c r="A53" s="16" t="str">
        <f t="shared" ref="A53:A62" ca="1" si="1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53" s="72" t="s">
        <v>44</v>
      </c>
      <c r="C53" s="72"/>
      <c r="D53" s="86" t="s">
        <v>31</v>
      </c>
      <c r="E53" s="73"/>
      <c r="F53" s="54">
        <v>45274</v>
      </c>
      <c r="G53" s="55">
        <v>45275</v>
      </c>
      <c r="H53" s="18">
        <v>2</v>
      </c>
      <c r="I53" s="19">
        <v>1</v>
      </c>
      <c r="J53" s="20">
        <f t="shared" si="13"/>
        <v>2</v>
      </c>
      <c r="K53" s="50"/>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row>
    <row r="54" spans="1:67" s="17" customFormat="1" ht="18">
      <c r="A54" s="16" t="str">
        <f t="shared" ca="1" si="14"/>
        <v>5.2</v>
      </c>
      <c r="B54" s="72"/>
      <c r="C54" s="72"/>
      <c r="D54" s="86"/>
      <c r="E54" s="73"/>
      <c r="F54" s="54">
        <v>43395</v>
      </c>
      <c r="G54" s="55">
        <f t="shared" si="12"/>
        <v>43395</v>
      </c>
      <c r="H54" s="18"/>
      <c r="I54" s="19">
        <v>0</v>
      </c>
      <c r="J54" s="20">
        <f t="shared" si="13"/>
        <v>1</v>
      </c>
      <c r="K54" s="50"/>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row>
    <row r="55" spans="1:67" s="17" customFormat="1" ht="18">
      <c r="A55" s="16" t="str">
        <f t="shared" ca="1" si="14"/>
        <v>5.3</v>
      </c>
      <c r="B55" s="72"/>
      <c r="C55" s="72"/>
      <c r="D55" s="86"/>
      <c r="E55" s="73"/>
      <c r="F55" s="54">
        <v>43403</v>
      </c>
      <c r="G55" s="55">
        <f t="shared" si="12"/>
        <v>43403</v>
      </c>
      <c r="H55" s="18"/>
      <c r="I55" s="19">
        <v>0</v>
      </c>
      <c r="J55" s="20">
        <f t="shared" si="13"/>
        <v>1</v>
      </c>
      <c r="K55" s="50"/>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row>
    <row r="56" spans="1:67" s="17" customFormat="1" ht="18">
      <c r="A56" s="16" t="str">
        <f t="shared" ca="1" si="14"/>
        <v>5.4</v>
      </c>
      <c r="B56" s="72"/>
      <c r="C56" s="72"/>
      <c r="D56" s="86"/>
      <c r="E56" s="73"/>
      <c r="F56" s="54">
        <v>43400</v>
      </c>
      <c r="G56" s="55">
        <f t="shared" si="12"/>
        <v>43400</v>
      </c>
      <c r="H56" s="18"/>
      <c r="I56" s="19">
        <v>0</v>
      </c>
      <c r="J56" s="20">
        <f t="shared" si="13"/>
        <v>0</v>
      </c>
      <c r="K56" s="50"/>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row>
    <row r="57" spans="1:67" s="17" customFormat="1" ht="18">
      <c r="A57" s="16" t="str">
        <f t="shared" ca="1" si="14"/>
        <v>5.5</v>
      </c>
      <c r="B57" s="72"/>
      <c r="C57" s="72"/>
      <c r="D57" s="86"/>
      <c r="E57" s="73"/>
      <c r="F57" s="54">
        <v>43410</v>
      </c>
      <c r="G57" s="55">
        <f t="shared" si="12"/>
        <v>43410</v>
      </c>
      <c r="H57" s="18"/>
      <c r="I57" s="19">
        <v>0</v>
      </c>
      <c r="J57" s="20">
        <f t="shared" si="13"/>
        <v>1</v>
      </c>
      <c r="K57" s="50"/>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row>
    <row r="58" spans="1:67" s="26" customFormat="1" ht="18">
      <c r="A58" s="16" t="str">
        <f t="shared" ca="1" si="14"/>
        <v>5.6</v>
      </c>
      <c r="B58" s="72"/>
      <c r="C58" s="72"/>
      <c r="D58" s="86"/>
      <c r="E58" s="79"/>
      <c r="F58" s="54">
        <v>43448</v>
      </c>
      <c r="G58" s="81">
        <f t="shared" si="12"/>
        <v>43448</v>
      </c>
      <c r="H58" s="82"/>
      <c r="I58" s="83">
        <v>0</v>
      </c>
      <c r="J58" s="84">
        <f t="shared" si="13"/>
        <v>1</v>
      </c>
      <c r="K58" s="85"/>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row>
    <row r="59" spans="1:67" s="26" customFormat="1" ht="18">
      <c r="A59" s="16" t="str">
        <f t="shared" ca="1" si="14"/>
        <v>5.7</v>
      </c>
      <c r="B59" s="72"/>
      <c r="C59" s="72"/>
      <c r="D59" s="86"/>
      <c r="E59" s="79"/>
      <c r="F59" s="80">
        <v>43469</v>
      </c>
      <c r="G59" s="81">
        <f t="shared" si="12"/>
        <v>43469</v>
      </c>
      <c r="H59" s="82"/>
      <c r="I59" s="83">
        <v>0</v>
      </c>
      <c r="J59" s="84">
        <f t="shared" si="13"/>
        <v>1</v>
      </c>
      <c r="K59" s="85"/>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row>
    <row r="60" spans="1:67" s="26" customFormat="1" ht="18">
      <c r="A60" s="16" t="str">
        <f t="shared" ca="1" si="14"/>
        <v>5.8</v>
      </c>
      <c r="B60" s="72"/>
      <c r="C60" s="72"/>
      <c r="D60" s="86"/>
      <c r="E60" s="79"/>
      <c r="F60" s="80">
        <v>43472</v>
      </c>
      <c r="G60" s="81">
        <f t="shared" si="12"/>
        <v>43472</v>
      </c>
      <c r="H60" s="82"/>
      <c r="I60" s="83">
        <v>0</v>
      </c>
      <c r="J60" s="84">
        <f t="shared" si="13"/>
        <v>1</v>
      </c>
      <c r="K60" s="85"/>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row>
    <row r="61" spans="1:67" s="26" customFormat="1" ht="18">
      <c r="A61" s="16" t="str">
        <f t="shared" ca="1" si="14"/>
        <v>5.9</v>
      </c>
      <c r="B61" s="72"/>
      <c r="C61" s="72"/>
      <c r="D61" s="86"/>
      <c r="E61" s="79"/>
      <c r="F61" s="80">
        <v>43475</v>
      </c>
      <c r="G61" s="81">
        <f t="shared" si="12"/>
        <v>43475</v>
      </c>
      <c r="H61" s="82"/>
      <c r="I61" s="83">
        <v>0</v>
      </c>
      <c r="J61" s="84">
        <f t="shared" si="13"/>
        <v>1</v>
      </c>
      <c r="K61" s="85"/>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row>
    <row r="62" spans="1:67" s="26" customFormat="1" ht="18">
      <c r="A62" s="16" t="str">
        <f t="shared" ca="1" si="14"/>
        <v>5.10</v>
      </c>
      <c r="B62" s="72"/>
      <c r="C62" s="72"/>
      <c r="D62" s="86"/>
      <c r="E62" s="73"/>
      <c r="F62" s="54">
        <v>43479</v>
      </c>
      <c r="G62" s="55">
        <f t="shared" si="12"/>
        <v>43479</v>
      </c>
      <c r="H62" s="18"/>
      <c r="I62" s="19">
        <v>0</v>
      </c>
      <c r="J62" s="84"/>
      <c r="K62" s="85"/>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row>
    <row r="63" spans="1:67" s="11" customFormat="1" ht="18">
      <c r="A63" s="9" t="str">
        <f ca="1">IF(ISERROR(VALUE(SUBSTITUTE(prevWBS,".",""))),"1",IF(ISERROR(FIND("`",SUBSTITUTE(prevWBS,".","`",1))),TEXT(VALUE(prevWBS)+1,"#"),TEXT(VALUE(LEFT(prevWBS,FIND("`",SUBSTITUTE(prevWBS,".","`",1))-1))+1,"#")))</f>
        <v>6</v>
      </c>
      <c r="B63" s="10" t="s">
        <v>43</v>
      </c>
      <c r="C63" s="10"/>
      <c r="E63" s="12"/>
      <c r="F63" s="56"/>
      <c r="G63" s="56" t="str">
        <f t="shared" ref="G63" si="15">IF(ISBLANK(F63)," - ",IF(H63=0,F63,F63+H63-1))</f>
        <v xml:space="preserve"> - </v>
      </c>
      <c r="H63" s="13"/>
      <c r="I63" s="14"/>
      <c r="J63" s="15" t="str">
        <f t="shared" ref="J63" si="16">IF(OR(G63=0,F63=0)," - ",NETWORKDAYS(F63,G63))</f>
        <v xml:space="preserve"> - </v>
      </c>
      <c r="K63" s="5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c r="AL63" s="61"/>
      <c r="AM63" s="61"/>
      <c r="AN63" s="61"/>
      <c r="AO63" s="61"/>
      <c r="AP63" s="61"/>
      <c r="AQ63" s="61"/>
      <c r="AR63" s="61"/>
      <c r="AS63" s="61"/>
      <c r="AT63" s="61"/>
      <c r="AU63" s="61"/>
      <c r="AV63" s="61"/>
      <c r="AW63" s="61"/>
      <c r="AX63" s="61"/>
      <c r="AY63" s="61"/>
      <c r="AZ63" s="61"/>
      <c r="BA63" s="61"/>
      <c r="BB63" s="61"/>
      <c r="BC63" s="61"/>
      <c r="BD63" s="61"/>
      <c r="BE63" s="61"/>
      <c r="BF63" s="61"/>
      <c r="BG63" s="61"/>
      <c r="BH63" s="61"/>
      <c r="BI63" s="61"/>
      <c r="BJ63" s="61"/>
      <c r="BK63" s="61"/>
      <c r="BL63" s="61"/>
      <c r="BM63" s="61"/>
      <c r="BN63" s="61"/>
      <c r="BO63" s="61"/>
    </row>
    <row r="64" spans="1:67" s="26" customFormat="1" ht="18">
      <c r="A64" s="16"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64" s="72"/>
      <c r="C64" s="72"/>
      <c r="D64" s="72"/>
      <c r="E64" s="79"/>
      <c r="F64" s="80">
        <v>43469</v>
      </c>
      <c r="G64" s="81">
        <f t="shared" si="12"/>
        <v>43469</v>
      </c>
      <c r="H64" s="82"/>
      <c r="I64" s="83">
        <v>0</v>
      </c>
      <c r="J64" s="84"/>
      <c r="K64" s="85"/>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row>
    <row r="65" spans="1:67" s="26" customFormat="1" ht="18">
      <c r="A65" s="16"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65" s="72"/>
      <c r="C65" s="72"/>
      <c r="D65" s="72"/>
      <c r="E65" s="79"/>
      <c r="F65" s="80">
        <v>43470</v>
      </c>
      <c r="G65" s="81">
        <f t="shared" ref="G65:G66" si="17">IF(ISBLANK(F65)," - ",IF(H65=0,F65,F65+H65-1))</f>
        <v>43470</v>
      </c>
      <c r="H65" s="82"/>
      <c r="I65" s="83">
        <v>0</v>
      </c>
      <c r="J65" s="84"/>
      <c r="K65" s="85"/>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row>
    <row r="66" spans="1:67" s="26" customFormat="1" ht="18">
      <c r="A66" s="16"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66" s="72"/>
      <c r="C66" s="21"/>
      <c r="D66" s="21"/>
      <c r="E66" s="22"/>
      <c r="F66" s="80">
        <v>43470</v>
      </c>
      <c r="G66" s="81">
        <f t="shared" si="17"/>
        <v>43470</v>
      </c>
      <c r="H66" s="82"/>
      <c r="I66" s="83">
        <v>0</v>
      </c>
      <c r="J66" s="25">
        <f t="shared" si="4"/>
        <v>0</v>
      </c>
      <c r="K66" s="52"/>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row>
    <row r="67" spans="1:67" s="26" customFormat="1" ht="18">
      <c r="A67" s="16"/>
      <c r="B67" s="21"/>
      <c r="C67" s="21"/>
      <c r="D67" s="21"/>
      <c r="E67" s="22"/>
      <c r="F67" s="57"/>
      <c r="G67" s="57"/>
      <c r="H67" s="23"/>
      <c r="I67" s="24"/>
      <c r="J67" s="25" t="str">
        <f t="shared" si="4"/>
        <v xml:space="preserve"> - </v>
      </c>
      <c r="K67" s="52"/>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row>
    <row r="68" spans="1:67" s="31" customFormat="1" ht="18">
      <c r="A68" s="27"/>
      <c r="B68" s="28"/>
      <c r="C68" s="28"/>
      <c r="D68" s="29"/>
      <c r="E68" s="29"/>
      <c r="F68" s="58"/>
      <c r="G68" s="58"/>
      <c r="H68" s="30"/>
      <c r="I68" s="30"/>
      <c r="J68" s="30"/>
      <c r="K68" s="53"/>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row>
    <row r="69" spans="1:67" s="26" customFormat="1" ht="18">
      <c r="A69" s="32"/>
      <c r="B69" s="33"/>
      <c r="C69" s="33"/>
      <c r="D69" s="33"/>
      <c r="E69" s="33"/>
      <c r="F69" s="59"/>
      <c r="G69" s="59"/>
      <c r="H69" s="33"/>
      <c r="I69" s="33"/>
      <c r="J69" s="33"/>
      <c r="K69" s="53"/>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row>
    <row r="70" spans="1:67" s="26" customFormat="1" ht="18">
      <c r="A70" s="75"/>
      <c r="B70" s="76"/>
      <c r="C70" s="76"/>
      <c r="D70" s="34"/>
      <c r="E70" s="35"/>
      <c r="F70" s="54"/>
      <c r="G70" s="55"/>
      <c r="H70" s="18"/>
      <c r="I70" s="19"/>
      <c r="J70" s="20"/>
      <c r="K70" s="50"/>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row>
    <row r="71" spans="1:67" s="26" customFormat="1" ht="18">
      <c r="A71" s="16"/>
      <c r="B71" s="36"/>
      <c r="C71" s="36"/>
      <c r="D71" s="36"/>
      <c r="E71" s="35"/>
      <c r="F71" s="54"/>
      <c r="G71" s="55"/>
      <c r="H71" s="18"/>
      <c r="I71" s="19"/>
      <c r="J71" s="20"/>
      <c r="K71" s="50"/>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row>
    <row r="72" spans="1:67" s="26" customFormat="1" ht="18">
      <c r="A72" s="16"/>
      <c r="B72" s="37"/>
      <c r="C72" s="37"/>
      <c r="D72" s="36"/>
      <c r="E72" s="35"/>
      <c r="F72" s="54"/>
      <c r="G72" s="55"/>
      <c r="H72" s="18"/>
      <c r="I72" s="19"/>
      <c r="J72" s="20"/>
      <c r="K72" s="50"/>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row>
    <row r="73" spans="1:67" s="26" customFormat="1" ht="18">
      <c r="A73" s="16"/>
      <c r="B73" s="37"/>
      <c r="C73" s="37"/>
      <c r="D73" s="36"/>
      <c r="E73" s="35"/>
      <c r="F73" s="54"/>
      <c r="G73" s="55"/>
      <c r="H73" s="18"/>
      <c r="I73" s="19"/>
      <c r="J73" s="20"/>
      <c r="K73" s="50"/>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row>
    <row r="74" spans="1:67" s="4" customFormat="1"/>
  </sheetData>
  <sheetProtection formatCells="0" formatColumns="0" formatRows="0" insertRows="0" deleteRows="0"/>
  <mergeCells count="18">
    <mergeCell ref="AG4:AM4"/>
    <mergeCell ref="AG5:AM5"/>
    <mergeCell ref="BI4:BO4"/>
    <mergeCell ref="BI5:BO5"/>
    <mergeCell ref="AN5:AT5"/>
    <mergeCell ref="AU4:BA4"/>
    <mergeCell ref="D5:F5"/>
    <mergeCell ref="S4:Y4"/>
    <mergeCell ref="L4:R4"/>
    <mergeCell ref="D4:F4"/>
    <mergeCell ref="S5:Y5"/>
    <mergeCell ref="L5:R5"/>
    <mergeCell ref="AU5:BA5"/>
    <mergeCell ref="AN4:AT4"/>
    <mergeCell ref="BB4:BH4"/>
    <mergeCell ref="BB5:BH5"/>
    <mergeCell ref="Z4:AF4"/>
    <mergeCell ref="Z5:AF5"/>
  </mergeCells>
  <phoneticPr fontId="3" type="noConversion"/>
  <conditionalFormatting sqref="I8:I40 I42:I49 I52:I61 I64:I73">
    <cfRule type="dataBar" priority="1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I41">
    <cfRule type="dataBar" priority="8">
      <dataBar>
        <cfvo type="num" val="0"/>
        <cfvo type="num" val="1"/>
        <color theme="0" tint="-0.34998626667073579"/>
      </dataBar>
      <extLst>
        <ext xmlns:x14="http://schemas.microsoft.com/office/spreadsheetml/2009/9/main" uri="{B025F937-C7B1-47D3-B67F-A62EFF666E3E}">
          <x14:id>{2235D6BB-30B2-354B-AD69-1F8757D45ECC}</x14:id>
        </ext>
      </extLst>
    </cfRule>
  </conditionalFormatting>
  <conditionalFormatting sqref="I50">
    <cfRule type="dataBar" priority="7">
      <dataBar>
        <cfvo type="num" val="0"/>
        <cfvo type="num" val="1"/>
        <color theme="0" tint="-0.34998626667073579"/>
      </dataBar>
      <extLst>
        <ext xmlns:x14="http://schemas.microsoft.com/office/spreadsheetml/2009/9/main" uri="{B025F937-C7B1-47D3-B67F-A62EFF666E3E}">
          <x14:id>{0D874BED-E103-964B-B30D-52BE8990AEB4}</x14:id>
        </ext>
      </extLst>
    </cfRule>
  </conditionalFormatting>
  <conditionalFormatting sqref="I51">
    <cfRule type="dataBar" priority="6">
      <dataBar>
        <cfvo type="num" val="0"/>
        <cfvo type="num" val="1"/>
        <color theme="0" tint="-0.34998626667073579"/>
      </dataBar>
      <extLst>
        <ext xmlns:x14="http://schemas.microsoft.com/office/spreadsheetml/2009/9/main" uri="{B025F937-C7B1-47D3-B67F-A62EFF666E3E}">
          <x14:id>{FDED7D0C-9744-A245-B02F-3EA6E577A2B8}</x14:id>
        </ext>
      </extLst>
    </cfRule>
  </conditionalFormatting>
  <conditionalFormatting sqref="I62">
    <cfRule type="dataBar" priority="5">
      <dataBar>
        <cfvo type="num" val="0"/>
        <cfvo type="num" val="1"/>
        <color theme="0" tint="-0.34998626667073579"/>
      </dataBar>
      <extLst>
        <ext xmlns:x14="http://schemas.microsoft.com/office/spreadsheetml/2009/9/main" uri="{B025F937-C7B1-47D3-B67F-A62EFF666E3E}">
          <x14:id>{1BF23095-ECDF-8E46-AD96-685A9144FE8A}</x14:id>
        </ext>
      </extLst>
    </cfRule>
  </conditionalFormatting>
  <conditionalFormatting sqref="I63">
    <cfRule type="dataBar" priority="1">
      <dataBar>
        <cfvo type="num" val="0"/>
        <cfvo type="num" val="1"/>
        <color theme="0" tint="-0.34998626667073579"/>
      </dataBar>
      <extLst>
        <ext xmlns:x14="http://schemas.microsoft.com/office/spreadsheetml/2009/9/main" uri="{B025F937-C7B1-47D3-B67F-A62EFF666E3E}">
          <x14:id>{99E3939D-40DC-C544-84B1-FA9B182F7A20}</x14:id>
        </ext>
      </extLst>
    </cfRule>
  </conditionalFormatting>
  <conditionalFormatting sqref="L6:BO7">
    <cfRule type="expression" dxfId="3" priority="57">
      <formula>L$6=TODAY()</formula>
    </cfRule>
  </conditionalFormatting>
  <conditionalFormatting sqref="L6:BO73">
    <cfRule type="expression" dxfId="2" priority="2">
      <formula>L$6=TODAY()</formula>
    </cfRule>
  </conditionalFormatting>
  <conditionalFormatting sqref="L8:BO73">
    <cfRule type="expression" dxfId="1" priority="3">
      <formula>AND($F8&lt;=L$6,ROUNDDOWN(($G8-$F8+1)*$I8,0)+$F8-1&gt;=L$6)</formula>
    </cfRule>
    <cfRule type="expression" dxfId="0" priority="4">
      <formula>AND(NOT(ISBLANK($F8)),$F8&lt;=L$6,$G8&gt;=L$6)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A67:B67 F19 F30 F42 F67:I67 H19:I19 H30:I30 I48 I37:I38 H42:I42 I22 I47" unlockedFormula="1"/>
    <ignoredError sqref="A42 A30 A19"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101600</xdr:colOff>
                    <xdr:row>1</xdr:row>
                    <xdr:rowOff>127000</xdr:rowOff>
                  </from>
                  <to>
                    <xdr:col>28</xdr:col>
                    <xdr:colOff>101600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I8:I40 I42:I49 I52:I61 I64:I73</xm:sqref>
        </x14:conditionalFormatting>
        <x14:conditionalFormatting xmlns:xm="http://schemas.microsoft.com/office/excel/2006/main">
          <x14:cfRule type="dataBar" id="{2235D6BB-30B2-354B-AD69-1F8757D45ECC}">
            <x14:dataBar minLength="0" maxLength="100" gradient="0">
              <x14:cfvo type="num">
                <xm:f>0</xm:f>
              </x14:cfvo>
              <x14:cfvo type="num">
                <xm:f>1</xm:f>
              </x14:cfvo>
              <x14:negativeFillColor rgb="FFFF0000"/>
              <x14:axisColor rgb="FF000000"/>
            </x14:dataBar>
          </x14:cfRule>
          <xm:sqref>I41</xm:sqref>
        </x14:conditionalFormatting>
        <x14:conditionalFormatting xmlns:xm="http://schemas.microsoft.com/office/excel/2006/main">
          <x14:cfRule type="dataBar" id="{0D874BED-E103-964B-B30D-52BE8990AEB4}">
            <x14:dataBar minLength="0" maxLength="100" gradient="0">
              <x14:cfvo type="num">
                <xm:f>0</xm:f>
              </x14:cfvo>
              <x14:cfvo type="num">
                <xm:f>1</xm:f>
              </x14:cfvo>
              <x14:negativeFillColor rgb="FFFF0000"/>
              <x14:axisColor rgb="FF000000"/>
            </x14:dataBar>
          </x14:cfRule>
          <xm:sqref>I50</xm:sqref>
        </x14:conditionalFormatting>
        <x14:conditionalFormatting xmlns:xm="http://schemas.microsoft.com/office/excel/2006/main">
          <x14:cfRule type="dataBar" id="{FDED7D0C-9744-A245-B02F-3EA6E577A2B8}">
            <x14:dataBar minLength="0" maxLength="100" gradient="0">
              <x14:cfvo type="num">
                <xm:f>0</xm:f>
              </x14:cfvo>
              <x14:cfvo type="num">
                <xm:f>1</xm:f>
              </x14:cfvo>
              <x14:negativeFillColor rgb="FFFF0000"/>
              <x14:axisColor rgb="FF000000"/>
            </x14:dataBar>
          </x14:cfRule>
          <xm:sqref>I51</xm:sqref>
        </x14:conditionalFormatting>
        <x14:conditionalFormatting xmlns:xm="http://schemas.microsoft.com/office/excel/2006/main">
          <x14:cfRule type="dataBar" id="{1BF23095-ECDF-8E46-AD96-685A9144FE8A}">
            <x14:dataBar minLength="0" maxLength="100" gradient="0">
              <x14:cfvo type="num">
                <xm:f>0</xm:f>
              </x14:cfvo>
              <x14:cfvo type="num">
                <xm:f>1</xm:f>
              </x14:cfvo>
              <x14:negativeFillColor rgb="FFFF0000"/>
              <x14:axisColor rgb="FF000000"/>
            </x14:dataBar>
          </x14:cfRule>
          <xm:sqref>I62</xm:sqref>
        </x14:conditionalFormatting>
        <x14:conditionalFormatting xmlns:xm="http://schemas.microsoft.com/office/excel/2006/main">
          <x14:cfRule type="dataBar" id="{99E3939D-40DC-C544-84B1-FA9B182F7A20}">
            <x14:dataBar minLength="0" maxLength="100" gradient="0">
              <x14:cfvo type="num">
                <xm:f>0</xm:f>
              </x14:cfvo>
              <x14:cfvo type="num">
                <xm:f>1</xm:f>
              </x14:cfvo>
              <x14:negativeFillColor rgb="FFFF0000"/>
              <x14:axisColor rgb="FF000000"/>
            </x14:dataBar>
          </x14:cfRule>
          <xm:sqref>I63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Vertex42 LLC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subject/>
  <dc:creator>Vertex42.com</dc:creator>
  <cp:keywords/>
  <dc:description>(c) 2006-2018 Vertex42 LLC. All Rights Reserved.</dc:description>
  <cp:lastModifiedBy/>
  <cp:revision/>
  <dcterms:created xsi:type="dcterms:W3CDTF">2010-06-09T16:05:03Z</dcterms:created>
  <dcterms:modified xsi:type="dcterms:W3CDTF">2023-12-15T12:30:40Z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