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5" windowWidth="18975" windowHeight="11955" activeTab="2"/>
  </bookViews>
  <sheets>
    <sheet name="Foaie1" sheetId="1" r:id="rId1"/>
    <sheet name="Foaie2" sheetId="2" r:id="rId2"/>
    <sheet name="Foaie3" sheetId="3" r:id="rId3"/>
  </sheets>
  <calcPr calcId="124519"/>
</workbook>
</file>

<file path=xl/calcChain.xml><?xml version="1.0" encoding="utf-8"?>
<calcChain xmlns="http://schemas.openxmlformats.org/spreadsheetml/2006/main">
  <c r="I13" i="2"/>
  <c r="I12"/>
  <c r="I11"/>
  <c r="I10"/>
  <c r="I9"/>
  <c r="I8"/>
  <c r="I7"/>
  <c r="I6"/>
  <c r="I5"/>
  <c r="I4"/>
  <c r="I3"/>
  <c r="I2"/>
  <c r="I17" i="1"/>
  <c r="I16"/>
  <c r="I15"/>
  <c r="I14"/>
  <c r="I13"/>
  <c r="I12"/>
  <c r="I11"/>
  <c r="I10"/>
  <c r="I5"/>
  <c r="K3"/>
  <c r="I3"/>
  <c r="I4"/>
  <c r="I6"/>
  <c r="I8"/>
  <c r="I9"/>
  <c r="I2"/>
  <c r="K2"/>
</calcChain>
</file>

<file path=xl/sharedStrings.xml><?xml version="1.0" encoding="utf-8"?>
<sst xmlns="http://schemas.openxmlformats.org/spreadsheetml/2006/main" count="150" uniqueCount="86">
  <si>
    <t>INPUTS</t>
  </si>
  <si>
    <t>OUTPUTS</t>
  </si>
  <si>
    <t>Min Loss</t>
  </si>
  <si>
    <t>Structure</t>
  </si>
  <si>
    <t>Accuracy</t>
  </si>
  <si>
    <t>Precision</t>
  </si>
  <si>
    <t>Recall</t>
  </si>
  <si>
    <t>F1</t>
  </si>
  <si>
    <t>Params</t>
  </si>
  <si>
    <t>Computational effort</t>
  </si>
  <si>
    <t>Dense, 129-64-32-1</t>
  </si>
  <si>
    <t>Epochs</t>
  </si>
  <si>
    <t>10,4k</t>
  </si>
  <si>
    <t>0.5, 2</t>
  </si>
  <si>
    <t>5,6k</t>
  </si>
  <si>
    <t>0.49, 2.01</t>
  </si>
  <si>
    <t>3,6k</t>
  </si>
  <si>
    <t>Conv, (16,16,2),(12,12),(8,8),(4,4)</t>
  </si>
  <si>
    <t>Conv, (16,32,2),(12,16),(8,16),(4,4)</t>
  </si>
  <si>
    <t>0.42, 2.34</t>
  </si>
  <si>
    <t>Conv, (8,128),(4,64),(2,32)</t>
  </si>
  <si>
    <t>Improved data set</t>
  </si>
  <si>
    <t>Conv, (64, 257), (16, 130), Dense(1,128)</t>
  </si>
  <si>
    <t>400k</t>
  </si>
  <si>
    <t>Conv, (128, 128), (64, 128), (1,128)</t>
  </si>
  <si>
    <t>41,3k</t>
  </si>
  <si>
    <t>Notes</t>
  </si>
  <si>
    <t>sample_weight_mode="temporal"</t>
  </si>
  <si>
    <t>?</t>
  </si>
  <si>
    <t>added random scaling of input</t>
  </si>
  <si>
    <t>Weights</t>
  </si>
  <si>
    <t>Conv, (128, 128), (64, 128), (32,128),(1,128), elu</t>
  </si>
  <si>
    <t>43,1k</t>
  </si>
  <si>
    <t>Conv, (96, 128), (32, 128), (1,128)</t>
  </si>
  <si>
    <t>very reduced dataset</t>
  </si>
  <si>
    <t>28k</t>
  </si>
  <si>
    <t>Conv, (128, 130), (64, 128), (1,128)</t>
  </si>
  <si>
    <t>back to full dataset</t>
  </si>
  <si>
    <t>57,4k</t>
  </si>
  <si>
    <t>~0,3</t>
  </si>
  <si>
    <t>Dense(64), Dense(32), Dense(1)</t>
  </si>
  <si>
    <t>Started using refined dataset</t>
  </si>
  <si>
    <t>Dataset samples</t>
  </si>
  <si>
    <t>Unmarked/marked ratio</t>
  </si>
  <si>
    <t>7M</t>
  </si>
  <si>
    <t>4.20</t>
  </si>
  <si>
    <t>2.1M</t>
  </si>
  <si>
    <t>4.62</t>
  </si>
  <si>
    <t>Conv(16,16,2),Conv(12,12),Conv(8,8),Conv(4,4)=&gt;Output(1,1)</t>
  </si>
  <si>
    <t>Unrefined dataset</t>
  </si>
  <si>
    <t>Negative/positive class weights</t>
  </si>
  <si>
    <t>0.46,2.15</t>
  </si>
  <si>
    <t>2.4M</t>
  </si>
  <si>
    <t>8.28</t>
  </si>
  <si>
    <t>0.35,2.87</t>
  </si>
  <si>
    <t>Per output weights</t>
  </si>
  <si>
    <t>2.2M</t>
  </si>
  <si>
    <t>4.86</t>
  </si>
  <si>
    <t>Conv(257, 128), Conv(1, 64), Conv(1,1)=&gt;Output(128,1)</t>
  </si>
  <si>
    <t>Conv(255,64), Conv(3,16), Dense(128)=&gt;Output(128,1)</t>
  </si>
  <si>
    <t>0.45,2.20</t>
  </si>
  <si>
    <t>Added random ±[0.25, 2] scaling of input</t>
  </si>
  <si>
    <t>~100K</t>
  </si>
  <si>
    <t>Conv(257,128), Conv(1,64), Conv(1,1)=&gt;Output(128,1)</t>
  </si>
  <si>
    <t>Conv(257,128), Conv(1,64), Conv(1,32),Conv(1,1)=&gt;Output(128,1)</t>
  </si>
  <si>
    <t>Conv(257,96), Conv(1,32), Conv(1,1)=&gt;Output(128,1)</t>
  </si>
  <si>
    <t>1</t>
  </si>
  <si>
    <t>0.54,1.83</t>
  </si>
  <si>
    <t>1.0,1.0</t>
  </si>
  <si>
    <t>1.0,2.0</t>
  </si>
  <si>
    <t>3.38</t>
  </si>
  <si>
    <t>Very small dataset</t>
  </si>
  <si>
    <t>Used ELU activation function</t>
  </si>
  <si>
    <t>Confusion Matrix</t>
  </si>
  <si>
    <t>Class</t>
  </si>
  <si>
    <t>10M</t>
  </si>
  <si>
    <t>2.81</t>
  </si>
  <si>
    <t>0.90</t>
  </si>
  <si>
    <t>Conv(255,128), Conv(3,64), Conv(1,1)=&gt;Output(128,1)</t>
  </si>
  <si>
    <t>190</t>
  </si>
  <si>
    <t>0.60, 1.67</t>
  </si>
  <si>
    <t>Weighted loss only after epoch 100</t>
  </si>
  <si>
    <t>0.70</t>
  </si>
  <si>
    <t>0.89</t>
  </si>
  <si>
    <t>0.71</t>
  </si>
  <si>
    <t>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</si>
</sst>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0" borderId="0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 wrapText="1"/>
    </xf>
    <xf numFmtId="49" fontId="0" fillId="0" borderId="18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/>
    <xf numFmtId="49" fontId="0" fillId="0" borderId="4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C18" sqref="C18"/>
    </sheetView>
  </sheetViews>
  <sheetFormatPr defaultRowHeight="15"/>
  <cols>
    <col min="1" max="2" width="9.140625" style="1"/>
    <col min="3" max="3" width="38.85546875" style="1" bestFit="1" customWidth="1"/>
    <col min="4" max="4" width="9.140625" style="1" bestFit="1" customWidth="1"/>
    <col min="5" max="5" width="10.5703125" style="1" bestFit="1" customWidth="1"/>
    <col min="6" max="6" width="15.140625" style="1" bestFit="1" customWidth="1"/>
    <col min="7" max="7" width="9.42578125" style="1" bestFit="1" customWidth="1"/>
    <col min="8" max="9" width="9.140625" style="1"/>
    <col min="10" max="10" width="7.42578125" style="1" bestFit="1" customWidth="1"/>
    <col min="11" max="11" width="20" style="1" bestFit="1" customWidth="1"/>
    <col min="12" max="12" width="9.140625" style="1"/>
  </cols>
  <sheetData>
    <row r="1" spans="1:13">
      <c r="A1" s="1" t="s">
        <v>0</v>
      </c>
      <c r="B1" s="1" t="s">
        <v>1</v>
      </c>
      <c r="C1" s="1" t="s">
        <v>3</v>
      </c>
      <c r="D1" s="1" t="s">
        <v>30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26</v>
      </c>
    </row>
    <row r="2" spans="1:13">
      <c r="A2" s="1">
        <v>129</v>
      </c>
      <c r="B2" s="1">
        <v>1</v>
      </c>
      <c r="C2" s="1" t="s">
        <v>10</v>
      </c>
      <c r="D2" s="1" t="s">
        <v>13</v>
      </c>
      <c r="E2" s="1">
        <v>0.44440000000000002</v>
      </c>
      <c r="F2" s="1">
        <v>0.76800000000000002</v>
      </c>
      <c r="G2" s="1">
        <v>0.43</v>
      </c>
      <c r="H2" s="1">
        <v>0.59</v>
      </c>
      <c r="I2" s="1">
        <f>2*(G2*H2)/(G2+H2)</f>
        <v>0.49745098039215679</v>
      </c>
      <c r="J2" s="1" t="s">
        <v>12</v>
      </c>
      <c r="K2" s="1">
        <f>(129*64+64*32+32*1)/B2</f>
        <v>10336</v>
      </c>
      <c r="L2" s="1">
        <v>10</v>
      </c>
    </row>
    <row r="3" spans="1:13">
      <c r="A3" s="1">
        <v>129</v>
      </c>
      <c r="B3" s="1">
        <v>1</v>
      </c>
      <c r="C3" s="1" t="s">
        <v>17</v>
      </c>
      <c r="D3" s="1" t="s">
        <v>15</v>
      </c>
      <c r="E3" s="1">
        <v>0.49</v>
      </c>
      <c r="F3" s="1">
        <v>0.73</v>
      </c>
      <c r="G3" s="1">
        <v>0.41</v>
      </c>
      <c r="H3" s="1">
        <v>0.6</v>
      </c>
      <c r="I3" s="1">
        <f t="shared" ref="I3:I9" si="0">2*(G3*H3)/(G3+H3)</f>
        <v>0.48712871287128706</v>
      </c>
      <c r="J3" s="1" t="s">
        <v>16</v>
      </c>
      <c r="K3" s="1">
        <f>(16*129/2*16+8*8*(129/2-16+1)+8*8*(129/2-16+1-8+1)+4*4*(129/2-16+1-8+1-8+1)+1*30*(129/2-16+1-8+1-8+1-4+1))</f>
        <v>23943</v>
      </c>
      <c r="L3" s="1">
        <v>10</v>
      </c>
    </row>
    <row r="4" spans="1:13">
      <c r="A4" s="1">
        <v>384</v>
      </c>
      <c r="B4" s="1">
        <v>128</v>
      </c>
      <c r="C4" s="1" t="s">
        <v>18</v>
      </c>
      <c r="D4" s="1" t="s">
        <v>15</v>
      </c>
      <c r="E4" s="1">
        <v>0.34</v>
      </c>
      <c r="F4" s="1">
        <v>0.84</v>
      </c>
      <c r="G4" s="1">
        <v>0.49</v>
      </c>
      <c r="H4" s="1">
        <v>7.0000000000000007E-2</v>
      </c>
      <c r="I4" s="1">
        <f t="shared" si="0"/>
        <v>0.1225</v>
      </c>
      <c r="J4" s="1" t="s">
        <v>14</v>
      </c>
      <c r="L4" s="1">
        <v>10</v>
      </c>
    </row>
    <row r="5" spans="1:13">
      <c r="A5" s="1">
        <v>384</v>
      </c>
      <c r="B5" s="1">
        <v>128</v>
      </c>
      <c r="C5" s="1" t="s">
        <v>20</v>
      </c>
      <c r="D5" s="1" t="s">
        <v>19</v>
      </c>
      <c r="E5" s="1">
        <v>0.32</v>
      </c>
      <c r="F5" s="1">
        <v>0.79</v>
      </c>
      <c r="G5" s="1">
        <v>0.46</v>
      </c>
      <c r="H5" s="1">
        <v>0.49</v>
      </c>
      <c r="I5" s="1">
        <f t="shared" ref="I5" si="1">2*(G5*H5)/(G5+H5)</f>
        <v>0.47452631578947374</v>
      </c>
      <c r="J5" s="1" t="s">
        <v>14</v>
      </c>
      <c r="L5" s="1">
        <v>10</v>
      </c>
    </row>
    <row r="6" spans="1:13">
      <c r="I6" s="1" t="e">
        <f t="shared" si="0"/>
        <v>#DIV/0!</v>
      </c>
    </row>
    <row r="7" spans="1:13">
      <c r="A7" s="2" t="s">
        <v>21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3">
      <c r="A8" s="1">
        <v>384</v>
      </c>
      <c r="B8" s="1">
        <v>128</v>
      </c>
      <c r="C8" s="1" t="s">
        <v>22</v>
      </c>
      <c r="D8" s="1">
        <v>4.62</v>
      </c>
      <c r="E8" s="1">
        <v>0.23</v>
      </c>
      <c r="F8" s="1">
        <v>0.89600000000000002</v>
      </c>
      <c r="G8" s="1">
        <v>0.73270000000000002</v>
      </c>
      <c r="H8" s="1">
        <v>0.68</v>
      </c>
      <c r="I8" s="1">
        <f t="shared" si="0"/>
        <v>0.70536702767749704</v>
      </c>
      <c r="J8" s="1" t="s">
        <v>23</v>
      </c>
      <c r="L8" s="1">
        <v>20</v>
      </c>
    </row>
    <row r="9" spans="1:13">
      <c r="A9" s="1">
        <v>384</v>
      </c>
      <c r="B9" s="1">
        <v>128</v>
      </c>
      <c r="C9" s="1" t="s">
        <v>24</v>
      </c>
      <c r="D9" s="1">
        <v>4.62</v>
      </c>
      <c r="E9" s="1">
        <v>0.25</v>
      </c>
      <c r="F9" s="1">
        <v>0.88600000000000001</v>
      </c>
      <c r="G9" s="1">
        <v>0.7</v>
      </c>
      <c r="H9" s="1">
        <v>0.57999999999999996</v>
      </c>
      <c r="I9" s="1">
        <f t="shared" si="0"/>
        <v>0.63437500000000002</v>
      </c>
      <c r="J9" s="1" t="s">
        <v>25</v>
      </c>
      <c r="L9" s="1">
        <v>20</v>
      </c>
    </row>
    <row r="10" spans="1:13">
      <c r="A10" s="1">
        <v>384</v>
      </c>
      <c r="B10" s="1">
        <v>128</v>
      </c>
      <c r="C10" s="1" t="s">
        <v>24</v>
      </c>
      <c r="D10" s="1">
        <v>4.62</v>
      </c>
      <c r="E10" s="1" t="s">
        <v>28</v>
      </c>
      <c r="F10" s="1">
        <v>0.78</v>
      </c>
      <c r="G10" s="1">
        <v>0.48</v>
      </c>
      <c r="H10" s="1">
        <v>0.88</v>
      </c>
      <c r="I10" s="1">
        <f t="shared" ref="I10" si="2">2*(G10*H10)/(G10+H10)</f>
        <v>0.62117647058823533</v>
      </c>
      <c r="J10" s="1" t="s">
        <v>25</v>
      </c>
      <c r="L10" s="1">
        <v>20</v>
      </c>
      <c r="M10" t="s">
        <v>27</v>
      </c>
    </row>
    <row r="11" spans="1:13">
      <c r="A11" s="1">
        <v>384</v>
      </c>
      <c r="B11" s="1">
        <v>128</v>
      </c>
      <c r="C11" s="1" t="s">
        <v>24</v>
      </c>
      <c r="D11" s="1">
        <v>8.2799999999999994</v>
      </c>
      <c r="E11" s="1">
        <v>0.22650000000000001</v>
      </c>
      <c r="F11" s="1">
        <v>0.83699999999999997</v>
      </c>
      <c r="G11" s="1">
        <v>0.41</v>
      </c>
      <c r="H11" s="1">
        <v>0.84</v>
      </c>
      <c r="I11" s="1">
        <f t="shared" ref="I11" si="3">2*(G11*H11)/(G11+H11)</f>
        <v>0.55103999999999997</v>
      </c>
      <c r="J11" s="1" t="s">
        <v>25</v>
      </c>
      <c r="L11" s="1">
        <v>20</v>
      </c>
    </row>
    <row r="12" spans="1:13">
      <c r="A12" s="1">
        <v>384</v>
      </c>
      <c r="B12" s="1">
        <v>128</v>
      </c>
      <c r="C12" s="1" t="s">
        <v>24</v>
      </c>
      <c r="D12" s="1">
        <v>4.8600000000000003</v>
      </c>
      <c r="E12" s="1">
        <v>0.3</v>
      </c>
      <c r="F12" s="1">
        <v>0.88</v>
      </c>
      <c r="G12" s="1">
        <v>0.66</v>
      </c>
      <c r="H12" s="1">
        <v>0.59</v>
      </c>
      <c r="I12" s="1">
        <f t="shared" ref="I12:I13" si="4">2*(G12*H12)/(G12+H12)</f>
        <v>0.62304000000000004</v>
      </c>
      <c r="J12" s="1" t="s">
        <v>25</v>
      </c>
      <c r="L12" s="1">
        <v>20</v>
      </c>
      <c r="M12" t="s">
        <v>29</v>
      </c>
    </row>
    <row r="13" spans="1:13">
      <c r="A13" s="1">
        <v>384</v>
      </c>
      <c r="B13" s="1">
        <v>128</v>
      </c>
      <c r="C13" s="1" t="s">
        <v>31</v>
      </c>
      <c r="D13" s="1">
        <v>4.8600000000000003</v>
      </c>
      <c r="E13" s="1">
        <v>0.36</v>
      </c>
      <c r="F13" s="1">
        <v>0.78</v>
      </c>
      <c r="G13" s="1">
        <v>0.43</v>
      </c>
      <c r="H13" s="1">
        <v>0.73</v>
      </c>
      <c r="I13" s="1">
        <f t="shared" si="4"/>
        <v>0.54120689655172416</v>
      </c>
      <c r="J13" s="1" t="s">
        <v>32</v>
      </c>
      <c r="L13" s="1">
        <v>20</v>
      </c>
    </row>
    <row r="14" spans="1:13">
      <c r="A14" s="1">
        <v>384</v>
      </c>
      <c r="B14" s="1">
        <v>128</v>
      </c>
      <c r="C14" s="1" t="s">
        <v>33</v>
      </c>
      <c r="D14" s="1">
        <v>3.38</v>
      </c>
      <c r="E14" s="1">
        <v>0.35</v>
      </c>
      <c r="F14" s="1">
        <v>0.79</v>
      </c>
      <c r="G14" s="1">
        <v>0.55000000000000004</v>
      </c>
      <c r="H14" s="1">
        <v>0.79</v>
      </c>
      <c r="I14" s="1">
        <f t="shared" ref="I14:I15" si="5">2*(G14*H14)/(G14+H14)</f>
        <v>0.64850746268656723</v>
      </c>
      <c r="J14" s="1" t="s">
        <v>35</v>
      </c>
      <c r="L14" s="1">
        <v>50</v>
      </c>
      <c r="M14" t="s">
        <v>34</v>
      </c>
    </row>
    <row r="15" spans="1:13">
      <c r="A15" s="1">
        <v>384</v>
      </c>
      <c r="B15" s="1">
        <v>128</v>
      </c>
      <c r="C15" s="1" t="s">
        <v>24</v>
      </c>
      <c r="D15" s="1">
        <v>1</v>
      </c>
      <c r="E15" s="1">
        <v>0.31</v>
      </c>
      <c r="F15" s="1">
        <v>0.87</v>
      </c>
      <c r="G15" s="1">
        <v>0.7</v>
      </c>
      <c r="H15" s="1">
        <v>0.53</v>
      </c>
      <c r="I15" s="1">
        <f t="shared" si="5"/>
        <v>0.60325203252032522</v>
      </c>
      <c r="J15" s="1" t="s">
        <v>25</v>
      </c>
      <c r="L15" s="1">
        <v>45</v>
      </c>
      <c r="M15" t="s">
        <v>34</v>
      </c>
    </row>
    <row r="16" spans="1:13">
      <c r="A16" s="1">
        <v>384</v>
      </c>
      <c r="B16" s="1">
        <v>128</v>
      </c>
      <c r="C16" s="1" t="s">
        <v>24</v>
      </c>
      <c r="D16" s="1">
        <v>2</v>
      </c>
      <c r="E16" s="1">
        <v>0.3</v>
      </c>
      <c r="F16" s="1">
        <v>0.86599999999999999</v>
      </c>
      <c r="G16" s="1">
        <v>0.65600000000000003</v>
      </c>
      <c r="H16" s="1">
        <v>0.64600000000000002</v>
      </c>
      <c r="I16" s="1">
        <f t="shared" ref="I16:I17" si="6">2*(G16*H16)/(G16+H16)</f>
        <v>0.6509615975422427</v>
      </c>
      <c r="J16" s="1" t="s">
        <v>25</v>
      </c>
      <c r="L16" s="1">
        <v>20</v>
      </c>
      <c r="M16" t="s">
        <v>37</v>
      </c>
    </row>
    <row r="17" spans="1:12">
      <c r="A17" s="1">
        <v>384</v>
      </c>
      <c r="B17" s="1">
        <v>128</v>
      </c>
      <c r="C17" s="1" t="s">
        <v>36</v>
      </c>
      <c r="D17" s="1">
        <v>2</v>
      </c>
      <c r="E17" s="1" t="s">
        <v>39</v>
      </c>
      <c r="F17" s="1">
        <v>0.86</v>
      </c>
      <c r="G17" s="1">
        <v>0.59</v>
      </c>
      <c r="H17" s="1">
        <v>0.7</v>
      </c>
      <c r="I17" s="1">
        <f t="shared" si="6"/>
        <v>0.64031007751937974</v>
      </c>
      <c r="J17" s="1" t="s">
        <v>38</v>
      </c>
      <c r="L17" s="1">
        <v>20</v>
      </c>
    </row>
  </sheetData>
  <mergeCells count="1">
    <mergeCell ref="A7:L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L13" sqref="A1:L13"/>
    </sheetView>
  </sheetViews>
  <sheetFormatPr defaultRowHeight="15"/>
  <cols>
    <col min="1" max="2" width="9.140625" style="3"/>
    <col min="3" max="3" width="10" style="3" customWidth="1"/>
    <col min="4" max="4" width="18.140625" style="3" customWidth="1"/>
    <col min="5" max="5" width="59.28515625" style="3" bestFit="1" customWidth="1"/>
    <col min="6" max="6" width="17.42578125" style="3" customWidth="1"/>
    <col min="7" max="7" width="9.140625" style="3" bestFit="1" customWidth="1"/>
    <col min="8" max="9" width="9.140625" style="3"/>
    <col min="10" max="10" width="7.42578125" style="3" bestFit="1" customWidth="1"/>
    <col min="11" max="11" width="9.140625" style="3"/>
    <col min="12" max="12" width="37.28515625" style="3" bestFit="1" customWidth="1"/>
    <col min="13" max="16384" width="9.140625" style="3"/>
  </cols>
  <sheetData>
    <row r="1" spans="1:12" ht="30" customHeight="1" thickBot="1">
      <c r="A1" s="24" t="s">
        <v>0</v>
      </c>
      <c r="B1" s="10" t="s">
        <v>1</v>
      </c>
      <c r="C1" s="20" t="s">
        <v>42</v>
      </c>
      <c r="D1" s="20" t="s">
        <v>43</v>
      </c>
      <c r="E1" s="10" t="s">
        <v>3</v>
      </c>
      <c r="F1" s="20" t="s">
        <v>50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11</v>
      </c>
      <c r="L1" s="10" t="s">
        <v>26</v>
      </c>
    </row>
    <row r="2" spans="1:12">
      <c r="A2" s="29">
        <v>129</v>
      </c>
      <c r="B2" s="30">
        <v>1</v>
      </c>
      <c r="C2" s="31" t="s">
        <v>44</v>
      </c>
      <c r="D2" s="31" t="s">
        <v>45</v>
      </c>
      <c r="E2" s="30" t="s">
        <v>40</v>
      </c>
      <c r="F2" s="30" t="s">
        <v>13</v>
      </c>
      <c r="G2" s="30">
        <v>0.43</v>
      </c>
      <c r="H2" s="30">
        <v>0.59</v>
      </c>
      <c r="I2" s="30">
        <f>2*(G2*H2)/(G2+H2)</f>
        <v>0.49745098039215679</v>
      </c>
      <c r="J2" s="30" t="s">
        <v>12</v>
      </c>
      <c r="K2" s="30">
        <v>10</v>
      </c>
      <c r="L2" s="32" t="s">
        <v>49</v>
      </c>
    </row>
    <row r="3" spans="1:12" ht="15.75" thickBot="1">
      <c r="A3" s="27">
        <v>129</v>
      </c>
      <c r="B3" s="18">
        <v>1</v>
      </c>
      <c r="C3" s="22"/>
      <c r="D3" s="22"/>
      <c r="E3" s="18" t="s">
        <v>48</v>
      </c>
      <c r="F3" s="18" t="s">
        <v>15</v>
      </c>
      <c r="G3" s="18">
        <v>0.41</v>
      </c>
      <c r="H3" s="18">
        <v>0.6</v>
      </c>
      <c r="I3" s="18">
        <f t="shared" ref="I3:I13" si="0">2*(G3*H3)/(G3+H3)</f>
        <v>0.48712871287128706</v>
      </c>
      <c r="J3" s="18" t="s">
        <v>16</v>
      </c>
      <c r="K3" s="18">
        <v>10</v>
      </c>
      <c r="L3" s="33"/>
    </row>
    <row r="4" spans="1:12">
      <c r="A4" s="25">
        <v>384</v>
      </c>
      <c r="B4" s="16">
        <v>128</v>
      </c>
      <c r="C4" s="23" t="s">
        <v>46</v>
      </c>
      <c r="D4" s="23" t="s">
        <v>47</v>
      </c>
      <c r="E4" s="16" t="s">
        <v>59</v>
      </c>
      <c r="F4" s="16" t="s">
        <v>51</v>
      </c>
      <c r="G4" s="16">
        <v>0.73270000000000002</v>
      </c>
      <c r="H4" s="16">
        <v>0.68</v>
      </c>
      <c r="I4" s="16">
        <f t="shared" si="0"/>
        <v>0.70536702767749704</v>
      </c>
      <c r="J4" s="16" t="s">
        <v>23</v>
      </c>
      <c r="K4" s="16">
        <v>20</v>
      </c>
      <c r="L4" s="28" t="s">
        <v>41</v>
      </c>
    </row>
    <row r="5" spans="1:12">
      <c r="A5" s="26">
        <v>384</v>
      </c>
      <c r="B5" s="17">
        <v>128</v>
      </c>
      <c r="C5" s="21"/>
      <c r="D5" s="21"/>
      <c r="E5" s="17" t="s">
        <v>58</v>
      </c>
      <c r="F5" s="17" t="s">
        <v>51</v>
      </c>
      <c r="G5" s="17">
        <v>0.7</v>
      </c>
      <c r="H5" s="17">
        <v>0.57999999999999996</v>
      </c>
      <c r="I5" s="17">
        <f t="shared" si="0"/>
        <v>0.63437500000000002</v>
      </c>
      <c r="J5" s="17" t="s">
        <v>25</v>
      </c>
      <c r="K5" s="17">
        <v>20</v>
      </c>
      <c r="L5" s="11"/>
    </row>
    <row r="6" spans="1:12">
      <c r="A6" s="26">
        <v>384</v>
      </c>
      <c r="B6" s="17">
        <v>128</v>
      </c>
      <c r="C6" s="21"/>
      <c r="D6" s="21"/>
      <c r="E6" s="17" t="s">
        <v>63</v>
      </c>
      <c r="F6" s="17" t="s">
        <v>51</v>
      </c>
      <c r="G6" s="17">
        <v>0.48</v>
      </c>
      <c r="H6" s="17">
        <v>0.88</v>
      </c>
      <c r="I6" s="17">
        <f t="shared" si="0"/>
        <v>0.62117647058823533</v>
      </c>
      <c r="J6" s="17" t="s">
        <v>25</v>
      </c>
      <c r="K6" s="17">
        <v>20</v>
      </c>
      <c r="L6" s="12" t="s">
        <v>55</v>
      </c>
    </row>
    <row r="7" spans="1:12">
      <c r="A7" s="26">
        <v>384</v>
      </c>
      <c r="B7" s="17">
        <v>128</v>
      </c>
      <c r="C7" s="17" t="s">
        <v>52</v>
      </c>
      <c r="D7" s="17" t="s">
        <v>53</v>
      </c>
      <c r="E7" s="17" t="s">
        <v>63</v>
      </c>
      <c r="F7" s="17" t="s">
        <v>54</v>
      </c>
      <c r="G7" s="17">
        <v>0.41</v>
      </c>
      <c r="H7" s="17">
        <v>0.84</v>
      </c>
      <c r="I7" s="17">
        <f t="shared" si="0"/>
        <v>0.55103999999999997</v>
      </c>
      <c r="J7" s="17" t="s">
        <v>25</v>
      </c>
      <c r="K7" s="17">
        <v>20</v>
      </c>
      <c r="L7" s="12" t="s">
        <v>85</v>
      </c>
    </row>
    <row r="8" spans="1:12">
      <c r="A8" s="26">
        <v>384</v>
      </c>
      <c r="B8" s="17">
        <v>128</v>
      </c>
      <c r="C8" s="21" t="s">
        <v>56</v>
      </c>
      <c r="D8" s="21" t="s">
        <v>57</v>
      </c>
      <c r="E8" s="17" t="s">
        <v>63</v>
      </c>
      <c r="F8" s="17" t="s">
        <v>60</v>
      </c>
      <c r="G8" s="17">
        <v>0.66</v>
      </c>
      <c r="H8" s="17">
        <v>0.59</v>
      </c>
      <c r="I8" s="17">
        <f t="shared" si="0"/>
        <v>0.62304000000000004</v>
      </c>
      <c r="J8" s="17" t="s">
        <v>25</v>
      </c>
      <c r="K8" s="17">
        <v>20</v>
      </c>
      <c r="L8" s="12" t="s">
        <v>61</v>
      </c>
    </row>
    <row r="9" spans="1:12">
      <c r="A9" s="26">
        <v>384</v>
      </c>
      <c r="B9" s="17">
        <v>128</v>
      </c>
      <c r="C9" s="21"/>
      <c r="D9" s="21"/>
      <c r="E9" s="17" t="s">
        <v>64</v>
      </c>
      <c r="F9" s="17" t="s">
        <v>60</v>
      </c>
      <c r="G9" s="17">
        <v>0.43</v>
      </c>
      <c r="H9" s="17">
        <v>0.73</v>
      </c>
      <c r="I9" s="17">
        <f t="shared" si="0"/>
        <v>0.54120689655172416</v>
      </c>
      <c r="J9" s="17" t="s">
        <v>32</v>
      </c>
      <c r="K9" s="17">
        <v>20</v>
      </c>
      <c r="L9" s="12" t="s">
        <v>72</v>
      </c>
    </row>
    <row r="10" spans="1:12">
      <c r="A10" s="26">
        <v>384</v>
      </c>
      <c r="B10" s="17">
        <v>128</v>
      </c>
      <c r="C10" s="21" t="s">
        <v>62</v>
      </c>
      <c r="D10" s="21" t="s">
        <v>70</v>
      </c>
      <c r="E10" s="17" t="s">
        <v>65</v>
      </c>
      <c r="F10" s="17" t="s">
        <v>67</v>
      </c>
      <c r="G10" s="17">
        <v>0.55000000000000004</v>
      </c>
      <c r="H10" s="17">
        <v>0.79</v>
      </c>
      <c r="I10" s="17">
        <f t="shared" si="0"/>
        <v>0.64850746268656723</v>
      </c>
      <c r="J10" s="17" t="s">
        <v>35</v>
      </c>
      <c r="K10" s="17">
        <v>50</v>
      </c>
      <c r="L10" s="13" t="s">
        <v>71</v>
      </c>
    </row>
    <row r="11" spans="1:12">
      <c r="A11" s="26">
        <v>384</v>
      </c>
      <c r="B11" s="17">
        <v>128</v>
      </c>
      <c r="C11" s="21"/>
      <c r="D11" s="21"/>
      <c r="E11" s="17" t="s">
        <v>63</v>
      </c>
      <c r="F11" s="17" t="s">
        <v>68</v>
      </c>
      <c r="G11" s="17">
        <v>0.7</v>
      </c>
      <c r="H11" s="17">
        <v>0.53</v>
      </c>
      <c r="I11" s="17">
        <f t="shared" si="0"/>
        <v>0.60325203252032522</v>
      </c>
      <c r="J11" s="17" t="s">
        <v>25</v>
      </c>
      <c r="K11" s="17">
        <v>45</v>
      </c>
      <c r="L11" s="13"/>
    </row>
    <row r="12" spans="1:12">
      <c r="A12" s="26">
        <v>384</v>
      </c>
      <c r="B12" s="17">
        <v>128</v>
      </c>
      <c r="C12" s="21" t="s">
        <v>56</v>
      </c>
      <c r="D12" s="21" t="s">
        <v>57</v>
      </c>
      <c r="E12" s="17" t="s">
        <v>63</v>
      </c>
      <c r="F12" s="17" t="s">
        <v>69</v>
      </c>
      <c r="G12" s="17">
        <v>0.65600000000000003</v>
      </c>
      <c r="H12" s="17">
        <v>0.64600000000000002</v>
      </c>
      <c r="I12" s="17">
        <f t="shared" si="0"/>
        <v>0.6509615975422427</v>
      </c>
      <c r="J12" s="17" t="s">
        <v>25</v>
      </c>
      <c r="K12" s="17">
        <v>20</v>
      </c>
      <c r="L12" s="12" t="s">
        <v>85</v>
      </c>
    </row>
    <row r="13" spans="1:12" ht="15.75" thickBot="1">
      <c r="A13" s="27">
        <v>384</v>
      </c>
      <c r="B13" s="18">
        <v>128</v>
      </c>
      <c r="C13" s="22"/>
      <c r="D13" s="22"/>
      <c r="E13" s="18" t="s">
        <v>78</v>
      </c>
      <c r="F13" s="18" t="s">
        <v>69</v>
      </c>
      <c r="G13" s="18">
        <v>0.59</v>
      </c>
      <c r="H13" s="19">
        <v>0.7</v>
      </c>
      <c r="I13" s="15">
        <f t="shared" si="0"/>
        <v>0.64031007751937974</v>
      </c>
      <c r="J13" s="18" t="s">
        <v>38</v>
      </c>
      <c r="K13" s="18">
        <v>20</v>
      </c>
      <c r="L13" s="14" t="s">
        <v>85</v>
      </c>
    </row>
    <row r="16" spans="1:12">
      <c r="A16" s="4"/>
      <c r="B16" s="4"/>
      <c r="C16" s="35"/>
      <c r="D16" s="35"/>
      <c r="E16" s="4"/>
      <c r="F16" s="4"/>
      <c r="G16" s="4"/>
      <c r="H16" s="4"/>
      <c r="I16" s="4"/>
      <c r="J16" s="4"/>
      <c r="K16" s="4"/>
      <c r="L16" s="36"/>
    </row>
    <row r="17" spans="1:12">
      <c r="A17" s="4"/>
      <c r="B17" s="4"/>
      <c r="C17" s="35"/>
      <c r="D17" s="35"/>
      <c r="E17" s="4"/>
      <c r="F17" s="4"/>
      <c r="G17" s="4"/>
      <c r="H17" s="4"/>
      <c r="I17" s="4"/>
      <c r="J17" s="4"/>
      <c r="K17" s="4"/>
      <c r="L17" s="36"/>
    </row>
    <row r="18" spans="1:12">
      <c r="A18" s="4"/>
      <c r="B18" s="4"/>
      <c r="C18" s="35"/>
      <c r="D18" s="35"/>
      <c r="E18" s="4"/>
      <c r="F18" s="4"/>
      <c r="G18" s="4"/>
      <c r="H18" s="4"/>
      <c r="I18" s="4"/>
      <c r="J18" s="4"/>
      <c r="K18" s="4"/>
      <c r="L18" s="37"/>
    </row>
    <row r="19" spans="1:12">
      <c r="A19" s="4"/>
      <c r="B19" s="4"/>
      <c r="C19" s="35"/>
      <c r="D19" s="35"/>
      <c r="E19" s="4"/>
      <c r="F19" s="4"/>
      <c r="G19" s="4"/>
      <c r="H19" s="4"/>
      <c r="I19" s="4"/>
      <c r="J19" s="4"/>
      <c r="K19" s="4"/>
      <c r="L19" s="37"/>
    </row>
    <row r="20" spans="1:12">
      <c r="A20" s="4"/>
      <c r="B20" s="4"/>
      <c r="C20" s="35"/>
      <c r="D20" s="35"/>
      <c r="E20" s="4"/>
      <c r="F20" s="4"/>
      <c r="G20" s="4"/>
      <c r="H20" s="4"/>
      <c r="I20" s="4"/>
      <c r="J20" s="4"/>
      <c r="K20" s="4"/>
      <c r="L20" s="34"/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34"/>
    </row>
    <row r="22" spans="1:12">
      <c r="A22" s="4"/>
      <c r="B22" s="4"/>
      <c r="C22" s="35"/>
      <c r="D22" s="35"/>
      <c r="E22" s="4"/>
      <c r="F22" s="4"/>
      <c r="G22" s="4"/>
      <c r="H22" s="4"/>
      <c r="I22" s="4"/>
      <c r="J22" s="4"/>
      <c r="K22" s="4"/>
      <c r="L22" s="34"/>
    </row>
    <row r="23" spans="1:12">
      <c r="A23" s="4"/>
      <c r="B23" s="4"/>
      <c r="C23" s="35"/>
      <c r="D23" s="35"/>
      <c r="E23" s="4"/>
      <c r="F23" s="4"/>
      <c r="G23" s="4"/>
      <c r="H23" s="4"/>
      <c r="I23" s="4"/>
      <c r="J23" s="4"/>
      <c r="K23" s="4"/>
      <c r="L23" s="34"/>
    </row>
    <row r="24" spans="1:12">
      <c r="A24" s="4"/>
      <c r="B24" s="4"/>
      <c r="C24" s="35"/>
      <c r="D24" s="35"/>
      <c r="E24" s="4"/>
      <c r="F24" s="4"/>
      <c r="G24" s="4"/>
      <c r="H24" s="4"/>
      <c r="I24" s="4"/>
      <c r="J24" s="4"/>
      <c r="K24" s="4"/>
      <c r="L24" s="35"/>
    </row>
    <row r="25" spans="1:12">
      <c r="A25" s="4"/>
      <c r="B25" s="4"/>
      <c r="C25" s="35"/>
      <c r="D25" s="35"/>
      <c r="E25" s="4"/>
      <c r="F25" s="4"/>
      <c r="G25" s="4"/>
      <c r="H25" s="4"/>
      <c r="I25" s="4"/>
      <c r="J25" s="4"/>
      <c r="K25" s="4"/>
      <c r="L25" s="35"/>
    </row>
    <row r="26" spans="1:1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34"/>
    </row>
    <row r="27" spans="1:1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34"/>
    </row>
  </sheetData>
  <mergeCells count="13">
    <mergeCell ref="C8:C9"/>
    <mergeCell ref="D8:D9"/>
    <mergeCell ref="C10:C11"/>
    <mergeCell ref="L10:L11"/>
    <mergeCell ref="C12:C13"/>
    <mergeCell ref="D12:D13"/>
    <mergeCell ref="D10:D11"/>
    <mergeCell ref="L2:L3"/>
    <mergeCell ref="L4:L5"/>
    <mergeCell ref="C2:C3"/>
    <mergeCell ref="D2:D3"/>
    <mergeCell ref="C4:C6"/>
    <mergeCell ref="D4:D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>
      <selection activeCell="M3" sqref="A1:M4"/>
    </sheetView>
  </sheetViews>
  <sheetFormatPr defaultRowHeight="15"/>
  <cols>
    <col min="1" max="3" width="9.140625" style="3"/>
    <col min="4" max="4" width="17.5703125" style="3" customWidth="1"/>
    <col min="5" max="5" width="48.85546875" style="3" bestFit="1" customWidth="1"/>
    <col min="6" max="6" width="17.42578125" style="3" customWidth="1"/>
    <col min="7" max="12" width="9.140625" style="3"/>
    <col min="13" max="13" width="20.5703125" style="3" customWidth="1"/>
  </cols>
  <sheetData>
    <row r="1" spans="1:13" ht="15.75" thickBot="1">
      <c r="A1" s="39" t="s">
        <v>0</v>
      </c>
      <c r="B1" s="39" t="s">
        <v>1</v>
      </c>
      <c r="C1" s="41" t="s">
        <v>42</v>
      </c>
      <c r="D1" s="41" t="s">
        <v>43</v>
      </c>
      <c r="E1" s="39" t="s">
        <v>3</v>
      </c>
      <c r="F1" s="41" t="s">
        <v>50</v>
      </c>
      <c r="G1" s="46" t="s">
        <v>73</v>
      </c>
      <c r="H1" s="47"/>
      <c r="I1" s="47"/>
      <c r="J1" s="48"/>
      <c r="K1" s="39" t="s">
        <v>8</v>
      </c>
      <c r="L1" s="39" t="s">
        <v>11</v>
      </c>
      <c r="M1" s="39" t="s">
        <v>26</v>
      </c>
    </row>
    <row r="2" spans="1:13" ht="15.75" thickBot="1">
      <c r="A2" s="40"/>
      <c r="B2" s="40"/>
      <c r="C2" s="42"/>
      <c r="D2" s="42"/>
      <c r="E2" s="40"/>
      <c r="F2" s="42"/>
      <c r="G2" s="43" t="s">
        <v>74</v>
      </c>
      <c r="H2" s="44" t="s">
        <v>5</v>
      </c>
      <c r="I2" s="44" t="s">
        <v>6</v>
      </c>
      <c r="J2" s="45" t="s">
        <v>7</v>
      </c>
      <c r="K2" s="40"/>
      <c r="L2" s="40"/>
      <c r="M2" s="40"/>
    </row>
    <row r="3" spans="1:13">
      <c r="A3" s="9">
        <v>257</v>
      </c>
      <c r="B3" s="9" t="s">
        <v>66</v>
      </c>
      <c r="C3" s="9" t="s">
        <v>75</v>
      </c>
      <c r="D3" s="9" t="s">
        <v>76</v>
      </c>
      <c r="E3" s="9" t="s">
        <v>63</v>
      </c>
      <c r="F3" s="9" t="s">
        <v>80</v>
      </c>
      <c r="G3" s="8">
        <v>0</v>
      </c>
      <c r="H3" s="8" t="s">
        <v>77</v>
      </c>
      <c r="I3" s="8" t="s">
        <v>83</v>
      </c>
      <c r="J3" s="8" t="s">
        <v>77</v>
      </c>
      <c r="K3" s="9" t="s">
        <v>25</v>
      </c>
      <c r="L3" s="9" t="s">
        <v>79</v>
      </c>
      <c r="M3" s="38" t="s">
        <v>81</v>
      </c>
    </row>
    <row r="4" spans="1:13">
      <c r="A4" s="6"/>
      <c r="B4" s="6"/>
      <c r="C4" s="6"/>
      <c r="D4" s="6"/>
      <c r="E4" s="6"/>
      <c r="F4" s="6"/>
      <c r="G4" s="5">
        <v>1</v>
      </c>
      <c r="H4" s="5" t="s">
        <v>82</v>
      </c>
      <c r="I4" s="5" t="s">
        <v>84</v>
      </c>
      <c r="J4" s="5" t="s">
        <v>82</v>
      </c>
      <c r="K4" s="6"/>
      <c r="L4" s="6"/>
      <c r="M4" s="7"/>
    </row>
  </sheetData>
  <mergeCells count="19">
    <mergeCell ref="A3:A4"/>
    <mergeCell ref="K3:K4"/>
    <mergeCell ref="L3:L4"/>
    <mergeCell ref="M3:M4"/>
    <mergeCell ref="B1:B2"/>
    <mergeCell ref="A1:A2"/>
    <mergeCell ref="K1:K2"/>
    <mergeCell ref="L1:L2"/>
    <mergeCell ref="M1:M2"/>
    <mergeCell ref="F3:F4"/>
    <mergeCell ref="E3:E4"/>
    <mergeCell ref="D3:D4"/>
    <mergeCell ref="C3:C4"/>
    <mergeCell ref="B3:B4"/>
    <mergeCell ref="G1:J1"/>
    <mergeCell ref="F1:F2"/>
    <mergeCell ref="E1:E2"/>
    <mergeCell ref="D1:D2"/>
    <mergeCell ref="C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2006-11-28T13:39:51Z</dcterms:created>
  <dcterms:modified xsi:type="dcterms:W3CDTF">2020-06-08T21:48:50Z</dcterms:modified>
</cp:coreProperties>
</file>