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pmun\OneDrive\Documents\1Pichardo\UCSC\Spring2022\Phys134\134code\Millikan\Code\Millikan-Code\"/>
    </mc:Choice>
  </mc:AlternateContent>
  <xr:revisionPtr revIDLastSave="0" documentId="13_ncr:1_{270F0FC6-AF70-4468-AD40-5C93470E09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locities" sheetId="1" r:id="rId1"/>
    <sheet name="Vel.Test" sheetId="4" r:id="rId2"/>
    <sheet name="Consta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G2" i="4"/>
  <c r="F2" i="4"/>
  <c r="J2" i="4" s="1"/>
  <c r="D4" i="4"/>
  <c r="H4" i="4" s="1"/>
  <c r="D3" i="4"/>
  <c r="F3" i="4" s="1"/>
  <c r="J3" i="4" s="1"/>
  <c r="E2" i="4"/>
  <c r="I2" i="4" s="1"/>
  <c r="C3" i="4"/>
  <c r="G3" i="4" s="1"/>
  <c r="D5" i="4" l="1"/>
  <c r="F4" i="4"/>
  <c r="J4" i="4" s="1"/>
  <c r="H3" i="4"/>
  <c r="E3" i="4"/>
  <c r="I3" i="4" s="1"/>
  <c r="C4" i="4"/>
  <c r="F5" i="4"/>
  <c r="J5" i="4" s="1"/>
  <c r="H5" i="4" l="1"/>
  <c r="D6" i="4"/>
  <c r="E4" i="4"/>
  <c r="I4" i="4" s="1"/>
  <c r="C5" i="4"/>
  <c r="G4" i="4"/>
  <c r="D7" i="4" l="1"/>
  <c r="H6" i="4"/>
  <c r="F6" i="4"/>
  <c r="J6" i="4" s="1"/>
  <c r="E5" i="4"/>
  <c r="I5" i="4" s="1"/>
  <c r="C6" i="4"/>
  <c r="G5" i="4"/>
  <c r="D8" i="4" l="1"/>
  <c r="F7" i="4"/>
  <c r="J7" i="4" s="1"/>
  <c r="H7" i="4"/>
  <c r="E6" i="4"/>
  <c r="I6" i="4" s="1"/>
  <c r="G6" i="4"/>
  <c r="C7" i="4"/>
  <c r="D9" i="4" l="1"/>
  <c r="H8" i="4"/>
  <c r="F8" i="4"/>
  <c r="J8" i="4" s="1"/>
  <c r="G7" i="4"/>
  <c r="E7" i="4"/>
  <c r="I7" i="4" s="1"/>
  <c r="C8" i="4"/>
  <c r="D10" i="4" l="1"/>
  <c r="H9" i="4"/>
  <c r="F9" i="4"/>
  <c r="J9" i="4" s="1"/>
  <c r="C9" i="4"/>
  <c r="G8" i="4"/>
  <c r="E8" i="4"/>
  <c r="I8" i="4" s="1"/>
  <c r="D11" i="4" l="1"/>
  <c r="F10" i="4"/>
  <c r="J10" i="4" s="1"/>
  <c r="H10" i="4"/>
  <c r="C10" i="4"/>
  <c r="G9" i="4"/>
  <c r="E9" i="4"/>
  <c r="I9" i="4" s="1"/>
  <c r="D12" i="4" l="1"/>
  <c r="F11" i="4"/>
  <c r="J11" i="4" s="1"/>
  <c r="H11" i="4"/>
  <c r="C11" i="4"/>
  <c r="G10" i="4"/>
  <c r="E10" i="4"/>
  <c r="I10" i="4" s="1"/>
  <c r="D13" i="4" l="1"/>
  <c r="F12" i="4"/>
  <c r="J12" i="4" s="1"/>
  <c r="H12" i="4"/>
  <c r="C12" i="4"/>
  <c r="G11" i="4"/>
  <c r="E11" i="4"/>
  <c r="I11" i="4" s="1"/>
  <c r="D14" i="4" l="1"/>
  <c r="H13" i="4"/>
  <c r="F13" i="4"/>
  <c r="J13" i="4" s="1"/>
  <c r="C13" i="4"/>
  <c r="E12" i="4"/>
  <c r="I12" i="4" s="1"/>
  <c r="G12" i="4"/>
  <c r="D15" i="4" l="1"/>
  <c r="H14" i="4"/>
  <c r="F14" i="4"/>
  <c r="J14" i="4" s="1"/>
  <c r="C14" i="4"/>
  <c r="E13" i="4"/>
  <c r="I13" i="4" s="1"/>
  <c r="G13" i="4"/>
  <c r="D16" i="4" l="1"/>
  <c r="H15" i="4"/>
  <c r="F15" i="4"/>
  <c r="J15" i="4" s="1"/>
  <c r="C15" i="4"/>
  <c r="E14" i="4"/>
  <c r="I14" i="4" s="1"/>
  <c r="G14" i="4"/>
  <c r="D17" i="4" l="1"/>
  <c r="H16" i="4"/>
  <c r="F16" i="4"/>
  <c r="J16" i="4" s="1"/>
  <c r="C16" i="4"/>
  <c r="G15" i="4"/>
  <c r="E15" i="4"/>
  <c r="I15" i="4" s="1"/>
  <c r="D18" i="4" l="1"/>
  <c r="H17" i="4"/>
  <c r="F17" i="4"/>
  <c r="J17" i="4" s="1"/>
  <c r="C17" i="4"/>
  <c r="G16" i="4"/>
  <c r="E16" i="4"/>
  <c r="I16" i="4" s="1"/>
  <c r="D19" i="4" l="1"/>
  <c r="F18" i="4"/>
  <c r="J18" i="4" s="1"/>
  <c r="H18" i="4"/>
  <c r="C18" i="4"/>
  <c r="E17" i="4"/>
  <c r="I17" i="4" s="1"/>
  <c r="G17" i="4"/>
  <c r="D20" i="4" l="1"/>
  <c r="H19" i="4"/>
  <c r="F19" i="4"/>
  <c r="J19" i="4" s="1"/>
  <c r="C19" i="4"/>
  <c r="G18" i="4"/>
  <c r="E18" i="4"/>
  <c r="I18" i="4" s="1"/>
  <c r="D21" i="4" l="1"/>
  <c r="H20" i="4"/>
  <c r="F20" i="4"/>
  <c r="J20" i="4" s="1"/>
  <c r="C20" i="4"/>
  <c r="G19" i="4"/>
  <c r="E19" i="4"/>
  <c r="I19" i="4" s="1"/>
  <c r="D22" i="4" l="1"/>
  <c r="H21" i="4"/>
  <c r="F21" i="4"/>
  <c r="J21" i="4" s="1"/>
  <c r="C21" i="4"/>
  <c r="G20" i="4"/>
  <c r="E20" i="4"/>
  <c r="I20" i="4" s="1"/>
  <c r="D23" i="4" l="1"/>
  <c r="F22" i="4"/>
  <c r="J22" i="4" s="1"/>
  <c r="H22" i="4"/>
  <c r="C22" i="4"/>
  <c r="E21" i="4"/>
  <c r="I21" i="4" s="1"/>
  <c r="G21" i="4"/>
  <c r="D24" i="4" l="1"/>
  <c r="H23" i="4"/>
  <c r="F23" i="4"/>
  <c r="J23" i="4" s="1"/>
  <c r="C23" i="4"/>
  <c r="E22" i="4"/>
  <c r="I22" i="4" s="1"/>
  <c r="G22" i="4"/>
  <c r="D25" i="4" l="1"/>
  <c r="F24" i="4"/>
  <c r="J24" i="4" s="1"/>
  <c r="H24" i="4"/>
  <c r="C24" i="4"/>
  <c r="G23" i="4"/>
  <c r="E23" i="4"/>
  <c r="I23" i="4" s="1"/>
  <c r="D26" i="4" l="1"/>
  <c r="F25" i="4"/>
  <c r="J25" i="4" s="1"/>
  <c r="H25" i="4"/>
  <c r="C25" i="4"/>
  <c r="G24" i="4"/>
  <c r="E24" i="4"/>
  <c r="I24" i="4" s="1"/>
  <c r="D27" i="4" l="1"/>
  <c r="H26" i="4"/>
  <c r="F26" i="4"/>
  <c r="J26" i="4" s="1"/>
  <c r="C26" i="4"/>
  <c r="G25" i="4"/>
  <c r="E25" i="4"/>
  <c r="I25" i="4" s="1"/>
  <c r="D28" i="4" l="1"/>
  <c r="H27" i="4"/>
  <c r="F27" i="4"/>
  <c r="J27" i="4" s="1"/>
  <c r="C27" i="4"/>
  <c r="G26" i="4"/>
  <c r="E26" i="4"/>
  <c r="I26" i="4" s="1"/>
  <c r="D29" i="4" l="1"/>
  <c r="H28" i="4"/>
  <c r="F28" i="4"/>
  <c r="J28" i="4" s="1"/>
  <c r="C28" i="4"/>
  <c r="G27" i="4"/>
  <c r="E27" i="4"/>
  <c r="I27" i="4" s="1"/>
  <c r="D30" i="4" l="1"/>
  <c r="H29" i="4"/>
  <c r="F29" i="4"/>
  <c r="J29" i="4" s="1"/>
  <c r="C29" i="4"/>
  <c r="E28" i="4"/>
  <c r="I28" i="4" s="1"/>
  <c r="G28" i="4"/>
  <c r="D31" i="4" l="1"/>
  <c r="F30" i="4"/>
  <c r="J30" i="4" s="1"/>
  <c r="H30" i="4"/>
  <c r="C30" i="4"/>
  <c r="E29" i="4"/>
  <c r="I29" i="4" s="1"/>
  <c r="G29" i="4"/>
  <c r="D32" i="4" l="1"/>
  <c r="H31" i="4"/>
  <c r="F31" i="4"/>
  <c r="J31" i="4" s="1"/>
  <c r="C31" i="4"/>
  <c r="E30" i="4"/>
  <c r="I30" i="4" s="1"/>
  <c r="G30" i="4"/>
  <c r="D33" i="4" l="1"/>
  <c r="F32" i="4"/>
  <c r="J32" i="4" s="1"/>
  <c r="H32" i="4"/>
  <c r="C32" i="4"/>
  <c r="G31" i="4"/>
  <c r="E31" i="4"/>
  <c r="I31" i="4" s="1"/>
  <c r="D34" i="4" l="1"/>
  <c r="F33" i="4"/>
  <c r="J33" i="4" s="1"/>
  <c r="H33" i="4"/>
  <c r="C33" i="4"/>
  <c r="G32" i="4"/>
  <c r="E32" i="4"/>
  <c r="I32" i="4" s="1"/>
  <c r="D35" i="4" l="1"/>
  <c r="H34" i="4"/>
  <c r="F34" i="4"/>
  <c r="J34" i="4" s="1"/>
  <c r="C34" i="4"/>
  <c r="E33" i="4"/>
  <c r="I33" i="4" s="1"/>
  <c r="G33" i="4"/>
  <c r="D36" i="4" l="1"/>
  <c r="H35" i="4"/>
  <c r="F35" i="4"/>
  <c r="J35" i="4" s="1"/>
  <c r="C35" i="4"/>
  <c r="G34" i="4"/>
  <c r="E34" i="4"/>
  <c r="I34" i="4" s="1"/>
  <c r="D37" i="4" l="1"/>
  <c r="H36" i="4"/>
  <c r="F36" i="4"/>
  <c r="J36" i="4" s="1"/>
  <c r="C36" i="4"/>
  <c r="G35" i="4"/>
  <c r="E35" i="4"/>
  <c r="I35" i="4" s="1"/>
  <c r="H37" i="4" l="1"/>
  <c r="F37" i="4"/>
  <c r="J37" i="4" s="1"/>
  <c r="C37" i="4"/>
  <c r="G36" i="4"/>
  <c r="E36" i="4"/>
  <c r="I36" i="4" s="1"/>
  <c r="E37" i="4" l="1"/>
  <c r="I37" i="4" s="1"/>
  <c r="G37" i="4"/>
</calcChain>
</file>

<file path=xl/sharedStrings.xml><?xml version="1.0" encoding="utf-8"?>
<sst xmlns="http://schemas.openxmlformats.org/spreadsheetml/2006/main" count="85" uniqueCount="60">
  <si>
    <t xml:space="preserve">Droplet </t>
  </si>
  <si>
    <t xml:space="preserve">1F(x) m </t>
  </si>
  <si>
    <t xml:space="preserve">1F(t) m </t>
  </si>
  <si>
    <t>1R(x) s</t>
  </si>
  <si>
    <t>1R(t) s</t>
  </si>
  <si>
    <t xml:space="preserve">2F(x) m </t>
  </si>
  <si>
    <t xml:space="preserve">2F(t) m </t>
  </si>
  <si>
    <t>2R(x) s</t>
  </si>
  <si>
    <t>2R(t) s</t>
  </si>
  <si>
    <t xml:space="preserve">3F(x) m </t>
  </si>
  <si>
    <t xml:space="preserve">3F(t) m </t>
  </si>
  <si>
    <t>3R(x) s</t>
  </si>
  <si>
    <t>3R(t) s</t>
  </si>
  <si>
    <t>F= Fall</t>
  </si>
  <si>
    <t xml:space="preserve">R= Rise </t>
  </si>
  <si>
    <t xml:space="preserve">E = 0 </t>
  </si>
  <si>
    <r>
      <t xml:space="preserve">E </t>
    </r>
    <r>
      <rPr>
        <sz val="11"/>
        <color theme="1"/>
        <rFont val="Calibri"/>
        <family val="2"/>
      </rPr>
      <t xml:space="preserve">≠ </t>
    </r>
    <r>
      <rPr>
        <sz val="11"/>
        <color theme="1"/>
        <rFont val="Calibri"/>
        <family val="2"/>
        <scheme val="minor"/>
      </rPr>
      <t xml:space="preserve">0 </t>
    </r>
  </si>
  <si>
    <t>Symbol</t>
  </si>
  <si>
    <t>Value</t>
  </si>
  <si>
    <t>Units</t>
  </si>
  <si>
    <t>Description</t>
  </si>
  <si>
    <t>a</t>
  </si>
  <si>
    <t>m</t>
  </si>
  <si>
    <t>droplet radius</t>
  </si>
  <si>
    <t>b</t>
  </si>
  <si>
    <t>N.m</t>
  </si>
  <si>
    <t>viscosity correction factor</t>
  </si>
  <si>
    <t>d</t>
  </si>
  <si>
    <t>separation of plates</t>
  </si>
  <si>
    <t>g</t>
  </si>
  <si>
    <t>m/s^2</t>
  </si>
  <si>
    <t>acceleration of gravity</t>
  </si>
  <si>
    <t>p</t>
  </si>
  <si>
    <t>N/m^2</t>
  </si>
  <si>
    <t>atmospheric pressure</t>
  </si>
  <si>
    <t>q</t>
  </si>
  <si>
    <t>C</t>
  </si>
  <si>
    <t>droplet charge3</t>
  </si>
  <si>
    <t>droplet downward velocity with no E field</t>
  </si>
  <si>
    <t>droplet downward velocity with E field</t>
  </si>
  <si>
    <t>V</t>
  </si>
  <si>
    <t>voltage across the plates</t>
  </si>
  <si>
    <t>N*s/m^2</t>
  </si>
  <si>
    <t>viscosity of air, correct3ed for radius</t>
  </si>
  <si>
    <t>kg/m^3</t>
  </si>
  <si>
    <t>density of oil droplet</t>
  </si>
  <si>
    <t>v_y0</t>
  </si>
  <si>
    <t>v_yE</t>
  </si>
  <si>
    <t>n_o</t>
  </si>
  <si>
    <t>n_eff(a)</t>
  </si>
  <si>
    <t>rho</t>
  </si>
  <si>
    <t>T</t>
  </si>
  <si>
    <t>degC</t>
  </si>
  <si>
    <t xml:space="preserve">Temp. </t>
  </si>
  <si>
    <t>viscosity of air, uncorrected for raddius</t>
  </si>
  <si>
    <t>Set</t>
  </si>
  <si>
    <t>Measured/Calculated</t>
  </si>
  <si>
    <t>Grounded</t>
  </si>
  <si>
    <t>Voltage applied</t>
  </si>
  <si>
    <t>Inonized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</si>
</sst>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scadia Code"/>
      <family val="3"/>
    </font>
    <font>
      <b/>
      <sz val="11"/>
      <color theme="1"/>
      <name val="Cascadia Code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4" fontId="3" fillId="3" borderId="1" xfId="0" applyNumberFormat="1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workbookViewId="0">
      <selection activeCell="C14" sqref="C14"/>
    </sheetView>
  </sheetViews>
  <sheetFormatPr defaultRowHeight="15" x14ac:dyDescent="0.25"/>
  <cols>
    <col min="3" max="3" width="9.140625" customWidth="1"/>
    <col min="4" max="4" width="10" customWidth="1"/>
    <col min="20" max="20" width="14.140625" customWidth="1"/>
  </cols>
  <sheetData>
    <row r="1" spans="1:20" x14ac:dyDescent="0.25">
      <c r="A1" t="s">
        <v>0</v>
      </c>
      <c r="B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20" x14ac:dyDescent="0.25">
      <c r="R2" s="1" t="s">
        <v>13</v>
      </c>
      <c r="S2" s="17" t="s">
        <v>15</v>
      </c>
      <c r="T2" s="17" t="s">
        <v>57</v>
      </c>
    </row>
    <row r="3" spans="1:20" x14ac:dyDescent="0.25">
      <c r="R3" s="1" t="s">
        <v>14</v>
      </c>
      <c r="S3" s="17" t="s">
        <v>16</v>
      </c>
      <c r="T3" s="17" t="s">
        <v>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FBA5-4EE2-400E-894D-7B1880DFC9E2}">
  <dimension ref="A1:T37"/>
  <sheetViews>
    <sheetView tabSelected="1" workbookViewId="0">
      <selection activeCell="N25" sqref="N25"/>
    </sheetView>
  </sheetViews>
  <sheetFormatPr defaultRowHeight="15" x14ac:dyDescent="0.25"/>
  <cols>
    <col min="3" max="3" width="9.140625" customWidth="1"/>
    <col min="4" max="4" width="10" customWidth="1"/>
    <col min="20" max="20" width="14.42578125" customWidth="1"/>
  </cols>
  <sheetData>
    <row r="1" spans="1:20" x14ac:dyDescent="0.25">
      <c r="A1" t="s">
        <v>0</v>
      </c>
      <c r="B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20" x14ac:dyDescent="0.25">
      <c r="A2">
        <v>1</v>
      </c>
      <c r="B2">
        <v>0</v>
      </c>
      <c r="C2">
        <v>0.05</v>
      </c>
      <c r="D2">
        <v>3</v>
      </c>
      <c r="E2">
        <f>-C2</f>
        <v>-0.05</v>
      </c>
      <c r="F2">
        <f>D2</f>
        <v>3</v>
      </c>
      <c r="G2">
        <f>C2+0.03</f>
        <v>0.08</v>
      </c>
      <c r="H2">
        <f>D2+0.5</f>
        <v>3.5</v>
      </c>
      <c r="I2">
        <f>E2-0.5</f>
        <v>-0.55000000000000004</v>
      </c>
      <c r="J2">
        <f>F2+0.02</f>
        <v>3.02</v>
      </c>
      <c r="R2" s="1" t="s">
        <v>13</v>
      </c>
      <c r="S2" s="17" t="s">
        <v>15</v>
      </c>
      <c r="T2" s="17" t="s">
        <v>57</v>
      </c>
    </row>
    <row r="3" spans="1:20" x14ac:dyDescent="0.25">
      <c r="A3">
        <v>1</v>
      </c>
      <c r="B3">
        <v>1</v>
      </c>
      <c r="C3">
        <f>C2+0.02</f>
        <v>7.0000000000000007E-2</v>
      </c>
      <c r="D3">
        <f>D2+1</f>
        <v>4</v>
      </c>
      <c r="E3">
        <f t="shared" ref="E3:E37" si="0">-C3</f>
        <v>-7.0000000000000007E-2</v>
      </c>
      <c r="F3">
        <f t="shared" ref="F3:F37" si="1">D3</f>
        <v>4</v>
      </c>
      <c r="G3">
        <f t="shared" ref="G3:G36" si="2">C3+0.03</f>
        <v>0.1</v>
      </c>
      <c r="H3">
        <f t="shared" ref="H3:H37" si="3">D3+0.5</f>
        <v>4.5</v>
      </c>
      <c r="I3">
        <f t="shared" ref="I3:I37" si="4">E3-0.5</f>
        <v>-0.57000000000000006</v>
      </c>
      <c r="J3">
        <f t="shared" ref="J3:J37" si="5">F3+0.02</f>
        <v>4.0199999999999996</v>
      </c>
      <c r="R3" s="1" t="s">
        <v>14</v>
      </c>
      <c r="S3" s="17" t="s">
        <v>16</v>
      </c>
      <c r="T3" s="17" t="s">
        <v>58</v>
      </c>
    </row>
    <row r="4" spans="1:20" x14ac:dyDescent="0.25">
      <c r="A4">
        <v>1</v>
      </c>
      <c r="B4">
        <v>2</v>
      </c>
      <c r="C4">
        <f t="shared" ref="C4:C37" si="6">C3+0.02</f>
        <v>9.0000000000000011E-2</v>
      </c>
      <c r="D4">
        <f t="shared" ref="D4:D37" si="7">D3+1</f>
        <v>5</v>
      </c>
      <c r="E4">
        <f t="shared" si="0"/>
        <v>-9.0000000000000011E-2</v>
      </c>
      <c r="F4">
        <f t="shared" si="1"/>
        <v>5</v>
      </c>
      <c r="G4">
        <f t="shared" si="2"/>
        <v>0.12000000000000001</v>
      </c>
      <c r="H4">
        <f t="shared" si="3"/>
        <v>5.5</v>
      </c>
      <c r="I4">
        <f t="shared" si="4"/>
        <v>-0.59</v>
      </c>
      <c r="J4">
        <f t="shared" si="5"/>
        <v>5.0199999999999996</v>
      </c>
    </row>
    <row r="5" spans="1:20" x14ac:dyDescent="0.25">
      <c r="A5">
        <v>2</v>
      </c>
      <c r="B5">
        <v>0</v>
      </c>
      <c r="C5">
        <f t="shared" si="6"/>
        <v>0.11000000000000001</v>
      </c>
      <c r="D5">
        <f t="shared" si="7"/>
        <v>6</v>
      </c>
      <c r="E5">
        <f t="shared" si="0"/>
        <v>-0.11000000000000001</v>
      </c>
      <c r="F5">
        <f t="shared" si="1"/>
        <v>6</v>
      </c>
      <c r="G5">
        <f t="shared" si="2"/>
        <v>0.14000000000000001</v>
      </c>
      <c r="H5">
        <f t="shared" si="3"/>
        <v>6.5</v>
      </c>
      <c r="I5">
        <f t="shared" si="4"/>
        <v>-0.61</v>
      </c>
      <c r="J5">
        <f t="shared" si="5"/>
        <v>6.02</v>
      </c>
    </row>
    <row r="6" spans="1:20" x14ac:dyDescent="0.25">
      <c r="A6">
        <v>2</v>
      </c>
      <c r="B6">
        <v>1</v>
      </c>
      <c r="C6">
        <f t="shared" si="6"/>
        <v>0.13</v>
      </c>
      <c r="D6">
        <f t="shared" si="7"/>
        <v>7</v>
      </c>
      <c r="E6">
        <f t="shared" si="0"/>
        <v>-0.13</v>
      </c>
      <c r="F6">
        <f t="shared" si="1"/>
        <v>7</v>
      </c>
      <c r="G6">
        <f t="shared" si="2"/>
        <v>0.16</v>
      </c>
      <c r="H6">
        <f t="shared" si="3"/>
        <v>7.5</v>
      </c>
      <c r="I6">
        <f t="shared" si="4"/>
        <v>-0.63</v>
      </c>
      <c r="J6">
        <f t="shared" si="5"/>
        <v>7.02</v>
      </c>
    </row>
    <row r="7" spans="1:20" x14ac:dyDescent="0.25">
      <c r="A7">
        <v>2</v>
      </c>
      <c r="B7">
        <v>2</v>
      </c>
      <c r="C7">
        <f t="shared" si="6"/>
        <v>0.15</v>
      </c>
      <c r="D7">
        <f t="shared" si="7"/>
        <v>8</v>
      </c>
      <c r="E7">
        <f t="shared" si="0"/>
        <v>-0.15</v>
      </c>
      <c r="F7">
        <f t="shared" si="1"/>
        <v>8</v>
      </c>
      <c r="G7">
        <f t="shared" si="2"/>
        <v>0.18</v>
      </c>
      <c r="H7">
        <f t="shared" si="3"/>
        <v>8.5</v>
      </c>
      <c r="I7">
        <f t="shared" si="4"/>
        <v>-0.65</v>
      </c>
      <c r="J7">
        <f t="shared" si="5"/>
        <v>8.02</v>
      </c>
    </row>
    <row r="8" spans="1:20" x14ac:dyDescent="0.25">
      <c r="A8">
        <v>3</v>
      </c>
      <c r="B8">
        <v>0</v>
      </c>
      <c r="C8">
        <f t="shared" si="6"/>
        <v>0.16999999999999998</v>
      </c>
      <c r="D8">
        <f t="shared" si="7"/>
        <v>9</v>
      </c>
      <c r="E8">
        <f t="shared" si="0"/>
        <v>-0.16999999999999998</v>
      </c>
      <c r="F8">
        <f t="shared" si="1"/>
        <v>9</v>
      </c>
      <c r="G8">
        <f t="shared" si="2"/>
        <v>0.19999999999999998</v>
      </c>
      <c r="H8">
        <f t="shared" si="3"/>
        <v>9.5</v>
      </c>
      <c r="I8">
        <f t="shared" si="4"/>
        <v>-0.66999999999999993</v>
      </c>
      <c r="J8">
        <f t="shared" si="5"/>
        <v>9.02</v>
      </c>
    </row>
    <row r="9" spans="1:20" x14ac:dyDescent="0.25">
      <c r="A9">
        <v>3</v>
      </c>
      <c r="B9">
        <v>1</v>
      </c>
      <c r="C9">
        <f t="shared" si="6"/>
        <v>0.18999999999999997</v>
      </c>
      <c r="D9">
        <f t="shared" si="7"/>
        <v>10</v>
      </c>
      <c r="E9">
        <f t="shared" si="0"/>
        <v>-0.18999999999999997</v>
      </c>
      <c r="F9">
        <f t="shared" si="1"/>
        <v>10</v>
      </c>
      <c r="G9">
        <f t="shared" si="2"/>
        <v>0.21999999999999997</v>
      </c>
      <c r="H9">
        <f t="shared" si="3"/>
        <v>10.5</v>
      </c>
      <c r="I9">
        <f t="shared" si="4"/>
        <v>-0.69</v>
      </c>
      <c r="J9">
        <f t="shared" si="5"/>
        <v>10.02</v>
      </c>
    </row>
    <row r="10" spans="1:20" x14ac:dyDescent="0.25">
      <c r="A10">
        <v>3</v>
      </c>
      <c r="B10">
        <v>2</v>
      </c>
      <c r="C10">
        <f t="shared" si="6"/>
        <v>0.20999999999999996</v>
      </c>
      <c r="D10">
        <f t="shared" si="7"/>
        <v>11</v>
      </c>
      <c r="E10">
        <f t="shared" si="0"/>
        <v>-0.20999999999999996</v>
      </c>
      <c r="F10">
        <f t="shared" si="1"/>
        <v>11</v>
      </c>
      <c r="G10">
        <f t="shared" si="2"/>
        <v>0.23999999999999996</v>
      </c>
      <c r="H10">
        <f t="shared" si="3"/>
        <v>11.5</v>
      </c>
      <c r="I10">
        <f t="shared" si="4"/>
        <v>-0.71</v>
      </c>
      <c r="J10">
        <f t="shared" si="5"/>
        <v>11.02</v>
      </c>
    </row>
    <row r="11" spans="1:20" x14ac:dyDescent="0.25">
      <c r="A11">
        <v>4</v>
      </c>
      <c r="B11">
        <v>0</v>
      </c>
      <c r="C11">
        <f t="shared" si="6"/>
        <v>0.22999999999999995</v>
      </c>
      <c r="D11">
        <f t="shared" si="7"/>
        <v>12</v>
      </c>
      <c r="E11">
        <f t="shared" si="0"/>
        <v>-0.22999999999999995</v>
      </c>
      <c r="F11">
        <f t="shared" si="1"/>
        <v>12</v>
      </c>
      <c r="G11">
        <f t="shared" si="2"/>
        <v>0.25999999999999995</v>
      </c>
      <c r="H11">
        <f t="shared" si="3"/>
        <v>12.5</v>
      </c>
      <c r="I11">
        <f t="shared" si="4"/>
        <v>-0.73</v>
      </c>
      <c r="J11">
        <f t="shared" si="5"/>
        <v>12.02</v>
      </c>
    </row>
    <row r="12" spans="1:20" x14ac:dyDescent="0.25">
      <c r="A12">
        <v>4</v>
      </c>
      <c r="B12">
        <v>1</v>
      </c>
      <c r="C12">
        <f t="shared" si="6"/>
        <v>0.24999999999999994</v>
      </c>
      <c r="D12">
        <f t="shared" si="7"/>
        <v>13</v>
      </c>
      <c r="E12">
        <f t="shared" si="0"/>
        <v>-0.24999999999999994</v>
      </c>
      <c r="F12">
        <f t="shared" si="1"/>
        <v>13</v>
      </c>
      <c r="G12">
        <f t="shared" si="2"/>
        <v>0.27999999999999992</v>
      </c>
      <c r="H12">
        <f t="shared" si="3"/>
        <v>13.5</v>
      </c>
      <c r="I12">
        <f t="shared" si="4"/>
        <v>-0.75</v>
      </c>
      <c r="J12">
        <f t="shared" si="5"/>
        <v>13.02</v>
      </c>
    </row>
    <row r="13" spans="1:20" x14ac:dyDescent="0.25">
      <c r="A13">
        <v>4</v>
      </c>
      <c r="B13">
        <v>2</v>
      </c>
      <c r="C13">
        <f t="shared" si="6"/>
        <v>0.26999999999999996</v>
      </c>
      <c r="D13">
        <f t="shared" si="7"/>
        <v>14</v>
      </c>
      <c r="E13">
        <f t="shared" si="0"/>
        <v>-0.26999999999999996</v>
      </c>
      <c r="F13">
        <f t="shared" si="1"/>
        <v>14</v>
      </c>
      <c r="G13">
        <f t="shared" si="2"/>
        <v>0.29999999999999993</v>
      </c>
      <c r="H13">
        <f t="shared" si="3"/>
        <v>14.5</v>
      </c>
      <c r="I13">
        <f t="shared" si="4"/>
        <v>-0.77</v>
      </c>
      <c r="J13">
        <f t="shared" si="5"/>
        <v>14.02</v>
      </c>
    </row>
    <row r="14" spans="1:20" x14ac:dyDescent="0.25">
      <c r="A14">
        <v>5</v>
      </c>
      <c r="B14">
        <v>0</v>
      </c>
      <c r="C14">
        <f t="shared" si="6"/>
        <v>0.28999999999999998</v>
      </c>
      <c r="D14">
        <f t="shared" si="7"/>
        <v>15</v>
      </c>
      <c r="E14">
        <f t="shared" si="0"/>
        <v>-0.28999999999999998</v>
      </c>
      <c r="F14">
        <f t="shared" si="1"/>
        <v>15</v>
      </c>
      <c r="G14">
        <f t="shared" si="2"/>
        <v>0.31999999999999995</v>
      </c>
      <c r="H14">
        <f t="shared" si="3"/>
        <v>15.5</v>
      </c>
      <c r="I14">
        <f t="shared" si="4"/>
        <v>-0.79</v>
      </c>
      <c r="J14">
        <f t="shared" si="5"/>
        <v>15.02</v>
      </c>
    </row>
    <row r="15" spans="1:20" x14ac:dyDescent="0.25">
      <c r="A15">
        <v>5</v>
      </c>
      <c r="B15">
        <v>1</v>
      </c>
      <c r="C15">
        <f t="shared" si="6"/>
        <v>0.31</v>
      </c>
      <c r="D15">
        <f t="shared" si="7"/>
        <v>16</v>
      </c>
      <c r="E15">
        <f t="shared" si="0"/>
        <v>-0.31</v>
      </c>
      <c r="F15">
        <f t="shared" si="1"/>
        <v>16</v>
      </c>
      <c r="G15">
        <f t="shared" si="2"/>
        <v>0.33999999999999997</v>
      </c>
      <c r="H15">
        <f t="shared" si="3"/>
        <v>16.5</v>
      </c>
      <c r="I15">
        <f t="shared" si="4"/>
        <v>-0.81</v>
      </c>
      <c r="J15">
        <f t="shared" si="5"/>
        <v>16.02</v>
      </c>
    </row>
    <row r="16" spans="1:20" x14ac:dyDescent="0.25">
      <c r="A16">
        <v>5</v>
      </c>
      <c r="B16">
        <v>2</v>
      </c>
      <c r="C16">
        <f t="shared" si="6"/>
        <v>0.33</v>
      </c>
      <c r="D16">
        <f t="shared" si="7"/>
        <v>17</v>
      </c>
      <c r="E16">
        <f t="shared" si="0"/>
        <v>-0.33</v>
      </c>
      <c r="F16">
        <f t="shared" si="1"/>
        <v>17</v>
      </c>
      <c r="G16">
        <f t="shared" si="2"/>
        <v>0.36</v>
      </c>
      <c r="H16">
        <f t="shared" si="3"/>
        <v>17.5</v>
      </c>
      <c r="I16">
        <f t="shared" si="4"/>
        <v>-0.83000000000000007</v>
      </c>
      <c r="J16">
        <f t="shared" si="5"/>
        <v>17.02</v>
      </c>
    </row>
    <row r="17" spans="1:10" x14ac:dyDescent="0.25">
      <c r="A17">
        <v>6</v>
      </c>
      <c r="B17">
        <v>0</v>
      </c>
      <c r="C17">
        <f t="shared" si="6"/>
        <v>0.35000000000000003</v>
      </c>
      <c r="D17">
        <f t="shared" si="7"/>
        <v>18</v>
      </c>
      <c r="E17">
        <f t="shared" si="0"/>
        <v>-0.35000000000000003</v>
      </c>
      <c r="F17">
        <f t="shared" si="1"/>
        <v>18</v>
      </c>
      <c r="G17">
        <f t="shared" si="2"/>
        <v>0.38</v>
      </c>
      <c r="H17">
        <f t="shared" si="3"/>
        <v>18.5</v>
      </c>
      <c r="I17">
        <f t="shared" si="4"/>
        <v>-0.85000000000000009</v>
      </c>
      <c r="J17">
        <f t="shared" si="5"/>
        <v>18.02</v>
      </c>
    </row>
    <row r="18" spans="1:10" x14ac:dyDescent="0.25">
      <c r="A18">
        <v>6</v>
      </c>
      <c r="B18">
        <v>1</v>
      </c>
      <c r="C18">
        <f t="shared" si="6"/>
        <v>0.37000000000000005</v>
      </c>
      <c r="D18">
        <f t="shared" si="7"/>
        <v>19</v>
      </c>
      <c r="E18">
        <f t="shared" si="0"/>
        <v>-0.37000000000000005</v>
      </c>
      <c r="F18">
        <f t="shared" si="1"/>
        <v>19</v>
      </c>
      <c r="G18">
        <f t="shared" si="2"/>
        <v>0.4</v>
      </c>
      <c r="H18">
        <f t="shared" si="3"/>
        <v>19.5</v>
      </c>
      <c r="I18">
        <f t="shared" si="4"/>
        <v>-0.87000000000000011</v>
      </c>
      <c r="J18">
        <f t="shared" si="5"/>
        <v>19.02</v>
      </c>
    </row>
    <row r="19" spans="1:10" x14ac:dyDescent="0.25">
      <c r="A19">
        <v>6</v>
      </c>
      <c r="B19">
        <v>2</v>
      </c>
      <c r="C19">
        <f t="shared" si="6"/>
        <v>0.39000000000000007</v>
      </c>
      <c r="D19">
        <f t="shared" si="7"/>
        <v>20</v>
      </c>
      <c r="E19">
        <f t="shared" si="0"/>
        <v>-0.39000000000000007</v>
      </c>
      <c r="F19">
        <f t="shared" si="1"/>
        <v>20</v>
      </c>
      <c r="G19">
        <f t="shared" si="2"/>
        <v>0.42000000000000004</v>
      </c>
      <c r="H19">
        <f t="shared" si="3"/>
        <v>20.5</v>
      </c>
      <c r="I19">
        <f t="shared" si="4"/>
        <v>-0.89000000000000012</v>
      </c>
      <c r="J19">
        <f t="shared" si="5"/>
        <v>20.02</v>
      </c>
    </row>
    <row r="20" spans="1:10" x14ac:dyDescent="0.25">
      <c r="A20">
        <v>7</v>
      </c>
      <c r="B20">
        <v>0</v>
      </c>
      <c r="C20">
        <f t="shared" si="6"/>
        <v>0.41000000000000009</v>
      </c>
      <c r="D20">
        <f t="shared" si="7"/>
        <v>21</v>
      </c>
      <c r="E20">
        <f t="shared" si="0"/>
        <v>-0.41000000000000009</v>
      </c>
      <c r="F20">
        <f t="shared" si="1"/>
        <v>21</v>
      </c>
      <c r="G20">
        <f t="shared" si="2"/>
        <v>0.44000000000000006</v>
      </c>
      <c r="H20">
        <f t="shared" si="3"/>
        <v>21.5</v>
      </c>
      <c r="I20">
        <f t="shared" si="4"/>
        <v>-0.91000000000000014</v>
      </c>
      <c r="J20">
        <f t="shared" si="5"/>
        <v>21.02</v>
      </c>
    </row>
    <row r="21" spans="1:10" x14ac:dyDescent="0.25">
      <c r="A21">
        <v>7</v>
      </c>
      <c r="B21">
        <v>1</v>
      </c>
      <c r="C21">
        <f t="shared" si="6"/>
        <v>0.4300000000000001</v>
      </c>
      <c r="D21">
        <f t="shared" si="7"/>
        <v>22</v>
      </c>
      <c r="E21">
        <f t="shared" si="0"/>
        <v>-0.4300000000000001</v>
      </c>
      <c r="F21">
        <f t="shared" si="1"/>
        <v>22</v>
      </c>
      <c r="G21">
        <f t="shared" si="2"/>
        <v>0.46000000000000008</v>
      </c>
      <c r="H21">
        <f t="shared" si="3"/>
        <v>22.5</v>
      </c>
      <c r="I21">
        <f t="shared" si="4"/>
        <v>-0.93000000000000016</v>
      </c>
      <c r="J21">
        <f t="shared" si="5"/>
        <v>22.02</v>
      </c>
    </row>
    <row r="22" spans="1:10" x14ac:dyDescent="0.25">
      <c r="A22">
        <v>7</v>
      </c>
      <c r="B22">
        <v>2</v>
      </c>
      <c r="C22">
        <f t="shared" si="6"/>
        <v>0.45000000000000012</v>
      </c>
      <c r="D22">
        <f t="shared" si="7"/>
        <v>23</v>
      </c>
      <c r="E22">
        <f t="shared" si="0"/>
        <v>-0.45000000000000012</v>
      </c>
      <c r="F22">
        <f t="shared" si="1"/>
        <v>23</v>
      </c>
      <c r="G22">
        <f t="shared" si="2"/>
        <v>0.48000000000000009</v>
      </c>
      <c r="H22">
        <f t="shared" si="3"/>
        <v>23.5</v>
      </c>
      <c r="I22">
        <f t="shared" si="4"/>
        <v>-0.95000000000000018</v>
      </c>
      <c r="J22">
        <f t="shared" si="5"/>
        <v>23.02</v>
      </c>
    </row>
    <row r="23" spans="1:10" x14ac:dyDescent="0.25">
      <c r="A23">
        <v>8</v>
      </c>
      <c r="B23">
        <v>0</v>
      </c>
      <c r="C23">
        <f t="shared" si="6"/>
        <v>0.47000000000000014</v>
      </c>
      <c r="D23">
        <f t="shared" si="7"/>
        <v>24</v>
      </c>
      <c r="E23">
        <f t="shared" si="0"/>
        <v>-0.47000000000000014</v>
      </c>
      <c r="F23">
        <f t="shared" si="1"/>
        <v>24</v>
      </c>
      <c r="G23">
        <f t="shared" si="2"/>
        <v>0.50000000000000011</v>
      </c>
      <c r="H23">
        <f t="shared" si="3"/>
        <v>24.5</v>
      </c>
      <c r="I23">
        <f t="shared" si="4"/>
        <v>-0.9700000000000002</v>
      </c>
      <c r="J23">
        <f t="shared" si="5"/>
        <v>24.02</v>
      </c>
    </row>
    <row r="24" spans="1:10" x14ac:dyDescent="0.25">
      <c r="A24">
        <v>8</v>
      </c>
      <c r="B24">
        <v>1</v>
      </c>
      <c r="C24">
        <f t="shared" si="6"/>
        <v>0.49000000000000016</v>
      </c>
      <c r="D24">
        <f t="shared" si="7"/>
        <v>25</v>
      </c>
      <c r="E24">
        <f t="shared" si="0"/>
        <v>-0.49000000000000016</v>
      </c>
      <c r="F24">
        <f t="shared" si="1"/>
        <v>25</v>
      </c>
      <c r="G24">
        <f t="shared" si="2"/>
        <v>0.52000000000000013</v>
      </c>
      <c r="H24">
        <f t="shared" si="3"/>
        <v>25.5</v>
      </c>
      <c r="I24">
        <f t="shared" si="4"/>
        <v>-0.99000000000000021</v>
      </c>
      <c r="J24">
        <f t="shared" si="5"/>
        <v>25.02</v>
      </c>
    </row>
    <row r="25" spans="1:10" x14ac:dyDescent="0.25">
      <c r="A25">
        <v>8</v>
      </c>
      <c r="B25">
        <v>2</v>
      </c>
      <c r="C25">
        <f t="shared" si="6"/>
        <v>0.51000000000000012</v>
      </c>
      <c r="D25">
        <f t="shared" si="7"/>
        <v>26</v>
      </c>
      <c r="E25">
        <f t="shared" si="0"/>
        <v>-0.51000000000000012</v>
      </c>
      <c r="F25">
        <f t="shared" si="1"/>
        <v>26</v>
      </c>
      <c r="G25">
        <f t="shared" si="2"/>
        <v>0.54000000000000015</v>
      </c>
      <c r="H25">
        <f t="shared" si="3"/>
        <v>26.5</v>
      </c>
      <c r="I25">
        <f t="shared" si="4"/>
        <v>-1.0100000000000002</v>
      </c>
      <c r="J25">
        <f t="shared" si="5"/>
        <v>26.02</v>
      </c>
    </row>
    <row r="26" spans="1:10" x14ac:dyDescent="0.25">
      <c r="A26">
        <v>9</v>
      </c>
      <c r="B26">
        <v>0</v>
      </c>
      <c r="C26">
        <f t="shared" si="6"/>
        <v>0.53000000000000014</v>
      </c>
      <c r="D26">
        <f t="shared" si="7"/>
        <v>27</v>
      </c>
      <c r="E26">
        <f t="shared" si="0"/>
        <v>-0.53000000000000014</v>
      </c>
      <c r="F26">
        <f t="shared" si="1"/>
        <v>27</v>
      </c>
      <c r="G26">
        <f t="shared" si="2"/>
        <v>0.56000000000000016</v>
      </c>
      <c r="H26">
        <f t="shared" si="3"/>
        <v>27.5</v>
      </c>
      <c r="I26">
        <f t="shared" si="4"/>
        <v>-1.0300000000000002</v>
      </c>
      <c r="J26">
        <f t="shared" si="5"/>
        <v>27.02</v>
      </c>
    </row>
    <row r="27" spans="1:10" x14ac:dyDescent="0.25">
      <c r="A27">
        <v>9</v>
      </c>
      <c r="B27">
        <v>1</v>
      </c>
      <c r="C27">
        <f t="shared" si="6"/>
        <v>0.55000000000000016</v>
      </c>
      <c r="D27">
        <f t="shared" si="7"/>
        <v>28</v>
      </c>
      <c r="E27">
        <f t="shared" si="0"/>
        <v>-0.55000000000000016</v>
      </c>
      <c r="F27">
        <f t="shared" si="1"/>
        <v>28</v>
      </c>
      <c r="G27">
        <f t="shared" si="2"/>
        <v>0.58000000000000018</v>
      </c>
      <c r="H27">
        <f t="shared" si="3"/>
        <v>28.5</v>
      </c>
      <c r="I27">
        <f t="shared" si="4"/>
        <v>-1.0500000000000003</v>
      </c>
      <c r="J27">
        <f t="shared" si="5"/>
        <v>28.02</v>
      </c>
    </row>
    <row r="28" spans="1:10" x14ac:dyDescent="0.25">
      <c r="A28">
        <v>9</v>
      </c>
      <c r="B28">
        <v>2</v>
      </c>
      <c r="C28">
        <f t="shared" si="6"/>
        <v>0.57000000000000017</v>
      </c>
      <c r="D28">
        <f t="shared" si="7"/>
        <v>29</v>
      </c>
      <c r="E28">
        <f t="shared" si="0"/>
        <v>-0.57000000000000017</v>
      </c>
      <c r="F28">
        <f t="shared" si="1"/>
        <v>29</v>
      </c>
      <c r="G28">
        <f t="shared" si="2"/>
        <v>0.6000000000000002</v>
      </c>
      <c r="H28">
        <f t="shared" si="3"/>
        <v>29.5</v>
      </c>
      <c r="I28">
        <f t="shared" si="4"/>
        <v>-1.0700000000000003</v>
      </c>
      <c r="J28">
        <f t="shared" si="5"/>
        <v>29.02</v>
      </c>
    </row>
    <row r="29" spans="1:10" x14ac:dyDescent="0.25">
      <c r="A29">
        <v>10</v>
      </c>
      <c r="B29">
        <v>0</v>
      </c>
      <c r="C29">
        <f t="shared" si="6"/>
        <v>0.59000000000000019</v>
      </c>
      <c r="D29">
        <f t="shared" si="7"/>
        <v>30</v>
      </c>
      <c r="E29">
        <f t="shared" si="0"/>
        <v>-0.59000000000000019</v>
      </c>
      <c r="F29">
        <f t="shared" si="1"/>
        <v>30</v>
      </c>
      <c r="G29">
        <f t="shared" si="2"/>
        <v>0.62000000000000022</v>
      </c>
      <c r="H29">
        <f t="shared" si="3"/>
        <v>30.5</v>
      </c>
      <c r="I29">
        <f t="shared" si="4"/>
        <v>-1.0900000000000003</v>
      </c>
      <c r="J29">
        <f t="shared" si="5"/>
        <v>30.02</v>
      </c>
    </row>
    <row r="30" spans="1:10" x14ac:dyDescent="0.25">
      <c r="A30">
        <v>10</v>
      </c>
      <c r="B30">
        <v>1</v>
      </c>
      <c r="C30">
        <f t="shared" si="6"/>
        <v>0.61000000000000021</v>
      </c>
      <c r="D30">
        <f t="shared" si="7"/>
        <v>31</v>
      </c>
      <c r="E30">
        <f t="shared" si="0"/>
        <v>-0.61000000000000021</v>
      </c>
      <c r="F30">
        <f t="shared" si="1"/>
        <v>31</v>
      </c>
      <c r="G30">
        <f t="shared" si="2"/>
        <v>0.64000000000000024</v>
      </c>
      <c r="H30">
        <f t="shared" si="3"/>
        <v>31.5</v>
      </c>
      <c r="I30">
        <f t="shared" si="4"/>
        <v>-1.1100000000000003</v>
      </c>
      <c r="J30">
        <f t="shared" si="5"/>
        <v>31.02</v>
      </c>
    </row>
    <row r="31" spans="1:10" x14ac:dyDescent="0.25">
      <c r="A31">
        <v>10</v>
      </c>
      <c r="B31">
        <v>2</v>
      </c>
      <c r="C31">
        <f t="shared" si="6"/>
        <v>0.63000000000000023</v>
      </c>
      <c r="D31">
        <f t="shared" si="7"/>
        <v>32</v>
      </c>
      <c r="E31">
        <f t="shared" si="0"/>
        <v>-0.63000000000000023</v>
      </c>
      <c r="F31">
        <f t="shared" si="1"/>
        <v>32</v>
      </c>
      <c r="G31">
        <f t="shared" si="2"/>
        <v>0.66000000000000025</v>
      </c>
      <c r="H31">
        <f t="shared" si="3"/>
        <v>32.5</v>
      </c>
      <c r="I31">
        <f t="shared" si="4"/>
        <v>-1.1300000000000003</v>
      </c>
      <c r="J31">
        <f t="shared" si="5"/>
        <v>32.020000000000003</v>
      </c>
    </row>
    <row r="32" spans="1:10" x14ac:dyDescent="0.25">
      <c r="A32">
        <v>11</v>
      </c>
      <c r="B32">
        <v>0</v>
      </c>
      <c r="C32">
        <f t="shared" si="6"/>
        <v>0.65000000000000024</v>
      </c>
      <c r="D32">
        <f t="shared" si="7"/>
        <v>33</v>
      </c>
      <c r="E32">
        <f t="shared" si="0"/>
        <v>-0.65000000000000024</v>
      </c>
      <c r="F32">
        <f t="shared" si="1"/>
        <v>33</v>
      </c>
      <c r="G32">
        <f t="shared" si="2"/>
        <v>0.68000000000000027</v>
      </c>
      <c r="H32">
        <f t="shared" si="3"/>
        <v>33.5</v>
      </c>
      <c r="I32">
        <f t="shared" si="4"/>
        <v>-1.1500000000000004</v>
      </c>
      <c r="J32">
        <f t="shared" si="5"/>
        <v>33.020000000000003</v>
      </c>
    </row>
    <row r="33" spans="1:10" x14ac:dyDescent="0.25">
      <c r="A33">
        <v>11</v>
      </c>
      <c r="B33">
        <v>1</v>
      </c>
      <c r="C33">
        <f t="shared" si="6"/>
        <v>0.67000000000000026</v>
      </c>
      <c r="D33">
        <f t="shared" si="7"/>
        <v>34</v>
      </c>
      <c r="E33">
        <f t="shared" si="0"/>
        <v>-0.67000000000000026</v>
      </c>
      <c r="F33">
        <f t="shared" si="1"/>
        <v>34</v>
      </c>
      <c r="G33">
        <f t="shared" si="2"/>
        <v>0.70000000000000029</v>
      </c>
      <c r="H33">
        <f t="shared" si="3"/>
        <v>34.5</v>
      </c>
      <c r="I33">
        <f t="shared" si="4"/>
        <v>-1.1700000000000004</v>
      </c>
      <c r="J33">
        <f t="shared" si="5"/>
        <v>34.020000000000003</v>
      </c>
    </row>
    <row r="34" spans="1:10" x14ac:dyDescent="0.25">
      <c r="A34">
        <v>11</v>
      </c>
      <c r="B34">
        <v>2</v>
      </c>
      <c r="C34">
        <f t="shared" si="6"/>
        <v>0.69000000000000028</v>
      </c>
      <c r="D34">
        <f t="shared" si="7"/>
        <v>35</v>
      </c>
      <c r="E34">
        <f t="shared" si="0"/>
        <v>-0.69000000000000028</v>
      </c>
      <c r="F34">
        <f t="shared" si="1"/>
        <v>35</v>
      </c>
      <c r="G34">
        <f t="shared" si="2"/>
        <v>0.72000000000000031</v>
      </c>
      <c r="H34">
        <f t="shared" si="3"/>
        <v>35.5</v>
      </c>
      <c r="I34">
        <f t="shared" si="4"/>
        <v>-1.1900000000000004</v>
      </c>
      <c r="J34">
        <f t="shared" si="5"/>
        <v>35.020000000000003</v>
      </c>
    </row>
    <row r="35" spans="1:10" x14ac:dyDescent="0.25">
      <c r="A35">
        <v>12</v>
      </c>
      <c r="B35">
        <v>0</v>
      </c>
      <c r="C35">
        <f t="shared" si="6"/>
        <v>0.7100000000000003</v>
      </c>
      <c r="D35">
        <f t="shared" si="7"/>
        <v>36</v>
      </c>
      <c r="E35">
        <f t="shared" si="0"/>
        <v>-0.7100000000000003</v>
      </c>
      <c r="F35">
        <f t="shared" si="1"/>
        <v>36</v>
      </c>
      <c r="G35">
        <f t="shared" si="2"/>
        <v>0.74000000000000032</v>
      </c>
      <c r="H35">
        <f t="shared" si="3"/>
        <v>36.5</v>
      </c>
      <c r="I35">
        <f t="shared" si="4"/>
        <v>-1.2100000000000004</v>
      </c>
      <c r="J35">
        <f t="shared" si="5"/>
        <v>36.020000000000003</v>
      </c>
    </row>
    <row r="36" spans="1:10" x14ac:dyDescent="0.25">
      <c r="A36">
        <v>12</v>
      </c>
      <c r="B36">
        <v>1</v>
      </c>
      <c r="C36">
        <f t="shared" si="6"/>
        <v>0.73000000000000032</v>
      </c>
      <c r="D36">
        <f t="shared" si="7"/>
        <v>37</v>
      </c>
      <c r="E36">
        <f t="shared" si="0"/>
        <v>-0.73000000000000032</v>
      </c>
      <c r="F36">
        <f t="shared" si="1"/>
        <v>37</v>
      </c>
      <c r="G36">
        <f t="shared" si="2"/>
        <v>0.76000000000000034</v>
      </c>
      <c r="H36">
        <f t="shared" si="3"/>
        <v>37.5</v>
      </c>
      <c r="I36">
        <f t="shared" si="4"/>
        <v>-1.2300000000000004</v>
      </c>
      <c r="J36">
        <f t="shared" si="5"/>
        <v>37.020000000000003</v>
      </c>
    </row>
    <row r="37" spans="1:10" x14ac:dyDescent="0.25">
      <c r="A37">
        <v>12</v>
      </c>
      <c r="B37">
        <v>2</v>
      </c>
      <c r="C37">
        <f t="shared" si="6"/>
        <v>0.75000000000000033</v>
      </c>
      <c r="D37">
        <f t="shared" si="7"/>
        <v>38</v>
      </c>
      <c r="E37">
        <f t="shared" si="0"/>
        <v>-0.75000000000000033</v>
      </c>
      <c r="F37">
        <f t="shared" si="1"/>
        <v>38</v>
      </c>
      <c r="G37">
        <f>C37+0.03</f>
        <v>0.78000000000000036</v>
      </c>
      <c r="H37">
        <f t="shared" si="3"/>
        <v>38.5</v>
      </c>
      <c r="I37">
        <f t="shared" si="4"/>
        <v>-1.2500000000000004</v>
      </c>
      <c r="J37">
        <f t="shared" si="5"/>
        <v>38.020000000000003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E364-9EE4-4F1A-B42B-0F7B14C68686}">
  <dimension ref="A1:F21"/>
  <sheetViews>
    <sheetView workbookViewId="0">
      <selection activeCell="D19" sqref="D19"/>
    </sheetView>
  </sheetViews>
  <sheetFormatPr defaultRowHeight="16.5" x14ac:dyDescent="0.3"/>
  <cols>
    <col min="1" max="1" width="12.85546875" style="2" customWidth="1"/>
    <col min="2" max="2" width="14.7109375" style="2" customWidth="1"/>
    <col min="3" max="3" width="19.7109375" style="2" customWidth="1"/>
    <col min="4" max="4" width="54.7109375" style="2" customWidth="1"/>
    <col min="5" max="5" width="27.85546875" style="2" customWidth="1"/>
    <col min="6" max="6" width="19.42578125" style="2" customWidth="1"/>
    <col min="7" max="16384" width="9.140625" style="2"/>
  </cols>
  <sheetData>
    <row r="1" spans="1:6" x14ac:dyDescent="0.3">
      <c r="A1" s="6" t="s">
        <v>17</v>
      </c>
      <c r="B1" s="6" t="s">
        <v>18</v>
      </c>
      <c r="C1" s="6" t="s">
        <v>19</v>
      </c>
      <c r="D1" s="6" t="s">
        <v>20</v>
      </c>
      <c r="E1" s="4"/>
      <c r="F1" s="4"/>
    </row>
    <row r="2" spans="1:6" x14ac:dyDescent="0.3">
      <c r="A2" s="7" t="s">
        <v>24</v>
      </c>
      <c r="B2" s="8">
        <v>8.0000000000000002E-3</v>
      </c>
      <c r="C2" s="7" t="s">
        <v>25</v>
      </c>
      <c r="D2" s="7" t="s">
        <v>26</v>
      </c>
      <c r="E2" s="15" t="s">
        <v>55</v>
      </c>
      <c r="F2" s="5"/>
    </row>
    <row r="3" spans="1:6" x14ac:dyDescent="0.3">
      <c r="A3" s="7" t="s">
        <v>29</v>
      </c>
      <c r="B3" s="8">
        <v>9.8000000000000007</v>
      </c>
      <c r="C3" s="7" t="s">
        <v>30</v>
      </c>
      <c r="D3" s="7" t="s">
        <v>31</v>
      </c>
      <c r="E3" s="15"/>
      <c r="F3" s="5"/>
    </row>
    <row r="4" spans="1:6" x14ac:dyDescent="0.3">
      <c r="A4" s="7" t="s">
        <v>32</v>
      </c>
      <c r="B4" s="9">
        <v>101300</v>
      </c>
      <c r="C4" s="7" t="s">
        <v>33</v>
      </c>
      <c r="D4" s="7" t="s">
        <v>34</v>
      </c>
      <c r="E4" s="15"/>
      <c r="F4" s="5"/>
    </row>
    <row r="5" spans="1:6" ht="33" x14ac:dyDescent="0.3">
      <c r="A5" s="7" t="s">
        <v>48</v>
      </c>
      <c r="B5" s="8">
        <v>0</v>
      </c>
      <c r="C5" s="7" t="s">
        <v>42</v>
      </c>
      <c r="D5" s="7" t="s">
        <v>54</v>
      </c>
      <c r="E5" s="15"/>
      <c r="F5" s="5"/>
    </row>
    <row r="6" spans="1:6" x14ac:dyDescent="0.3">
      <c r="A6" s="10" t="s">
        <v>50</v>
      </c>
      <c r="B6" s="11">
        <v>886</v>
      </c>
      <c r="C6" s="10" t="s">
        <v>44</v>
      </c>
      <c r="D6" s="10" t="s">
        <v>45</v>
      </c>
      <c r="E6" s="5"/>
      <c r="F6" s="5"/>
    </row>
    <row r="7" spans="1:6" x14ac:dyDescent="0.3">
      <c r="A7" s="12" t="s">
        <v>40</v>
      </c>
      <c r="B7" s="12"/>
      <c r="C7" s="12" t="s">
        <v>40</v>
      </c>
      <c r="D7" s="12" t="s">
        <v>41</v>
      </c>
      <c r="E7" s="16" t="s">
        <v>56</v>
      </c>
      <c r="F7" s="5"/>
    </row>
    <row r="8" spans="1:6" x14ac:dyDescent="0.3">
      <c r="A8" s="12" t="s">
        <v>51</v>
      </c>
      <c r="B8" s="13"/>
      <c r="C8" s="12" t="s">
        <v>52</v>
      </c>
      <c r="D8" s="13" t="s">
        <v>53</v>
      </c>
      <c r="E8" s="16"/>
      <c r="F8" s="5"/>
    </row>
    <row r="9" spans="1:6" ht="25.5" customHeight="1" x14ac:dyDescent="0.3">
      <c r="A9" s="12" t="s">
        <v>27</v>
      </c>
      <c r="B9" s="12">
        <v>7.5719999999999997E-3</v>
      </c>
      <c r="C9" s="12" t="s">
        <v>22</v>
      </c>
      <c r="D9" s="12" t="s">
        <v>28</v>
      </c>
      <c r="E9" s="16"/>
      <c r="F9" s="5"/>
    </row>
    <row r="10" spans="1:6" x14ac:dyDescent="0.3">
      <c r="A10" s="12" t="s">
        <v>46</v>
      </c>
      <c r="B10" s="12"/>
      <c r="C10" s="12" t="s">
        <v>30</v>
      </c>
      <c r="D10" s="14" t="s">
        <v>38</v>
      </c>
      <c r="E10" s="16"/>
      <c r="F10" s="5"/>
    </row>
    <row r="11" spans="1:6" ht="25.5" customHeight="1" x14ac:dyDescent="0.3">
      <c r="A11" s="12" t="s">
        <v>21</v>
      </c>
      <c r="B11" s="12"/>
      <c r="C11" s="12" t="s">
        <v>22</v>
      </c>
      <c r="D11" s="12" t="s">
        <v>23</v>
      </c>
      <c r="E11" s="16"/>
      <c r="F11" s="5"/>
    </row>
    <row r="12" spans="1:6" ht="25.5" customHeight="1" x14ac:dyDescent="0.3">
      <c r="A12" s="12" t="s">
        <v>49</v>
      </c>
      <c r="B12" s="12"/>
      <c r="C12" s="12" t="s">
        <v>42</v>
      </c>
      <c r="D12" s="12" t="s">
        <v>43</v>
      </c>
      <c r="E12" s="16"/>
      <c r="F12" s="5"/>
    </row>
    <row r="13" spans="1:6" x14ac:dyDescent="0.3">
      <c r="A13" s="12" t="s">
        <v>47</v>
      </c>
      <c r="B13" s="12"/>
      <c r="C13" s="12" t="s">
        <v>30</v>
      </c>
      <c r="D13" s="12" t="s">
        <v>39</v>
      </c>
      <c r="E13" s="16"/>
      <c r="F13" s="5"/>
    </row>
    <row r="14" spans="1:6" x14ac:dyDescent="0.3">
      <c r="A14" s="12" t="s">
        <v>35</v>
      </c>
      <c r="B14" s="12"/>
      <c r="C14" s="12" t="s">
        <v>36</v>
      </c>
      <c r="D14" s="12" t="s">
        <v>37</v>
      </c>
      <c r="E14" s="16"/>
      <c r="F14" s="3"/>
    </row>
    <row r="16" spans="1:6" x14ac:dyDescent="0.3">
      <c r="E16" s="5"/>
      <c r="F16" s="5"/>
    </row>
    <row r="21" spans="6:6" x14ac:dyDescent="0.3">
      <c r="F21" s="3"/>
    </row>
  </sheetData>
  <mergeCells count="2">
    <mergeCell ref="E2:E5"/>
    <mergeCell ref="E7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Velocities</vt:lpstr>
      <vt:lpstr>Vel.Test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Pichardo</dc:creator>
  <cp:lastModifiedBy>Michelle Pichardo</cp:lastModifiedBy>
  <dcterms:created xsi:type="dcterms:W3CDTF">2015-06-05T18:17:20Z</dcterms:created>
  <dcterms:modified xsi:type="dcterms:W3CDTF">2022-04-02T02:21:43Z</dcterms:modified>
</cp:coreProperties>
</file>