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b_\Downloads\"/>
    </mc:Choice>
  </mc:AlternateContent>
  <xr:revisionPtr revIDLastSave="0" documentId="13_ncr:1_{A041AE60-E620-471D-8945-3BCB1D0612C2}" xr6:coauthVersionLast="45" xr6:coauthVersionMax="45" xr10:uidLastSave="{00000000-0000-0000-0000-000000000000}"/>
  <bookViews>
    <workbookView xWindow="-120" yWindow="-120" windowWidth="20730" windowHeight="11160" activeTab="2" xr2:uid="{B827AA3D-7881-4085-84DA-97063DCC37A6}"/>
  </bookViews>
  <sheets>
    <sheet name="Tabla de Datos" sheetId="2" r:id="rId1"/>
    <sheet name="Jetson Nano" sheetId="6" r:id="rId2"/>
    <sheet name="Resultados" sheetId="3" r:id="rId3"/>
    <sheet name="Matriz de Confusion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8" l="1"/>
  <c r="F18" i="8"/>
  <c r="G18" i="8"/>
  <c r="E19" i="8"/>
  <c r="F19" i="8"/>
  <c r="G19" i="8"/>
  <c r="E20" i="8"/>
  <c r="F20" i="8"/>
  <c r="G20" i="8"/>
  <c r="H18" i="8" l="1"/>
  <c r="H20" i="8"/>
  <c r="H19" i="8"/>
  <c r="C20" i="3"/>
  <c r="C19" i="3"/>
  <c r="C18" i="3"/>
  <c r="D15" i="3"/>
  <c r="D13" i="3"/>
  <c r="D14" i="3"/>
  <c r="C14" i="3"/>
  <c r="C15" i="3"/>
  <c r="C13" i="3"/>
  <c r="H6" i="3"/>
  <c r="G6" i="3"/>
  <c r="F6" i="3"/>
  <c r="E6" i="3"/>
  <c r="D6" i="3"/>
  <c r="C6" i="3"/>
  <c r="H5" i="3"/>
  <c r="G5" i="3"/>
  <c r="F5" i="3"/>
  <c r="E5" i="3"/>
  <c r="D5" i="3"/>
  <c r="C5" i="3"/>
  <c r="H4" i="3"/>
  <c r="G4" i="3"/>
  <c r="F4" i="3"/>
  <c r="E4" i="3"/>
  <c r="D4" i="3"/>
  <c r="C4" i="3"/>
  <c r="O25" i="2"/>
  <c r="O7" i="2"/>
  <c r="O16" i="2"/>
  <c r="O24" i="2" l="1"/>
  <c r="O15" i="2"/>
  <c r="O6" i="2"/>
</calcChain>
</file>

<file path=xl/sharedStrings.xml><?xml version="1.0" encoding="utf-8"?>
<sst xmlns="http://schemas.openxmlformats.org/spreadsheetml/2006/main" count="220" uniqueCount="102">
  <si>
    <t>Av. De los Conquistadores</t>
  </si>
  <si>
    <t>Av. 6 de Diciembre</t>
  </si>
  <si>
    <t>Av.Francisco de Orellana</t>
  </si>
  <si>
    <t>Mañana 
(9-11 am)</t>
  </si>
  <si>
    <t>Medio dia
(2-3 pm)</t>
  </si>
  <si>
    <t>Tarde
(5-6 pm)</t>
  </si>
  <si>
    <t>Conteo Manual</t>
  </si>
  <si>
    <t>Conteo Aplicación</t>
  </si>
  <si>
    <t>Av, De los Conquistadores</t>
  </si>
  <si>
    <t>Total</t>
  </si>
  <si>
    <t>A</t>
  </si>
  <si>
    <t>A= Autos</t>
  </si>
  <si>
    <t>B=Buses</t>
  </si>
  <si>
    <t>C=Camiones</t>
  </si>
  <si>
    <t>M=Motocicletas</t>
  </si>
  <si>
    <t>B</t>
  </si>
  <si>
    <t>C</t>
  </si>
  <si>
    <t>M</t>
  </si>
  <si>
    <t>Av, 6 dE Diciembre</t>
  </si>
  <si>
    <t>Av, Francisco de Orellana</t>
  </si>
  <si>
    <t>GPU</t>
  </si>
  <si>
    <t>CPU1</t>
  </si>
  <si>
    <t>CPU2</t>
  </si>
  <si>
    <t>CPU3</t>
  </si>
  <si>
    <t>CPU4</t>
  </si>
  <si>
    <t>Av. 6 dE Diciembre</t>
  </si>
  <si>
    <t>Av. Francisco de Orellana</t>
  </si>
  <si>
    <t>28-52%</t>
  </si>
  <si>
    <t>26-57%</t>
  </si>
  <si>
    <t>27-52%</t>
  </si>
  <si>
    <t>1 Min</t>
  </si>
  <si>
    <t>5 Min</t>
  </si>
  <si>
    <t>10 Min</t>
  </si>
  <si>
    <t>Mañana</t>
  </si>
  <si>
    <t>Medio Dia</t>
  </si>
  <si>
    <t>Tarde</t>
  </si>
  <si>
    <t>37-55%</t>
  </si>
  <si>
    <t>39-50%</t>
  </si>
  <si>
    <t>38-52%</t>
  </si>
  <si>
    <t>30-54%</t>
  </si>
  <si>
    <t>70-99%</t>
  </si>
  <si>
    <t xml:space="preserve">Temperatura </t>
  </si>
  <si>
    <t>31-51%</t>
  </si>
  <si>
    <t>33-49%</t>
  </si>
  <si>
    <t>29-53%</t>
  </si>
  <si>
    <t>33-59%</t>
  </si>
  <si>
    <t>Ram</t>
  </si>
  <si>
    <t>68-99%</t>
  </si>
  <si>
    <t>34-42%</t>
  </si>
  <si>
    <t>31-44%</t>
  </si>
  <si>
    <t>29-50%</t>
  </si>
  <si>
    <t>28-45%</t>
  </si>
  <si>
    <t>39-56%</t>
  </si>
  <si>
    <t>35-60%</t>
  </si>
  <si>
    <t>38-65%</t>
  </si>
  <si>
    <t>31-54%</t>
  </si>
  <si>
    <t>36-50%</t>
  </si>
  <si>
    <t>32-53%</t>
  </si>
  <si>
    <t>29-42%</t>
  </si>
  <si>
    <t>27-53%</t>
  </si>
  <si>
    <t>69-99%</t>
  </si>
  <si>
    <t>32-47%</t>
  </si>
  <si>
    <t>27-47%</t>
  </si>
  <si>
    <t>31-46%</t>
  </si>
  <si>
    <t>28-36%</t>
  </si>
  <si>
    <t>33-52%</t>
  </si>
  <si>
    <t>37-53%</t>
  </si>
  <si>
    <t>34-51%</t>
  </si>
  <si>
    <t>37-50%</t>
  </si>
  <si>
    <t>67-99%</t>
  </si>
  <si>
    <t>32-46%</t>
  </si>
  <si>
    <t>33-50%</t>
  </si>
  <si>
    <t>26-43%</t>
  </si>
  <si>
    <t>27-50%</t>
  </si>
  <si>
    <t>64-99%</t>
  </si>
  <si>
    <t>Uso de CPUs y GPU (min 1)</t>
  </si>
  <si>
    <t>Resultados de Opendatacam</t>
  </si>
  <si>
    <t xml:space="preserve">Resultados Nvidia Jetson Nano </t>
  </si>
  <si>
    <t>Lugar</t>
  </si>
  <si>
    <t>Energía promedio (mW)</t>
  </si>
  <si>
    <t>2,1/4 G</t>
  </si>
  <si>
    <t>Temperatura Promedio</t>
  </si>
  <si>
    <t>Energia Consumida Promedio de Pruebas</t>
  </si>
  <si>
    <t>Gpu %</t>
  </si>
  <si>
    <t>Vehiculo</t>
  </si>
  <si>
    <t>No Vehiculo</t>
  </si>
  <si>
    <t>Prueba 3</t>
  </si>
  <si>
    <t>Prueba 2</t>
  </si>
  <si>
    <t>Prueba 1</t>
  </si>
  <si>
    <t>F1</t>
  </si>
  <si>
    <t>Rc</t>
  </si>
  <si>
    <t>Pr</t>
  </si>
  <si>
    <t>Acc</t>
  </si>
  <si>
    <t>Detección del sistema</t>
  </si>
  <si>
    <t>TN</t>
  </si>
  <si>
    <t>FN</t>
  </si>
  <si>
    <t>FP</t>
  </si>
  <si>
    <t>TP</t>
  </si>
  <si>
    <t>Es vehiculo y si lo cuenta</t>
  </si>
  <si>
    <t>No es vehiculo y lo cuenta</t>
  </si>
  <si>
    <t>Si es vehiculo y el sistema no lo cuenta</t>
  </si>
  <si>
    <t>No es vehiculo y no lo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</si>
</sst>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9" fontId="0" fillId="0" borderId="1" xfId="0" applyNumberFormat="1" applyBorder="1"/>
    <xf numFmtId="0" fontId="0" fillId="0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Fill="1" applyBorder="1" applyAlignment="1"/>
    <xf numFmtId="2" fontId="0" fillId="0" borderId="1" xfId="0" applyNumberFormat="1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0" xfId="0" applyNumberFormat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2" fontId="0" fillId="0" borderId="1" xfId="0" applyNumberFormat="1" applyBorder="1"/>
    <xf numFmtId="164" fontId="0" fillId="0" borderId="1" xfId="0" applyNumberFormat="1" applyBorder="1"/>
    <xf numFmtId="2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5E3E-3EFD-4302-A781-9ABE70EBDB31}">
  <dimension ref="B2:Q40"/>
  <sheetViews>
    <sheetView topLeftCell="A10" workbookViewId="0">
      <selection activeCell="Q14" sqref="Q14"/>
    </sheetView>
  </sheetViews>
  <sheetFormatPr baseColWidth="10" defaultRowHeight="15" x14ac:dyDescent="0.25"/>
  <cols>
    <col min="2" max="2" width="17.140625" bestFit="1" customWidth="1"/>
    <col min="3" max="3" width="4" bestFit="1" customWidth="1"/>
    <col min="4" max="5" width="3.28515625" customWidth="1"/>
    <col min="6" max="6" width="3.140625" customWidth="1"/>
    <col min="7" max="7" width="4" bestFit="1" customWidth="1"/>
    <col min="8" max="8" width="2.7109375" customWidth="1"/>
    <col min="9" max="9" width="3.42578125" customWidth="1"/>
    <col min="10" max="10" width="4.140625" customWidth="1"/>
    <col min="11" max="11" width="3.7109375" customWidth="1"/>
    <col min="12" max="12" width="3.42578125" customWidth="1"/>
    <col min="13" max="13" width="4" customWidth="1"/>
    <col min="14" max="14" width="3.42578125" customWidth="1"/>
    <col min="15" max="15" width="5.42578125" bestFit="1" customWidth="1"/>
    <col min="16" max="17" width="24.28515625" bestFit="1" customWidth="1"/>
    <col min="18" max="18" width="15" bestFit="1" customWidth="1"/>
    <col min="19" max="19" width="14.42578125" bestFit="1" customWidth="1"/>
    <col min="20" max="20" width="17.140625" bestFit="1" customWidth="1"/>
    <col min="21" max="21" width="14.42578125" bestFit="1" customWidth="1"/>
    <col min="22" max="22" width="17.140625" bestFit="1" customWidth="1"/>
  </cols>
  <sheetData>
    <row r="2" spans="2:17" ht="15" customHeight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4" t="s">
        <v>11</v>
      </c>
      <c r="Q2" s="11" t="s">
        <v>13</v>
      </c>
    </row>
    <row r="3" spans="2:17" x14ac:dyDescent="0.25">
      <c r="B3" s="39" t="s">
        <v>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2" t="s">
        <v>12</v>
      </c>
      <c r="Q3" s="13" t="s">
        <v>14</v>
      </c>
    </row>
    <row r="4" spans="2:17" ht="33.75" customHeight="1" x14ac:dyDescent="0.25">
      <c r="B4" s="4"/>
      <c r="C4" s="38" t="s">
        <v>3</v>
      </c>
      <c r="D4" s="38"/>
      <c r="E4" s="38"/>
      <c r="F4" s="38"/>
      <c r="G4" s="39" t="s">
        <v>4</v>
      </c>
      <c r="H4" s="39"/>
      <c r="I4" s="39"/>
      <c r="J4" s="39"/>
      <c r="K4" s="38" t="s">
        <v>5</v>
      </c>
      <c r="L4" s="38"/>
      <c r="M4" s="38"/>
      <c r="N4" s="38"/>
      <c r="O4" s="7" t="s">
        <v>9</v>
      </c>
    </row>
    <row r="5" spans="2:17" x14ac:dyDescent="0.25">
      <c r="B5" s="4"/>
      <c r="C5" s="5" t="s">
        <v>10</v>
      </c>
      <c r="D5" s="5" t="s">
        <v>15</v>
      </c>
      <c r="E5" s="5" t="s">
        <v>16</v>
      </c>
      <c r="F5" s="4" t="s">
        <v>17</v>
      </c>
      <c r="G5" s="5" t="s">
        <v>10</v>
      </c>
      <c r="H5" s="5" t="s">
        <v>15</v>
      </c>
      <c r="I5" s="5" t="s">
        <v>16</v>
      </c>
      <c r="J5" s="4" t="s">
        <v>17</v>
      </c>
      <c r="K5" s="5" t="s">
        <v>10</v>
      </c>
      <c r="L5" s="5" t="s">
        <v>15</v>
      </c>
      <c r="M5" s="5" t="s">
        <v>16</v>
      </c>
      <c r="N5" s="4" t="s">
        <v>17</v>
      </c>
      <c r="O5" s="4"/>
      <c r="P5" s="22"/>
    </row>
    <row r="6" spans="2:17" x14ac:dyDescent="0.25">
      <c r="B6" s="5" t="s">
        <v>6</v>
      </c>
      <c r="C6" s="5">
        <v>107</v>
      </c>
      <c r="D6" s="5">
        <v>1</v>
      </c>
      <c r="E6" s="5">
        <v>2</v>
      </c>
      <c r="F6" s="4">
        <v>7</v>
      </c>
      <c r="G6" s="5">
        <v>75</v>
      </c>
      <c r="H6" s="5">
        <v>2</v>
      </c>
      <c r="I6" s="5">
        <v>3</v>
      </c>
      <c r="J6" s="4">
        <v>8</v>
      </c>
      <c r="K6" s="5">
        <v>87</v>
      </c>
      <c r="L6" s="5">
        <v>2</v>
      </c>
      <c r="M6" s="5">
        <v>1</v>
      </c>
      <c r="N6" s="4">
        <v>9</v>
      </c>
      <c r="O6" s="4">
        <f>SUM(C6:N6)</f>
        <v>304</v>
      </c>
    </row>
    <row r="7" spans="2:17" ht="15" customHeight="1" x14ac:dyDescent="0.25">
      <c r="B7" s="5" t="s">
        <v>7</v>
      </c>
      <c r="C7" s="4">
        <v>95</v>
      </c>
      <c r="D7" s="4">
        <v>0</v>
      </c>
      <c r="E7" s="4">
        <v>2</v>
      </c>
      <c r="F7" s="4">
        <v>0</v>
      </c>
      <c r="G7" s="4">
        <v>74</v>
      </c>
      <c r="H7" s="4">
        <v>2</v>
      </c>
      <c r="I7" s="4">
        <v>3</v>
      </c>
      <c r="J7" s="4">
        <v>0</v>
      </c>
      <c r="K7" s="4">
        <v>83</v>
      </c>
      <c r="L7" s="4">
        <v>2</v>
      </c>
      <c r="M7" s="4">
        <v>1</v>
      </c>
      <c r="N7" s="4">
        <v>0</v>
      </c>
      <c r="O7" s="4">
        <f>SUM(C7:N7)</f>
        <v>262</v>
      </c>
    </row>
    <row r="9" spans="2:17" x14ac:dyDescent="0.25">
      <c r="B9" s="40"/>
      <c r="C9" s="40"/>
      <c r="D9" s="40"/>
      <c r="E9" s="40"/>
      <c r="F9" s="40"/>
      <c r="G9" s="40"/>
      <c r="H9" s="40"/>
      <c r="I9" s="40"/>
      <c r="J9" s="1"/>
    </row>
    <row r="10" spans="2:17" x14ac:dyDescent="0.25">
      <c r="B10" s="1"/>
      <c r="C10" s="1"/>
      <c r="D10" s="1"/>
      <c r="E10" s="1"/>
      <c r="F10" s="2"/>
      <c r="G10" s="2"/>
      <c r="H10" s="2"/>
      <c r="I10" s="2"/>
      <c r="J10" s="1"/>
    </row>
    <row r="11" spans="2:17" x14ac:dyDescent="0.25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7" x14ac:dyDescent="0.25">
      <c r="B12" s="39" t="s">
        <v>25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2:17" x14ac:dyDescent="0.25">
      <c r="B13" s="4"/>
      <c r="C13" s="38" t="s">
        <v>3</v>
      </c>
      <c r="D13" s="38"/>
      <c r="E13" s="38"/>
      <c r="F13" s="38"/>
      <c r="G13" s="39" t="s">
        <v>4</v>
      </c>
      <c r="H13" s="39"/>
      <c r="I13" s="39"/>
      <c r="J13" s="39"/>
      <c r="K13" s="38" t="s">
        <v>5</v>
      </c>
      <c r="L13" s="38"/>
      <c r="M13" s="38"/>
      <c r="N13" s="38"/>
      <c r="O13" s="7" t="s">
        <v>9</v>
      </c>
    </row>
    <row r="14" spans="2:17" x14ac:dyDescent="0.25">
      <c r="B14" s="4"/>
      <c r="C14" s="5" t="s">
        <v>10</v>
      </c>
      <c r="D14" s="5" t="s">
        <v>15</v>
      </c>
      <c r="E14" s="5" t="s">
        <v>16</v>
      </c>
      <c r="F14" s="4" t="s">
        <v>17</v>
      </c>
      <c r="G14" s="5" t="s">
        <v>10</v>
      </c>
      <c r="H14" s="5" t="s">
        <v>15</v>
      </c>
      <c r="I14" s="5" t="s">
        <v>16</v>
      </c>
      <c r="J14" s="4" t="s">
        <v>17</v>
      </c>
      <c r="K14" s="5" t="s">
        <v>10</v>
      </c>
      <c r="L14" s="5" t="s">
        <v>15</v>
      </c>
      <c r="M14" s="5" t="s">
        <v>16</v>
      </c>
      <c r="N14" s="4" t="s">
        <v>17</v>
      </c>
      <c r="O14" s="4"/>
      <c r="P14" s="22"/>
    </row>
    <row r="15" spans="2:17" x14ac:dyDescent="0.25">
      <c r="B15" s="5" t="s">
        <v>6</v>
      </c>
      <c r="C15" s="5">
        <v>300</v>
      </c>
      <c r="D15" s="5">
        <v>5</v>
      </c>
      <c r="E15" s="5">
        <v>6</v>
      </c>
      <c r="F15" s="4">
        <v>37</v>
      </c>
      <c r="G15" s="5">
        <v>297</v>
      </c>
      <c r="H15" s="5">
        <v>8</v>
      </c>
      <c r="I15" s="5">
        <v>12</v>
      </c>
      <c r="J15" s="4">
        <v>54</v>
      </c>
      <c r="K15" s="5">
        <v>288</v>
      </c>
      <c r="L15" s="5">
        <v>5</v>
      </c>
      <c r="M15" s="5">
        <v>1</v>
      </c>
      <c r="N15" s="4">
        <v>46</v>
      </c>
      <c r="O15" s="4">
        <f>SUM(C15:N15)</f>
        <v>1059</v>
      </c>
    </row>
    <row r="16" spans="2:17" x14ac:dyDescent="0.25">
      <c r="B16" s="5" t="s">
        <v>7</v>
      </c>
      <c r="C16" s="4">
        <v>215</v>
      </c>
      <c r="D16" s="4">
        <v>6</v>
      </c>
      <c r="E16" s="4">
        <v>12</v>
      </c>
      <c r="F16" s="4">
        <v>2</v>
      </c>
      <c r="G16" s="4">
        <v>230</v>
      </c>
      <c r="H16" s="4">
        <v>9</v>
      </c>
      <c r="I16" s="4">
        <v>13</v>
      </c>
      <c r="J16" s="4">
        <v>11</v>
      </c>
      <c r="K16" s="4">
        <v>212</v>
      </c>
      <c r="L16" s="4">
        <v>9</v>
      </c>
      <c r="M16" s="4">
        <v>4</v>
      </c>
      <c r="N16" s="4">
        <v>7</v>
      </c>
      <c r="O16" s="4">
        <f>SUM(C16:N16)</f>
        <v>730</v>
      </c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6" x14ac:dyDescent="0.25">
      <c r="B18" s="3"/>
      <c r="C18" s="3"/>
      <c r="D18" s="3"/>
      <c r="E18" s="3"/>
      <c r="F18" s="1"/>
      <c r="G18" s="1"/>
      <c r="H18" s="1"/>
      <c r="I18" s="1"/>
      <c r="J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6" ht="15" customHeight="1" x14ac:dyDescent="0.2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6" x14ac:dyDescent="0.25">
      <c r="B21" s="39" t="s">
        <v>26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2:16" x14ac:dyDescent="0.25">
      <c r="B22" s="4"/>
      <c r="C22" s="38" t="s">
        <v>3</v>
      </c>
      <c r="D22" s="38"/>
      <c r="E22" s="38"/>
      <c r="F22" s="38"/>
      <c r="G22" s="39" t="s">
        <v>4</v>
      </c>
      <c r="H22" s="39"/>
      <c r="I22" s="39"/>
      <c r="J22" s="39"/>
      <c r="K22" s="38" t="s">
        <v>5</v>
      </c>
      <c r="L22" s="38"/>
      <c r="M22" s="38"/>
      <c r="N22" s="38"/>
      <c r="O22" s="6" t="s">
        <v>9</v>
      </c>
    </row>
    <row r="23" spans="2:16" x14ac:dyDescent="0.25">
      <c r="B23" s="4"/>
      <c r="C23" s="5" t="s">
        <v>10</v>
      </c>
      <c r="D23" s="5" t="s">
        <v>15</v>
      </c>
      <c r="E23" s="5" t="s">
        <v>16</v>
      </c>
      <c r="F23" s="4" t="s">
        <v>17</v>
      </c>
      <c r="G23" s="5" t="s">
        <v>10</v>
      </c>
      <c r="H23" s="5" t="s">
        <v>15</v>
      </c>
      <c r="I23" s="5" t="s">
        <v>16</v>
      </c>
      <c r="J23" s="4" t="s">
        <v>17</v>
      </c>
      <c r="K23" s="5" t="s">
        <v>10</v>
      </c>
      <c r="L23" s="5" t="s">
        <v>15</v>
      </c>
      <c r="M23" s="5" t="s">
        <v>16</v>
      </c>
      <c r="N23" s="4" t="s">
        <v>17</v>
      </c>
      <c r="O23" s="4"/>
      <c r="P23" s="22"/>
    </row>
    <row r="24" spans="2:16" x14ac:dyDescent="0.25">
      <c r="B24" s="5" t="s">
        <v>6</v>
      </c>
      <c r="C24" s="5">
        <v>231</v>
      </c>
      <c r="D24" s="5">
        <v>2</v>
      </c>
      <c r="E24" s="5">
        <v>8</v>
      </c>
      <c r="F24" s="4">
        <v>44</v>
      </c>
      <c r="G24" s="5">
        <v>357</v>
      </c>
      <c r="H24" s="5">
        <v>8</v>
      </c>
      <c r="I24" s="5">
        <v>12</v>
      </c>
      <c r="J24" s="4">
        <v>54</v>
      </c>
      <c r="K24" s="5">
        <v>366</v>
      </c>
      <c r="L24" s="5">
        <v>6</v>
      </c>
      <c r="M24" s="5">
        <v>8</v>
      </c>
      <c r="N24" s="4">
        <v>34</v>
      </c>
      <c r="O24" s="4">
        <f>SUM(C24:N24)</f>
        <v>1130</v>
      </c>
    </row>
    <row r="25" spans="2:16" x14ac:dyDescent="0.25">
      <c r="B25" s="5" t="s">
        <v>7</v>
      </c>
      <c r="C25" s="4">
        <v>228</v>
      </c>
      <c r="D25" s="4">
        <v>2</v>
      </c>
      <c r="E25" s="4">
        <v>21</v>
      </c>
      <c r="F25" s="4">
        <v>5</v>
      </c>
      <c r="G25" s="4">
        <v>277</v>
      </c>
      <c r="H25" s="4">
        <v>3</v>
      </c>
      <c r="I25" s="4">
        <v>19</v>
      </c>
      <c r="J25" s="4">
        <v>4</v>
      </c>
      <c r="K25" s="4">
        <v>183</v>
      </c>
      <c r="L25" s="4">
        <v>0</v>
      </c>
      <c r="M25" s="4">
        <v>35</v>
      </c>
      <c r="N25" s="4">
        <v>6</v>
      </c>
      <c r="O25" s="4">
        <f>SUM(C25:N25)</f>
        <v>783</v>
      </c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6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6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</sheetData>
  <mergeCells count="13">
    <mergeCell ref="B3:O3"/>
    <mergeCell ref="B12:O12"/>
    <mergeCell ref="B21:O21"/>
    <mergeCell ref="B9:I9"/>
    <mergeCell ref="C4:F4"/>
    <mergeCell ref="G4:J4"/>
    <mergeCell ref="C22:F22"/>
    <mergeCell ref="G22:J22"/>
    <mergeCell ref="K22:N22"/>
    <mergeCell ref="K4:N4"/>
    <mergeCell ref="C13:F13"/>
    <mergeCell ref="G13:J13"/>
    <mergeCell ref="K13:N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108B-2FF9-440E-B4C4-7E3D0CC15A84}">
  <dimension ref="A1:O25"/>
  <sheetViews>
    <sheetView topLeftCell="A10" workbookViewId="0">
      <selection activeCell="Q14" sqref="Q14"/>
    </sheetView>
  </sheetViews>
  <sheetFormatPr baseColWidth="10" defaultRowHeight="15" x14ac:dyDescent="0.25"/>
  <cols>
    <col min="1" max="1" width="24.28515625" bestFit="1" customWidth="1"/>
    <col min="12" max="12" width="24.28515625" bestFit="1" customWidth="1"/>
    <col min="13" max="13" width="15.5703125" customWidth="1"/>
  </cols>
  <sheetData>
    <row r="1" spans="1:15" ht="15" customHeight="1" x14ac:dyDescent="0.25">
      <c r="B1" s="39" t="s">
        <v>25</v>
      </c>
      <c r="C1" s="39"/>
      <c r="D1" s="39"/>
      <c r="E1" s="39"/>
      <c r="F1" s="39"/>
      <c r="G1" s="39"/>
      <c r="H1" s="39"/>
      <c r="I1" s="39"/>
      <c r="J1" s="39"/>
    </row>
    <row r="2" spans="1:15" x14ac:dyDescent="0.25">
      <c r="B2" s="41" t="s">
        <v>75</v>
      </c>
      <c r="C2" s="41"/>
      <c r="D2" s="41"/>
      <c r="E2" s="41"/>
      <c r="F2" s="41"/>
      <c r="G2" s="42" t="s">
        <v>41</v>
      </c>
      <c r="H2" s="42"/>
      <c r="I2" s="42"/>
      <c r="J2" s="43" t="s">
        <v>46</v>
      </c>
    </row>
    <row r="3" spans="1:15" x14ac:dyDescent="0.25">
      <c r="A3" s="1"/>
      <c r="B3" s="4" t="s">
        <v>21</v>
      </c>
      <c r="C3" s="4" t="s">
        <v>22</v>
      </c>
      <c r="D3" s="4" t="s">
        <v>23</v>
      </c>
      <c r="E3" s="4" t="s">
        <v>24</v>
      </c>
      <c r="F3" s="14" t="s">
        <v>20</v>
      </c>
      <c r="G3" s="4" t="s">
        <v>30</v>
      </c>
      <c r="H3" s="4" t="s">
        <v>31</v>
      </c>
      <c r="I3" s="14" t="s">
        <v>32</v>
      </c>
      <c r="J3" s="44"/>
      <c r="K3" s="1"/>
      <c r="M3" s="1"/>
      <c r="N3" s="1"/>
    </row>
    <row r="4" spans="1:15" x14ac:dyDescent="0.25">
      <c r="A4" s="4" t="s">
        <v>33</v>
      </c>
      <c r="B4" s="9" t="s">
        <v>27</v>
      </c>
      <c r="C4" s="9" t="s">
        <v>28</v>
      </c>
      <c r="D4" s="9" t="s">
        <v>29</v>
      </c>
      <c r="E4" s="9" t="s">
        <v>27</v>
      </c>
      <c r="F4" s="15" t="s">
        <v>40</v>
      </c>
      <c r="G4" s="20">
        <v>37.5</v>
      </c>
      <c r="H4" s="20">
        <v>55.08</v>
      </c>
      <c r="I4" s="20">
        <v>66.36</v>
      </c>
      <c r="J4" s="14" t="s">
        <v>80</v>
      </c>
      <c r="K4" s="1"/>
      <c r="M4" s="39" t="s">
        <v>79</v>
      </c>
      <c r="N4" s="39"/>
      <c r="O4" s="39"/>
    </row>
    <row r="5" spans="1:15" x14ac:dyDescent="0.25">
      <c r="A5" s="4" t="s">
        <v>34</v>
      </c>
      <c r="B5" s="9" t="s">
        <v>36</v>
      </c>
      <c r="C5" s="9" t="s">
        <v>37</v>
      </c>
      <c r="D5" s="9" t="s">
        <v>38</v>
      </c>
      <c r="E5" s="9" t="s">
        <v>39</v>
      </c>
      <c r="F5" s="15" t="s">
        <v>40</v>
      </c>
      <c r="G5" s="21">
        <v>43.25</v>
      </c>
      <c r="H5" s="21">
        <v>64.5</v>
      </c>
      <c r="I5" s="21">
        <v>71.3</v>
      </c>
      <c r="J5" s="14" t="s">
        <v>80</v>
      </c>
      <c r="K5" s="10"/>
      <c r="L5" s="16" t="s">
        <v>78</v>
      </c>
      <c r="M5" s="4" t="s">
        <v>33</v>
      </c>
      <c r="N5" s="9" t="s">
        <v>34</v>
      </c>
      <c r="O5" s="16" t="s">
        <v>35</v>
      </c>
    </row>
    <row r="6" spans="1:15" x14ac:dyDescent="0.25">
      <c r="A6" s="4" t="s">
        <v>35</v>
      </c>
      <c r="B6" s="17" t="s">
        <v>42</v>
      </c>
      <c r="C6" s="17" t="s">
        <v>43</v>
      </c>
      <c r="D6" s="17" t="s">
        <v>44</v>
      </c>
      <c r="E6" s="17" t="s">
        <v>45</v>
      </c>
      <c r="F6" s="15" t="s">
        <v>40</v>
      </c>
      <c r="G6" s="21">
        <v>36.25</v>
      </c>
      <c r="H6" s="21">
        <v>56.25</v>
      </c>
      <c r="I6" s="21">
        <v>69.86</v>
      </c>
      <c r="J6" s="14" t="s">
        <v>80</v>
      </c>
      <c r="K6" s="10"/>
      <c r="L6" s="4" t="s">
        <v>18</v>
      </c>
      <c r="M6" s="9">
        <v>7467</v>
      </c>
      <c r="N6" s="24">
        <v>7647</v>
      </c>
      <c r="O6" s="4">
        <v>7449</v>
      </c>
    </row>
    <row r="7" spans="1:15" ht="15" customHeight="1" x14ac:dyDescent="0.25">
      <c r="B7" s="10"/>
      <c r="C7" s="10"/>
      <c r="D7" s="10"/>
      <c r="E7" s="10"/>
      <c r="F7" s="10"/>
      <c r="G7" s="27"/>
      <c r="H7" s="28"/>
      <c r="I7" s="28"/>
      <c r="J7" s="10"/>
      <c r="K7" s="10"/>
      <c r="L7" s="4" t="s">
        <v>8</v>
      </c>
      <c r="M7" s="9">
        <v>6297</v>
      </c>
      <c r="N7" s="9">
        <v>6525</v>
      </c>
      <c r="O7" s="4">
        <v>6871</v>
      </c>
    </row>
    <row r="8" spans="1:15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4" t="s">
        <v>19</v>
      </c>
      <c r="M8" s="9">
        <v>7114</v>
      </c>
      <c r="N8" s="9">
        <v>7780</v>
      </c>
      <c r="O8" s="4">
        <v>7505</v>
      </c>
    </row>
    <row r="9" spans="1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B10" s="39" t="s">
        <v>0</v>
      </c>
      <c r="C10" s="39"/>
      <c r="D10" s="39"/>
      <c r="E10" s="39"/>
      <c r="F10" s="39"/>
      <c r="G10" s="39"/>
      <c r="H10" s="39"/>
      <c r="I10" s="39"/>
      <c r="J10" s="39"/>
      <c r="K10" s="1"/>
      <c r="L10" s="1"/>
      <c r="M10" s="1"/>
      <c r="N10" s="1"/>
    </row>
    <row r="11" spans="1:15" x14ac:dyDescent="0.25">
      <c r="B11" s="41" t="s">
        <v>75</v>
      </c>
      <c r="C11" s="41"/>
      <c r="D11" s="41"/>
      <c r="E11" s="41"/>
      <c r="F11" s="41"/>
      <c r="G11" s="42" t="s">
        <v>41</v>
      </c>
      <c r="H11" s="42"/>
      <c r="I11" s="42"/>
      <c r="J11" s="43" t="s">
        <v>46</v>
      </c>
      <c r="K11" s="1"/>
      <c r="L11" s="1"/>
      <c r="M11" s="1"/>
      <c r="N11" s="1"/>
    </row>
    <row r="12" spans="1:15" x14ac:dyDescent="0.25">
      <c r="A12" s="1"/>
      <c r="B12" s="4" t="s">
        <v>21</v>
      </c>
      <c r="C12" s="4" t="s">
        <v>22</v>
      </c>
      <c r="D12" s="4" t="s">
        <v>23</v>
      </c>
      <c r="E12" s="4" t="s">
        <v>24</v>
      </c>
      <c r="F12" s="14" t="s">
        <v>20</v>
      </c>
      <c r="G12" s="4" t="s">
        <v>30</v>
      </c>
      <c r="H12" s="4" t="s">
        <v>31</v>
      </c>
      <c r="I12" s="14" t="s">
        <v>32</v>
      </c>
      <c r="J12" s="44"/>
      <c r="K12" s="1"/>
      <c r="L12" s="1"/>
      <c r="M12" s="1"/>
      <c r="N12" s="1"/>
    </row>
    <row r="13" spans="1:15" x14ac:dyDescent="0.25">
      <c r="A13" s="4" t="s">
        <v>33</v>
      </c>
      <c r="B13" s="9" t="s">
        <v>48</v>
      </c>
      <c r="C13" s="9" t="s">
        <v>49</v>
      </c>
      <c r="D13" s="9" t="s">
        <v>50</v>
      </c>
      <c r="E13" s="9" t="s">
        <v>51</v>
      </c>
      <c r="F13" s="15" t="s">
        <v>47</v>
      </c>
      <c r="G13" s="20">
        <v>40.75</v>
      </c>
      <c r="H13" s="20">
        <v>53.75</v>
      </c>
      <c r="I13" s="20">
        <v>61.5</v>
      </c>
      <c r="J13" s="14" t="s">
        <v>80</v>
      </c>
      <c r="K13" s="1"/>
      <c r="L13" s="1"/>
      <c r="M13" s="1"/>
      <c r="N13" s="1"/>
    </row>
    <row r="14" spans="1:15" x14ac:dyDescent="0.25">
      <c r="A14" s="4" t="s">
        <v>34</v>
      </c>
      <c r="B14" s="9" t="s">
        <v>52</v>
      </c>
      <c r="C14" s="9" t="s">
        <v>53</v>
      </c>
      <c r="D14" s="9" t="s">
        <v>54</v>
      </c>
      <c r="E14" s="9" t="s">
        <v>55</v>
      </c>
      <c r="F14" s="15" t="s">
        <v>47</v>
      </c>
      <c r="G14" s="21">
        <v>37.5</v>
      </c>
      <c r="H14" s="21">
        <v>56.5</v>
      </c>
      <c r="I14" s="21">
        <v>67.5</v>
      </c>
      <c r="J14" s="14" t="s">
        <v>80</v>
      </c>
      <c r="K14" s="1"/>
      <c r="L14" s="1"/>
      <c r="M14" s="1"/>
      <c r="N14" s="1"/>
    </row>
    <row r="15" spans="1:15" x14ac:dyDescent="0.25">
      <c r="A15" s="4" t="s">
        <v>35</v>
      </c>
      <c r="B15" s="17" t="s">
        <v>56</v>
      </c>
      <c r="C15" s="17" t="s">
        <v>57</v>
      </c>
      <c r="D15" s="17" t="s">
        <v>58</v>
      </c>
      <c r="E15" s="17" t="s">
        <v>59</v>
      </c>
      <c r="F15" s="15" t="s">
        <v>60</v>
      </c>
      <c r="G15" s="21">
        <v>29</v>
      </c>
      <c r="H15" s="21">
        <v>56.25</v>
      </c>
      <c r="I15" s="21">
        <v>69.86</v>
      </c>
      <c r="J15" s="14" t="s">
        <v>80</v>
      </c>
    </row>
    <row r="16" spans="1:15" x14ac:dyDescent="0.25">
      <c r="G16" s="27"/>
      <c r="H16" s="28"/>
      <c r="I16" s="28"/>
    </row>
    <row r="17" spans="1:10" x14ac:dyDescent="0.25">
      <c r="A17" s="10"/>
    </row>
    <row r="18" spans="1:10" x14ac:dyDescent="0.25">
      <c r="A18" s="10"/>
    </row>
    <row r="19" spans="1:10" x14ac:dyDescent="0.25">
      <c r="B19" s="39" t="s">
        <v>26</v>
      </c>
      <c r="C19" s="39"/>
      <c r="D19" s="39"/>
      <c r="E19" s="39"/>
      <c r="F19" s="39"/>
      <c r="G19" s="39"/>
      <c r="H19" s="39"/>
      <c r="I19" s="39"/>
      <c r="J19" s="39"/>
    </row>
    <row r="20" spans="1:10" x14ac:dyDescent="0.25">
      <c r="B20" s="41" t="s">
        <v>75</v>
      </c>
      <c r="C20" s="41"/>
      <c r="D20" s="41"/>
      <c r="E20" s="41"/>
      <c r="F20" s="41"/>
      <c r="G20" s="42" t="s">
        <v>41</v>
      </c>
      <c r="H20" s="42"/>
      <c r="I20" s="42"/>
      <c r="J20" s="43" t="s">
        <v>46</v>
      </c>
    </row>
    <row r="21" spans="1:10" x14ac:dyDescent="0.25">
      <c r="A21" s="1"/>
      <c r="B21" s="4" t="s">
        <v>21</v>
      </c>
      <c r="C21" s="4" t="s">
        <v>22</v>
      </c>
      <c r="D21" s="4" t="s">
        <v>23</v>
      </c>
      <c r="E21" s="4" t="s">
        <v>24</v>
      </c>
      <c r="F21" s="14" t="s">
        <v>20</v>
      </c>
      <c r="G21" s="4" t="s">
        <v>30</v>
      </c>
      <c r="H21" s="4" t="s">
        <v>31</v>
      </c>
      <c r="I21" s="14" t="s">
        <v>32</v>
      </c>
      <c r="J21" s="44"/>
    </row>
    <row r="22" spans="1:10" x14ac:dyDescent="0.25">
      <c r="A22" s="4" t="s">
        <v>33</v>
      </c>
      <c r="B22" s="9" t="s">
        <v>61</v>
      </c>
      <c r="C22" s="9" t="s">
        <v>62</v>
      </c>
      <c r="D22" s="9" t="s">
        <v>63</v>
      </c>
      <c r="E22" s="9" t="s">
        <v>64</v>
      </c>
      <c r="F22" s="15" t="s">
        <v>69</v>
      </c>
      <c r="G22" s="20">
        <v>35.25</v>
      </c>
      <c r="H22" s="20">
        <v>49</v>
      </c>
      <c r="I22" s="20">
        <v>55.88</v>
      </c>
      <c r="J22" s="14" t="s">
        <v>80</v>
      </c>
    </row>
    <row r="23" spans="1:10" x14ac:dyDescent="0.25">
      <c r="A23" s="4" t="s">
        <v>34</v>
      </c>
      <c r="B23" s="9" t="s">
        <v>65</v>
      </c>
      <c r="C23" s="9" t="s">
        <v>66</v>
      </c>
      <c r="D23" s="9" t="s">
        <v>67</v>
      </c>
      <c r="E23" s="9" t="s">
        <v>68</v>
      </c>
      <c r="F23" s="15" t="s">
        <v>40</v>
      </c>
      <c r="G23" s="21">
        <v>48.5</v>
      </c>
      <c r="H23" s="21">
        <v>61.25</v>
      </c>
      <c r="I23" s="21">
        <v>70</v>
      </c>
      <c r="J23" s="14" t="s">
        <v>80</v>
      </c>
    </row>
    <row r="24" spans="1:10" x14ac:dyDescent="0.25">
      <c r="A24" s="4" t="s">
        <v>35</v>
      </c>
      <c r="B24" s="17" t="s">
        <v>70</v>
      </c>
      <c r="C24" s="17" t="s">
        <v>71</v>
      </c>
      <c r="D24" s="17" t="s">
        <v>72</v>
      </c>
      <c r="E24" s="17" t="s">
        <v>73</v>
      </c>
      <c r="F24" s="15" t="s">
        <v>74</v>
      </c>
      <c r="G24" s="21">
        <v>38.5</v>
      </c>
      <c r="H24" s="21">
        <v>53</v>
      </c>
      <c r="I24" s="21">
        <v>61.5</v>
      </c>
      <c r="J24" s="14" t="s">
        <v>80</v>
      </c>
    </row>
    <row r="25" spans="1:10" x14ac:dyDescent="0.25">
      <c r="G25" s="27"/>
      <c r="H25" s="28"/>
      <c r="I25" s="28"/>
    </row>
  </sheetData>
  <mergeCells count="13">
    <mergeCell ref="B2:F2"/>
    <mergeCell ref="G2:I2"/>
    <mergeCell ref="B1:J1"/>
    <mergeCell ref="M4:O4"/>
    <mergeCell ref="J2:J3"/>
    <mergeCell ref="B10:J10"/>
    <mergeCell ref="B11:F11"/>
    <mergeCell ref="G11:I11"/>
    <mergeCell ref="B19:J19"/>
    <mergeCell ref="B20:F20"/>
    <mergeCell ref="G20:I20"/>
    <mergeCell ref="J11:J12"/>
    <mergeCell ref="J20:J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E80C-3790-4BBB-BC8A-6003CB2C817F}">
  <dimension ref="B1:K20"/>
  <sheetViews>
    <sheetView tabSelected="1" zoomScale="70" zoomScaleNormal="70" workbookViewId="0">
      <selection activeCell="B1" sqref="B1:H1"/>
    </sheetView>
  </sheetViews>
  <sheetFormatPr baseColWidth="10" defaultRowHeight="15" x14ac:dyDescent="0.25"/>
  <cols>
    <col min="2" max="2" width="24.28515625" bestFit="1" customWidth="1"/>
    <col min="3" max="3" width="15.7109375" bestFit="1" customWidth="1"/>
    <col min="4" max="4" width="18.7109375" bestFit="1" customWidth="1"/>
    <col min="5" max="5" width="15.7109375" bestFit="1" customWidth="1"/>
    <col min="6" max="6" width="18.7109375" bestFit="1" customWidth="1"/>
    <col min="7" max="7" width="15.7109375" bestFit="1" customWidth="1"/>
    <col min="8" max="8" width="18.7109375" bestFit="1" customWidth="1"/>
    <col min="9" max="9" width="12.42578125" bestFit="1" customWidth="1"/>
  </cols>
  <sheetData>
    <row r="1" spans="2:11" x14ac:dyDescent="0.25">
      <c r="B1" s="41" t="s">
        <v>76</v>
      </c>
      <c r="C1" s="41"/>
      <c r="D1" s="41"/>
      <c r="E1" s="41"/>
      <c r="F1" s="41"/>
      <c r="G1" s="41"/>
      <c r="H1" s="41"/>
    </row>
    <row r="2" spans="2:11" ht="33.75" customHeight="1" x14ac:dyDescent="0.25">
      <c r="C2" s="47" t="s">
        <v>3</v>
      </c>
      <c r="D2" s="47"/>
      <c r="E2" s="47" t="s">
        <v>4</v>
      </c>
      <c r="F2" s="47"/>
      <c r="G2" s="47" t="s">
        <v>5</v>
      </c>
      <c r="H2" s="47"/>
      <c r="I2" s="45"/>
      <c r="J2" s="46"/>
      <c r="K2" s="46"/>
    </row>
    <row r="3" spans="2:11" x14ac:dyDescent="0.25">
      <c r="C3" s="8" t="s">
        <v>6</v>
      </c>
      <c r="D3" s="8" t="s">
        <v>7</v>
      </c>
      <c r="E3" s="8" t="s">
        <v>6</v>
      </c>
      <c r="F3" s="8" t="s">
        <v>7</v>
      </c>
      <c r="G3" s="8" t="s">
        <v>6</v>
      </c>
      <c r="H3" s="8" t="s">
        <v>7</v>
      </c>
      <c r="I3" s="18"/>
      <c r="J3" s="19"/>
      <c r="K3" s="19"/>
    </row>
    <row r="4" spans="2:11" x14ac:dyDescent="0.25">
      <c r="B4" s="4" t="s">
        <v>0</v>
      </c>
      <c r="C4" s="4">
        <f>SUM('Tabla de Datos'!C6:F6)</f>
        <v>117</v>
      </c>
      <c r="D4" s="4">
        <f>SUM('Tabla de Datos'!C7:F7)</f>
        <v>97</v>
      </c>
      <c r="E4" s="4">
        <f>SUM('Tabla de Datos'!G6:J6)</f>
        <v>88</v>
      </c>
      <c r="F4" s="4">
        <f>SUM('Tabla de Datos'!G7:J7)</f>
        <v>79</v>
      </c>
      <c r="G4" s="4">
        <f>SUM('Tabla de Datos'!K6:N6)</f>
        <v>99</v>
      </c>
      <c r="H4" s="4">
        <f>SUM('Tabla de Datos'!K7:N7)</f>
        <v>86</v>
      </c>
      <c r="I4" s="22"/>
    </row>
    <row r="5" spans="2:11" x14ac:dyDescent="0.25">
      <c r="B5" s="4" t="s">
        <v>1</v>
      </c>
      <c r="C5" s="4">
        <f>SUM('Tabla de Datos'!C15:F15)</f>
        <v>348</v>
      </c>
      <c r="D5" s="4">
        <f>SUM('Tabla de Datos'!C16:F16)</f>
        <v>235</v>
      </c>
      <c r="E5" s="4">
        <f>SUM('Tabla de Datos'!G15:J15)</f>
        <v>371</v>
      </c>
      <c r="F5" s="4">
        <f>SUM('Tabla de Datos'!G16:J16)</f>
        <v>263</v>
      </c>
      <c r="G5" s="4">
        <f>SUM('Tabla de Datos'!K15:N15)</f>
        <v>340</v>
      </c>
      <c r="H5" s="4">
        <f>SUM('Tabla de Datos'!K16:N16)</f>
        <v>232</v>
      </c>
    </row>
    <row r="6" spans="2:11" x14ac:dyDescent="0.25">
      <c r="B6" s="4" t="s">
        <v>2</v>
      </c>
      <c r="C6" s="4">
        <f>SUM('Tabla de Datos'!C24:F24)</f>
        <v>285</v>
      </c>
      <c r="D6" s="4">
        <f>SUM('Tabla de Datos'!C25:F25)</f>
        <v>256</v>
      </c>
      <c r="E6" s="4">
        <f>SUM('Tabla de Datos'!G24:J24)</f>
        <v>431</v>
      </c>
      <c r="F6" s="4">
        <f>SUM('Tabla de Datos'!G25:J25)</f>
        <v>303</v>
      </c>
      <c r="G6" s="4">
        <f>SUM('Tabla de Datos'!K24:N24)</f>
        <v>414</v>
      </c>
      <c r="H6" s="4">
        <f>SUM('Tabla de Datos'!K25:N25)</f>
        <v>224</v>
      </c>
    </row>
    <row r="11" spans="2:11" x14ac:dyDescent="0.25">
      <c r="B11" s="41" t="s">
        <v>77</v>
      </c>
      <c r="C11" s="41"/>
      <c r="D11" s="41"/>
      <c r="E11" s="41"/>
      <c r="F11" s="3"/>
      <c r="G11" s="3"/>
      <c r="H11" s="3"/>
    </row>
    <row r="12" spans="2:11" ht="60" x14ac:dyDescent="0.25">
      <c r="B12" s="4"/>
      <c r="C12" s="23" t="s">
        <v>82</v>
      </c>
      <c r="D12" s="23" t="s">
        <v>81</v>
      </c>
      <c r="E12" s="23" t="s">
        <v>83</v>
      </c>
      <c r="F12" s="2"/>
      <c r="G12" s="1"/>
      <c r="H12" s="1"/>
    </row>
    <row r="13" spans="2:11" x14ac:dyDescent="0.25">
      <c r="B13" s="4" t="s">
        <v>25</v>
      </c>
      <c r="C13" s="4">
        <f>AVERAGE('Jetson Nano'!M6:O6)</f>
        <v>7521</v>
      </c>
      <c r="D13" s="25">
        <f>AVERAGE('Jetson Nano'!G4:I6)</f>
        <v>55.594444444444449</v>
      </c>
      <c r="E13" s="4">
        <v>99</v>
      </c>
      <c r="F13" s="1"/>
      <c r="G13" s="1"/>
      <c r="H13" s="1"/>
    </row>
    <row r="14" spans="2:11" x14ac:dyDescent="0.25">
      <c r="B14" s="4" t="s">
        <v>0</v>
      </c>
      <c r="C14" s="26">
        <f>AVERAGE('Jetson Nano'!M7:O7)</f>
        <v>6564.333333333333</v>
      </c>
      <c r="D14" s="25">
        <f>AVERAGE('Jetson Nano'!G13:I15)</f>
        <v>52.512222222222221</v>
      </c>
      <c r="E14" s="4">
        <v>99</v>
      </c>
      <c r="F14" s="1"/>
      <c r="G14" s="1"/>
      <c r="H14" s="1"/>
    </row>
    <row r="15" spans="2:11" x14ac:dyDescent="0.25">
      <c r="B15" s="4" t="s">
        <v>26</v>
      </c>
      <c r="C15" s="26">
        <f>AVERAGE('Jetson Nano'!M8:O8)</f>
        <v>7466.333333333333</v>
      </c>
      <c r="D15" s="25">
        <f>AVERAGE('Jetson Nano'!G22:I24)</f>
        <v>52.542222222222222</v>
      </c>
      <c r="E15" s="4">
        <v>99</v>
      </c>
      <c r="F15" s="1"/>
      <c r="G15" s="1"/>
      <c r="H15" s="1"/>
    </row>
    <row r="16" spans="2:11" x14ac:dyDescent="0.25">
      <c r="F16" s="1"/>
      <c r="G16" s="1"/>
      <c r="H16" s="1"/>
    </row>
    <row r="17" spans="2:3" x14ac:dyDescent="0.25">
      <c r="B17" s="41" t="s">
        <v>81</v>
      </c>
      <c r="C17" s="41"/>
    </row>
    <row r="18" spans="2:3" x14ac:dyDescent="0.25">
      <c r="B18" s="4" t="s">
        <v>30</v>
      </c>
      <c r="C18" s="25">
        <f>AVERAGE('Jetson Nano'!G4:G6,'Jetson Nano'!G13:G15,'Jetson Nano'!G22:G24)</f>
        <v>38.5</v>
      </c>
    </row>
    <row r="19" spans="2:3" x14ac:dyDescent="0.25">
      <c r="B19" s="4" t="s">
        <v>31</v>
      </c>
      <c r="C19" s="25">
        <f>AVERAGE('Jetson Nano'!H13:H15,'Jetson Nano'!H4:H6,'Jetson Nano'!H22:H24)</f>
        <v>56.175555555555555</v>
      </c>
    </row>
    <row r="20" spans="2:3" x14ac:dyDescent="0.25">
      <c r="B20" s="4" t="s">
        <v>32</v>
      </c>
      <c r="C20" s="25">
        <f>AVERAGE('Jetson Nano'!I4:I6,'Jetson Nano'!I13:I15,'Jetson Nano'!I22:I24)</f>
        <v>65.973333333333329</v>
      </c>
    </row>
  </sheetData>
  <mergeCells count="7">
    <mergeCell ref="I2:K2"/>
    <mergeCell ref="B1:H1"/>
    <mergeCell ref="B17:C17"/>
    <mergeCell ref="B11:E1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4486-F7F6-40E6-873A-84C71F44DEE7}">
  <dimension ref="B5:K35"/>
  <sheetViews>
    <sheetView topLeftCell="A4" workbookViewId="0">
      <selection activeCell="K13" sqref="K13"/>
    </sheetView>
  </sheetViews>
  <sheetFormatPr baseColWidth="10" defaultRowHeight="15" x14ac:dyDescent="0.25"/>
  <cols>
    <col min="10" max="10" width="3.42578125" bestFit="1" customWidth="1"/>
    <col min="11" max="11" width="35.7109375" bestFit="1" customWidth="1"/>
  </cols>
  <sheetData>
    <row r="5" spans="4:11" x14ac:dyDescent="0.25">
      <c r="G5" s="41" t="s">
        <v>93</v>
      </c>
      <c r="H5" s="41"/>
    </row>
    <row r="6" spans="4:11" ht="15.75" thickBot="1" x14ac:dyDescent="0.3">
      <c r="G6" s="36" t="s">
        <v>85</v>
      </c>
      <c r="H6" s="36" t="s">
        <v>84</v>
      </c>
      <c r="J6" s="23" t="s">
        <v>97</v>
      </c>
      <c r="K6" s="4" t="s">
        <v>98</v>
      </c>
    </row>
    <row r="7" spans="4:11" ht="15" customHeight="1" x14ac:dyDescent="0.25">
      <c r="D7" s="48" t="s">
        <v>6</v>
      </c>
      <c r="E7" s="52" t="s">
        <v>88</v>
      </c>
      <c r="F7" s="35" t="s">
        <v>85</v>
      </c>
      <c r="G7" s="34">
        <v>9</v>
      </c>
      <c r="H7" s="33">
        <v>0</v>
      </c>
      <c r="J7" s="23" t="s">
        <v>96</v>
      </c>
      <c r="K7" s="4" t="s">
        <v>99</v>
      </c>
    </row>
    <row r="8" spans="4:11" ht="15.75" thickBot="1" x14ac:dyDescent="0.3">
      <c r="D8" s="49"/>
      <c r="E8" s="53"/>
      <c r="F8" s="31" t="s">
        <v>84</v>
      </c>
      <c r="G8" s="30">
        <v>42</v>
      </c>
      <c r="H8" s="29">
        <v>262</v>
      </c>
      <c r="J8" s="23" t="s">
        <v>95</v>
      </c>
      <c r="K8" s="4" t="s">
        <v>100</v>
      </c>
    </row>
    <row r="9" spans="4:11" x14ac:dyDescent="0.25">
      <c r="D9" s="49"/>
      <c r="E9" s="52" t="s">
        <v>87</v>
      </c>
      <c r="F9" s="35" t="s">
        <v>85</v>
      </c>
      <c r="G9" s="34">
        <v>42</v>
      </c>
      <c r="H9" s="33">
        <v>47</v>
      </c>
      <c r="J9" s="23" t="s">
        <v>94</v>
      </c>
      <c r="K9" s="4" t="s">
        <v>101</v>
      </c>
    </row>
    <row r="10" spans="4:11" ht="15.75" thickBot="1" x14ac:dyDescent="0.3">
      <c r="D10" s="49"/>
      <c r="E10" s="53"/>
      <c r="F10" s="31" t="s">
        <v>84</v>
      </c>
      <c r="G10" s="30">
        <v>394</v>
      </c>
      <c r="H10" s="29">
        <v>736</v>
      </c>
    </row>
    <row r="11" spans="4:11" x14ac:dyDescent="0.25">
      <c r="D11" s="49"/>
      <c r="E11" s="52" t="s">
        <v>86</v>
      </c>
      <c r="F11" s="35" t="s">
        <v>85</v>
      </c>
      <c r="G11" s="34">
        <v>28</v>
      </c>
      <c r="H11" s="33">
        <v>16</v>
      </c>
    </row>
    <row r="12" spans="4:11" ht="15.75" thickBot="1" x14ac:dyDescent="0.3">
      <c r="D12" s="50"/>
      <c r="E12" s="53"/>
      <c r="F12" s="31" t="s">
        <v>84</v>
      </c>
      <c r="G12" s="30">
        <v>345</v>
      </c>
      <c r="H12" s="29">
        <v>714</v>
      </c>
    </row>
    <row r="17" spans="2:9" x14ac:dyDescent="0.25">
      <c r="E17" s="4" t="s">
        <v>92</v>
      </c>
      <c r="F17" s="4" t="s">
        <v>91</v>
      </c>
      <c r="G17" s="4" t="s">
        <v>90</v>
      </c>
      <c r="H17" s="4" t="s">
        <v>89</v>
      </c>
    </row>
    <row r="18" spans="2:9" x14ac:dyDescent="0.25">
      <c r="D18" s="32" t="s">
        <v>88</v>
      </c>
      <c r="E18" s="4">
        <f>(H8+G7)/(SUM(G7:H8))</f>
        <v>0.86581469648562304</v>
      </c>
      <c r="F18" s="4">
        <f>H8/(H8+H7)</f>
        <v>1</v>
      </c>
      <c r="G18" s="4">
        <f>H8/(H8+G8)</f>
        <v>0.86184210526315785</v>
      </c>
      <c r="H18" s="4">
        <f>2*(F18*G18)/(F18+G18)</f>
        <v>0.92579505300353349</v>
      </c>
    </row>
    <row r="19" spans="2:9" x14ac:dyDescent="0.25">
      <c r="D19" s="32" t="s">
        <v>87</v>
      </c>
      <c r="E19" s="4">
        <f>(H10+G9)/(SUM(G9:H10))</f>
        <v>0.638228055783429</v>
      </c>
      <c r="F19" s="4">
        <f>H10/(H10+H9)</f>
        <v>0.9399744572158365</v>
      </c>
      <c r="G19" s="4">
        <f>H10/(H10+G10)</f>
        <v>0.65132743362831858</v>
      </c>
      <c r="H19" s="4">
        <f>2*(F19*G19)/(F19+G19)</f>
        <v>0.76947203345530579</v>
      </c>
    </row>
    <row r="20" spans="2:9" x14ac:dyDescent="0.25">
      <c r="D20" s="32" t="s">
        <v>86</v>
      </c>
      <c r="E20" s="4">
        <f>(H12+G11)/(SUM(G11:H12))</f>
        <v>0.67271078875793289</v>
      </c>
      <c r="F20" s="4">
        <f>H12/(H12+H11)</f>
        <v>0.9780821917808219</v>
      </c>
      <c r="G20" s="4">
        <f>H12/(H12+G12)</f>
        <v>0.67422096317280455</v>
      </c>
      <c r="H20" s="4">
        <f>2*(F20*G20)/(F20+G20)</f>
        <v>0.79821129122414758</v>
      </c>
    </row>
    <row r="28" spans="2:9" x14ac:dyDescent="0.25">
      <c r="B28" s="1"/>
      <c r="C28" s="1"/>
      <c r="D28" s="1"/>
      <c r="E28" s="46"/>
      <c r="F28" s="46"/>
      <c r="G28" s="46"/>
      <c r="H28" s="46"/>
      <c r="I28" s="46"/>
    </row>
    <row r="29" spans="2:9" x14ac:dyDescent="0.25">
      <c r="B29" s="1"/>
      <c r="C29" s="1"/>
      <c r="D29" s="1"/>
      <c r="E29" s="37"/>
      <c r="F29" s="37"/>
      <c r="G29" s="46"/>
      <c r="H29" s="46"/>
      <c r="I29" s="46"/>
    </row>
    <row r="30" spans="2:9" ht="15" customHeight="1" x14ac:dyDescent="0.25">
      <c r="B30" s="51"/>
      <c r="C30" s="40"/>
      <c r="D30" s="1"/>
      <c r="E30" s="37"/>
      <c r="F30" s="37"/>
      <c r="G30" s="46"/>
      <c r="H30" s="46"/>
      <c r="I30" s="46"/>
    </row>
    <row r="31" spans="2:9" x14ac:dyDescent="0.25">
      <c r="B31" s="51"/>
      <c r="C31" s="40"/>
      <c r="D31" s="1"/>
      <c r="E31" s="37"/>
      <c r="F31" s="37"/>
      <c r="G31" s="46"/>
      <c r="H31" s="46"/>
      <c r="I31" s="46"/>
    </row>
    <row r="32" spans="2:9" x14ac:dyDescent="0.25">
      <c r="B32" s="51"/>
      <c r="C32" s="40"/>
      <c r="D32" s="1"/>
      <c r="E32" s="37"/>
      <c r="F32" s="37"/>
      <c r="G32" s="46"/>
      <c r="H32" s="46"/>
      <c r="I32" s="46"/>
    </row>
    <row r="33" spans="2:9" x14ac:dyDescent="0.25">
      <c r="B33" s="51"/>
      <c r="C33" s="40"/>
      <c r="D33" s="1"/>
      <c r="E33" s="37"/>
      <c r="F33" s="37"/>
      <c r="G33" s="46"/>
      <c r="H33" s="46"/>
      <c r="I33" s="46"/>
    </row>
    <row r="34" spans="2:9" x14ac:dyDescent="0.25">
      <c r="B34" s="51"/>
      <c r="C34" s="40"/>
      <c r="D34" s="1"/>
      <c r="E34" s="37"/>
      <c r="F34" s="37"/>
      <c r="G34" s="46"/>
      <c r="H34" s="46"/>
      <c r="I34" s="46"/>
    </row>
    <row r="35" spans="2:9" x14ac:dyDescent="0.25">
      <c r="B35" s="51"/>
      <c r="C35" s="40"/>
      <c r="D35" s="1"/>
      <c r="E35" s="37"/>
      <c r="F35" s="37"/>
      <c r="G35" s="46"/>
      <c r="H35" s="46"/>
      <c r="I35" s="46"/>
    </row>
  </sheetData>
  <mergeCells count="22">
    <mergeCell ref="H34:H35"/>
    <mergeCell ref="I34:I35"/>
    <mergeCell ref="E28:F28"/>
    <mergeCell ref="G28:G29"/>
    <mergeCell ref="G5:H5"/>
    <mergeCell ref="G32:G33"/>
    <mergeCell ref="H32:H33"/>
    <mergeCell ref="I32:I33"/>
    <mergeCell ref="E7:E8"/>
    <mergeCell ref="E9:E10"/>
    <mergeCell ref="E11:E12"/>
    <mergeCell ref="B30:B35"/>
    <mergeCell ref="C30:C31"/>
    <mergeCell ref="C32:C33"/>
    <mergeCell ref="C34:C35"/>
    <mergeCell ref="G30:G31"/>
    <mergeCell ref="G34:G35"/>
    <mergeCell ref="D7:D12"/>
    <mergeCell ref="I28:I29"/>
    <mergeCell ref="H28:H29"/>
    <mergeCell ref="H30:H31"/>
    <mergeCell ref="I30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 Datos</vt:lpstr>
      <vt:lpstr>Jetson Nano</vt:lpstr>
      <vt:lpstr>Resultados</vt:lpstr>
      <vt:lpstr>Matriz de 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♠♣♦sbb♥♦♣ _</dc:creator>
  <cp:lastModifiedBy>_ ♠♣♦sbb♥♦♣ _</cp:lastModifiedBy>
  <dcterms:created xsi:type="dcterms:W3CDTF">2020-06-20T03:43:01Z</dcterms:created>
  <dcterms:modified xsi:type="dcterms:W3CDTF">2020-08-20T19:40:20Z</dcterms:modified>
</cp:coreProperties>
</file>