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4" i="1" l="1"/>
  <c r="Q6" i="1"/>
  <c r="L17" i="1" l="1"/>
  <c r="L16" i="1"/>
  <c r="L15" i="1"/>
  <c r="L14" i="1"/>
  <c r="L13" i="1"/>
  <c r="L12" i="1"/>
  <c r="L11" i="1"/>
  <c r="L9" i="1"/>
  <c r="L8" i="1"/>
  <c r="L7" i="1"/>
  <c r="L6" i="1"/>
  <c r="L5" i="1"/>
  <c r="L4" i="1"/>
  <c r="K6" i="1"/>
  <c r="F4" i="1" l="1"/>
  <c r="H4" i="1" s="1"/>
  <c r="N4" i="1"/>
  <c r="P4" i="1"/>
  <c r="R4" i="1"/>
  <c r="F5" i="1"/>
  <c r="H5" i="1"/>
  <c r="K5" i="1"/>
  <c r="N5" i="1"/>
  <c r="P5" i="1"/>
  <c r="F6" i="1"/>
  <c r="H6" i="1" s="1"/>
  <c r="M6" i="1"/>
  <c r="O6" i="1"/>
  <c r="F7" i="1"/>
  <c r="H7" i="1"/>
  <c r="K7" i="1"/>
  <c r="N7" i="1"/>
  <c r="P7" i="1"/>
  <c r="R7" i="1" s="1"/>
  <c r="F8" i="1"/>
  <c r="H8" i="1" s="1"/>
  <c r="K8" i="1"/>
  <c r="O8" i="1"/>
  <c r="Q8" i="1" s="1"/>
  <c r="F9" i="1"/>
  <c r="H9" i="1" s="1"/>
  <c r="K9" i="1"/>
  <c r="O9" i="1"/>
  <c r="Q9" i="1" s="1"/>
  <c r="F10" i="1"/>
  <c r="H10" i="1" s="1"/>
  <c r="K10" i="1"/>
  <c r="L10" i="1"/>
  <c r="O10" i="1"/>
  <c r="Q10" i="1" s="1"/>
  <c r="F11" i="1"/>
  <c r="H11" i="1" s="1"/>
  <c r="M11" i="1" s="1"/>
  <c r="Q11" i="1" s="1"/>
  <c r="K11" i="1"/>
  <c r="O11" i="1"/>
  <c r="F12" i="1"/>
  <c r="H12" i="1"/>
  <c r="K12" i="1"/>
  <c r="O12" i="1"/>
  <c r="Q12" i="1"/>
  <c r="F13" i="1"/>
  <c r="H13" i="1"/>
  <c r="K13" i="1"/>
  <c r="O13" i="1"/>
  <c r="Q13" i="1"/>
  <c r="F14" i="1"/>
  <c r="H14" i="1"/>
  <c r="M14" i="1" s="1"/>
  <c r="Q14" i="1" s="1"/>
  <c r="K14" i="1"/>
  <c r="O14" i="1"/>
  <c r="F15" i="1"/>
  <c r="H15" i="1" s="1"/>
  <c r="K15" i="1"/>
  <c r="O15" i="1"/>
  <c r="Q15" i="1" s="1"/>
  <c r="F16" i="1"/>
  <c r="H16" i="1" s="1"/>
  <c r="K16" i="1"/>
  <c r="O16" i="1"/>
  <c r="Q16" i="1" s="1"/>
  <c r="F17" i="1"/>
  <c r="H17" i="1" s="1"/>
  <c r="K17" i="1"/>
  <c r="O17" i="1"/>
  <c r="Q17" i="1" s="1"/>
  <c r="R18" i="1"/>
  <c r="R5" i="1" l="1"/>
  <c r="Q18" i="1"/>
  <c r="R20" i="1"/>
  <c r="Q20" i="1"/>
  <c r="P19" i="1"/>
  <c r="O19" i="1"/>
</calcChain>
</file>

<file path=xl/sharedStrings.xml><?xml version="1.0" encoding="utf-8"?>
<sst xmlns="http://schemas.openxmlformats.org/spreadsheetml/2006/main" count="97" uniqueCount="34">
  <si>
    <t>№ з/п</t>
  </si>
  <si>
    <t>Марка техніки</t>
  </si>
  <si>
    <t>Кількість</t>
  </si>
  <si>
    <t>Заправка одиниці техніки</t>
  </si>
  <si>
    <t>Необхідно мати при машині</t>
  </si>
  <si>
    <t>запр.</t>
  </si>
  <si>
    <t>л</t>
  </si>
  <si>
    <t>Ємність баків</t>
  </si>
  <si>
    <t>Невистачає до</t>
  </si>
  <si>
    <t>Забезпечується</t>
  </si>
  <si>
    <t>КС-20</t>
  </si>
  <si>
    <t>БС-200</t>
  </si>
  <si>
    <t>Всього при машині з додат. тарою</t>
  </si>
  <si>
    <t>Необхідно всього:</t>
  </si>
  <si>
    <t>Нобхідно додатково</t>
  </si>
  <si>
    <t>Т-72</t>
  </si>
  <si>
    <t>МТ-ЛБ</t>
  </si>
  <si>
    <t>БРДМ-2</t>
  </si>
  <si>
    <t>БМП-1</t>
  </si>
  <si>
    <t>Зил-131</t>
  </si>
  <si>
    <t>ГАЗ-66</t>
  </si>
  <si>
    <t>Урал-4320</t>
  </si>
  <si>
    <t>Камаз-4310</t>
  </si>
  <si>
    <t>АТМЗ-5-4320</t>
  </si>
  <si>
    <t>АЦ-8,5-255Б</t>
  </si>
  <si>
    <t>АТМЗ-5,5-4310</t>
  </si>
  <si>
    <t>ТЗ-8-255Б</t>
  </si>
  <si>
    <t>АЦЗ-4,4-131</t>
  </si>
  <si>
    <t>Краз-255Б</t>
  </si>
  <si>
    <t>-</t>
  </si>
  <si>
    <t>Всього:</t>
  </si>
  <si>
    <t>Наявність тари на складі:</t>
  </si>
  <si>
    <t>Є в наявності на складі</t>
  </si>
  <si>
    <t>Необхідно підвезти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</si>
</sst>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K4" sqref="K4"/>
    </sheetView>
  </sheetViews>
  <sheetFormatPr defaultRowHeight="15" x14ac:dyDescent="0.25"/>
  <cols>
    <col min="1" max="1" width="4" customWidth="1"/>
    <col min="2" max="2" width="13.28515625" customWidth="1"/>
    <col min="3" max="3" width="4.140625" customWidth="1"/>
    <col min="4" max="4" width="6.7109375" customWidth="1"/>
    <col min="5" max="5" width="5.85546875" customWidth="1"/>
    <col min="6" max="6" width="6" customWidth="1"/>
    <col min="7" max="7" width="8.28515625" customWidth="1"/>
    <col min="8" max="8" width="4.42578125" customWidth="1"/>
    <col min="9" max="9" width="7.28515625" customWidth="1"/>
    <col min="10" max="10" width="6.28515625" customWidth="1"/>
    <col min="11" max="11" width="5" customWidth="1"/>
    <col min="12" max="12" width="5.7109375" customWidth="1"/>
    <col min="13" max="13" width="6.140625" customWidth="1"/>
    <col min="14" max="14" width="9" customWidth="1"/>
    <col min="15" max="15" width="8.28515625" customWidth="1"/>
  </cols>
  <sheetData>
    <row r="1" spans="1:21" ht="51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/>
      <c r="G1" s="10" t="s">
        <v>7</v>
      </c>
      <c r="H1" s="10" t="s">
        <v>8</v>
      </c>
      <c r="I1" s="8" t="s">
        <v>9</v>
      </c>
      <c r="J1" s="8"/>
      <c r="K1" s="9" t="s">
        <v>12</v>
      </c>
      <c r="L1" s="9"/>
      <c r="M1" s="9" t="s">
        <v>13</v>
      </c>
      <c r="N1" s="9"/>
      <c r="O1" s="9" t="s">
        <v>32</v>
      </c>
      <c r="P1" s="9"/>
      <c r="Q1" s="8" t="s">
        <v>14</v>
      </c>
      <c r="R1" s="8"/>
    </row>
    <row r="2" spans="1:21" ht="60" customHeight="1" x14ac:dyDescent="0.25">
      <c r="A2" s="9"/>
      <c r="B2" s="9"/>
      <c r="C2" s="10"/>
      <c r="D2" s="10"/>
      <c r="E2" s="5" t="s">
        <v>5</v>
      </c>
      <c r="F2" s="5" t="s">
        <v>6</v>
      </c>
      <c r="G2" s="10"/>
      <c r="H2" s="10"/>
      <c r="I2" s="5" t="s">
        <v>10</v>
      </c>
      <c r="J2" s="5" t="s">
        <v>11</v>
      </c>
      <c r="K2" s="5" t="s">
        <v>5</v>
      </c>
      <c r="L2" s="5" t="s">
        <v>6</v>
      </c>
      <c r="M2" s="5" t="s">
        <v>10</v>
      </c>
      <c r="N2" s="5" t="s">
        <v>11</v>
      </c>
      <c r="O2" s="5" t="s">
        <v>10</v>
      </c>
      <c r="P2" s="5" t="s">
        <v>11</v>
      </c>
      <c r="Q2" s="5" t="s">
        <v>10</v>
      </c>
      <c r="R2" s="5" t="s">
        <v>11</v>
      </c>
    </row>
    <row r="3" spans="1:21" x14ac:dyDescent="0.25">
      <c r="A3" s="5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</row>
    <row r="4" spans="1:21" x14ac:dyDescent="0.25">
      <c r="A4" s="4">
        <v>1</v>
      </c>
      <c r="B4" s="4" t="s">
        <v>15</v>
      </c>
      <c r="C4" s="3">
        <v>94</v>
      </c>
      <c r="D4" s="3">
        <v>1200</v>
      </c>
      <c r="E4" s="3">
        <v>1.6</v>
      </c>
      <c r="F4" s="3">
        <f>D4*E4</f>
        <v>1920</v>
      </c>
      <c r="G4" s="3">
        <v>1200</v>
      </c>
      <c r="H4" s="3">
        <f>F4-G4</f>
        <v>720</v>
      </c>
      <c r="I4" s="3" t="s">
        <v>29</v>
      </c>
      <c r="J4" s="3">
        <v>2</v>
      </c>
      <c r="K4" s="3">
        <f>L4/D4</f>
        <v>1.3333333333333333</v>
      </c>
      <c r="L4" s="3">
        <f>G4+J4*200</f>
        <v>1600</v>
      </c>
      <c r="M4" s="3" t="s">
        <v>29</v>
      </c>
      <c r="N4" s="3">
        <f>C4*4</f>
        <v>376</v>
      </c>
      <c r="O4" s="3" t="s">
        <v>29</v>
      </c>
      <c r="P4" s="3">
        <f>C4*2</f>
        <v>188</v>
      </c>
      <c r="Q4" s="3" t="s">
        <v>29</v>
      </c>
      <c r="R4" s="3">
        <f>N4-P4</f>
        <v>188</v>
      </c>
    </row>
    <row r="5" spans="1:21" x14ac:dyDescent="0.25">
      <c r="A5" s="4">
        <v>2</v>
      </c>
      <c r="B5" s="4" t="s">
        <v>16</v>
      </c>
      <c r="C5" s="3">
        <v>14</v>
      </c>
      <c r="D5" s="2">
        <v>550</v>
      </c>
      <c r="E5" s="3">
        <v>1.6</v>
      </c>
      <c r="F5" s="3">
        <f t="shared" ref="F5:F17" si="0">D5*E5</f>
        <v>880</v>
      </c>
      <c r="G5" s="3">
        <v>550</v>
      </c>
      <c r="H5" s="3">
        <f t="shared" ref="H5:H17" si="1">F5-G5</f>
        <v>330</v>
      </c>
      <c r="I5" s="3" t="s">
        <v>29</v>
      </c>
      <c r="J5" s="3">
        <v>2</v>
      </c>
      <c r="K5" s="3">
        <f t="shared" ref="K5:K17" si="2">L5/D5</f>
        <v>1.7272727272727273</v>
      </c>
      <c r="L5" s="3">
        <f>G5+400</f>
        <v>950</v>
      </c>
      <c r="M5" s="3" t="s">
        <v>29</v>
      </c>
      <c r="N5" s="3">
        <f>J5*C5</f>
        <v>28</v>
      </c>
      <c r="O5" s="3" t="s">
        <v>29</v>
      </c>
      <c r="P5" s="3">
        <f>C5</f>
        <v>14</v>
      </c>
      <c r="Q5" s="3" t="s">
        <v>29</v>
      </c>
      <c r="R5" s="3">
        <f>N5-P5</f>
        <v>14</v>
      </c>
    </row>
    <row r="6" spans="1:21" x14ac:dyDescent="0.25">
      <c r="A6" s="4">
        <v>3</v>
      </c>
      <c r="B6" s="4" t="s">
        <v>17</v>
      </c>
      <c r="C6" s="3">
        <v>2</v>
      </c>
      <c r="D6" s="2">
        <v>225</v>
      </c>
      <c r="E6" s="3">
        <v>1.4</v>
      </c>
      <c r="F6" s="3">
        <f t="shared" si="0"/>
        <v>315</v>
      </c>
      <c r="G6" s="3">
        <v>280</v>
      </c>
      <c r="H6" s="3">
        <f t="shared" si="1"/>
        <v>35</v>
      </c>
      <c r="I6" s="3">
        <v>2</v>
      </c>
      <c r="J6" s="3" t="s">
        <v>29</v>
      </c>
      <c r="K6" s="3">
        <f>L6/D6</f>
        <v>1.4222222222222223</v>
      </c>
      <c r="L6" s="3">
        <f>G6+40</f>
        <v>320</v>
      </c>
      <c r="M6" s="3">
        <f>I6*C6</f>
        <v>4</v>
      </c>
      <c r="N6" s="3" t="s">
        <v>29</v>
      </c>
      <c r="O6" s="3">
        <f>C6*2</f>
        <v>4</v>
      </c>
      <c r="P6" s="3" t="s">
        <v>29</v>
      </c>
      <c r="Q6" s="3">
        <f>M6-O6</f>
        <v>0</v>
      </c>
      <c r="R6" s="3" t="s">
        <v>29</v>
      </c>
      <c r="T6" s="6"/>
      <c r="U6" s="6"/>
    </row>
    <row r="7" spans="1:21" x14ac:dyDescent="0.25">
      <c r="A7" s="4">
        <v>4</v>
      </c>
      <c r="B7" s="4" t="s">
        <v>18</v>
      </c>
      <c r="C7" s="3">
        <v>41</v>
      </c>
      <c r="D7" s="3">
        <v>462</v>
      </c>
      <c r="E7" s="3">
        <v>1.6</v>
      </c>
      <c r="F7" s="3">
        <f t="shared" si="0"/>
        <v>739.2</v>
      </c>
      <c r="G7" s="3">
        <v>462</v>
      </c>
      <c r="H7" s="3">
        <f t="shared" si="1"/>
        <v>277.20000000000005</v>
      </c>
      <c r="I7" s="3" t="s">
        <v>29</v>
      </c>
      <c r="J7" s="3">
        <v>1</v>
      </c>
      <c r="K7" s="3">
        <f t="shared" si="2"/>
        <v>1.4329004329004329</v>
      </c>
      <c r="L7" s="3">
        <f>G7+J7*200</f>
        <v>662</v>
      </c>
      <c r="M7" s="3" t="s">
        <v>29</v>
      </c>
      <c r="N7" s="3">
        <f t="shared" ref="N7" si="3">J7*C7</f>
        <v>41</v>
      </c>
      <c r="O7" s="3" t="s">
        <v>29</v>
      </c>
      <c r="P7" s="3">
        <f>C7</f>
        <v>41</v>
      </c>
      <c r="Q7" s="3" t="s">
        <v>29</v>
      </c>
      <c r="R7" s="3">
        <f t="shared" ref="R7" si="4">N7-P7</f>
        <v>0</v>
      </c>
      <c r="T7" s="6"/>
      <c r="U7" s="6"/>
    </row>
    <row r="8" spans="1:21" x14ac:dyDescent="0.25">
      <c r="A8" s="4">
        <v>5</v>
      </c>
      <c r="B8" s="4" t="s">
        <v>19</v>
      </c>
      <c r="C8" s="3">
        <v>39</v>
      </c>
      <c r="D8" s="2">
        <v>247.5</v>
      </c>
      <c r="E8" s="3">
        <v>1.4</v>
      </c>
      <c r="F8" s="3">
        <f t="shared" si="0"/>
        <v>346.5</v>
      </c>
      <c r="G8" s="3">
        <v>340</v>
      </c>
      <c r="H8" s="3">
        <f t="shared" si="1"/>
        <v>6.5</v>
      </c>
      <c r="I8" s="3">
        <v>1</v>
      </c>
      <c r="J8" s="3" t="s">
        <v>29</v>
      </c>
      <c r="K8" s="3">
        <f t="shared" si="2"/>
        <v>1.4545454545454546</v>
      </c>
      <c r="L8" s="3">
        <f>G8+20</f>
        <v>360</v>
      </c>
      <c r="M8" s="3">
        <v>345</v>
      </c>
      <c r="N8" s="3" t="s">
        <v>29</v>
      </c>
      <c r="O8" s="3">
        <f t="shared" ref="O8:O17" si="5">C8*2</f>
        <v>78</v>
      </c>
      <c r="P8" s="3" t="s">
        <v>29</v>
      </c>
      <c r="Q8" s="3">
        <f>M8-O8</f>
        <v>267</v>
      </c>
      <c r="R8" s="3" t="s">
        <v>29</v>
      </c>
      <c r="T8" s="6"/>
      <c r="U8" s="6"/>
    </row>
    <row r="9" spans="1:21" x14ac:dyDescent="0.25">
      <c r="A9" s="4">
        <v>6</v>
      </c>
      <c r="B9" s="4" t="s">
        <v>20</v>
      </c>
      <c r="C9" s="3">
        <v>17</v>
      </c>
      <c r="D9" s="2">
        <v>175.5</v>
      </c>
      <c r="E9" s="3">
        <v>1.4</v>
      </c>
      <c r="F9" s="3">
        <f t="shared" si="0"/>
        <v>245.7</v>
      </c>
      <c r="G9" s="3">
        <v>210</v>
      </c>
      <c r="H9" s="3">
        <f t="shared" si="1"/>
        <v>35.699999999999989</v>
      </c>
      <c r="I9" s="3">
        <v>2</v>
      </c>
      <c r="J9" s="3" t="s">
        <v>29</v>
      </c>
      <c r="K9" s="3">
        <f t="shared" si="2"/>
        <v>1.4245014245014245</v>
      </c>
      <c r="L9" s="3">
        <f>G9+40</f>
        <v>250</v>
      </c>
      <c r="M9" s="3">
        <v>282</v>
      </c>
      <c r="N9" s="3" t="s">
        <v>29</v>
      </c>
      <c r="O9" s="3">
        <f t="shared" si="5"/>
        <v>34</v>
      </c>
      <c r="P9" s="3" t="s">
        <v>29</v>
      </c>
      <c r="Q9" s="3">
        <f t="shared" ref="Q9:Q17" si="6">M9-O9</f>
        <v>248</v>
      </c>
      <c r="R9" s="3" t="s">
        <v>29</v>
      </c>
    </row>
    <row r="10" spans="1:21" x14ac:dyDescent="0.25">
      <c r="A10" s="4">
        <v>7</v>
      </c>
      <c r="B10" s="4" t="s">
        <v>21</v>
      </c>
      <c r="C10" s="3">
        <v>48</v>
      </c>
      <c r="D10" s="2">
        <v>222.5</v>
      </c>
      <c r="E10" s="3">
        <v>1.4</v>
      </c>
      <c r="F10" s="3">
        <f t="shared" si="0"/>
        <v>311.5</v>
      </c>
      <c r="G10" s="3">
        <v>270</v>
      </c>
      <c r="H10" s="3">
        <f t="shared" si="1"/>
        <v>41.5</v>
      </c>
      <c r="I10" s="3">
        <v>3</v>
      </c>
      <c r="J10" s="3" t="s">
        <v>29</v>
      </c>
      <c r="K10" s="3">
        <f t="shared" si="2"/>
        <v>1.5730337078651686</v>
      </c>
      <c r="L10" s="3">
        <f>G10+80</f>
        <v>350</v>
      </c>
      <c r="M10" s="3">
        <v>394</v>
      </c>
      <c r="N10" s="3" t="s">
        <v>29</v>
      </c>
      <c r="O10" s="3">
        <f t="shared" si="5"/>
        <v>96</v>
      </c>
      <c r="P10" s="3" t="s">
        <v>29</v>
      </c>
      <c r="Q10" s="3">
        <f t="shared" si="6"/>
        <v>298</v>
      </c>
      <c r="R10" s="3" t="s">
        <v>29</v>
      </c>
    </row>
    <row r="11" spans="1:21" x14ac:dyDescent="0.25">
      <c r="A11" s="4">
        <v>8</v>
      </c>
      <c r="B11" s="4" t="s">
        <v>22</v>
      </c>
      <c r="C11" s="3">
        <v>53</v>
      </c>
      <c r="D11" s="2">
        <v>230</v>
      </c>
      <c r="E11" s="3">
        <v>1.4</v>
      </c>
      <c r="F11" s="3">
        <f t="shared" si="0"/>
        <v>322</v>
      </c>
      <c r="G11" s="3">
        <v>250</v>
      </c>
      <c r="H11" s="3">
        <f t="shared" si="1"/>
        <v>72</v>
      </c>
      <c r="I11" s="3">
        <v>4</v>
      </c>
      <c r="J11" s="3" t="s">
        <v>29</v>
      </c>
      <c r="K11" s="3">
        <f t="shared" si="2"/>
        <v>1.4347826086956521</v>
      </c>
      <c r="L11" s="3">
        <f>G11+80</f>
        <v>330</v>
      </c>
      <c r="M11" s="3">
        <f t="shared" ref="M11:M14" si="7">G11+H11*I11</f>
        <v>538</v>
      </c>
      <c r="N11" s="3" t="s">
        <v>29</v>
      </c>
      <c r="O11" s="3">
        <f t="shared" si="5"/>
        <v>106</v>
      </c>
      <c r="P11" s="3" t="s">
        <v>29</v>
      </c>
      <c r="Q11" s="3">
        <f t="shared" si="6"/>
        <v>432</v>
      </c>
      <c r="R11" s="3" t="s">
        <v>29</v>
      </c>
    </row>
    <row r="12" spans="1:21" x14ac:dyDescent="0.25">
      <c r="A12" s="4">
        <v>9</v>
      </c>
      <c r="B12" s="4" t="s">
        <v>23</v>
      </c>
      <c r="C12" s="3">
        <v>1</v>
      </c>
      <c r="D12" s="2">
        <v>222.5</v>
      </c>
      <c r="E12" s="3">
        <v>1.4</v>
      </c>
      <c r="F12" s="3">
        <f t="shared" si="0"/>
        <v>311.5</v>
      </c>
      <c r="G12" s="3">
        <v>270</v>
      </c>
      <c r="H12" s="3">
        <f t="shared" si="1"/>
        <v>41.5</v>
      </c>
      <c r="I12" s="3">
        <v>3</v>
      </c>
      <c r="J12" s="3" t="s">
        <v>29</v>
      </c>
      <c r="K12" s="3">
        <f t="shared" si="2"/>
        <v>1.4831460674157304</v>
      </c>
      <c r="L12" s="3">
        <f>G12+60</f>
        <v>330</v>
      </c>
      <c r="M12" s="3">
        <v>395</v>
      </c>
      <c r="N12" s="3" t="s">
        <v>29</v>
      </c>
      <c r="O12" s="3">
        <f t="shared" si="5"/>
        <v>2</v>
      </c>
      <c r="P12" s="3" t="s">
        <v>29</v>
      </c>
      <c r="Q12" s="3">
        <f t="shared" si="6"/>
        <v>393</v>
      </c>
      <c r="R12" s="3" t="s">
        <v>29</v>
      </c>
    </row>
    <row r="13" spans="1:21" x14ac:dyDescent="0.25">
      <c r="A13" s="4">
        <v>10</v>
      </c>
      <c r="B13" s="4" t="s">
        <v>24</v>
      </c>
      <c r="C13" s="3">
        <v>13</v>
      </c>
      <c r="D13" s="2">
        <v>243</v>
      </c>
      <c r="E13" s="3">
        <v>1.4</v>
      </c>
      <c r="F13" s="3">
        <f t="shared" si="0"/>
        <v>340.2</v>
      </c>
      <c r="G13" s="3">
        <v>330</v>
      </c>
      <c r="H13" s="3">
        <f t="shared" si="1"/>
        <v>10.199999999999989</v>
      </c>
      <c r="I13" s="3">
        <v>1</v>
      </c>
      <c r="J13" s="3" t="s">
        <v>29</v>
      </c>
      <c r="K13" s="3">
        <f t="shared" si="2"/>
        <v>1.440329218106996</v>
      </c>
      <c r="L13" s="3">
        <f>G13+20</f>
        <v>350</v>
      </c>
      <c r="M13" s="3">
        <v>341</v>
      </c>
      <c r="N13" s="3" t="s">
        <v>29</v>
      </c>
      <c r="O13" s="3">
        <f t="shared" si="5"/>
        <v>26</v>
      </c>
      <c r="P13" s="3" t="s">
        <v>29</v>
      </c>
      <c r="Q13" s="3">
        <f t="shared" si="6"/>
        <v>315</v>
      </c>
      <c r="R13" s="3" t="s">
        <v>29</v>
      </c>
    </row>
    <row r="14" spans="1:21" x14ac:dyDescent="0.25">
      <c r="A14" s="4">
        <v>11</v>
      </c>
      <c r="B14" s="4" t="s">
        <v>25</v>
      </c>
      <c r="C14" s="3">
        <v>4</v>
      </c>
      <c r="D14" s="2">
        <v>230</v>
      </c>
      <c r="E14" s="3">
        <v>1.4</v>
      </c>
      <c r="F14" s="3">
        <f t="shared" si="0"/>
        <v>322</v>
      </c>
      <c r="G14" s="3">
        <v>250</v>
      </c>
      <c r="H14" s="3">
        <f t="shared" si="1"/>
        <v>72</v>
      </c>
      <c r="I14" s="3">
        <v>4</v>
      </c>
      <c r="J14" s="3" t="s">
        <v>29</v>
      </c>
      <c r="K14" s="3">
        <f t="shared" si="2"/>
        <v>1.4347826086956521</v>
      </c>
      <c r="L14" s="3">
        <f>G14+80</f>
        <v>330</v>
      </c>
      <c r="M14" s="3">
        <f t="shared" si="7"/>
        <v>538</v>
      </c>
      <c r="N14" s="3" t="s">
        <v>29</v>
      </c>
      <c r="O14" s="3">
        <f t="shared" si="5"/>
        <v>8</v>
      </c>
      <c r="P14" s="3" t="s">
        <v>29</v>
      </c>
      <c r="Q14" s="3">
        <f t="shared" si="6"/>
        <v>530</v>
      </c>
      <c r="R14" s="3" t="s">
        <v>29</v>
      </c>
    </row>
    <row r="15" spans="1:21" x14ac:dyDescent="0.25">
      <c r="A15" s="4">
        <v>12</v>
      </c>
      <c r="B15" s="4" t="s">
        <v>26</v>
      </c>
      <c r="C15" s="3">
        <v>2</v>
      </c>
      <c r="D15" s="2">
        <v>243</v>
      </c>
      <c r="E15" s="3">
        <v>1.4</v>
      </c>
      <c r="F15" s="3">
        <f t="shared" si="0"/>
        <v>340.2</v>
      </c>
      <c r="G15" s="3">
        <v>330</v>
      </c>
      <c r="H15" s="3">
        <f t="shared" si="1"/>
        <v>10.199999999999989</v>
      </c>
      <c r="I15" s="3">
        <v>1</v>
      </c>
      <c r="J15" s="3" t="s">
        <v>29</v>
      </c>
      <c r="K15" s="3">
        <f t="shared" si="2"/>
        <v>1.440329218106996</v>
      </c>
      <c r="L15" s="3">
        <f>G15+20</f>
        <v>350</v>
      </c>
      <c r="M15" s="3">
        <v>337</v>
      </c>
      <c r="N15" s="3" t="s">
        <v>29</v>
      </c>
      <c r="O15" s="3">
        <f t="shared" si="5"/>
        <v>4</v>
      </c>
      <c r="P15" s="3" t="s">
        <v>29</v>
      </c>
      <c r="Q15" s="3">
        <f t="shared" si="6"/>
        <v>333</v>
      </c>
      <c r="R15" s="3" t="s">
        <v>29</v>
      </c>
    </row>
    <row r="16" spans="1:21" x14ac:dyDescent="0.25">
      <c r="A16" s="4">
        <v>13</v>
      </c>
      <c r="B16" s="4" t="s">
        <v>27</v>
      </c>
      <c r="C16" s="3">
        <v>8</v>
      </c>
      <c r="D16" s="2">
        <v>247.5</v>
      </c>
      <c r="E16" s="3">
        <v>1.4</v>
      </c>
      <c r="F16" s="3">
        <f t="shared" si="0"/>
        <v>346.5</v>
      </c>
      <c r="G16" s="3">
        <v>340</v>
      </c>
      <c r="H16" s="3">
        <f t="shared" si="1"/>
        <v>6.5</v>
      </c>
      <c r="I16" s="3">
        <v>1</v>
      </c>
      <c r="J16" s="3" t="s">
        <v>29</v>
      </c>
      <c r="K16" s="3">
        <f t="shared" si="2"/>
        <v>1.4545454545454546</v>
      </c>
      <c r="L16" s="3">
        <f>G16+20</f>
        <v>360</v>
      </c>
      <c r="M16" s="3">
        <v>331</v>
      </c>
      <c r="N16" s="3" t="s">
        <v>29</v>
      </c>
      <c r="O16" s="3">
        <f t="shared" si="5"/>
        <v>16</v>
      </c>
      <c r="P16" s="3" t="s">
        <v>29</v>
      </c>
      <c r="Q16" s="3">
        <f t="shared" si="6"/>
        <v>315</v>
      </c>
      <c r="R16" s="3" t="s">
        <v>29</v>
      </c>
    </row>
    <row r="17" spans="1:18" x14ac:dyDescent="0.25">
      <c r="A17" s="4">
        <v>14</v>
      </c>
      <c r="B17" s="4" t="s">
        <v>28</v>
      </c>
      <c r="C17" s="3">
        <v>1</v>
      </c>
      <c r="D17" s="2">
        <v>243</v>
      </c>
      <c r="E17" s="3">
        <v>1.4</v>
      </c>
      <c r="F17" s="3">
        <f t="shared" si="0"/>
        <v>340.2</v>
      </c>
      <c r="G17" s="3">
        <v>330</v>
      </c>
      <c r="H17" s="3">
        <f t="shared" si="1"/>
        <v>10.199999999999989</v>
      </c>
      <c r="I17" s="3">
        <v>1</v>
      </c>
      <c r="J17" s="3" t="s">
        <v>29</v>
      </c>
      <c r="K17" s="3">
        <f t="shared" si="2"/>
        <v>1.440329218106996</v>
      </c>
      <c r="L17" s="3">
        <f>G17+20</f>
        <v>350</v>
      </c>
      <c r="M17" s="3">
        <v>342</v>
      </c>
      <c r="N17" s="3" t="s">
        <v>29</v>
      </c>
      <c r="O17" s="3">
        <f t="shared" si="5"/>
        <v>2</v>
      </c>
      <c r="P17" s="3" t="s">
        <v>29</v>
      </c>
      <c r="Q17" s="3">
        <f t="shared" si="6"/>
        <v>340</v>
      </c>
      <c r="R17" s="3" t="s">
        <v>29</v>
      </c>
    </row>
    <row r="18" spans="1:18" x14ac:dyDescent="0.25">
      <c r="A18" s="8" t="s">
        <v>30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4">
        <f>Q8+Q9+Q10+Q11+Q12+Q13+Q14+Q15+Q16+Q17</f>
        <v>3471</v>
      </c>
      <c r="R18" s="4">
        <f>R4</f>
        <v>188</v>
      </c>
    </row>
    <row r="19" spans="1:18" x14ac:dyDescent="0.25">
      <c r="A19" s="8" t="s">
        <v>31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>
        <f>O17+O16+O15+O14+O13+O12+O11+O10+O9+O8+O6</f>
        <v>376</v>
      </c>
      <c r="P19" s="7">
        <f>P7+P5+P4</f>
        <v>243</v>
      </c>
      <c r="Q19" s="8"/>
      <c r="R19" s="8"/>
    </row>
    <row r="20" spans="1:18" x14ac:dyDescent="0.25">
      <c r="A20" s="8" t="s">
        <v>33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4">
        <f>Q18</f>
        <v>3471</v>
      </c>
      <c r="R20" s="4">
        <f>R18</f>
        <v>188</v>
      </c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mergeCells count="16">
    <mergeCell ref="Q19:R19"/>
    <mergeCell ref="A20:P20"/>
    <mergeCell ref="A18:P18"/>
    <mergeCell ref="A19:N19"/>
    <mergeCell ref="Q1:R1"/>
    <mergeCell ref="E1:F1"/>
    <mergeCell ref="A1:A2"/>
    <mergeCell ref="B1:B2"/>
    <mergeCell ref="C1:C2"/>
    <mergeCell ref="D1:D2"/>
    <mergeCell ref="G1:G2"/>
    <mergeCell ref="H1:H2"/>
    <mergeCell ref="I1:J1"/>
    <mergeCell ref="K1:L1"/>
    <mergeCell ref="O1:P1"/>
    <mergeCell ref="M1:N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2014-04-11T18:10:26Z</dcterms:modified>
</cp:coreProperties>
</file>