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910" windowHeight="805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12" guid="{73C34FC3-51AF-4A31-BBEC-92975FB5F6B7}" maximized="1" xWindow="1" yWindow="1" windowWidth="1280" windowHeight="570" activeSheetId="1"/>
  </customWorkbookViews>
</workbook>
</file>

<file path=xl/calcChain.xml><?xml version="1.0" encoding="utf-8"?>
<calcChain xmlns="http://schemas.openxmlformats.org/spreadsheetml/2006/main">
  <c r="AD126" i="1"/>
  <c r="AC126"/>
  <c r="AB126"/>
  <c r="AA126"/>
  <c r="Z126"/>
  <c r="Y126"/>
  <c r="X126"/>
  <c r="W126"/>
  <c r="V126"/>
  <c r="U126"/>
  <c r="T126"/>
  <c r="S126"/>
  <c r="R126"/>
  <c r="Q126"/>
  <c r="P126"/>
  <c r="O126"/>
  <c r="N126"/>
  <c r="M126"/>
  <c r="L126"/>
  <c r="K126"/>
  <c r="J126"/>
  <c r="I126"/>
  <c r="H126"/>
  <c r="G126"/>
  <c r="F126"/>
  <c r="E126"/>
  <c r="Z125"/>
  <c r="Z124"/>
  <c r="W125"/>
  <c r="AA125"/>
  <c r="X124"/>
  <c r="Y124"/>
  <c r="V124"/>
  <c r="K125"/>
  <c r="J125"/>
  <c r="H124"/>
  <c r="H125" s="1"/>
  <c r="E124"/>
  <c r="E125" s="1"/>
  <c r="Y125"/>
  <c r="X125"/>
  <c r="V125"/>
  <c r="J120" l="1"/>
  <c r="AB119"/>
  <c r="AB120" s="1"/>
  <c r="Y119"/>
  <c r="Y120" s="1"/>
  <c r="H119"/>
  <c r="H120" s="1"/>
  <c r="E119"/>
  <c r="E120" s="1"/>
  <c r="K115"/>
  <c r="J115"/>
  <c r="Y114"/>
  <c r="Y115" s="1"/>
  <c r="X114"/>
  <c r="X115" s="1"/>
  <c r="V114"/>
  <c r="V115" s="1"/>
  <c r="H114"/>
  <c r="H115" s="1"/>
  <c r="E114"/>
  <c r="E115" s="1"/>
  <c r="J109"/>
  <c r="AB108"/>
  <c r="AB109" s="1"/>
  <c r="Y108"/>
  <c r="Y109" s="1"/>
  <c r="H108"/>
  <c r="H109" s="1"/>
  <c r="E108"/>
  <c r="E109" s="1"/>
  <c r="U104"/>
  <c r="K104"/>
  <c r="J104"/>
  <c r="Y103"/>
  <c r="Y104" s="1"/>
  <c r="X103"/>
  <c r="X104" s="1"/>
  <c r="H103"/>
  <c r="H104" s="1"/>
  <c r="E103"/>
  <c r="E104" s="1"/>
  <c r="K99"/>
  <c r="J99"/>
  <c r="Y98"/>
  <c r="Y99" s="1"/>
  <c r="X98"/>
  <c r="X99" s="1"/>
  <c r="V98"/>
  <c r="V99" s="1"/>
  <c r="H98"/>
  <c r="H99" s="1"/>
  <c r="E98"/>
  <c r="E99" s="1"/>
  <c r="J94"/>
  <c r="AB93"/>
  <c r="AB94" s="1"/>
  <c r="Y93"/>
  <c r="Y94" s="1"/>
  <c r="H93"/>
  <c r="H94" s="1"/>
  <c r="E93"/>
  <c r="E94" s="1"/>
  <c r="K89"/>
  <c r="J89"/>
  <c r="Y88"/>
  <c r="Y89" s="1"/>
  <c r="X88"/>
  <c r="X89" s="1"/>
  <c r="V88"/>
  <c r="V89" s="1"/>
  <c r="H88"/>
  <c r="H89" s="1"/>
  <c r="E88"/>
  <c r="E89" s="1"/>
  <c r="AD18"/>
  <c r="J84"/>
  <c r="AC83"/>
  <c r="AC84" s="1"/>
  <c r="Y83"/>
  <c r="Y84" s="1"/>
  <c r="X83"/>
  <c r="X84" s="1"/>
  <c r="H83"/>
  <c r="H84" s="1"/>
  <c r="E83"/>
  <c r="E84" s="1"/>
  <c r="J78"/>
  <c r="AB77"/>
  <c r="AB78" s="1"/>
  <c r="Y77"/>
  <c r="Y78" s="1"/>
  <c r="H77"/>
  <c r="H78" s="1"/>
  <c r="E77"/>
  <c r="E78" s="1"/>
  <c r="U73"/>
  <c r="K73"/>
  <c r="J73"/>
  <c r="Y72"/>
  <c r="Y73" s="1"/>
  <c r="X72"/>
  <c r="X73" s="1"/>
  <c r="H72"/>
  <c r="H73" s="1"/>
  <c r="E72"/>
  <c r="E73" s="1"/>
  <c r="K68"/>
  <c r="U68"/>
  <c r="J68"/>
  <c r="Y67"/>
  <c r="Y68" s="1"/>
  <c r="X67"/>
  <c r="X68" s="1"/>
  <c r="H67"/>
  <c r="H68" s="1"/>
  <c r="E67"/>
  <c r="E68" s="1"/>
  <c r="J63"/>
  <c r="AC62"/>
  <c r="AC63" s="1"/>
  <c r="Y62"/>
  <c r="Y63" s="1"/>
  <c r="X62"/>
  <c r="X63" s="1"/>
  <c r="H62"/>
  <c r="H63" s="1"/>
  <c r="E62"/>
  <c r="E63" s="1"/>
  <c r="K58"/>
  <c r="J58"/>
  <c r="Y57"/>
  <c r="Y58" s="1"/>
  <c r="X57"/>
  <c r="X58" s="1"/>
  <c r="V57"/>
  <c r="V58" s="1"/>
  <c r="H57"/>
  <c r="H58" s="1"/>
  <c r="E57"/>
  <c r="E58" s="1"/>
  <c r="K53"/>
  <c r="M53"/>
  <c r="U53"/>
  <c r="AB52"/>
  <c r="AC52"/>
  <c r="AC53" s="1"/>
  <c r="J53"/>
  <c r="AB53"/>
  <c r="H52"/>
  <c r="H53" s="1"/>
  <c r="E52"/>
  <c r="E53" s="1"/>
  <c r="Y47"/>
  <c r="Y48" s="1"/>
  <c r="AB47"/>
  <c r="AB48" s="1"/>
  <c r="J48"/>
  <c r="H47"/>
  <c r="H48" s="1"/>
  <c r="E47"/>
  <c r="E48" s="1"/>
  <c r="V42"/>
  <c r="V43" s="1"/>
  <c r="K43"/>
  <c r="J43"/>
  <c r="Y42"/>
  <c r="Y43" s="1"/>
  <c r="X42"/>
  <c r="X43" s="1"/>
  <c r="H42"/>
  <c r="H43" s="1"/>
  <c r="E42"/>
  <c r="E43" s="1"/>
  <c r="J38"/>
  <c r="H37"/>
  <c r="H38" s="1"/>
  <c r="X37"/>
  <c r="X38" s="1"/>
  <c r="Y37"/>
  <c r="Y38" s="1"/>
  <c r="AC37"/>
  <c r="AC38" s="1"/>
  <c r="E37"/>
  <c r="E38" s="1"/>
  <c r="T14"/>
  <c r="T32"/>
  <c r="N32"/>
  <c r="I31"/>
  <c r="I32" s="1"/>
  <c r="M32"/>
  <c r="L32"/>
  <c r="K32"/>
  <c r="J32"/>
  <c r="G31"/>
  <c r="G32" s="1"/>
  <c r="F31"/>
  <c r="F32" s="1"/>
  <c r="E31"/>
  <c r="E32" s="1"/>
  <c r="P28"/>
  <c r="N28"/>
  <c r="M28"/>
  <c r="L28"/>
  <c r="K28"/>
  <c r="J28"/>
  <c r="G27"/>
  <c r="G28" s="1"/>
  <c r="F27"/>
  <c r="F28" s="1"/>
  <c r="E27"/>
  <c r="E28" s="1"/>
  <c r="S23"/>
  <c r="R23"/>
  <c r="J23"/>
  <c r="M23"/>
  <c r="Q23"/>
  <c r="H22"/>
  <c r="H23" s="1"/>
  <c r="E22"/>
  <c r="E23" s="1"/>
  <c r="N18"/>
  <c r="O18"/>
  <c r="P18"/>
  <c r="H17"/>
  <c r="H18" s="1"/>
  <c r="M18"/>
  <c r="L18"/>
  <c r="K18"/>
  <c r="J18"/>
  <c r="E17"/>
  <c r="E18" s="1"/>
  <c r="N14"/>
  <c r="M14"/>
  <c r="L14"/>
  <c r="K14"/>
  <c r="J14"/>
  <c r="I13"/>
  <c r="I14" s="1"/>
  <c r="G13"/>
  <c r="G14" s="1"/>
  <c r="F13"/>
  <c r="F14" s="1"/>
  <c r="E13"/>
  <c r="E14" s="1"/>
  <c r="N23"/>
  <c r="K23"/>
  <c r="K10"/>
  <c r="P10"/>
  <c r="L10"/>
  <c r="M10"/>
  <c r="N10"/>
  <c r="J10"/>
  <c r="F9"/>
  <c r="G9"/>
  <c r="F10"/>
  <c r="G10"/>
  <c r="E9"/>
  <c r="E10" s="1"/>
</calcChain>
</file>

<file path=xl/sharedStrings.xml><?xml version="1.0" encoding="utf-8"?>
<sst xmlns="http://schemas.openxmlformats.org/spreadsheetml/2006/main" count="2470" uniqueCount="63">
  <si>
    <t>Найменування техніки, група експлуатації</t>
  </si>
  <si>
    <t>Кількість техніки</t>
  </si>
  <si>
    <t>Експлуатація техніки</t>
  </si>
  <si>
    <t>Кількість ТО</t>
  </si>
  <si>
    <t>Вид ТО</t>
  </si>
  <si>
    <t>Нефрас С4-50/170</t>
  </si>
  <si>
    <t>ТО-1</t>
  </si>
  <si>
    <t>ТО-2</t>
  </si>
  <si>
    <t>л</t>
  </si>
  <si>
    <t>кг</t>
  </si>
  <si>
    <t>Разом</t>
  </si>
  <si>
    <t>Гас</t>
  </si>
  <si>
    <t>Масло моторне</t>
  </si>
  <si>
    <t>Циатим-208</t>
  </si>
  <si>
    <t>Літол-24</t>
  </si>
  <si>
    <t>МЗ(ГОИ-54п)</t>
  </si>
  <si>
    <t>Циатим-201</t>
  </si>
  <si>
    <t>Мастило гідрофобне</t>
  </si>
  <si>
    <t>СО</t>
  </si>
  <si>
    <t>Тсп-15к</t>
  </si>
  <si>
    <t>Масло марки "Р"</t>
  </si>
  <si>
    <t>АТМЗ-5-4320</t>
  </si>
  <si>
    <t>М6з/10В</t>
  </si>
  <si>
    <t>Амортизаційна рідина АЖ-12Т</t>
  </si>
  <si>
    <t>Т-72</t>
  </si>
  <si>
    <t>Галол-М-4042тд</t>
  </si>
  <si>
    <t>-</t>
  </si>
  <si>
    <t>ТСп-10</t>
  </si>
  <si>
    <t>БМП-1</t>
  </si>
  <si>
    <t>ГТЖ-22М</t>
  </si>
  <si>
    <t>БРДМ-2</t>
  </si>
  <si>
    <t>МТ-ЛБ</t>
  </si>
  <si>
    <t>АМС-3</t>
  </si>
  <si>
    <t>МТ-16П</t>
  </si>
  <si>
    <t>Турбінне</t>
  </si>
  <si>
    <t>Трансформаторне</t>
  </si>
  <si>
    <t xml:space="preserve">Бойова </t>
  </si>
  <si>
    <t>Навчально-бойова</t>
  </si>
  <si>
    <t>Стройова</t>
  </si>
  <si>
    <t>Урал-4320</t>
  </si>
  <si>
    <t>Мастило ТС-гип</t>
  </si>
  <si>
    <t>Графітне</t>
  </si>
  <si>
    <t>МГЕ-10А</t>
  </si>
  <si>
    <t>Зил-131</t>
  </si>
  <si>
    <t>Масло ТАп-15В</t>
  </si>
  <si>
    <t>ГАЗ-66</t>
  </si>
  <si>
    <t>Солідол</t>
  </si>
  <si>
    <t>Камаз-4310</t>
  </si>
  <si>
    <t>АТМЗ-5,5-4310</t>
  </si>
  <si>
    <t>АЦ-8,5-225Б</t>
  </si>
  <si>
    <t>ТЗ-8-225Б</t>
  </si>
  <si>
    <t>АЦЗ-4,4-131</t>
  </si>
  <si>
    <t>Транспортна</t>
  </si>
  <si>
    <t>Краз-225Б</t>
  </si>
  <si>
    <t>АЦЗ-4,4--131</t>
  </si>
  <si>
    <t>Навчальна</t>
  </si>
  <si>
    <t>Разом:</t>
  </si>
  <si>
    <t>конс</t>
  </si>
  <si>
    <t>Доукомплектуванння</t>
  </si>
  <si>
    <t>ЗЗК-Зу</t>
  </si>
  <si>
    <t>Гарматне</t>
  </si>
  <si>
    <t>Акор</t>
  </si>
  <si>
    <t>Найменування ПММ та спеціальних рідин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</si>
</sst>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26"/>
  <sheetViews>
    <sheetView tabSelected="1" showWhiteSpace="0" topLeftCell="A3" zoomScaleSheetLayoutView="70" zoomScalePageLayoutView="90" workbookViewId="0">
      <selection activeCell="E3" sqref="E3:AD3"/>
    </sheetView>
  </sheetViews>
  <sheetFormatPr defaultRowHeight="15.75"/>
  <cols>
    <col min="1" max="1" width="5.85546875" style="1" customWidth="1"/>
    <col min="2" max="2" width="2.28515625" style="1" customWidth="1"/>
    <col min="3" max="3" width="3.5703125" style="1" customWidth="1"/>
    <col min="4" max="4" width="3.28515625" style="1" customWidth="1"/>
    <col min="5" max="5" width="4" style="1" customWidth="1"/>
    <col min="6" max="6" width="3.5703125" style="1" customWidth="1"/>
    <col min="7" max="7" width="3.7109375" style="1" customWidth="1"/>
    <col min="8" max="8" width="3.5703125" style="1" customWidth="1"/>
    <col min="9" max="9" width="2.28515625" style="1" customWidth="1"/>
    <col min="10" max="10" width="3.5703125" style="1" customWidth="1"/>
    <col min="11" max="11" width="3.28515625" style="1" customWidth="1"/>
    <col min="12" max="12" width="2.42578125" style="1" customWidth="1"/>
    <col min="13" max="13" width="2.85546875" style="1" customWidth="1"/>
    <col min="14" max="14" width="3" style="1" customWidth="1"/>
    <col min="15" max="15" width="3.85546875" style="1" customWidth="1"/>
    <col min="16" max="16" width="3.140625" style="1" customWidth="1"/>
    <col min="17" max="19" width="3" style="1" customWidth="1"/>
    <col min="20" max="21" width="2.85546875" style="1" customWidth="1"/>
    <col min="22" max="23" width="3.140625" style="1" customWidth="1"/>
    <col min="24" max="24" width="3.7109375" style="1" customWidth="1"/>
    <col min="25" max="25" width="3" style="1" customWidth="1"/>
    <col min="26" max="26" width="2.28515625" style="1" customWidth="1"/>
    <col min="27" max="27" width="2.7109375" style="1" customWidth="1"/>
    <col min="28" max="30" width="2.85546875" style="1" customWidth="1"/>
    <col min="31" max="16384" width="9.140625" style="1"/>
  </cols>
  <sheetData>
    <row r="1" spans="1:30" hidden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idden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ht="19.5" customHeight="1">
      <c r="A3" s="13" t="s">
        <v>0</v>
      </c>
      <c r="B3" s="13" t="s">
        <v>1</v>
      </c>
      <c r="C3" s="12" t="s">
        <v>2</v>
      </c>
      <c r="D3" s="12"/>
      <c r="E3" s="15" t="s">
        <v>62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2" customHeight="1">
      <c r="A4" s="13"/>
      <c r="B4" s="13"/>
      <c r="C4" s="14" t="s">
        <v>4</v>
      </c>
      <c r="D4" s="14" t="s">
        <v>3</v>
      </c>
      <c r="E4" s="13" t="s">
        <v>5</v>
      </c>
      <c r="F4" s="14" t="s">
        <v>11</v>
      </c>
      <c r="G4" s="15" t="s">
        <v>12</v>
      </c>
      <c r="H4" s="15"/>
      <c r="I4" s="13" t="s">
        <v>13</v>
      </c>
      <c r="J4" s="14" t="s">
        <v>14</v>
      </c>
      <c r="K4" s="13" t="s">
        <v>41</v>
      </c>
      <c r="L4" s="13" t="s">
        <v>15</v>
      </c>
      <c r="M4" s="13" t="s">
        <v>16</v>
      </c>
      <c r="N4" s="13" t="s">
        <v>17</v>
      </c>
      <c r="O4" s="13" t="s">
        <v>32</v>
      </c>
      <c r="P4" s="13" t="s">
        <v>27</v>
      </c>
      <c r="Q4" s="13" t="s">
        <v>33</v>
      </c>
      <c r="R4" s="13" t="s">
        <v>34</v>
      </c>
      <c r="S4" s="13" t="s">
        <v>35</v>
      </c>
      <c r="T4" s="13" t="s">
        <v>29</v>
      </c>
      <c r="U4" s="13" t="s">
        <v>46</v>
      </c>
      <c r="V4" s="13" t="s">
        <v>42</v>
      </c>
      <c r="W4" s="13" t="s">
        <v>60</v>
      </c>
      <c r="X4" s="13" t="s">
        <v>19</v>
      </c>
      <c r="Y4" s="13" t="s">
        <v>20</v>
      </c>
      <c r="Z4" s="13" t="s">
        <v>61</v>
      </c>
      <c r="AA4" s="13" t="s">
        <v>59</v>
      </c>
      <c r="AB4" s="13" t="s">
        <v>44</v>
      </c>
      <c r="AC4" s="13" t="s">
        <v>40</v>
      </c>
      <c r="AD4" s="13" t="s">
        <v>23</v>
      </c>
    </row>
    <row r="5" spans="1:30" ht="65.25" customHeight="1">
      <c r="A5" s="13"/>
      <c r="B5" s="13"/>
      <c r="C5" s="14"/>
      <c r="D5" s="14"/>
      <c r="E5" s="13"/>
      <c r="F5" s="14"/>
      <c r="G5" s="2" t="s">
        <v>25</v>
      </c>
      <c r="H5" s="2" t="s">
        <v>22</v>
      </c>
      <c r="I5" s="13"/>
      <c r="J5" s="1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.75" customHeight="1">
      <c r="A6" s="19" t="s">
        <v>36</v>
      </c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4.25" customHeight="1">
      <c r="A7" s="12" t="s">
        <v>24</v>
      </c>
      <c r="B7" s="15">
        <v>87</v>
      </c>
      <c r="C7" s="4" t="s">
        <v>6</v>
      </c>
      <c r="D7" s="5">
        <v>131</v>
      </c>
      <c r="E7" s="3">
        <v>150.69999999999999</v>
      </c>
      <c r="F7" s="4">
        <v>2593.8000000000002</v>
      </c>
      <c r="G7" s="4">
        <v>1519.6</v>
      </c>
      <c r="H7" s="4" t="s">
        <v>26</v>
      </c>
      <c r="I7" s="3" t="s">
        <v>26</v>
      </c>
      <c r="J7" s="4">
        <v>786</v>
      </c>
      <c r="K7" s="3" t="s">
        <v>26</v>
      </c>
      <c r="L7" s="3">
        <v>26.2</v>
      </c>
      <c r="M7" s="3">
        <v>65.5</v>
      </c>
      <c r="N7" s="3">
        <v>13.1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4" t="s">
        <v>26</v>
      </c>
      <c r="X7" s="4" t="s">
        <v>26</v>
      </c>
      <c r="Y7" s="3" t="s">
        <v>26</v>
      </c>
      <c r="Z7" s="3" t="s">
        <v>26</v>
      </c>
      <c r="AA7" s="3" t="s">
        <v>26</v>
      </c>
      <c r="AB7" s="3" t="s">
        <v>26</v>
      </c>
      <c r="AC7" s="3" t="s">
        <v>26</v>
      </c>
      <c r="AD7" s="3" t="s">
        <v>26</v>
      </c>
    </row>
    <row r="8" spans="1:30" ht="17.25" customHeight="1">
      <c r="A8" s="12"/>
      <c r="B8" s="15"/>
      <c r="C8" s="4" t="s">
        <v>7</v>
      </c>
      <c r="D8" s="5">
        <v>43</v>
      </c>
      <c r="E8" s="3">
        <v>139.30000000000001</v>
      </c>
      <c r="F8" s="4">
        <v>1143.8</v>
      </c>
      <c r="G8" s="4">
        <v>765.4</v>
      </c>
      <c r="H8" s="4" t="s">
        <v>26</v>
      </c>
      <c r="I8" s="3" t="s">
        <v>26</v>
      </c>
      <c r="J8" s="4">
        <v>215</v>
      </c>
      <c r="K8" s="3">
        <v>4.3</v>
      </c>
      <c r="L8" s="3">
        <v>12.9</v>
      </c>
      <c r="M8" s="3">
        <v>43</v>
      </c>
      <c r="N8" s="3">
        <v>4.3</v>
      </c>
      <c r="O8" s="3" t="s">
        <v>26</v>
      </c>
      <c r="P8" s="3">
        <v>597.70000000000005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4" t="s">
        <v>26</v>
      </c>
      <c r="X8" s="4" t="s">
        <v>26</v>
      </c>
      <c r="Y8" s="3" t="s">
        <v>26</v>
      </c>
      <c r="Z8" s="3" t="s">
        <v>26</v>
      </c>
      <c r="AA8" s="3" t="s">
        <v>26</v>
      </c>
      <c r="AB8" s="3" t="s">
        <v>26</v>
      </c>
      <c r="AC8" s="3" t="s">
        <v>26</v>
      </c>
      <c r="AD8" s="3" t="s">
        <v>26</v>
      </c>
    </row>
    <row r="9" spans="1:30" ht="14.25" customHeight="1">
      <c r="A9" s="12"/>
      <c r="B9" s="15"/>
      <c r="C9" s="4"/>
      <c r="D9" s="4" t="s">
        <v>8</v>
      </c>
      <c r="E9" s="3">
        <f>E7+E8</f>
        <v>290</v>
      </c>
      <c r="F9" s="3">
        <f t="shared" ref="F9:G9" si="0">F7+F8</f>
        <v>3737.6000000000004</v>
      </c>
      <c r="G9" s="3">
        <f t="shared" si="0"/>
        <v>2285</v>
      </c>
      <c r="H9" s="3" t="s">
        <v>26</v>
      </c>
      <c r="I9" s="3" t="s">
        <v>26</v>
      </c>
      <c r="J9" s="4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4" t="s">
        <v>26</v>
      </c>
      <c r="X9" s="4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</row>
    <row r="10" spans="1:30" ht="14.25" customHeight="1">
      <c r="A10" s="12"/>
      <c r="B10" s="15"/>
      <c r="C10" s="4" t="s">
        <v>10</v>
      </c>
      <c r="D10" s="4" t="s">
        <v>9</v>
      </c>
      <c r="E10" s="3">
        <f>E9*0.9</f>
        <v>261</v>
      </c>
      <c r="F10" s="3">
        <f t="shared" ref="F10:G10" si="1">F9*0.9</f>
        <v>3363.8400000000006</v>
      </c>
      <c r="G10" s="3">
        <f t="shared" si="1"/>
        <v>2056.5</v>
      </c>
      <c r="H10" s="3" t="s">
        <v>26</v>
      </c>
      <c r="I10" s="3" t="s">
        <v>26</v>
      </c>
      <c r="J10" s="4">
        <f>J7+J8</f>
        <v>1001</v>
      </c>
      <c r="K10" s="4">
        <f>K8</f>
        <v>4.3</v>
      </c>
      <c r="L10" s="4">
        <f t="shared" ref="L10:N10" si="2">L7+L8</f>
        <v>39.1</v>
      </c>
      <c r="M10" s="4">
        <f t="shared" si="2"/>
        <v>108.5</v>
      </c>
      <c r="N10" s="4">
        <f t="shared" si="2"/>
        <v>17.399999999999999</v>
      </c>
      <c r="O10" s="4" t="s">
        <v>26</v>
      </c>
      <c r="P10" s="3">
        <f>P8</f>
        <v>597.70000000000005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4" t="s">
        <v>26</v>
      </c>
      <c r="X10" s="4" t="s">
        <v>26</v>
      </c>
      <c r="Y10" s="3" t="s">
        <v>26</v>
      </c>
      <c r="Z10" s="3" t="s">
        <v>26</v>
      </c>
      <c r="AA10" s="3" t="s">
        <v>26</v>
      </c>
      <c r="AB10" s="3" t="s">
        <v>26</v>
      </c>
      <c r="AC10" s="3" t="s">
        <v>26</v>
      </c>
      <c r="AD10" s="3" t="s">
        <v>26</v>
      </c>
    </row>
    <row r="11" spans="1:30" ht="14.25" customHeight="1">
      <c r="A11" s="12" t="s">
        <v>28</v>
      </c>
      <c r="B11" s="12">
        <v>37</v>
      </c>
      <c r="C11" s="4" t="s">
        <v>6</v>
      </c>
      <c r="D11" s="5">
        <v>56</v>
      </c>
      <c r="E11" s="3">
        <v>58.8</v>
      </c>
      <c r="F11" s="3">
        <v>425.6</v>
      </c>
      <c r="G11" s="3">
        <v>548.79999999999995</v>
      </c>
      <c r="H11" s="3" t="s">
        <v>26</v>
      </c>
      <c r="I11" s="3">
        <v>28</v>
      </c>
      <c r="J11" s="3">
        <v>168</v>
      </c>
      <c r="K11" s="3" t="s">
        <v>26</v>
      </c>
      <c r="L11" s="3">
        <v>5.6</v>
      </c>
      <c r="M11" s="3">
        <v>22.4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  <c r="AB11" s="3" t="s">
        <v>26</v>
      </c>
      <c r="AC11" s="3" t="s">
        <v>26</v>
      </c>
      <c r="AD11" s="3" t="s">
        <v>26</v>
      </c>
    </row>
    <row r="12" spans="1:30" ht="14.25" customHeight="1">
      <c r="A12" s="12"/>
      <c r="B12" s="12"/>
      <c r="C12" s="4" t="s">
        <v>7</v>
      </c>
      <c r="D12" s="5">
        <v>18</v>
      </c>
      <c r="E12" s="3">
        <v>50.4</v>
      </c>
      <c r="F12" s="3">
        <v>128.30000000000001</v>
      </c>
      <c r="G12" s="3">
        <v>225</v>
      </c>
      <c r="H12" s="3" t="s">
        <v>26</v>
      </c>
      <c r="I12" s="3">
        <v>9</v>
      </c>
      <c r="J12" s="3">
        <v>77.400000000000006</v>
      </c>
      <c r="K12" s="3">
        <v>0.9</v>
      </c>
      <c r="L12" s="3">
        <v>5.4</v>
      </c>
      <c r="M12" s="3">
        <v>14.4</v>
      </c>
      <c r="N12" s="3">
        <v>1.8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>
        <v>1.7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 t="s">
        <v>26</v>
      </c>
      <c r="AB12" s="3" t="s">
        <v>26</v>
      </c>
      <c r="AC12" s="3" t="s">
        <v>26</v>
      </c>
      <c r="AD12" s="3" t="s">
        <v>26</v>
      </c>
    </row>
    <row r="13" spans="1:30" ht="14.25" customHeight="1">
      <c r="A13" s="12"/>
      <c r="B13" s="12"/>
      <c r="C13" s="4"/>
      <c r="D13" s="4" t="s">
        <v>8</v>
      </c>
      <c r="E13" s="3">
        <f>E11+E12</f>
        <v>109.19999999999999</v>
      </c>
      <c r="F13" s="3">
        <f>F11+F12</f>
        <v>553.90000000000009</v>
      </c>
      <c r="G13" s="3">
        <f>G11+G12</f>
        <v>773.8</v>
      </c>
      <c r="H13" s="3" t="s">
        <v>26</v>
      </c>
      <c r="I13" s="3">
        <f>I11+I12</f>
        <v>37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4" t="s">
        <v>26</v>
      </c>
      <c r="U13" s="4" t="s">
        <v>26</v>
      </c>
      <c r="V13" s="4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26</v>
      </c>
      <c r="AB13" s="3" t="s">
        <v>26</v>
      </c>
      <c r="AC13" s="3" t="s">
        <v>26</v>
      </c>
      <c r="AD13" s="3" t="s">
        <v>26</v>
      </c>
    </row>
    <row r="14" spans="1:30" ht="14.25" customHeight="1">
      <c r="A14" s="12"/>
      <c r="B14" s="12"/>
      <c r="C14" s="4" t="s">
        <v>10</v>
      </c>
      <c r="D14" s="4" t="s">
        <v>9</v>
      </c>
      <c r="E14" s="3">
        <f>E13*0.9</f>
        <v>98.279999999999987</v>
      </c>
      <c r="F14" s="3">
        <f>F13*0.9</f>
        <v>498.5100000000001</v>
      </c>
      <c r="G14" s="3">
        <f>G13*0.9</f>
        <v>696.42</v>
      </c>
      <c r="H14" s="3" t="s">
        <v>26</v>
      </c>
      <c r="I14" s="3">
        <f>I13*0.9</f>
        <v>33.300000000000004</v>
      </c>
      <c r="J14" s="3">
        <f>J11+J12</f>
        <v>245.4</v>
      </c>
      <c r="K14" s="3">
        <f>K12</f>
        <v>0.9</v>
      </c>
      <c r="L14" s="3">
        <f>L11+L12</f>
        <v>11</v>
      </c>
      <c r="M14" s="3">
        <f>M11+M12</f>
        <v>36.799999999999997</v>
      </c>
      <c r="N14" s="3">
        <f>N12</f>
        <v>1.8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>
        <f>T12</f>
        <v>1.7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  <c r="AB14" s="3" t="s">
        <v>26</v>
      </c>
      <c r="AC14" s="3" t="s">
        <v>26</v>
      </c>
      <c r="AD14" s="3" t="s">
        <v>26</v>
      </c>
    </row>
    <row r="15" spans="1:30" ht="14.25" customHeight="1">
      <c r="A15" s="12" t="s">
        <v>30</v>
      </c>
      <c r="B15" s="12">
        <v>2</v>
      </c>
      <c r="C15" s="4" t="s">
        <v>6</v>
      </c>
      <c r="D15" s="5">
        <v>3</v>
      </c>
      <c r="E15" s="3">
        <v>10.5</v>
      </c>
      <c r="F15" s="3" t="s">
        <v>26</v>
      </c>
      <c r="G15" s="3" t="s">
        <v>26</v>
      </c>
      <c r="H15" s="3">
        <v>6.45</v>
      </c>
      <c r="I15" s="3" t="s">
        <v>26</v>
      </c>
      <c r="J15" s="3">
        <v>1.8</v>
      </c>
      <c r="K15" s="3">
        <v>1.2</v>
      </c>
      <c r="L15" s="3">
        <v>0.3</v>
      </c>
      <c r="M15" s="3">
        <v>0.9</v>
      </c>
      <c r="N15" s="3">
        <v>0.15</v>
      </c>
      <c r="O15" s="3">
        <v>0.06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  <c r="AB15" s="3" t="s">
        <v>26</v>
      </c>
      <c r="AC15" s="3" t="s">
        <v>26</v>
      </c>
      <c r="AD15" s="3" t="s">
        <v>26</v>
      </c>
    </row>
    <row r="16" spans="1:30" ht="14.25" customHeight="1">
      <c r="A16" s="12"/>
      <c r="B16" s="12"/>
      <c r="C16" s="4" t="s">
        <v>7</v>
      </c>
      <c r="D16" s="5">
        <v>1</v>
      </c>
      <c r="E16" s="3">
        <v>5.4</v>
      </c>
      <c r="F16" s="3" t="s">
        <v>26</v>
      </c>
      <c r="G16" s="3" t="s">
        <v>26</v>
      </c>
      <c r="H16" s="3">
        <v>2.15</v>
      </c>
      <c r="I16" s="3" t="s">
        <v>26</v>
      </c>
      <c r="J16" s="3">
        <v>2.5</v>
      </c>
      <c r="K16" s="3">
        <v>0.1</v>
      </c>
      <c r="L16" s="3">
        <v>0.3</v>
      </c>
      <c r="M16" s="3">
        <v>0.1</v>
      </c>
      <c r="N16" s="3">
        <v>0.1</v>
      </c>
      <c r="O16" s="3">
        <v>0.02</v>
      </c>
      <c r="P16" s="3">
        <v>8.9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26</v>
      </c>
      <c r="AB16" s="3" t="s">
        <v>26</v>
      </c>
      <c r="AC16" s="3" t="s">
        <v>26</v>
      </c>
      <c r="AD16" s="3">
        <v>0.8</v>
      </c>
    </row>
    <row r="17" spans="1:30" ht="14.25" customHeight="1">
      <c r="A17" s="12"/>
      <c r="B17" s="12"/>
      <c r="C17" s="4"/>
      <c r="D17" s="4" t="s">
        <v>8</v>
      </c>
      <c r="E17" s="3">
        <f>E15+E16</f>
        <v>15.9</v>
      </c>
      <c r="F17" s="3" t="s">
        <v>26</v>
      </c>
      <c r="G17" s="3" t="s">
        <v>26</v>
      </c>
      <c r="H17" s="3">
        <f>H15+H16</f>
        <v>8.6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  <c r="AB17" s="3" t="s">
        <v>26</v>
      </c>
      <c r="AC17" s="3" t="s">
        <v>26</v>
      </c>
      <c r="AD17" s="3" t="s">
        <v>26</v>
      </c>
    </row>
    <row r="18" spans="1:30" ht="14.25" customHeight="1">
      <c r="A18" s="12"/>
      <c r="B18" s="12"/>
      <c r="C18" s="4" t="s">
        <v>10</v>
      </c>
      <c r="D18" s="4" t="s">
        <v>9</v>
      </c>
      <c r="E18" s="3">
        <f>E17*0.9</f>
        <v>14.31</v>
      </c>
      <c r="F18" s="3" t="s">
        <v>26</v>
      </c>
      <c r="G18" s="3" t="s">
        <v>26</v>
      </c>
      <c r="H18" s="3">
        <f>H17*0.9</f>
        <v>7.74</v>
      </c>
      <c r="I18" s="3" t="s">
        <v>26</v>
      </c>
      <c r="J18" s="3">
        <f>J15+J16</f>
        <v>4.3</v>
      </c>
      <c r="K18" s="3">
        <f>K16</f>
        <v>0.1</v>
      </c>
      <c r="L18" s="3">
        <f>L15+L16</f>
        <v>0.6</v>
      </c>
      <c r="M18" s="3">
        <f>M15+M16</f>
        <v>1</v>
      </c>
      <c r="N18" s="3">
        <f>N16+N15</f>
        <v>0.25</v>
      </c>
      <c r="O18" s="3">
        <f>O15+O16</f>
        <v>0.08</v>
      </c>
      <c r="P18" s="3">
        <f>P16</f>
        <v>8.9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  <c r="AB18" s="3" t="s">
        <v>26</v>
      </c>
      <c r="AC18" s="3" t="s">
        <v>26</v>
      </c>
      <c r="AD18" s="3">
        <f>AD16</f>
        <v>0.8</v>
      </c>
    </row>
    <row r="19" spans="1:30" ht="14.25" customHeight="1">
      <c r="A19" s="12" t="s">
        <v>31</v>
      </c>
      <c r="B19" s="12">
        <v>14</v>
      </c>
      <c r="C19" s="4" t="s">
        <v>6</v>
      </c>
      <c r="D19" s="5">
        <v>21</v>
      </c>
      <c r="E19" s="3">
        <v>35.700000000000003</v>
      </c>
      <c r="F19" s="3" t="s">
        <v>26</v>
      </c>
      <c r="G19" s="3" t="s">
        <v>26</v>
      </c>
      <c r="H19" s="3" t="s">
        <v>26</v>
      </c>
      <c r="I19" s="3" t="s">
        <v>26</v>
      </c>
      <c r="J19" s="3">
        <v>16.8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>
        <v>2.1</v>
      </c>
      <c r="S19" s="3">
        <v>2.1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26</v>
      </c>
      <c r="Z19" s="3" t="s">
        <v>26</v>
      </c>
      <c r="AA19" s="3" t="s">
        <v>26</v>
      </c>
      <c r="AB19" s="3" t="s">
        <v>26</v>
      </c>
      <c r="AC19" s="3" t="s">
        <v>26</v>
      </c>
      <c r="AD19" s="3" t="s">
        <v>26</v>
      </c>
    </row>
    <row r="20" spans="1:30" ht="14.25" customHeight="1">
      <c r="A20" s="12"/>
      <c r="B20" s="12"/>
      <c r="C20" s="4" t="s">
        <v>7</v>
      </c>
      <c r="D20" s="5">
        <v>7</v>
      </c>
      <c r="E20" s="3">
        <v>35.700000000000003</v>
      </c>
      <c r="F20" s="3" t="s">
        <v>26</v>
      </c>
      <c r="G20" s="3" t="s">
        <v>26</v>
      </c>
      <c r="H20" s="3">
        <v>46.2</v>
      </c>
      <c r="I20" s="3" t="s">
        <v>26</v>
      </c>
      <c r="J20" s="3">
        <v>19.600000000000001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>
        <v>90.3</v>
      </c>
      <c r="R20" s="3">
        <v>0.7</v>
      </c>
      <c r="S20" s="3">
        <v>0.7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  <c r="AA20" s="3" t="s">
        <v>26</v>
      </c>
      <c r="AB20" s="3" t="s">
        <v>26</v>
      </c>
      <c r="AC20" s="3" t="s">
        <v>26</v>
      </c>
      <c r="AD20" s="3" t="s">
        <v>26</v>
      </c>
    </row>
    <row r="21" spans="1:30" ht="14.25" customHeight="1">
      <c r="A21" s="12"/>
      <c r="B21" s="12"/>
      <c r="C21" s="4" t="s">
        <v>18</v>
      </c>
      <c r="D21" s="5">
        <v>28</v>
      </c>
      <c r="E21" s="3">
        <v>53.2</v>
      </c>
      <c r="F21" s="3" t="s">
        <v>26</v>
      </c>
      <c r="G21" s="3" t="s">
        <v>26</v>
      </c>
      <c r="H21" s="3">
        <v>39.200000000000003</v>
      </c>
      <c r="I21" s="3" t="s">
        <v>26</v>
      </c>
      <c r="J21" s="3">
        <v>42</v>
      </c>
      <c r="K21" s="3" t="s">
        <v>26</v>
      </c>
      <c r="L21" s="3" t="s">
        <v>26</v>
      </c>
      <c r="M21" s="3">
        <v>2.8</v>
      </c>
      <c r="N21" s="3" t="s">
        <v>26</v>
      </c>
      <c r="O21" s="3" t="s">
        <v>26</v>
      </c>
      <c r="P21" s="3" t="s">
        <v>26</v>
      </c>
      <c r="Q21" s="3">
        <v>89.6</v>
      </c>
      <c r="R21" s="3">
        <v>2.8</v>
      </c>
      <c r="S21" s="3">
        <v>2.8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</row>
    <row r="22" spans="1:30" ht="14.25" customHeight="1">
      <c r="A22" s="12"/>
      <c r="B22" s="12"/>
      <c r="C22" s="4"/>
      <c r="D22" s="4" t="s">
        <v>8</v>
      </c>
      <c r="E22" s="3">
        <f>E19+E20+E21</f>
        <v>124.60000000000001</v>
      </c>
      <c r="F22" s="3" t="s">
        <v>26</v>
      </c>
      <c r="G22" s="3" t="s">
        <v>26</v>
      </c>
      <c r="H22" s="3">
        <f>H20+H21</f>
        <v>85.4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4" t="s">
        <v>26</v>
      </c>
      <c r="R22" s="4" t="s">
        <v>26</v>
      </c>
      <c r="S22" s="4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  <c r="AA22" s="3" t="s">
        <v>26</v>
      </c>
      <c r="AB22" s="3" t="s">
        <v>26</v>
      </c>
      <c r="AC22" s="3" t="s">
        <v>26</v>
      </c>
      <c r="AD22" s="3" t="s">
        <v>26</v>
      </c>
    </row>
    <row r="23" spans="1:30" ht="14.25" customHeight="1">
      <c r="A23" s="12"/>
      <c r="B23" s="12"/>
      <c r="C23" s="4" t="s">
        <v>10</v>
      </c>
      <c r="D23" s="4" t="s">
        <v>9</v>
      </c>
      <c r="E23" s="3">
        <f>E22*0.9</f>
        <v>112.14000000000001</v>
      </c>
      <c r="F23" s="3" t="s">
        <v>26</v>
      </c>
      <c r="G23" s="3" t="s">
        <v>26</v>
      </c>
      <c r="H23" s="3">
        <f>H22*0.9</f>
        <v>76.860000000000014</v>
      </c>
      <c r="I23" s="3" t="s">
        <v>26</v>
      </c>
      <c r="J23" s="3">
        <f>J19+J20+J21</f>
        <v>78.400000000000006</v>
      </c>
      <c r="K23" s="3" t="str">
        <f>K20</f>
        <v>-</v>
      </c>
      <c r="L23" s="3" t="s">
        <v>26</v>
      </c>
      <c r="M23" s="3">
        <f>M21</f>
        <v>2.8</v>
      </c>
      <c r="N23" s="3" t="str">
        <f>N20</f>
        <v>-</v>
      </c>
      <c r="O23" s="3" t="s">
        <v>26</v>
      </c>
      <c r="P23" s="3" t="s">
        <v>26</v>
      </c>
      <c r="Q23" s="3">
        <f>Q20+Q21</f>
        <v>179.89999999999998</v>
      </c>
      <c r="R23" s="3">
        <f>R19+R20+R21</f>
        <v>5.6</v>
      </c>
      <c r="S23" s="3">
        <f>S19+S20+S21</f>
        <v>5.6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  <c r="AA23" s="3" t="s">
        <v>26</v>
      </c>
      <c r="AB23" s="3" t="s">
        <v>26</v>
      </c>
      <c r="AC23" s="3" t="s">
        <v>26</v>
      </c>
      <c r="AD23" s="3" t="s">
        <v>26</v>
      </c>
    </row>
    <row r="24" spans="1:30" ht="22.5" customHeight="1">
      <c r="A24" s="23" t="s">
        <v>37</v>
      </c>
      <c r="B24" s="2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12" t="s">
        <v>24</v>
      </c>
      <c r="B25" s="15">
        <v>7</v>
      </c>
      <c r="C25" s="4" t="s">
        <v>6</v>
      </c>
      <c r="D25" s="5">
        <v>11</v>
      </c>
      <c r="E25" s="3">
        <v>12.7</v>
      </c>
      <c r="F25" s="4">
        <v>217.8</v>
      </c>
      <c r="G25" s="4">
        <v>127.6</v>
      </c>
      <c r="H25" s="4" t="s">
        <v>26</v>
      </c>
      <c r="I25" s="3" t="s">
        <v>26</v>
      </c>
      <c r="J25" s="4">
        <v>66</v>
      </c>
      <c r="K25" s="3" t="s">
        <v>26</v>
      </c>
      <c r="L25" s="3">
        <v>2.2000000000000002</v>
      </c>
      <c r="M25" s="3">
        <v>5.5</v>
      </c>
      <c r="N25" s="3">
        <v>1.1000000000000001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4" t="s">
        <v>26</v>
      </c>
      <c r="X25" s="4" t="s">
        <v>26</v>
      </c>
      <c r="Y25" s="3" t="s">
        <v>26</v>
      </c>
      <c r="Z25" s="3" t="s">
        <v>26</v>
      </c>
      <c r="AA25" s="3" t="s">
        <v>26</v>
      </c>
      <c r="AB25" s="3" t="s">
        <v>26</v>
      </c>
      <c r="AC25" s="3" t="s">
        <v>26</v>
      </c>
      <c r="AD25" s="3" t="s">
        <v>26</v>
      </c>
    </row>
    <row r="26" spans="1:30">
      <c r="A26" s="12"/>
      <c r="B26" s="15"/>
      <c r="C26" s="4" t="s">
        <v>7</v>
      </c>
      <c r="D26" s="5">
        <v>6</v>
      </c>
      <c r="E26" s="3">
        <v>18.600000000000001</v>
      </c>
      <c r="F26" s="4">
        <v>156</v>
      </c>
      <c r="G26" s="4">
        <v>106.8</v>
      </c>
      <c r="H26" s="4" t="s">
        <v>26</v>
      </c>
      <c r="I26" s="3" t="s">
        <v>26</v>
      </c>
      <c r="J26" s="4">
        <v>30</v>
      </c>
      <c r="K26" s="3">
        <v>0.6</v>
      </c>
      <c r="L26" s="3">
        <v>1.8</v>
      </c>
      <c r="M26" s="3">
        <v>6</v>
      </c>
      <c r="N26" s="3">
        <v>0.6</v>
      </c>
      <c r="O26" s="3" t="s">
        <v>26</v>
      </c>
      <c r="P26" s="3">
        <v>83.4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4" t="s">
        <v>26</v>
      </c>
      <c r="X26" s="4" t="s">
        <v>26</v>
      </c>
      <c r="Y26" s="3" t="s">
        <v>26</v>
      </c>
      <c r="Z26" s="3" t="s">
        <v>26</v>
      </c>
      <c r="AA26" s="3" t="s">
        <v>26</v>
      </c>
      <c r="AB26" s="3" t="s">
        <v>26</v>
      </c>
      <c r="AC26" s="3" t="s">
        <v>26</v>
      </c>
      <c r="AD26" s="3" t="s">
        <v>26</v>
      </c>
    </row>
    <row r="27" spans="1:30">
      <c r="A27" s="12"/>
      <c r="B27" s="15"/>
      <c r="C27" s="4"/>
      <c r="D27" s="4" t="s">
        <v>8</v>
      </c>
      <c r="E27" s="3">
        <f>E25+E26</f>
        <v>31.3</v>
      </c>
      <c r="F27" s="3">
        <f t="shared" ref="F27" si="3">F25+F26</f>
        <v>373.8</v>
      </c>
      <c r="G27" s="3">
        <f t="shared" ref="G27" si="4">G25+G26</f>
        <v>234.39999999999998</v>
      </c>
      <c r="H27" s="3" t="s">
        <v>26</v>
      </c>
      <c r="I27" s="3" t="s">
        <v>26</v>
      </c>
      <c r="J27" s="4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4" t="s">
        <v>26</v>
      </c>
      <c r="X27" s="4" t="s">
        <v>26</v>
      </c>
      <c r="Y27" s="3" t="s">
        <v>26</v>
      </c>
      <c r="Z27" s="3" t="s">
        <v>26</v>
      </c>
      <c r="AA27" s="3" t="s">
        <v>26</v>
      </c>
      <c r="AB27" s="3" t="s">
        <v>26</v>
      </c>
      <c r="AC27" s="3" t="s">
        <v>26</v>
      </c>
      <c r="AD27" s="3" t="s">
        <v>26</v>
      </c>
    </row>
    <row r="28" spans="1:30">
      <c r="A28" s="12"/>
      <c r="B28" s="15"/>
      <c r="C28" s="4" t="s">
        <v>10</v>
      </c>
      <c r="D28" s="4" t="s">
        <v>9</v>
      </c>
      <c r="E28" s="3">
        <f>E27*0.9</f>
        <v>28.17</v>
      </c>
      <c r="F28" s="3">
        <f t="shared" ref="F28" si="5">F27*0.9</f>
        <v>336.42</v>
      </c>
      <c r="G28" s="3">
        <f t="shared" ref="G28" si="6">G27*0.9</f>
        <v>210.95999999999998</v>
      </c>
      <c r="H28" s="3" t="s">
        <v>26</v>
      </c>
      <c r="I28" s="3" t="s">
        <v>26</v>
      </c>
      <c r="J28" s="4">
        <f>J25+J26</f>
        <v>96</v>
      </c>
      <c r="K28" s="4">
        <f>K26</f>
        <v>0.6</v>
      </c>
      <c r="L28" s="4">
        <f t="shared" ref="L28:N28" si="7">L25+L26</f>
        <v>4</v>
      </c>
      <c r="M28" s="4">
        <f t="shared" si="7"/>
        <v>11.5</v>
      </c>
      <c r="N28" s="4">
        <f t="shared" si="7"/>
        <v>1.7000000000000002</v>
      </c>
      <c r="O28" s="4" t="s">
        <v>26</v>
      </c>
      <c r="P28" s="3">
        <f>P26</f>
        <v>83.4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4" t="s">
        <v>26</v>
      </c>
      <c r="X28" s="4" t="s">
        <v>26</v>
      </c>
      <c r="Y28" s="3" t="s">
        <v>26</v>
      </c>
      <c r="Z28" s="3" t="s">
        <v>26</v>
      </c>
      <c r="AA28" s="3" t="s">
        <v>26</v>
      </c>
      <c r="AB28" s="3" t="s">
        <v>26</v>
      </c>
      <c r="AC28" s="3" t="s">
        <v>26</v>
      </c>
      <c r="AD28" s="3" t="s">
        <v>26</v>
      </c>
    </row>
    <row r="29" spans="1:30">
      <c r="A29" s="12" t="s">
        <v>28</v>
      </c>
      <c r="B29" s="15">
        <v>4</v>
      </c>
      <c r="C29" s="4" t="s">
        <v>6</v>
      </c>
      <c r="D29" s="5">
        <v>6</v>
      </c>
      <c r="E29" s="3">
        <v>6.3</v>
      </c>
      <c r="F29" s="4">
        <v>45.6</v>
      </c>
      <c r="G29" s="4">
        <v>58.8</v>
      </c>
      <c r="H29" s="4" t="s">
        <v>26</v>
      </c>
      <c r="I29" s="3">
        <v>3</v>
      </c>
      <c r="J29" s="4">
        <v>18</v>
      </c>
      <c r="K29" s="3" t="s">
        <v>26</v>
      </c>
      <c r="L29" s="3">
        <v>0.6</v>
      </c>
      <c r="M29" s="3">
        <v>2.4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  <c r="T29" s="3" t="s">
        <v>26</v>
      </c>
      <c r="U29" s="3" t="s">
        <v>26</v>
      </c>
      <c r="V29" s="3" t="s">
        <v>26</v>
      </c>
      <c r="W29" s="4" t="s">
        <v>26</v>
      </c>
      <c r="X29" s="4" t="s">
        <v>26</v>
      </c>
      <c r="Y29" s="3" t="s">
        <v>26</v>
      </c>
      <c r="Z29" s="3" t="s">
        <v>26</v>
      </c>
      <c r="AA29" s="3" t="s">
        <v>26</v>
      </c>
      <c r="AB29" s="3" t="s">
        <v>26</v>
      </c>
      <c r="AC29" s="3" t="s">
        <v>26</v>
      </c>
      <c r="AD29" s="3" t="s">
        <v>26</v>
      </c>
    </row>
    <row r="30" spans="1:30">
      <c r="A30" s="12"/>
      <c r="B30" s="15"/>
      <c r="C30" s="4" t="s">
        <v>7</v>
      </c>
      <c r="D30" s="5">
        <v>3</v>
      </c>
      <c r="E30" s="3">
        <v>8.4</v>
      </c>
      <c r="F30" s="4">
        <v>21.4</v>
      </c>
      <c r="G30" s="4">
        <v>37.5</v>
      </c>
      <c r="H30" s="4" t="s">
        <v>26</v>
      </c>
      <c r="I30" s="3">
        <v>1.5</v>
      </c>
      <c r="J30" s="4">
        <v>12.9</v>
      </c>
      <c r="K30" s="3">
        <v>0.15</v>
      </c>
      <c r="L30" s="3">
        <v>0.9</v>
      </c>
      <c r="M30" s="3">
        <v>2.4</v>
      </c>
      <c r="N30" s="3">
        <v>0.3</v>
      </c>
      <c r="O30" s="3" t="s">
        <v>26</v>
      </c>
      <c r="P30" s="3"/>
      <c r="Q30" s="3" t="s">
        <v>26</v>
      </c>
      <c r="R30" s="3" t="s">
        <v>26</v>
      </c>
      <c r="S30" s="3" t="s">
        <v>26</v>
      </c>
      <c r="T30" s="3">
        <v>7.5</v>
      </c>
      <c r="U30" s="3" t="s">
        <v>26</v>
      </c>
      <c r="V30" s="3" t="s">
        <v>26</v>
      </c>
      <c r="W30" s="4" t="s">
        <v>26</v>
      </c>
      <c r="X30" s="4" t="s">
        <v>26</v>
      </c>
      <c r="Y30" s="3" t="s">
        <v>26</v>
      </c>
      <c r="Z30" s="3" t="s">
        <v>26</v>
      </c>
      <c r="AA30" s="3" t="s">
        <v>26</v>
      </c>
      <c r="AB30" s="3" t="s">
        <v>26</v>
      </c>
      <c r="AC30" s="3" t="s">
        <v>26</v>
      </c>
      <c r="AD30" s="3" t="s">
        <v>26</v>
      </c>
    </row>
    <row r="31" spans="1:30">
      <c r="A31" s="12"/>
      <c r="B31" s="15"/>
      <c r="C31" s="4"/>
      <c r="D31" s="4" t="s">
        <v>8</v>
      </c>
      <c r="E31" s="3">
        <f>E29+E30</f>
        <v>14.7</v>
      </c>
      <c r="F31" s="3">
        <f t="shared" ref="F31" si="8">F29+F30</f>
        <v>67</v>
      </c>
      <c r="G31" s="3">
        <f t="shared" ref="G31" si="9">G29+G30</f>
        <v>96.3</v>
      </c>
      <c r="H31" s="3" t="s">
        <v>26</v>
      </c>
      <c r="I31" s="3">
        <f>I29+I30</f>
        <v>4.5</v>
      </c>
      <c r="J31" s="4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4" t="s">
        <v>26</v>
      </c>
      <c r="X31" s="4" t="s">
        <v>26</v>
      </c>
      <c r="Y31" s="3" t="s">
        <v>26</v>
      </c>
      <c r="Z31" s="3" t="s">
        <v>26</v>
      </c>
      <c r="AA31" s="3" t="s">
        <v>26</v>
      </c>
      <c r="AB31" s="3" t="s">
        <v>26</v>
      </c>
      <c r="AC31" s="3" t="s">
        <v>26</v>
      </c>
      <c r="AD31" s="3" t="s">
        <v>26</v>
      </c>
    </row>
    <row r="32" spans="1:30">
      <c r="A32" s="12"/>
      <c r="B32" s="15"/>
      <c r="C32" s="4" t="s">
        <v>10</v>
      </c>
      <c r="D32" s="4" t="s">
        <v>9</v>
      </c>
      <c r="E32" s="3">
        <f>E31*0.9</f>
        <v>13.23</v>
      </c>
      <c r="F32" s="3">
        <f t="shared" ref="F32" si="10">F31*0.9</f>
        <v>60.300000000000004</v>
      </c>
      <c r="G32" s="3">
        <f t="shared" ref="G32" si="11">G31*0.9</f>
        <v>86.67</v>
      </c>
      <c r="H32" s="3" t="s">
        <v>26</v>
      </c>
      <c r="I32" s="3">
        <f>I31*0.9</f>
        <v>4.05</v>
      </c>
      <c r="J32" s="4">
        <f>J29+J30</f>
        <v>30.9</v>
      </c>
      <c r="K32" s="4">
        <f>K30</f>
        <v>0.15</v>
      </c>
      <c r="L32" s="4">
        <f t="shared" ref="L32:M32" si="12">L29+L30</f>
        <v>1.5</v>
      </c>
      <c r="M32" s="4">
        <f t="shared" si="12"/>
        <v>4.8</v>
      </c>
      <c r="N32" s="4">
        <f>N30</f>
        <v>0.3</v>
      </c>
      <c r="O32" s="4" t="s">
        <v>26</v>
      </c>
      <c r="P32" s="6" t="s">
        <v>26</v>
      </c>
      <c r="Q32" s="3" t="s">
        <v>26</v>
      </c>
      <c r="R32" s="3" t="s">
        <v>26</v>
      </c>
      <c r="S32" s="3" t="s">
        <v>26</v>
      </c>
      <c r="T32" s="3">
        <f>T30</f>
        <v>7.5</v>
      </c>
      <c r="U32" s="3" t="s">
        <v>26</v>
      </c>
      <c r="V32" s="3" t="s">
        <v>26</v>
      </c>
      <c r="W32" s="4" t="s">
        <v>26</v>
      </c>
      <c r="X32" s="4" t="s">
        <v>26</v>
      </c>
      <c r="Y32" s="3" t="s">
        <v>26</v>
      </c>
      <c r="Z32" s="3" t="s">
        <v>26</v>
      </c>
      <c r="AA32" s="3" t="s">
        <v>26</v>
      </c>
      <c r="AB32" s="3" t="s">
        <v>26</v>
      </c>
      <c r="AC32" s="3" t="s">
        <v>26</v>
      </c>
      <c r="AD32" s="3" t="s">
        <v>26</v>
      </c>
    </row>
    <row r="33" spans="1:30">
      <c r="A33" s="21" t="s">
        <v>38</v>
      </c>
      <c r="B33" s="2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>
      <c r="A34" s="12" t="s">
        <v>39</v>
      </c>
      <c r="B34" s="12">
        <v>45</v>
      </c>
      <c r="C34" s="4" t="s">
        <v>6</v>
      </c>
      <c r="D34" s="5">
        <v>68</v>
      </c>
      <c r="E34" s="3">
        <v>163.19999999999999</v>
      </c>
      <c r="F34" s="3" t="s">
        <v>26</v>
      </c>
      <c r="G34" s="3" t="s">
        <v>26</v>
      </c>
      <c r="H34" s="3">
        <v>68</v>
      </c>
      <c r="I34" s="3" t="s">
        <v>26</v>
      </c>
      <c r="J34" s="3">
        <v>170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  <c r="W34" s="3" t="s">
        <v>26</v>
      </c>
      <c r="X34" s="3">
        <v>102</v>
      </c>
      <c r="Y34" s="3">
        <v>20.399999999999999</v>
      </c>
      <c r="Z34" s="3" t="s">
        <v>26</v>
      </c>
      <c r="AA34" s="3" t="s">
        <v>26</v>
      </c>
      <c r="AB34" s="3" t="s">
        <v>26</v>
      </c>
      <c r="AC34" s="3">
        <v>27.2</v>
      </c>
      <c r="AD34" s="3" t="s">
        <v>26</v>
      </c>
    </row>
    <row r="35" spans="1:30">
      <c r="A35" s="12"/>
      <c r="B35" s="12"/>
      <c r="C35" s="4" t="s">
        <v>7</v>
      </c>
      <c r="D35" s="5">
        <v>23</v>
      </c>
      <c r="E35" s="3">
        <v>161</v>
      </c>
      <c r="F35" s="3" t="s">
        <v>26</v>
      </c>
      <c r="G35" s="3" t="s">
        <v>26</v>
      </c>
      <c r="H35" s="3">
        <v>446.2</v>
      </c>
      <c r="I35" s="3" t="s">
        <v>26</v>
      </c>
      <c r="J35" s="3">
        <v>115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>
        <v>253</v>
      </c>
      <c r="Y35" s="3">
        <v>6.9</v>
      </c>
      <c r="Z35" s="3" t="s">
        <v>26</v>
      </c>
      <c r="AA35" s="3" t="s">
        <v>26</v>
      </c>
      <c r="AB35" s="3" t="s">
        <v>26</v>
      </c>
      <c r="AC35" s="3">
        <v>9.1999999999999993</v>
      </c>
      <c r="AD35" s="3" t="s">
        <v>26</v>
      </c>
    </row>
    <row r="36" spans="1:30">
      <c r="A36" s="12"/>
      <c r="B36" s="12"/>
      <c r="C36" s="4" t="s">
        <v>18</v>
      </c>
      <c r="D36" s="5">
        <v>90</v>
      </c>
      <c r="E36" s="3">
        <v>36</v>
      </c>
      <c r="F36" s="3" t="s">
        <v>26</v>
      </c>
      <c r="G36" s="3" t="s">
        <v>26</v>
      </c>
      <c r="H36" s="3">
        <v>90</v>
      </c>
      <c r="I36" s="3" t="s">
        <v>26</v>
      </c>
      <c r="J36" s="3">
        <v>135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3">
        <v>135</v>
      </c>
      <c r="Y36" s="3">
        <v>27</v>
      </c>
      <c r="Z36" s="3" t="s">
        <v>26</v>
      </c>
      <c r="AA36" s="3" t="s">
        <v>26</v>
      </c>
      <c r="AB36" s="3" t="s">
        <v>26</v>
      </c>
      <c r="AC36" s="3">
        <v>36</v>
      </c>
      <c r="AD36" s="3" t="s">
        <v>26</v>
      </c>
    </row>
    <row r="37" spans="1:30">
      <c r="A37" s="12"/>
      <c r="B37" s="12"/>
      <c r="C37" s="4"/>
      <c r="D37" s="4" t="s">
        <v>8</v>
      </c>
      <c r="E37" s="3">
        <f>E34+E35+E36</f>
        <v>360.2</v>
      </c>
      <c r="F37" s="3" t="s">
        <v>26</v>
      </c>
      <c r="G37" s="3" t="s">
        <v>26</v>
      </c>
      <c r="H37" s="3">
        <f t="shared" ref="H37:AC37" si="13">H34+H35+H36</f>
        <v>604.20000000000005</v>
      </c>
      <c r="I37" s="3" t="s">
        <v>26</v>
      </c>
      <c r="J37" s="4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>
        <f t="shared" si="13"/>
        <v>490</v>
      </c>
      <c r="Y37" s="3">
        <f t="shared" si="13"/>
        <v>54.3</v>
      </c>
      <c r="Z37" s="3" t="s">
        <v>26</v>
      </c>
      <c r="AA37" s="3" t="s">
        <v>26</v>
      </c>
      <c r="AB37" s="3" t="s">
        <v>26</v>
      </c>
      <c r="AC37" s="3">
        <f t="shared" si="13"/>
        <v>72.400000000000006</v>
      </c>
      <c r="AD37" s="3" t="s">
        <v>26</v>
      </c>
    </row>
    <row r="38" spans="1:30">
      <c r="A38" s="12"/>
      <c r="B38" s="12"/>
      <c r="C38" s="4" t="s">
        <v>10</v>
      </c>
      <c r="D38" s="4" t="s">
        <v>9</v>
      </c>
      <c r="E38" s="3">
        <f>E37*0.9</f>
        <v>324.18</v>
      </c>
      <c r="F38" s="3" t="s">
        <v>26</v>
      </c>
      <c r="G38" s="3" t="s">
        <v>26</v>
      </c>
      <c r="H38" s="3">
        <f t="shared" ref="H38" si="14">H37*0.9</f>
        <v>543.78000000000009</v>
      </c>
      <c r="I38" s="3" t="s">
        <v>26</v>
      </c>
      <c r="J38" s="3">
        <f>J34+J35+J36</f>
        <v>420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  <c r="W38" s="3" t="s">
        <v>26</v>
      </c>
      <c r="X38" s="3">
        <f>X37*0.9</f>
        <v>441</v>
      </c>
      <c r="Y38" s="3">
        <f>Y37*0.9</f>
        <v>48.87</v>
      </c>
      <c r="Z38" s="3" t="s">
        <v>26</v>
      </c>
      <c r="AA38" s="3" t="s">
        <v>26</v>
      </c>
      <c r="AB38" s="3" t="s">
        <v>26</v>
      </c>
      <c r="AC38" s="3">
        <f>AC37*0.9</f>
        <v>65.160000000000011</v>
      </c>
      <c r="AD38" s="3" t="s">
        <v>26</v>
      </c>
    </row>
    <row r="39" spans="1:30">
      <c r="A39" s="12" t="s">
        <v>47</v>
      </c>
      <c r="B39" s="12">
        <v>49</v>
      </c>
      <c r="C39" s="4" t="s">
        <v>6</v>
      </c>
      <c r="D39" s="5">
        <v>74</v>
      </c>
      <c r="E39" s="3">
        <v>177</v>
      </c>
      <c r="F39" s="3" t="s">
        <v>26</v>
      </c>
      <c r="G39" s="3" t="s">
        <v>26</v>
      </c>
      <c r="H39" s="3">
        <v>74</v>
      </c>
      <c r="I39" s="3" t="s">
        <v>26</v>
      </c>
      <c r="J39" s="3">
        <v>185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26</v>
      </c>
      <c r="V39" s="3">
        <v>7.4</v>
      </c>
      <c r="W39" s="3" t="s">
        <v>26</v>
      </c>
      <c r="X39" s="3">
        <v>133.19999999999999</v>
      </c>
      <c r="Y39" s="3">
        <v>14.8</v>
      </c>
      <c r="Z39" s="3" t="s">
        <v>26</v>
      </c>
      <c r="AA39" s="3" t="s">
        <v>26</v>
      </c>
      <c r="AB39" s="3" t="s">
        <v>26</v>
      </c>
      <c r="AC39" s="3" t="s">
        <v>26</v>
      </c>
      <c r="AD39" s="3" t="s">
        <v>26</v>
      </c>
    </row>
    <row r="40" spans="1:30">
      <c r="A40" s="12"/>
      <c r="B40" s="12"/>
      <c r="C40" s="4" t="s">
        <v>7</v>
      </c>
      <c r="D40" s="5">
        <v>24</v>
      </c>
      <c r="E40" s="3">
        <v>168</v>
      </c>
      <c r="F40" s="3" t="s">
        <v>26</v>
      </c>
      <c r="G40" s="3" t="s">
        <v>26</v>
      </c>
      <c r="H40" s="3">
        <v>528</v>
      </c>
      <c r="I40" s="3" t="s">
        <v>26</v>
      </c>
      <c r="J40" s="3">
        <v>134.4</v>
      </c>
      <c r="K40" s="3">
        <v>12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>
        <v>2.4</v>
      </c>
      <c r="W40" s="3" t="s">
        <v>26</v>
      </c>
      <c r="X40" s="3">
        <v>228</v>
      </c>
      <c r="Y40" s="3">
        <v>4.8</v>
      </c>
      <c r="Z40" s="3" t="s">
        <v>26</v>
      </c>
      <c r="AA40" s="3" t="s">
        <v>26</v>
      </c>
      <c r="AB40" s="3" t="s">
        <v>26</v>
      </c>
      <c r="AC40" s="3" t="s">
        <v>26</v>
      </c>
      <c r="AD40" s="3" t="s">
        <v>26</v>
      </c>
    </row>
    <row r="41" spans="1:30">
      <c r="A41" s="12"/>
      <c r="B41" s="12"/>
      <c r="C41" s="4" t="s">
        <v>18</v>
      </c>
      <c r="D41" s="5">
        <v>98</v>
      </c>
      <c r="E41" s="3">
        <v>39.200000000000003</v>
      </c>
      <c r="F41" s="3" t="s">
        <v>26</v>
      </c>
      <c r="G41" s="3" t="s">
        <v>26</v>
      </c>
      <c r="H41" s="3">
        <v>98</v>
      </c>
      <c r="I41" s="3" t="s">
        <v>26</v>
      </c>
      <c r="J41" s="3">
        <v>98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>
        <v>9.8000000000000007</v>
      </c>
      <c r="W41" s="3" t="s">
        <v>26</v>
      </c>
      <c r="X41" s="3">
        <v>176.4</v>
      </c>
      <c r="Y41" s="3">
        <v>19.600000000000001</v>
      </c>
      <c r="Z41" s="3" t="s">
        <v>26</v>
      </c>
      <c r="AA41" s="3" t="s">
        <v>26</v>
      </c>
      <c r="AB41" s="3" t="s">
        <v>26</v>
      </c>
      <c r="AC41" s="3" t="s">
        <v>26</v>
      </c>
      <c r="AD41" s="3" t="s">
        <v>26</v>
      </c>
    </row>
    <row r="42" spans="1:30">
      <c r="A42" s="12"/>
      <c r="B42" s="12"/>
      <c r="C42" s="4"/>
      <c r="D42" s="4" t="s">
        <v>8</v>
      </c>
      <c r="E42" s="3">
        <f>E39+E40+E41</f>
        <v>384.2</v>
      </c>
      <c r="F42" s="3" t="s">
        <v>26</v>
      </c>
      <c r="G42" s="3" t="s">
        <v>26</v>
      </c>
      <c r="H42" s="3">
        <f t="shared" ref="H42" si="15">H39+H40+H41</f>
        <v>700</v>
      </c>
      <c r="I42" s="3" t="s">
        <v>26</v>
      </c>
      <c r="J42" s="4" t="s">
        <v>26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>
        <f>V39+V40+V41</f>
        <v>19.600000000000001</v>
      </c>
      <c r="W42" s="3" t="s">
        <v>26</v>
      </c>
      <c r="X42" s="3">
        <f t="shared" ref="X42" si="16">X39+X40+X41</f>
        <v>537.6</v>
      </c>
      <c r="Y42" s="3">
        <f t="shared" ref="Y42" si="17">Y39+Y40+Y41</f>
        <v>39.200000000000003</v>
      </c>
      <c r="Z42" s="3" t="s">
        <v>26</v>
      </c>
      <c r="AA42" s="3" t="s">
        <v>26</v>
      </c>
      <c r="AB42" s="3" t="s">
        <v>26</v>
      </c>
      <c r="AC42" s="3" t="s">
        <v>26</v>
      </c>
      <c r="AD42" s="3" t="s">
        <v>26</v>
      </c>
    </row>
    <row r="43" spans="1:30">
      <c r="A43" s="12"/>
      <c r="B43" s="12"/>
      <c r="C43" s="4" t="s">
        <v>10</v>
      </c>
      <c r="D43" s="4" t="s">
        <v>9</v>
      </c>
      <c r="E43" s="3">
        <f>E42*0.9</f>
        <v>345.78</v>
      </c>
      <c r="F43" s="3" t="s">
        <v>26</v>
      </c>
      <c r="G43" s="3" t="s">
        <v>26</v>
      </c>
      <c r="H43" s="3">
        <f t="shared" ref="H43" si="18">H42*0.9</f>
        <v>630</v>
      </c>
      <c r="I43" s="3" t="s">
        <v>26</v>
      </c>
      <c r="J43" s="3">
        <f>J39+J40+J41</f>
        <v>417.4</v>
      </c>
      <c r="K43" s="3">
        <f>K40</f>
        <v>12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>
        <f>V42*0.9</f>
        <v>17.64</v>
      </c>
      <c r="W43" s="3" t="s">
        <v>26</v>
      </c>
      <c r="X43" s="3">
        <f>X42*0.9</f>
        <v>483.84000000000003</v>
      </c>
      <c r="Y43" s="3">
        <f>Y42*0.9</f>
        <v>35.28</v>
      </c>
      <c r="Z43" s="3" t="s">
        <v>26</v>
      </c>
      <c r="AA43" s="3" t="s">
        <v>26</v>
      </c>
      <c r="AB43" s="3" t="s">
        <v>26</v>
      </c>
      <c r="AC43" s="3" t="s">
        <v>26</v>
      </c>
      <c r="AD43" s="3" t="s">
        <v>26</v>
      </c>
    </row>
    <row r="44" spans="1:30">
      <c r="A44" s="12" t="s">
        <v>43</v>
      </c>
      <c r="B44" s="12">
        <v>37</v>
      </c>
      <c r="C44" s="4" t="s">
        <v>6</v>
      </c>
      <c r="D44" s="5">
        <v>56</v>
      </c>
      <c r="E44" s="3">
        <v>134.4</v>
      </c>
      <c r="F44" s="3" t="s">
        <v>26</v>
      </c>
      <c r="G44" s="3" t="s">
        <v>26</v>
      </c>
      <c r="H44" s="3">
        <v>33.6</v>
      </c>
      <c r="I44" s="3" t="s">
        <v>26</v>
      </c>
      <c r="J44" s="3">
        <v>28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>
        <v>5.6</v>
      </c>
      <c r="Z44" s="3" t="s">
        <v>26</v>
      </c>
      <c r="AA44" s="3" t="s">
        <v>26</v>
      </c>
      <c r="AB44" s="3">
        <v>56</v>
      </c>
      <c r="AC44" s="3" t="s">
        <v>26</v>
      </c>
      <c r="AD44" s="3" t="s">
        <v>26</v>
      </c>
    </row>
    <row r="45" spans="1:30">
      <c r="A45" s="12"/>
      <c r="B45" s="12"/>
      <c r="C45" s="4" t="s">
        <v>7</v>
      </c>
      <c r="D45" s="5">
        <v>18</v>
      </c>
      <c r="E45" s="3">
        <v>126</v>
      </c>
      <c r="F45" s="3" t="s">
        <v>26</v>
      </c>
      <c r="G45" s="3" t="s">
        <v>26</v>
      </c>
      <c r="H45" s="3">
        <v>138.6</v>
      </c>
      <c r="I45" s="3" t="s">
        <v>26</v>
      </c>
      <c r="J45" s="3">
        <v>9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  <c r="X45" s="3" t="s">
        <v>26</v>
      </c>
      <c r="Y45" s="3">
        <v>5.4</v>
      </c>
      <c r="Z45" s="3" t="s">
        <v>26</v>
      </c>
      <c r="AA45" s="3" t="s">
        <v>26</v>
      </c>
      <c r="AB45" s="3">
        <v>18</v>
      </c>
      <c r="AC45" s="3" t="s">
        <v>26</v>
      </c>
      <c r="AD45" s="3" t="s">
        <v>26</v>
      </c>
    </row>
    <row r="46" spans="1:30">
      <c r="A46" s="12"/>
      <c r="B46" s="12"/>
      <c r="C46" s="4" t="s">
        <v>18</v>
      </c>
      <c r="D46" s="5">
        <v>74</v>
      </c>
      <c r="E46" s="3">
        <v>29.6</v>
      </c>
      <c r="F46" s="3" t="s">
        <v>26</v>
      </c>
      <c r="G46" s="3" t="s">
        <v>26</v>
      </c>
      <c r="H46" s="3">
        <v>44.4</v>
      </c>
      <c r="I46" s="3" t="s">
        <v>26</v>
      </c>
      <c r="J46" s="3">
        <v>37</v>
      </c>
      <c r="K46" s="3" t="s">
        <v>26</v>
      </c>
      <c r="L46" s="3" t="s">
        <v>26</v>
      </c>
      <c r="M46" s="3" t="s">
        <v>26</v>
      </c>
      <c r="N46" s="3" t="s">
        <v>26</v>
      </c>
      <c r="O46" s="3" t="s">
        <v>26</v>
      </c>
      <c r="P46" s="3" t="s">
        <v>26</v>
      </c>
      <c r="Q46" s="3" t="s">
        <v>26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  <c r="W46" s="3" t="s">
        <v>26</v>
      </c>
      <c r="X46" s="3" t="s">
        <v>26</v>
      </c>
      <c r="Y46" s="3" t="s">
        <v>26</v>
      </c>
      <c r="Z46" s="3" t="s">
        <v>26</v>
      </c>
      <c r="AA46" s="3" t="s">
        <v>26</v>
      </c>
      <c r="AB46" s="3">
        <v>74</v>
      </c>
      <c r="AC46" s="3" t="s">
        <v>26</v>
      </c>
      <c r="AD46" s="3" t="s">
        <v>26</v>
      </c>
    </row>
    <row r="47" spans="1:30">
      <c r="A47" s="12"/>
      <c r="B47" s="12"/>
      <c r="C47" s="4"/>
      <c r="D47" s="4" t="s">
        <v>8</v>
      </c>
      <c r="E47" s="3">
        <f>E44+E45+E46</f>
        <v>290</v>
      </c>
      <c r="F47" s="3" t="s">
        <v>26</v>
      </c>
      <c r="G47" s="3" t="s">
        <v>26</v>
      </c>
      <c r="H47" s="3">
        <f t="shared" ref="H47" si="19">H44+H45+H46</f>
        <v>216.6</v>
      </c>
      <c r="I47" s="3" t="s">
        <v>26</v>
      </c>
      <c r="J47" s="4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26</v>
      </c>
      <c r="P47" s="3" t="s">
        <v>26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  <c r="W47" s="3" t="s">
        <v>26</v>
      </c>
      <c r="X47" s="3" t="s">
        <v>26</v>
      </c>
      <c r="Y47" s="3">
        <f>Y44+Y45</f>
        <v>11</v>
      </c>
      <c r="Z47" s="3" t="s">
        <v>26</v>
      </c>
      <c r="AA47" s="3" t="s">
        <v>26</v>
      </c>
      <c r="AB47" s="3">
        <f>AB44+AB45+AB46</f>
        <v>148</v>
      </c>
      <c r="AC47" s="3" t="s">
        <v>26</v>
      </c>
      <c r="AD47" s="3" t="s">
        <v>26</v>
      </c>
    </row>
    <row r="48" spans="1:30">
      <c r="A48" s="12"/>
      <c r="B48" s="12"/>
      <c r="C48" s="4" t="s">
        <v>10</v>
      </c>
      <c r="D48" s="4" t="s">
        <v>9</v>
      </c>
      <c r="E48" s="3">
        <f>E47*0.9</f>
        <v>261</v>
      </c>
      <c r="F48" s="3" t="s">
        <v>26</v>
      </c>
      <c r="G48" s="3" t="s">
        <v>26</v>
      </c>
      <c r="H48" s="3">
        <f t="shared" ref="H48" si="20">H47*0.9</f>
        <v>194.94</v>
      </c>
      <c r="I48" s="3" t="s">
        <v>26</v>
      </c>
      <c r="J48" s="3">
        <f>J44+J45+J46</f>
        <v>74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  <c r="X48" s="3" t="s">
        <v>26</v>
      </c>
      <c r="Y48" s="3">
        <f>Y47*0.9</f>
        <v>9.9</v>
      </c>
      <c r="Z48" s="3" t="s">
        <v>26</v>
      </c>
      <c r="AA48" s="3" t="s">
        <v>26</v>
      </c>
      <c r="AB48" s="3">
        <f>AB47*0.9</f>
        <v>133.20000000000002</v>
      </c>
      <c r="AC48" s="3" t="s">
        <v>26</v>
      </c>
      <c r="AD48" s="3" t="s">
        <v>26</v>
      </c>
    </row>
    <row r="49" spans="1:30">
      <c r="A49" s="12" t="s">
        <v>45</v>
      </c>
      <c r="B49" s="12">
        <v>17</v>
      </c>
      <c r="C49" s="4" t="s">
        <v>6</v>
      </c>
      <c r="D49" s="5">
        <v>26</v>
      </c>
      <c r="E49" s="3">
        <v>41.6</v>
      </c>
      <c r="F49" s="3" t="s">
        <v>26</v>
      </c>
      <c r="G49" s="3" t="s">
        <v>26</v>
      </c>
      <c r="H49" s="3">
        <v>7.8</v>
      </c>
      <c r="I49" s="3" t="s">
        <v>26</v>
      </c>
      <c r="J49" s="3">
        <v>10.4</v>
      </c>
      <c r="K49" s="3" t="s">
        <v>26</v>
      </c>
      <c r="L49" s="3" t="s">
        <v>26</v>
      </c>
      <c r="M49" s="3">
        <v>1.6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  <c r="U49" s="3">
        <v>13</v>
      </c>
      <c r="V49" s="3" t="s">
        <v>26</v>
      </c>
      <c r="W49" s="3" t="s">
        <v>26</v>
      </c>
      <c r="X49" s="3" t="s">
        <v>26</v>
      </c>
      <c r="Y49" s="3" t="s">
        <v>26</v>
      </c>
      <c r="Z49" s="3" t="s">
        <v>26</v>
      </c>
      <c r="AA49" s="3" t="s">
        <v>26</v>
      </c>
      <c r="AB49" s="3">
        <v>7.8</v>
      </c>
      <c r="AC49" s="3">
        <v>7.8</v>
      </c>
      <c r="AD49" s="3" t="s">
        <v>26</v>
      </c>
    </row>
    <row r="50" spans="1:30">
      <c r="A50" s="12"/>
      <c r="B50" s="12"/>
      <c r="C50" s="4" t="s">
        <v>7</v>
      </c>
      <c r="D50" s="5">
        <v>8</v>
      </c>
      <c r="E50" s="3">
        <v>48</v>
      </c>
      <c r="F50" s="3" t="s">
        <v>26</v>
      </c>
      <c r="G50" s="3" t="s">
        <v>26</v>
      </c>
      <c r="H50" s="3">
        <v>74.400000000000006</v>
      </c>
      <c r="I50" s="3" t="s">
        <v>26</v>
      </c>
      <c r="J50" s="3">
        <v>11.2</v>
      </c>
      <c r="K50" s="3">
        <v>3.2</v>
      </c>
      <c r="L50" s="3" t="s">
        <v>26</v>
      </c>
      <c r="M50" s="3">
        <v>3.4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  <c r="U50" s="3">
        <v>4</v>
      </c>
      <c r="V50" s="3" t="s">
        <v>26</v>
      </c>
      <c r="W50" s="3" t="s">
        <v>26</v>
      </c>
      <c r="X50" s="3" t="s">
        <v>26</v>
      </c>
      <c r="Y50" s="3" t="s">
        <v>26</v>
      </c>
      <c r="Z50" s="3" t="s">
        <v>26</v>
      </c>
      <c r="AA50" s="3" t="s">
        <v>26</v>
      </c>
      <c r="AB50" s="3">
        <v>4.8</v>
      </c>
      <c r="AC50" s="3">
        <v>50.4</v>
      </c>
      <c r="AD50" s="3" t="s">
        <v>26</v>
      </c>
    </row>
    <row r="51" spans="1:30">
      <c r="A51" s="12"/>
      <c r="B51" s="12"/>
      <c r="C51" s="4" t="s">
        <v>18</v>
      </c>
      <c r="D51" s="5">
        <v>34</v>
      </c>
      <c r="E51" s="3">
        <v>13.6</v>
      </c>
      <c r="F51" s="3" t="s">
        <v>26</v>
      </c>
      <c r="G51" s="3" t="s">
        <v>26</v>
      </c>
      <c r="H51" s="3">
        <v>17</v>
      </c>
      <c r="I51" s="3" t="s">
        <v>26</v>
      </c>
      <c r="J51" s="3">
        <v>13.6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26</v>
      </c>
      <c r="T51" s="3" t="s">
        <v>26</v>
      </c>
      <c r="U51" s="3">
        <v>17</v>
      </c>
      <c r="V51" s="3" t="s">
        <v>26</v>
      </c>
      <c r="W51" s="3" t="s">
        <v>26</v>
      </c>
      <c r="X51" s="3" t="s">
        <v>26</v>
      </c>
      <c r="Y51" s="3" t="s">
        <v>26</v>
      </c>
      <c r="Z51" s="3" t="s">
        <v>26</v>
      </c>
      <c r="AA51" s="3" t="s">
        <v>26</v>
      </c>
      <c r="AB51" s="3" t="s">
        <v>26</v>
      </c>
      <c r="AC51" s="3">
        <v>13.6</v>
      </c>
      <c r="AD51" s="3" t="s">
        <v>26</v>
      </c>
    </row>
    <row r="52" spans="1:30">
      <c r="A52" s="12"/>
      <c r="B52" s="12"/>
      <c r="C52" s="4"/>
      <c r="D52" s="4" t="s">
        <v>8</v>
      </c>
      <c r="E52" s="3">
        <f>E49+E50+E51</f>
        <v>103.19999999999999</v>
      </c>
      <c r="F52" s="3" t="s">
        <v>26</v>
      </c>
      <c r="G52" s="3" t="s">
        <v>26</v>
      </c>
      <c r="H52" s="3">
        <f t="shared" ref="H52" si="21">H49+H50+H51</f>
        <v>99.2</v>
      </c>
      <c r="I52" s="3" t="s">
        <v>26</v>
      </c>
      <c r="J52" s="4" t="s">
        <v>26</v>
      </c>
      <c r="K52" s="3" t="s">
        <v>26</v>
      </c>
      <c r="L52" s="3" t="s">
        <v>26</v>
      </c>
      <c r="M52" s="4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  <c r="W52" s="3" t="s">
        <v>26</v>
      </c>
      <c r="X52" s="3" t="s">
        <v>26</v>
      </c>
      <c r="Y52" s="3" t="s">
        <v>26</v>
      </c>
      <c r="Z52" s="3" t="s">
        <v>26</v>
      </c>
      <c r="AA52" s="3" t="s">
        <v>26</v>
      </c>
      <c r="AB52" s="3">
        <f>AB49+AB50</f>
        <v>12.6</v>
      </c>
      <c r="AC52" s="3">
        <f>AC51+AC50+AC49</f>
        <v>71.8</v>
      </c>
      <c r="AD52" s="3" t="s">
        <v>26</v>
      </c>
    </row>
    <row r="53" spans="1:30">
      <c r="A53" s="12"/>
      <c r="B53" s="12"/>
      <c r="C53" s="4" t="s">
        <v>10</v>
      </c>
      <c r="D53" s="4" t="s">
        <v>9</v>
      </c>
      <c r="E53" s="3">
        <f>E52*0.9</f>
        <v>92.88</v>
      </c>
      <c r="F53" s="3" t="s">
        <v>26</v>
      </c>
      <c r="G53" s="3" t="s">
        <v>26</v>
      </c>
      <c r="H53" s="3">
        <f t="shared" ref="H53" si="22">H52*0.9</f>
        <v>89.28</v>
      </c>
      <c r="I53" s="3" t="s">
        <v>26</v>
      </c>
      <c r="J53" s="3">
        <f>J49+J50+J51</f>
        <v>35.200000000000003</v>
      </c>
      <c r="K53" s="3">
        <f>K50</f>
        <v>3.2</v>
      </c>
      <c r="L53" s="3" t="s">
        <v>26</v>
      </c>
      <c r="M53" s="3">
        <f>M49+M50</f>
        <v>5</v>
      </c>
      <c r="N53" s="3" t="s">
        <v>26</v>
      </c>
      <c r="O53" s="3" t="s">
        <v>26</v>
      </c>
      <c r="P53" s="3" t="s">
        <v>26</v>
      </c>
      <c r="Q53" s="3" t="s">
        <v>26</v>
      </c>
      <c r="R53" s="3" t="s">
        <v>26</v>
      </c>
      <c r="S53" s="3" t="s">
        <v>26</v>
      </c>
      <c r="T53" s="3" t="s">
        <v>26</v>
      </c>
      <c r="U53" s="3">
        <f>U49+U50+U51</f>
        <v>34</v>
      </c>
      <c r="V53" s="3" t="s">
        <v>26</v>
      </c>
      <c r="W53" s="3" t="s">
        <v>26</v>
      </c>
      <c r="X53" s="3" t="s">
        <v>26</v>
      </c>
      <c r="Y53" s="3" t="s">
        <v>26</v>
      </c>
      <c r="Z53" s="3" t="s">
        <v>26</v>
      </c>
      <c r="AA53" s="3" t="s">
        <v>26</v>
      </c>
      <c r="AB53" s="3">
        <f>AB52*0.9</f>
        <v>11.34</v>
      </c>
      <c r="AC53" s="3">
        <f>AC52*0.9</f>
        <v>64.62</v>
      </c>
      <c r="AD53" s="3" t="s">
        <v>26</v>
      </c>
    </row>
    <row r="54" spans="1:30">
      <c r="A54" s="12" t="s">
        <v>48</v>
      </c>
      <c r="B54" s="12">
        <v>3</v>
      </c>
      <c r="C54" s="4" t="s">
        <v>6</v>
      </c>
      <c r="D54" s="5">
        <v>5</v>
      </c>
      <c r="E54" s="3">
        <v>12</v>
      </c>
      <c r="F54" s="3" t="s">
        <v>26</v>
      </c>
      <c r="G54" s="3" t="s">
        <v>26</v>
      </c>
      <c r="H54" s="3">
        <v>5</v>
      </c>
      <c r="I54" s="3" t="s">
        <v>26</v>
      </c>
      <c r="J54" s="3">
        <v>12.5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 t="s">
        <v>26</v>
      </c>
      <c r="S54" s="3" t="s">
        <v>26</v>
      </c>
      <c r="T54" s="3" t="s">
        <v>26</v>
      </c>
      <c r="U54" s="3" t="s">
        <v>26</v>
      </c>
      <c r="V54" s="3">
        <v>0.5</v>
      </c>
      <c r="W54" s="3" t="s">
        <v>26</v>
      </c>
      <c r="X54" s="3">
        <v>9</v>
      </c>
      <c r="Y54" s="3">
        <v>1</v>
      </c>
      <c r="Z54" s="3" t="s">
        <v>26</v>
      </c>
      <c r="AA54" s="3" t="s">
        <v>26</v>
      </c>
      <c r="AB54" s="3" t="s">
        <v>26</v>
      </c>
      <c r="AC54" s="3" t="s">
        <v>26</v>
      </c>
      <c r="AD54" s="3" t="s">
        <v>26</v>
      </c>
    </row>
    <row r="55" spans="1:30">
      <c r="A55" s="12"/>
      <c r="B55" s="12"/>
      <c r="C55" s="4" t="s">
        <v>7</v>
      </c>
      <c r="D55" s="5">
        <v>1</v>
      </c>
      <c r="E55" s="3">
        <v>7</v>
      </c>
      <c r="F55" s="3" t="s">
        <v>26</v>
      </c>
      <c r="G55" s="3" t="s">
        <v>26</v>
      </c>
      <c r="H55" s="3">
        <v>22</v>
      </c>
      <c r="I55" s="3" t="s">
        <v>26</v>
      </c>
      <c r="J55" s="3">
        <v>5.6</v>
      </c>
      <c r="K55" s="3">
        <v>0.5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  <c r="V55" s="3">
        <v>0.1</v>
      </c>
      <c r="W55" s="3" t="s">
        <v>26</v>
      </c>
      <c r="X55" s="3">
        <v>9.5</v>
      </c>
      <c r="Y55" s="3">
        <v>0.2</v>
      </c>
      <c r="Z55" s="3" t="s">
        <v>26</v>
      </c>
      <c r="AA55" s="3" t="s">
        <v>26</v>
      </c>
      <c r="AB55" s="3" t="s">
        <v>26</v>
      </c>
      <c r="AC55" s="3" t="s">
        <v>26</v>
      </c>
      <c r="AD55" s="3" t="s">
        <v>26</v>
      </c>
    </row>
    <row r="56" spans="1:30">
      <c r="A56" s="12"/>
      <c r="B56" s="12"/>
      <c r="C56" s="4" t="s">
        <v>18</v>
      </c>
      <c r="D56" s="5">
        <v>6</v>
      </c>
      <c r="E56" s="3">
        <v>2.4</v>
      </c>
      <c r="F56" s="3" t="s">
        <v>26</v>
      </c>
      <c r="G56" s="3" t="s">
        <v>26</v>
      </c>
      <c r="H56" s="3">
        <v>6</v>
      </c>
      <c r="I56" s="3" t="s">
        <v>26</v>
      </c>
      <c r="J56" s="3">
        <v>6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  <c r="V56" s="3">
        <v>0.6</v>
      </c>
      <c r="W56" s="3" t="s">
        <v>26</v>
      </c>
      <c r="X56" s="3">
        <v>10.8</v>
      </c>
      <c r="Y56" s="3">
        <v>1.2</v>
      </c>
      <c r="Z56" s="3" t="s">
        <v>26</v>
      </c>
      <c r="AA56" s="3" t="s">
        <v>26</v>
      </c>
      <c r="AB56" s="3" t="s">
        <v>26</v>
      </c>
      <c r="AC56" s="3" t="s">
        <v>26</v>
      </c>
      <c r="AD56" s="3" t="s">
        <v>26</v>
      </c>
    </row>
    <row r="57" spans="1:30">
      <c r="A57" s="12"/>
      <c r="B57" s="12"/>
      <c r="C57" s="4"/>
      <c r="D57" s="4" t="s">
        <v>8</v>
      </c>
      <c r="E57" s="3">
        <f>E54+E55+E56</f>
        <v>21.4</v>
      </c>
      <c r="F57" s="3" t="s">
        <v>26</v>
      </c>
      <c r="G57" s="3" t="s">
        <v>26</v>
      </c>
      <c r="H57" s="3">
        <f t="shared" ref="H57" si="23">H54+H55+H56</f>
        <v>33</v>
      </c>
      <c r="I57" s="3" t="s">
        <v>26</v>
      </c>
      <c r="J57" s="4" t="s">
        <v>26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 t="s">
        <v>26</v>
      </c>
      <c r="S57" s="3" t="s">
        <v>26</v>
      </c>
      <c r="T57" s="3" t="s">
        <v>26</v>
      </c>
      <c r="U57" s="3" t="s">
        <v>26</v>
      </c>
      <c r="V57" s="3">
        <f>V54+V55+V56</f>
        <v>1.2</v>
      </c>
      <c r="W57" s="3" t="s">
        <v>26</v>
      </c>
      <c r="X57" s="3">
        <f t="shared" ref="X57" si="24">X54+X55+X56</f>
        <v>29.3</v>
      </c>
      <c r="Y57" s="3">
        <f t="shared" ref="Y57" si="25">Y54+Y55+Y56</f>
        <v>2.4</v>
      </c>
      <c r="Z57" s="3" t="s">
        <v>26</v>
      </c>
      <c r="AA57" s="3" t="s">
        <v>26</v>
      </c>
      <c r="AB57" s="3" t="s">
        <v>26</v>
      </c>
      <c r="AC57" s="3" t="s">
        <v>26</v>
      </c>
      <c r="AD57" s="3" t="s">
        <v>26</v>
      </c>
    </row>
    <row r="58" spans="1:30">
      <c r="A58" s="12"/>
      <c r="B58" s="12"/>
      <c r="C58" s="4" t="s">
        <v>10</v>
      </c>
      <c r="D58" s="4" t="s">
        <v>9</v>
      </c>
      <c r="E58" s="3">
        <f>E57*0.9</f>
        <v>19.259999999999998</v>
      </c>
      <c r="F58" s="3" t="s">
        <v>26</v>
      </c>
      <c r="G58" s="3" t="s">
        <v>26</v>
      </c>
      <c r="H58" s="3">
        <f t="shared" ref="H58" si="26">H57*0.9</f>
        <v>29.7</v>
      </c>
      <c r="I58" s="3" t="s">
        <v>26</v>
      </c>
      <c r="J58" s="3">
        <f>J54+J55+J56</f>
        <v>24.1</v>
      </c>
      <c r="K58" s="3">
        <f>K55</f>
        <v>0.5</v>
      </c>
      <c r="L58" s="3" t="s">
        <v>26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  <c r="V58" s="3">
        <f>V57*0.9</f>
        <v>1.08</v>
      </c>
      <c r="W58" s="3" t="s">
        <v>26</v>
      </c>
      <c r="X58" s="3">
        <f>X57*0.9</f>
        <v>26.37</v>
      </c>
      <c r="Y58" s="3">
        <f>Y57*0.9</f>
        <v>2.16</v>
      </c>
      <c r="Z58" s="3" t="s">
        <v>26</v>
      </c>
      <c r="AA58" s="3" t="s">
        <v>26</v>
      </c>
      <c r="AB58" s="3" t="s">
        <v>26</v>
      </c>
      <c r="AC58" s="3" t="s">
        <v>26</v>
      </c>
      <c r="AD58" s="3" t="s">
        <v>26</v>
      </c>
    </row>
    <row r="59" spans="1:30">
      <c r="A59" s="12" t="s">
        <v>21</v>
      </c>
      <c r="B59" s="12">
        <v>1</v>
      </c>
      <c r="C59" s="4" t="s">
        <v>6</v>
      </c>
      <c r="D59" s="5">
        <v>2</v>
      </c>
      <c r="E59" s="3">
        <v>4.8</v>
      </c>
      <c r="F59" s="3" t="s">
        <v>26</v>
      </c>
      <c r="G59" s="3" t="s">
        <v>26</v>
      </c>
      <c r="H59" s="3">
        <v>2</v>
      </c>
      <c r="I59" s="3" t="s">
        <v>26</v>
      </c>
      <c r="J59" s="3">
        <v>5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  <c r="W59" s="3" t="s">
        <v>26</v>
      </c>
      <c r="X59" s="3">
        <v>3</v>
      </c>
      <c r="Y59" s="3">
        <v>0.6</v>
      </c>
      <c r="Z59" s="3" t="s">
        <v>26</v>
      </c>
      <c r="AA59" s="3" t="s">
        <v>26</v>
      </c>
      <c r="AB59" s="3" t="s">
        <v>26</v>
      </c>
      <c r="AC59" s="3">
        <v>0.8</v>
      </c>
      <c r="AD59" s="3" t="s">
        <v>26</v>
      </c>
    </row>
    <row r="60" spans="1:30">
      <c r="A60" s="12"/>
      <c r="B60" s="12"/>
      <c r="C60" s="4" t="s">
        <v>7</v>
      </c>
      <c r="D60" s="5">
        <v>1</v>
      </c>
      <c r="E60" s="3">
        <v>7</v>
      </c>
      <c r="F60" s="3" t="s">
        <v>26</v>
      </c>
      <c r="G60" s="3" t="s">
        <v>26</v>
      </c>
      <c r="H60" s="3">
        <v>19.399999999999999</v>
      </c>
      <c r="I60" s="3" t="s">
        <v>26</v>
      </c>
      <c r="J60" s="3">
        <v>5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3" t="s">
        <v>26</v>
      </c>
      <c r="X60" s="3">
        <v>11</v>
      </c>
      <c r="Y60" s="3">
        <v>0.3</v>
      </c>
      <c r="Z60" s="3" t="s">
        <v>26</v>
      </c>
      <c r="AA60" s="3" t="s">
        <v>26</v>
      </c>
      <c r="AB60" s="3" t="s">
        <v>26</v>
      </c>
      <c r="AC60" s="3">
        <v>0.4</v>
      </c>
      <c r="AD60" s="3" t="s">
        <v>26</v>
      </c>
    </row>
    <row r="61" spans="1:30">
      <c r="A61" s="12"/>
      <c r="B61" s="12"/>
      <c r="C61" s="4" t="s">
        <v>18</v>
      </c>
      <c r="D61" s="5">
        <v>2</v>
      </c>
      <c r="E61" s="3">
        <v>0.8</v>
      </c>
      <c r="F61" s="3" t="s">
        <v>26</v>
      </c>
      <c r="G61" s="3" t="s">
        <v>26</v>
      </c>
      <c r="H61" s="3">
        <v>2</v>
      </c>
      <c r="I61" s="3" t="s">
        <v>26</v>
      </c>
      <c r="J61" s="3">
        <v>5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3" t="s">
        <v>26</v>
      </c>
      <c r="X61" s="3">
        <v>3</v>
      </c>
      <c r="Y61" s="3">
        <v>0.6</v>
      </c>
      <c r="Z61" s="3" t="s">
        <v>26</v>
      </c>
      <c r="AA61" s="3" t="s">
        <v>26</v>
      </c>
      <c r="AB61" s="3" t="s">
        <v>26</v>
      </c>
      <c r="AC61" s="3">
        <v>0.8</v>
      </c>
      <c r="AD61" s="3" t="s">
        <v>26</v>
      </c>
    </row>
    <row r="62" spans="1:30">
      <c r="A62" s="12"/>
      <c r="B62" s="12"/>
      <c r="C62" s="4"/>
      <c r="D62" s="4" t="s">
        <v>8</v>
      </c>
      <c r="E62" s="3">
        <f>E59+E60+E61</f>
        <v>12.600000000000001</v>
      </c>
      <c r="F62" s="3" t="s">
        <v>26</v>
      </c>
      <c r="G62" s="3" t="s">
        <v>26</v>
      </c>
      <c r="H62" s="3">
        <f t="shared" ref="H62" si="27">H59+H60+H61</f>
        <v>23.4</v>
      </c>
      <c r="I62" s="3" t="s">
        <v>26</v>
      </c>
      <c r="J62" s="4">
        <v>3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  <c r="W62" s="3" t="s">
        <v>26</v>
      </c>
      <c r="X62" s="3">
        <f t="shared" ref="X62" si="28">X59+X60+X61</f>
        <v>17</v>
      </c>
      <c r="Y62" s="3">
        <f t="shared" ref="Y62" si="29">Y59+Y60+Y61</f>
        <v>1.5</v>
      </c>
      <c r="Z62" s="3" t="s">
        <v>26</v>
      </c>
      <c r="AA62" s="3" t="s">
        <v>26</v>
      </c>
      <c r="AB62" s="3" t="s">
        <v>26</v>
      </c>
      <c r="AC62" s="3">
        <f t="shared" ref="AC62" si="30">AC59+AC60+AC61</f>
        <v>2</v>
      </c>
      <c r="AD62" s="3" t="s">
        <v>26</v>
      </c>
    </row>
    <row r="63" spans="1:30">
      <c r="A63" s="12"/>
      <c r="B63" s="12"/>
      <c r="C63" s="4" t="s">
        <v>10</v>
      </c>
      <c r="D63" s="4" t="s">
        <v>9</v>
      </c>
      <c r="E63" s="3">
        <f>E62*0.9</f>
        <v>11.340000000000002</v>
      </c>
      <c r="F63" s="3" t="s">
        <v>26</v>
      </c>
      <c r="G63" s="3" t="s">
        <v>26</v>
      </c>
      <c r="H63" s="3">
        <f t="shared" ref="H63" si="31">H62*0.9</f>
        <v>21.06</v>
      </c>
      <c r="I63" s="3" t="s">
        <v>26</v>
      </c>
      <c r="J63" s="3">
        <f>J59+J60+J61</f>
        <v>15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  <c r="W63" s="3" t="s">
        <v>26</v>
      </c>
      <c r="X63" s="3">
        <f>X62*0.9</f>
        <v>15.3</v>
      </c>
      <c r="Y63" s="3">
        <f>Y62*0.9</f>
        <v>1.35</v>
      </c>
      <c r="Z63" s="3" t="s">
        <v>26</v>
      </c>
      <c r="AA63" s="3" t="s">
        <v>26</v>
      </c>
      <c r="AB63" s="3" t="s">
        <v>26</v>
      </c>
      <c r="AC63" s="3">
        <f>AC62*0.9</f>
        <v>1.8</v>
      </c>
      <c r="AD63" s="3" t="s">
        <v>26</v>
      </c>
    </row>
    <row r="64" spans="1:30">
      <c r="A64" s="12" t="s">
        <v>49</v>
      </c>
      <c r="B64" s="12">
        <v>13</v>
      </c>
      <c r="C64" s="4" t="s">
        <v>6</v>
      </c>
      <c r="D64" s="5">
        <v>20</v>
      </c>
      <c r="E64" s="3">
        <v>48</v>
      </c>
      <c r="F64" s="3" t="s">
        <v>26</v>
      </c>
      <c r="G64" s="3" t="s">
        <v>26</v>
      </c>
      <c r="H64" s="3">
        <v>14</v>
      </c>
      <c r="I64" s="3" t="s">
        <v>26</v>
      </c>
      <c r="J64" s="3">
        <v>30</v>
      </c>
      <c r="K64" s="3">
        <v>20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  <c r="S64" s="3" t="s">
        <v>26</v>
      </c>
      <c r="T64" s="3" t="s">
        <v>26</v>
      </c>
      <c r="U64" s="3">
        <v>8</v>
      </c>
      <c r="V64" s="3" t="s">
        <v>26</v>
      </c>
      <c r="W64" s="3" t="s">
        <v>26</v>
      </c>
      <c r="X64" s="3">
        <v>60</v>
      </c>
      <c r="Y64" s="3">
        <v>2</v>
      </c>
      <c r="Z64" s="3" t="s">
        <v>26</v>
      </c>
      <c r="AA64" s="3" t="s">
        <v>26</v>
      </c>
      <c r="AB64" s="3" t="s">
        <v>26</v>
      </c>
      <c r="AC64" s="3" t="s">
        <v>26</v>
      </c>
      <c r="AD64" s="3" t="s">
        <v>26</v>
      </c>
    </row>
    <row r="65" spans="1:30">
      <c r="A65" s="12"/>
      <c r="B65" s="12"/>
      <c r="C65" s="4" t="s">
        <v>7</v>
      </c>
      <c r="D65" s="5">
        <v>6</v>
      </c>
      <c r="E65" s="3">
        <v>42</v>
      </c>
      <c r="F65" s="3" t="s">
        <v>26</v>
      </c>
      <c r="G65" s="3" t="s">
        <v>26</v>
      </c>
      <c r="H65" s="3">
        <v>17.399999999999999</v>
      </c>
      <c r="I65" s="3" t="s">
        <v>26</v>
      </c>
      <c r="J65" s="3">
        <v>18</v>
      </c>
      <c r="K65" s="3">
        <v>9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  <c r="S65" s="3" t="s">
        <v>26</v>
      </c>
      <c r="T65" s="3" t="s">
        <v>26</v>
      </c>
      <c r="U65" s="3">
        <v>5.4</v>
      </c>
      <c r="V65" s="3" t="s">
        <v>26</v>
      </c>
      <c r="W65" s="3" t="s">
        <v>26</v>
      </c>
      <c r="X65" s="3">
        <v>183</v>
      </c>
      <c r="Y65" s="3">
        <v>1.2</v>
      </c>
      <c r="Z65" s="3" t="s">
        <v>26</v>
      </c>
      <c r="AA65" s="3" t="s">
        <v>26</v>
      </c>
      <c r="AB65" s="3" t="s">
        <v>26</v>
      </c>
      <c r="AC65" s="3" t="s">
        <v>26</v>
      </c>
      <c r="AD65" s="3" t="s">
        <v>26</v>
      </c>
    </row>
    <row r="66" spans="1:30">
      <c r="A66" s="12"/>
      <c r="B66" s="12"/>
      <c r="C66" s="4" t="s">
        <v>18</v>
      </c>
      <c r="D66" s="5">
        <v>26</v>
      </c>
      <c r="E66" s="3">
        <v>10.4</v>
      </c>
      <c r="F66" s="3" t="s">
        <v>26</v>
      </c>
      <c r="G66" s="3" t="s">
        <v>26</v>
      </c>
      <c r="H66" s="3">
        <v>18.2</v>
      </c>
      <c r="I66" s="3" t="s">
        <v>26</v>
      </c>
      <c r="J66" s="3">
        <v>39</v>
      </c>
      <c r="K66" s="3">
        <v>26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" t="s">
        <v>26</v>
      </c>
      <c r="T66" s="3" t="s">
        <v>26</v>
      </c>
      <c r="U66" s="3">
        <v>23.4</v>
      </c>
      <c r="V66" s="3" t="s">
        <v>26</v>
      </c>
      <c r="W66" s="3" t="s">
        <v>26</v>
      </c>
      <c r="X66" s="3">
        <v>78</v>
      </c>
      <c r="Y66" s="3">
        <v>5.2</v>
      </c>
      <c r="Z66" s="3" t="s">
        <v>26</v>
      </c>
      <c r="AA66" s="3" t="s">
        <v>26</v>
      </c>
      <c r="AB66" s="3" t="s">
        <v>26</v>
      </c>
      <c r="AC66" s="3" t="s">
        <v>26</v>
      </c>
      <c r="AD66" s="3" t="s">
        <v>26</v>
      </c>
    </row>
    <row r="67" spans="1:30">
      <c r="A67" s="12"/>
      <c r="B67" s="12"/>
      <c r="C67" s="4"/>
      <c r="D67" s="4" t="s">
        <v>8</v>
      </c>
      <c r="E67" s="3">
        <f>E64+E65+E66</f>
        <v>100.4</v>
      </c>
      <c r="F67" s="3" t="s">
        <v>26</v>
      </c>
      <c r="G67" s="3" t="s">
        <v>26</v>
      </c>
      <c r="H67" s="3">
        <f t="shared" ref="H67" si="32">H64+H65+H66</f>
        <v>49.599999999999994</v>
      </c>
      <c r="I67" s="3" t="s">
        <v>26</v>
      </c>
      <c r="J67" s="4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  <c r="W67" s="3" t="s">
        <v>26</v>
      </c>
      <c r="X67" s="3">
        <f t="shared" ref="X67" si="33">X64+X65+X66</f>
        <v>321</v>
      </c>
      <c r="Y67" s="3">
        <f t="shared" ref="Y67" si="34">Y64+Y65+Y66</f>
        <v>8.4</v>
      </c>
      <c r="Z67" s="3" t="s">
        <v>26</v>
      </c>
      <c r="AA67" s="3" t="s">
        <v>26</v>
      </c>
      <c r="AB67" s="3" t="s">
        <v>26</v>
      </c>
      <c r="AC67" s="3" t="s">
        <v>26</v>
      </c>
      <c r="AD67" s="3" t="s">
        <v>26</v>
      </c>
    </row>
    <row r="68" spans="1:30">
      <c r="A68" s="12"/>
      <c r="B68" s="12"/>
      <c r="C68" s="4" t="s">
        <v>10</v>
      </c>
      <c r="D68" s="4" t="s">
        <v>9</v>
      </c>
      <c r="E68" s="3">
        <f>E67*0.9</f>
        <v>90.360000000000014</v>
      </c>
      <c r="F68" s="3" t="s">
        <v>26</v>
      </c>
      <c r="G68" s="3" t="s">
        <v>26</v>
      </c>
      <c r="H68" s="3">
        <f t="shared" ref="H68" si="35">H67*0.9</f>
        <v>44.639999999999993</v>
      </c>
      <c r="I68" s="3" t="s">
        <v>26</v>
      </c>
      <c r="J68" s="3">
        <f>J64+J65+J66</f>
        <v>87</v>
      </c>
      <c r="K68" s="3">
        <f>K64+K65+K66</f>
        <v>55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26</v>
      </c>
      <c r="T68" s="3" t="s">
        <v>26</v>
      </c>
      <c r="U68" s="3">
        <f>U64+U65+U66</f>
        <v>36.799999999999997</v>
      </c>
      <c r="V68" s="3" t="s">
        <v>26</v>
      </c>
      <c r="W68" s="3" t="s">
        <v>26</v>
      </c>
      <c r="X68" s="3">
        <f>X67*0.9</f>
        <v>288.90000000000003</v>
      </c>
      <c r="Y68" s="3">
        <f>Y67*0.9</f>
        <v>7.5600000000000005</v>
      </c>
      <c r="Z68" s="3" t="s">
        <v>26</v>
      </c>
      <c r="AA68" s="3" t="s">
        <v>26</v>
      </c>
      <c r="AB68" s="3" t="s">
        <v>26</v>
      </c>
      <c r="AC68" s="3" t="s">
        <v>26</v>
      </c>
      <c r="AD68" s="3" t="s">
        <v>26</v>
      </c>
    </row>
    <row r="69" spans="1:30">
      <c r="A69" s="12" t="s">
        <v>50</v>
      </c>
      <c r="B69" s="12">
        <v>2</v>
      </c>
      <c r="C69" s="4" t="s">
        <v>6</v>
      </c>
      <c r="D69" s="5">
        <v>3</v>
      </c>
      <c r="E69" s="3">
        <v>7.2</v>
      </c>
      <c r="F69" s="3" t="s">
        <v>26</v>
      </c>
      <c r="G69" s="3" t="s">
        <v>26</v>
      </c>
      <c r="H69" s="3">
        <v>2.1</v>
      </c>
      <c r="I69" s="3" t="s">
        <v>26</v>
      </c>
      <c r="J69" s="3">
        <v>4.5</v>
      </c>
      <c r="K69" s="3">
        <v>3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  <c r="S69" s="3" t="s">
        <v>26</v>
      </c>
      <c r="T69" s="3" t="s">
        <v>26</v>
      </c>
      <c r="U69" s="3">
        <v>1.2</v>
      </c>
      <c r="V69" s="3" t="s">
        <v>26</v>
      </c>
      <c r="W69" s="3" t="s">
        <v>26</v>
      </c>
      <c r="X69" s="3">
        <v>9</v>
      </c>
      <c r="Y69" s="3">
        <v>0.3</v>
      </c>
      <c r="Z69" s="3" t="s">
        <v>26</v>
      </c>
      <c r="AA69" s="3" t="s">
        <v>26</v>
      </c>
      <c r="AB69" s="3" t="s">
        <v>26</v>
      </c>
      <c r="AC69" s="3" t="s">
        <v>26</v>
      </c>
      <c r="AD69" s="3" t="s">
        <v>26</v>
      </c>
    </row>
    <row r="70" spans="1:30">
      <c r="A70" s="12"/>
      <c r="B70" s="12"/>
      <c r="C70" s="4" t="s">
        <v>7</v>
      </c>
      <c r="D70" s="5">
        <v>1</v>
      </c>
      <c r="E70" s="3">
        <v>7</v>
      </c>
      <c r="F70" s="3" t="s">
        <v>26</v>
      </c>
      <c r="G70" s="3" t="s">
        <v>26</v>
      </c>
      <c r="H70" s="3">
        <v>2.9</v>
      </c>
      <c r="I70" s="3" t="s">
        <v>26</v>
      </c>
      <c r="J70" s="3">
        <v>3</v>
      </c>
      <c r="K70" s="3">
        <v>1.5</v>
      </c>
      <c r="L70" s="3" t="s">
        <v>26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 t="s">
        <v>26</v>
      </c>
      <c r="S70" s="3" t="s">
        <v>26</v>
      </c>
      <c r="T70" s="3" t="s">
        <v>26</v>
      </c>
      <c r="U70" s="3">
        <v>0.9</v>
      </c>
      <c r="V70" s="3" t="s">
        <v>26</v>
      </c>
      <c r="W70" s="3" t="s">
        <v>26</v>
      </c>
      <c r="X70" s="3">
        <v>30.5</v>
      </c>
      <c r="Y70" s="3">
        <v>0.2</v>
      </c>
      <c r="Z70" s="3" t="s">
        <v>26</v>
      </c>
      <c r="AA70" s="3" t="s">
        <v>26</v>
      </c>
      <c r="AB70" s="3" t="s">
        <v>26</v>
      </c>
      <c r="AC70" s="3" t="s">
        <v>26</v>
      </c>
      <c r="AD70" s="3" t="s">
        <v>26</v>
      </c>
    </row>
    <row r="71" spans="1:30">
      <c r="A71" s="12"/>
      <c r="B71" s="12"/>
      <c r="C71" s="4" t="s">
        <v>18</v>
      </c>
      <c r="D71" s="5">
        <v>4</v>
      </c>
      <c r="E71" s="3">
        <v>1.6</v>
      </c>
      <c r="F71" s="3" t="s">
        <v>26</v>
      </c>
      <c r="G71" s="3" t="s">
        <v>26</v>
      </c>
      <c r="H71" s="3">
        <v>2.8</v>
      </c>
      <c r="I71" s="3" t="s">
        <v>26</v>
      </c>
      <c r="J71" s="3">
        <v>6</v>
      </c>
      <c r="K71" s="3">
        <v>4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  <c r="S71" s="3" t="s">
        <v>26</v>
      </c>
      <c r="T71" s="3" t="s">
        <v>26</v>
      </c>
      <c r="U71" s="3">
        <v>3.6</v>
      </c>
      <c r="V71" s="3" t="s">
        <v>26</v>
      </c>
      <c r="W71" s="3" t="s">
        <v>26</v>
      </c>
      <c r="X71" s="3">
        <v>12</v>
      </c>
      <c r="Y71" s="3">
        <v>0.8</v>
      </c>
      <c r="Z71" s="3" t="s">
        <v>26</v>
      </c>
      <c r="AA71" s="3" t="s">
        <v>26</v>
      </c>
      <c r="AB71" s="3" t="s">
        <v>26</v>
      </c>
      <c r="AC71" s="3" t="s">
        <v>26</v>
      </c>
      <c r="AD71" s="3" t="s">
        <v>26</v>
      </c>
    </row>
    <row r="72" spans="1:30">
      <c r="A72" s="12"/>
      <c r="B72" s="12"/>
      <c r="C72" s="4"/>
      <c r="D72" s="4" t="s">
        <v>8</v>
      </c>
      <c r="E72" s="3">
        <f>E69+E70+E71</f>
        <v>15.799999999999999</v>
      </c>
      <c r="F72" s="3" t="s">
        <v>26</v>
      </c>
      <c r="G72" s="3" t="s">
        <v>26</v>
      </c>
      <c r="H72" s="3">
        <f t="shared" ref="H72" si="36">H69+H70+H71</f>
        <v>7.8</v>
      </c>
      <c r="I72" s="3" t="s">
        <v>26</v>
      </c>
      <c r="J72" s="4" t="s">
        <v>26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3" t="s">
        <v>26</v>
      </c>
      <c r="X72" s="3">
        <f t="shared" ref="X72" si="37">X69+X70+X71</f>
        <v>51.5</v>
      </c>
      <c r="Y72" s="3">
        <f t="shared" ref="Y72" si="38">Y69+Y70+Y71</f>
        <v>1.3</v>
      </c>
      <c r="Z72" s="3" t="s">
        <v>26</v>
      </c>
      <c r="AA72" s="3" t="s">
        <v>26</v>
      </c>
      <c r="AB72" s="3" t="s">
        <v>26</v>
      </c>
      <c r="AC72" s="3" t="s">
        <v>26</v>
      </c>
      <c r="AD72" s="3" t="s">
        <v>26</v>
      </c>
    </row>
    <row r="73" spans="1:30">
      <c r="A73" s="12"/>
      <c r="B73" s="12"/>
      <c r="C73" s="4" t="s">
        <v>10</v>
      </c>
      <c r="D73" s="4" t="s">
        <v>9</v>
      </c>
      <c r="E73" s="3">
        <f>E72*0.9</f>
        <v>14.219999999999999</v>
      </c>
      <c r="F73" s="3" t="s">
        <v>26</v>
      </c>
      <c r="G73" s="3" t="s">
        <v>26</v>
      </c>
      <c r="H73" s="3">
        <f t="shared" ref="H73" si="39">H72*0.9</f>
        <v>7.02</v>
      </c>
      <c r="I73" s="3" t="s">
        <v>26</v>
      </c>
      <c r="J73" s="3">
        <f>J69+J70+J71</f>
        <v>13.5</v>
      </c>
      <c r="K73" s="3">
        <f>K69+K70+K71</f>
        <v>8.5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  <c r="S73" s="3" t="s">
        <v>26</v>
      </c>
      <c r="T73" s="3" t="s">
        <v>26</v>
      </c>
      <c r="U73" s="3">
        <f>U69+U70+U71</f>
        <v>5.7</v>
      </c>
      <c r="V73" s="3" t="s">
        <v>26</v>
      </c>
      <c r="W73" s="3" t="s">
        <v>26</v>
      </c>
      <c r="X73" s="3">
        <f>X72*0.9</f>
        <v>46.35</v>
      </c>
      <c r="Y73" s="3">
        <f>Y72*0.9</f>
        <v>1.1700000000000002</v>
      </c>
      <c r="Z73" s="3" t="s">
        <v>26</v>
      </c>
      <c r="AA73" s="3" t="s">
        <v>26</v>
      </c>
      <c r="AB73" s="3" t="s">
        <v>26</v>
      </c>
      <c r="AC73" s="3" t="s">
        <v>26</v>
      </c>
      <c r="AD73" s="3" t="s">
        <v>26</v>
      </c>
    </row>
    <row r="74" spans="1:30">
      <c r="A74" s="12" t="s">
        <v>51</v>
      </c>
      <c r="B74" s="12">
        <v>5</v>
      </c>
      <c r="C74" s="4" t="s">
        <v>6</v>
      </c>
      <c r="D74" s="5">
        <v>8</v>
      </c>
      <c r="E74" s="3">
        <v>19.2</v>
      </c>
      <c r="F74" s="3" t="s">
        <v>26</v>
      </c>
      <c r="G74" s="3" t="s">
        <v>26</v>
      </c>
      <c r="H74" s="3">
        <v>4.8</v>
      </c>
      <c r="I74" s="3" t="s">
        <v>26</v>
      </c>
      <c r="J74" s="3">
        <v>4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  <c r="W74" s="3" t="s">
        <v>26</v>
      </c>
      <c r="X74" s="3" t="s">
        <v>26</v>
      </c>
      <c r="Y74" s="3">
        <v>0.8</v>
      </c>
      <c r="Z74" s="3" t="s">
        <v>26</v>
      </c>
      <c r="AA74" s="3" t="s">
        <v>26</v>
      </c>
      <c r="AB74" s="3">
        <v>8</v>
      </c>
      <c r="AC74" s="3" t="s">
        <v>26</v>
      </c>
      <c r="AD74" s="3" t="s">
        <v>26</v>
      </c>
    </row>
    <row r="75" spans="1:30">
      <c r="A75" s="12"/>
      <c r="B75" s="12"/>
      <c r="C75" s="4" t="s">
        <v>7</v>
      </c>
      <c r="D75" s="5">
        <v>2</v>
      </c>
      <c r="E75" s="3">
        <v>14</v>
      </c>
      <c r="F75" s="3" t="s">
        <v>26</v>
      </c>
      <c r="G75" s="3" t="s">
        <v>26</v>
      </c>
      <c r="H75" s="3">
        <v>15.4</v>
      </c>
      <c r="I75" s="3" t="s">
        <v>26</v>
      </c>
      <c r="J75" s="3">
        <v>1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  <c r="W75" s="3" t="s">
        <v>26</v>
      </c>
      <c r="X75" s="3" t="s">
        <v>26</v>
      </c>
      <c r="Y75" s="3">
        <v>0.6</v>
      </c>
      <c r="Z75" s="3" t="s">
        <v>26</v>
      </c>
      <c r="AA75" s="3" t="s">
        <v>26</v>
      </c>
      <c r="AB75" s="3">
        <v>2</v>
      </c>
      <c r="AC75" s="3" t="s">
        <v>26</v>
      </c>
      <c r="AD75" s="3" t="s">
        <v>26</v>
      </c>
    </row>
    <row r="76" spans="1:30">
      <c r="A76" s="12"/>
      <c r="B76" s="12"/>
      <c r="C76" s="4" t="s">
        <v>18</v>
      </c>
      <c r="D76" s="5">
        <v>10</v>
      </c>
      <c r="E76" s="3">
        <v>4</v>
      </c>
      <c r="F76" s="3" t="s">
        <v>26</v>
      </c>
      <c r="G76" s="3" t="s">
        <v>26</v>
      </c>
      <c r="H76" s="3">
        <v>6</v>
      </c>
      <c r="I76" s="3" t="s">
        <v>26</v>
      </c>
      <c r="J76" s="3">
        <v>5</v>
      </c>
      <c r="K76" s="3" t="s">
        <v>26</v>
      </c>
      <c r="L76" s="3" t="s">
        <v>26</v>
      </c>
      <c r="M76" s="3" t="s">
        <v>26</v>
      </c>
      <c r="N76" s="3" t="s">
        <v>26</v>
      </c>
      <c r="O76" s="3" t="s">
        <v>26</v>
      </c>
      <c r="P76" s="3" t="s">
        <v>26</v>
      </c>
      <c r="Q76" s="3" t="s">
        <v>26</v>
      </c>
      <c r="R76" s="3" t="s">
        <v>26</v>
      </c>
      <c r="S76" s="3" t="s">
        <v>26</v>
      </c>
      <c r="T76" s="3" t="s">
        <v>26</v>
      </c>
      <c r="U76" s="3" t="s">
        <v>26</v>
      </c>
      <c r="V76" s="3" t="s">
        <v>26</v>
      </c>
      <c r="W76" s="3" t="s">
        <v>26</v>
      </c>
      <c r="X76" s="3" t="s">
        <v>26</v>
      </c>
      <c r="Y76" s="3" t="s">
        <v>26</v>
      </c>
      <c r="Z76" s="3" t="s">
        <v>26</v>
      </c>
      <c r="AA76" s="3" t="s">
        <v>26</v>
      </c>
      <c r="AB76" s="3">
        <v>10</v>
      </c>
      <c r="AC76" s="3" t="s">
        <v>26</v>
      </c>
      <c r="AD76" s="3" t="s">
        <v>26</v>
      </c>
    </row>
    <row r="77" spans="1:30">
      <c r="A77" s="12"/>
      <c r="B77" s="12"/>
      <c r="C77" s="4"/>
      <c r="D77" s="4" t="s">
        <v>8</v>
      </c>
      <c r="E77" s="3">
        <f>E74+E75+E76</f>
        <v>37.200000000000003</v>
      </c>
      <c r="F77" s="3" t="s">
        <v>26</v>
      </c>
      <c r="G77" s="3" t="s">
        <v>26</v>
      </c>
      <c r="H77" s="3">
        <f t="shared" ref="H77" si="40">H74+H75+H76</f>
        <v>26.2</v>
      </c>
      <c r="I77" s="3" t="s">
        <v>26</v>
      </c>
      <c r="J77" s="4" t="s">
        <v>26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  <c r="W77" s="3" t="s">
        <v>26</v>
      </c>
      <c r="X77" s="3" t="s">
        <v>26</v>
      </c>
      <c r="Y77" s="3">
        <f>Y74+Y75</f>
        <v>1.4</v>
      </c>
      <c r="Z77" s="3" t="s">
        <v>26</v>
      </c>
      <c r="AA77" s="3" t="s">
        <v>26</v>
      </c>
      <c r="AB77" s="3">
        <f>AB74+AB75+AB76</f>
        <v>20</v>
      </c>
      <c r="AC77" s="3" t="s">
        <v>26</v>
      </c>
      <c r="AD77" s="3" t="s">
        <v>26</v>
      </c>
    </row>
    <row r="78" spans="1:30">
      <c r="A78" s="12"/>
      <c r="B78" s="12"/>
      <c r="C78" s="4" t="s">
        <v>10</v>
      </c>
      <c r="D78" s="4" t="s">
        <v>9</v>
      </c>
      <c r="E78" s="3">
        <f>E77*0.9</f>
        <v>33.480000000000004</v>
      </c>
      <c r="F78" s="3" t="s">
        <v>26</v>
      </c>
      <c r="G78" s="3" t="s">
        <v>26</v>
      </c>
      <c r="H78" s="3">
        <f t="shared" ref="H78" si="41">H77*0.9</f>
        <v>23.58</v>
      </c>
      <c r="I78" s="3" t="s">
        <v>26</v>
      </c>
      <c r="J78" s="3">
        <f>J74+J75+J76</f>
        <v>10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  <c r="W78" s="3" t="s">
        <v>26</v>
      </c>
      <c r="X78" s="3" t="s">
        <v>26</v>
      </c>
      <c r="Y78" s="3">
        <f>Y77*0.9</f>
        <v>1.26</v>
      </c>
      <c r="Z78" s="3" t="s">
        <v>26</v>
      </c>
      <c r="AA78" s="3" t="s">
        <v>26</v>
      </c>
      <c r="AB78" s="3">
        <f>AB77*0.9</f>
        <v>18</v>
      </c>
      <c r="AC78" s="3" t="s">
        <v>26</v>
      </c>
      <c r="AD78" s="3" t="s">
        <v>26</v>
      </c>
    </row>
    <row r="79" spans="1:30">
      <c r="A79" s="21" t="s">
        <v>52</v>
      </c>
      <c r="B79" s="2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>
      <c r="A80" s="12" t="s">
        <v>39</v>
      </c>
      <c r="B80" s="12">
        <v>3</v>
      </c>
      <c r="C80" s="4" t="s">
        <v>6</v>
      </c>
      <c r="D80" s="5">
        <v>17</v>
      </c>
      <c r="E80" s="3">
        <v>40.799999999999997</v>
      </c>
      <c r="F80" s="3" t="s">
        <v>26</v>
      </c>
      <c r="G80" s="3" t="s">
        <v>26</v>
      </c>
      <c r="H80" s="3">
        <v>17</v>
      </c>
      <c r="I80" s="3" t="s">
        <v>26</v>
      </c>
      <c r="J80" s="3">
        <v>42.5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  <c r="W80" s="3" t="s">
        <v>26</v>
      </c>
      <c r="X80" s="3">
        <v>25.5</v>
      </c>
      <c r="Y80" s="3">
        <v>5.0999999999999996</v>
      </c>
      <c r="Z80" s="3" t="s">
        <v>26</v>
      </c>
      <c r="AA80" s="3" t="s">
        <v>26</v>
      </c>
      <c r="AB80" s="3" t="s">
        <v>26</v>
      </c>
      <c r="AC80" s="3">
        <v>6.8</v>
      </c>
      <c r="AD80" s="3" t="s">
        <v>26</v>
      </c>
    </row>
    <row r="81" spans="1:30">
      <c r="A81" s="12"/>
      <c r="B81" s="12"/>
      <c r="C81" s="4" t="s">
        <v>7</v>
      </c>
      <c r="D81" s="5">
        <v>4</v>
      </c>
      <c r="E81" s="3">
        <v>28</v>
      </c>
      <c r="F81" s="3" t="s">
        <v>26</v>
      </c>
      <c r="G81" s="3" t="s">
        <v>26</v>
      </c>
      <c r="H81" s="3">
        <v>77.599999999999994</v>
      </c>
      <c r="I81" s="3" t="s">
        <v>26</v>
      </c>
      <c r="J81" s="3">
        <v>20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3" t="s">
        <v>26</v>
      </c>
      <c r="X81" s="3">
        <v>44</v>
      </c>
      <c r="Y81" s="3">
        <v>1.2</v>
      </c>
      <c r="Z81" s="3" t="s">
        <v>26</v>
      </c>
      <c r="AA81" s="3" t="s">
        <v>26</v>
      </c>
      <c r="AB81" s="3" t="s">
        <v>26</v>
      </c>
      <c r="AC81" s="3">
        <v>1.6</v>
      </c>
      <c r="AD81" s="3" t="s">
        <v>26</v>
      </c>
    </row>
    <row r="82" spans="1:30">
      <c r="A82" s="12"/>
      <c r="B82" s="12"/>
      <c r="C82" s="4" t="s">
        <v>18</v>
      </c>
      <c r="D82" s="5">
        <v>6</v>
      </c>
      <c r="E82" s="3">
        <v>2.4</v>
      </c>
      <c r="F82" s="3" t="s">
        <v>26</v>
      </c>
      <c r="G82" s="3" t="s">
        <v>26</v>
      </c>
      <c r="H82" s="3">
        <v>6</v>
      </c>
      <c r="I82" s="3" t="s">
        <v>26</v>
      </c>
      <c r="J82" s="3">
        <v>9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  <c r="W82" s="3" t="s">
        <v>26</v>
      </c>
      <c r="X82" s="3">
        <v>9</v>
      </c>
      <c r="Y82" s="3">
        <v>1.8</v>
      </c>
      <c r="Z82" s="3" t="s">
        <v>26</v>
      </c>
      <c r="AA82" s="3" t="s">
        <v>26</v>
      </c>
      <c r="AB82" s="3" t="s">
        <v>26</v>
      </c>
      <c r="AC82" s="3">
        <v>2.4</v>
      </c>
      <c r="AD82" s="3" t="s">
        <v>26</v>
      </c>
    </row>
    <row r="83" spans="1:30">
      <c r="A83" s="12"/>
      <c r="B83" s="12"/>
      <c r="C83" s="4"/>
      <c r="D83" s="4" t="s">
        <v>8</v>
      </c>
      <c r="E83" s="3">
        <f>E80+E81+E82</f>
        <v>71.2</v>
      </c>
      <c r="F83" s="3" t="s">
        <v>26</v>
      </c>
      <c r="G83" s="3" t="s">
        <v>26</v>
      </c>
      <c r="H83" s="3">
        <f t="shared" ref="H83" si="42">H80+H81+H82</f>
        <v>100.6</v>
      </c>
      <c r="I83" s="3" t="s">
        <v>26</v>
      </c>
      <c r="J83" s="4" t="s">
        <v>26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3" t="s">
        <v>26</v>
      </c>
      <c r="X83" s="3">
        <f t="shared" ref="X83" si="43">X80+X81+X82</f>
        <v>78.5</v>
      </c>
      <c r="Y83" s="3">
        <f t="shared" ref="Y83" si="44">Y80+Y81+Y82</f>
        <v>8.1</v>
      </c>
      <c r="Z83" s="3" t="s">
        <v>26</v>
      </c>
      <c r="AA83" s="3" t="s">
        <v>26</v>
      </c>
      <c r="AB83" s="3" t="s">
        <v>26</v>
      </c>
      <c r="AC83" s="3">
        <f t="shared" ref="AC83" si="45">AC80+AC81+AC82</f>
        <v>10.8</v>
      </c>
      <c r="AD83" s="3" t="s">
        <v>26</v>
      </c>
    </row>
    <row r="84" spans="1:30">
      <c r="A84" s="12"/>
      <c r="B84" s="12"/>
      <c r="C84" s="4" t="s">
        <v>10</v>
      </c>
      <c r="D84" s="4" t="s">
        <v>9</v>
      </c>
      <c r="E84" s="3">
        <f>E83*0.9</f>
        <v>64.08</v>
      </c>
      <c r="F84" s="3" t="s">
        <v>26</v>
      </c>
      <c r="G84" s="3" t="s">
        <v>26</v>
      </c>
      <c r="H84" s="3">
        <f t="shared" ref="H84" si="46">H83*0.9</f>
        <v>90.539999999999992</v>
      </c>
      <c r="I84" s="3" t="s">
        <v>26</v>
      </c>
      <c r="J84" s="3">
        <f>J80+J81+J82</f>
        <v>71.5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  <c r="W84" s="3" t="s">
        <v>26</v>
      </c>
      <c r="X84" s="3">
        <f>X83*0.9</f>
        <v>70.650000000000006</v>
      </c>
      <c r="Y84" s="3">
        <f>Y83*0.9</f>
        <v>7.29</v>
      </c>
      <c r="Z84" s="3" t="s">
        <v>26</v>
      </c>
      <c r="AA84" s="3" t="s">
        <v>26</v>
      </c>
      <c r="AB84" s="3" t="s">
        <v>26</v>
      </c>
      <c r="AC84" s="3">
        <f>AC83*0.9</f>
        <v>9.7200000000000006</v>
      </c>
      <c r="AD84" s="3" t="s">
        <v>26</v>
      </c>
    </row>
    <row r="85" spans="1:30">
      <c r="A85" s="12" t="s">
        <v>47</v>
      </c>
      <c r="B85" s="12">
        <v>3</v>
      </c>
      <c r="C85" s="4" t="s">
        <v>6</v>
      </c>
      <c r="D85" s="5">
        <v>17</v>
      </c>
      <c r="E85" s="3">
        <v>40.799999999999997</v>
      </c>
      <c r="F85" s="3" t="s">
        <v>26</v>
      </c>
      <c r="G85" s="3" t="s">
        <v>26</v>
      </c>
      <c r="H85" s="3">
        <v>17</v>
      </c>
      <c r="I85" s="3" t="s">
        <v>26</v>
      </c>
      <c r="J85" s="3">
        <v>42.5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  <c r="S85" s="3" t="s">
        <v>26</v>
      </c>
      <c r="T85" s="3" t="s">
        <v>26</v>
      </c>
      <c r="U85" s="3" t="s">
        <v>26</v>
      </c>
      <c r="V85" s="3">
        <v>1.7</v>
      </c>
      <c r="W85" s="3" t="s">
        <v>26</v>
      </c>
      <c r="X85" s="3">
        <v>30.6</v>
      </c>
      <c r="Y85" s="3">
        <v>3.4</v>
      </c>
      <c r="Z85" s="3" t="s">
        <v>26</v>
      </c>
      <c r="AA85" s="3" t="s">
        <v>26</v>
      </c>
      <c r="AB85" s="3" t="s">
        <v>26</v>
      </c>
      <c r="AC85" s="3" t="s">
        <v>26</v>
      </c>
      <c r="AD85" s="3" t="s">
        <v>26</v>
      </c>
    </row>
    <row r="86" spans="1:30">
      <c r="A86" s="12"/>
      <c r="B86" s="12"/>
      <c r="C86" s="4" t="s">
        <v>7</v>
      </c>
      <c r="D86" s="5">
        <v>3</v>
      </c>
      <c r="E86" s="3">
        <v>28</v>
      </c>
      <c r="F86" s="3" t="s">
        <v>26</v>
      </c>
      <c r="G86" s="3" t="s">
        <v>26</v>
      </c>
      <c r="H86" s="3">
        <v>88</v>
      </c>
      <c r="I86" s="3" t="s">
        <v>26</v>
      </c>
      <c r="J86" s="3">
        <v>22.4</v>
      </c>
      <c r="K86" s="3">
        <v>2</v>
      </c>
      <c r="L86" s="3" t="s">
        <v>26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  <c r="S86" s="3" t="s">
        <v>26</v>
      </c>
      <c r="T86" s="3" t="s">
        <v>26</v>
      </c>
      <c r="U86" s="3" t="s">
        <v>26</v>
      </c>
      <c r="V86" s="3">
        <v>0.4</v>
      </c>
      <c r="W86" s="3" t="s">
        <v>26</v>
      </c>
      <c r="X86" s="3">
        <v>38</v>
      </c>
      <c r="Y86" s="3">
        <v>0.8</v>
      </c>
      <c r="Z86" s="3" t="s">
        <v>26</v>
      </c>
      <c r="AA86" s="3" t="s">
        <v>26</v>
      </c>
      <c r="AB86" s="3" t="s">
        <v>26</v>
      </c>
      <c r="AC86" s="3" t="s">
        <v>26</v>
      </c>
      <c r="AD86" s="3" t="s">
        <v>26</v>
      </c>
    </row>
    <row r="87" spans="1:30">
      <c r="A87" s="12"/>
      <c r="B87" s="12"/>
      <c r="C87" s="4" t="s">
        <v>18</v>
      </c>
      <c r="D87" s="5">
        <v>4</v>
      </c>
      <c r="E87" s="3">
        <v>2.4</v>
      </c>
      <c r="F87" s="3" t="s">
        <v>26</v>
      </c>
      <c r="G87" s="3" t="s">
        <v>26</v>
      </c>
      <c r="H87" s="3">
        <v>6</v>
      </c>
      <c r="I87" s="3" t="s">
        <v>26</v>
      </c>
      <c r="J87" s="3">
        <v>6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  <c r="S87" s="3" t="s">
        <v>26</v>
      </c>
      <c r="T87" s="3" t="s">
        <v>26</v>
      </c>
      <c r="U87" s="3" t="s">
        <v>26</v>
      </c>
      <c r="V87" s="3">
        <v>0.6</v>
      </c>
      <c r="W87" s="3" t="s">
        <v>26</v>
      </c>
      <c r="X87" s="3">
        <v>10.8</v>
      </c>
      <c r="Y87" s="3">
        <v>1.2</v>
      </c>
      <c r="Z87" s="3" t="s">
        <v>26</v>
      </c>
      <c r="AA87" s="3" t="s">
        <v>26</v>
      </c>
      <c r="AB87" s="3" t="s">
        <v>26</v>
      </c>
      <c r="AC87" s="3" t="s">
        <v>26</v>
      </c>
      <c r="AD87" s="3" t="s">
        <v>26</v>
      </c>
    </row>
    <row r="88" spans="1:30">
      <c r="A88" s="12"/>
      <c r="B88" s="12"/>
      <c r="C88" s="4"/>
      <c r="D88" s="4" t="s">
        <v>8</v>
      </c>
      <c r="E88" s="3">
        <f>E85+E86+E87</f>
        <v>71.2</v>
      </c>
      <c r="F88" s="3" t="s">
        <v>26</v>
      </c>
      <c r="G88" s="3" t="s">
        <v>26</v>
      </c>
      <c r="H88" s="3">
        <f t="shared" ref="H88" si="47">H85+H86+H87</f>
        <v>111</v>
      </c>
      <c r="I88" s="3" t="s">
        <v>26</v>
      </c>
      <c r="J88" s="4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26</v>
      </c>
      <c r="P88" s="3" t="s">
        <v>26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  <c r="V88" s="3">
        <f>V85+V86+V87</f>
        <v>2.7</v>
      </c>
      <c r="W88" s="3" t="s">
        <v>26</v>
      </c>
      <c r="X88" s="3">
        <f t="shared" ref="X88:Y88" si="48">X85+X86+X87</f>
        <v>79.399999999999991</v>
      </c>
      <c r="Y88" s="3">
        <f t="shared" si="48"/>
        <v>5.4</v>
      </c>
      <c r="Z88" s="3" t="s">
        <v>26</v>
      </c>
      <c r="AA88" s="3" t="s">
        <v>26</v>
      </c>
      <c r="AB88" s="3" t="s">
        <v>26</v>
      </c>
      <c r="AC88" s="3" t="s">
        <v>26</v>
      </c>
      <c r="AD88" s="3" t="s">
        <v>26</v>
      </c>
    </row>
    <row r="89" spans="1:30">
      <c r="A89" s="12"/>
      <c r="B89" s="12"/>
      <c r="C89" s="4" t="s">
        <v>10</v>
      </c>
      <c r="D89" s="4" t="s">
        <v>9</v>
      </c>
      <c r="E89" s="3">
        <f>E88*0.9</f>
        <v>64.08</v>
      </c>
      <c r="F89" s="3" t="s">
        <v>26</v>
      </c>
      <c r="G89" s="3" t="s">
        <v>26</v>
      </c>
      <c r="H89" s="3">
        <f t="shared" ref="H89" si="49">H88*0.9</f>
        <v>99.9</v>
      </c>
      <c r="I89" s="3" t="s">
        <v>26</v>
      </c>
      <c r="J89" s="3">
        <f>J85+J86+J87</f>
        <v>70.900000000000006</v>
      </c>
      <c r="K89" s="3">
        <f>K86</f>
        <v>2</v>
      </c>
      <c r="L89" s="3" t="s">
        <v>26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>
        <f>V88*0.9</f>
        <v>2.4300000000000002</v>
      </c>
      <c r="W89" s="3" t="s">
        <v>26</v>
      </c>
      <c r="X89" s="3">
        <f>X88*0.9</f>
        <v>71.459999999999994</v>
      </c>
      <c r="Y89" s="3">
        <f>Y88*0.9</f>
        <v>4.8600000000000003</v>
      </c>
      <c r="Z89" s="3" t="s">
        <v>26</v>
      </c>
      <c r="AA89" s="3" t="s">
        <v>26</v>
      </c>
      <c r="AB89" s="3" t="s">
        <v>26</v>
      </c>
      <c r="AC89" s="3" t="s">
        <v>26</v>
      </c>
      <c r="AD89" s="3" t="s">
        <v>26</v>
      </c>
    </row>
    <row r="90" spans="1:30">
      <c r="A90" s="12" t="s">
        <v>43</v>
      </c>
      <c r="B90" s="12">
        <v>2</v>
      </c>
      <c r="C90" s="4" t="s">
        <v>6</v>
      </c>
      <c r="D90" s="5">
        <v>11</v>
      </c>
      <c r="E90" s="3">
        <v>26.4</v>
      </c>
      <c r="F90" s="3" t="s">
        <v>26</v>
      </c>
      <c r="G90" s="3" t="s">
        <v>26</v>
      </c>
      <c r="H90" s="3">
        <v>6.6</v>
      </c>
      <c r="I90" s="3" t="s">
        <v>26</v>
      </c>
      <c r="J90" s="3">
        <v>5.5</v>
      </c>
      <c r="K90" s="3" t="s">
        <v>26</v>
      </c>
      <c r="L90" s="3" t="s">
        <v>26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  <c r="W90" s="3" t="s">
        <v>26</v>
      </c>
      <c r="X90" s="3" t="s">
        <v>26</v>
      </c>
      <c r="Y90" s="3">
        <v>1.1000000000000001</v>
      </c>
      <c r="Z90" s="3" t="s">
        <v>26</v>
      </c>
      <c r="AA90" s="3" t="s">
        <v>26</v>
      </c>
      <c r="AB90" s="3">
        <v>9.9</v>
      </c>
      <c r="AC90" s="3" t="s">
        <v>26</v>
      </c>
      <c r="AD90" s="3" t="s">
        <v>26</v>
      </c>
    </row>
    <row r="91" spans="1:30">
      <c r="A91" s="12"/>
      <c r="B91" s="12"/>
      <c r="C91" s="4" t="s">
        <v>7</v>
      </c>
      <c r="D91" s="5">
        <v>3</v>
      </c>
      <c r="E91" s="3">
        <v>21</v>
      </c>
      <c r="F91" s="3" t="s">
        <v>26</v>
      </c>
      <c r="G91" s="3" t="s">
        <v>26</v>
      </c>
      <c r="H91" s="3">
        <v>23.1</v>
      </c>
      <c r="I91" s="3" t="s">
        <v>26</v>
      </c>
      <c r="J91" s="3">
        <v>1.5</v>
      </c>
      <c r="K91" s="3" t="s">
        <v>26</v>
      </c>
      <c r="L91" s="3" t="s">
        <v>26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  <c r="S91" s="3" t="s">
        <v>26</v>
      </c>
      <c r="T91" s="3" t="s">
        <v>26</v>
      </c>
      <c r="U91" s="3" t="s">
        <v>26</v>
      </c>
      <c r="V91" s="3" t="s">
        <v>26</v>
      </c>
      <c r="W91" s="3" t="s">
        <v>26</v>
      </c>
      <c r="X91" s="3" t="s">
        <v>26</v>
      </c>
      <c r="Y91" s="3">
        <v>0.9</v>
      </c>
      <c r="Z91" s="3" t="s">
        <v>26</v>
      </c>
      <c r="AA91" s="3" t="s">
        <v>26</v>
      </c>
      <c r="AB91" s="3">
        <v>2.7</v>
      </c>
      <c r="AC91" s="3" t="s">
        <v>26</v>
      </c>
      <c r="AD91" s="3" t="s">
        <v>26</v>
      </c>
    </row>
    <row r="92" spans="1:30">
      <c r="A92" s="12"/>
      <c r="B92" s="12"/>
      <c r="C92" s="4" t="s">
        <v>18</v>
      </c>
      <c r="D92" s="5">
        <v>4</v>
      </c>
      <c r="E92" s="3">
        <v>1.6</v>
      </c>
      <c r="F92" s="3" t="s">
        <v>26</v>
      </c>
      <c r="G92" s="3" t="s">
        <v>26</v>
      </c>
      <c r="H92" s="3">
        <v>2.4</v>
      </c>
      <c r="I92" s="3" t="s">
        <v>26</v>
      </c>
      <c r="J92" s="3">
        <v>2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  <c r="W92" s="3" t="s">
        <v>26</v>
      </c>
      <c r="X92" s="3" t="s">
        <v>26</v>
      </c>
      <c r="Y92" s="3" t="s">
        <v>26</v>
      </c>
      <c r="Z92" s="3" t="s">
        <v>26</v>
      </c>
      <c r="AA92" s="3" t="s">
        <v>26</v>
      </c>
      <c r="AB92" s="3">
        <v>3.6</v>
      </c>
      <c r="AC92" s="3" t="s">
        <v>26</v>
      </c>
      <c r="AD92" s="3" t="s">
        <v>26</v>
      </c>
    </row>
    <row r="93" spans="1:30">
      <c r="A93" s="12"/>
      <c r="B93" s="12"/>
      <c r="C93" s="4"/>
      <c r="D93" s="4" t="s">
        <v>8</v>
      </c>
      <c r="E93" s="3">
        <f>E90+E91+E92</f>
        <v>49</v>
      </c>
      <c r="F93" s="3" t="s">
        <v>26</v>
      </c>
      <c r="G93" s="3" t="s">
        <v>26</v>
      </c>
      <c r="H93" s="3">
        <f t="shared" ref="H93" si="50">H90+H91+H92</f>
        <v>32.1</v>
      </c>
      <c r="I93" s="3" t="s">
        <v>26</v>
      </c>
      <c r="J93" s="4" t="s">
        <v>26</v>
      </c>
      <c r="K93" s="3" t="s">
        <v>26</v>
      </c>
      <c r="L93" s="3" t="s">
        <v>26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  <c r="S93" s="3" t="s">
        <v>26</v>
      </c>
      <c r="T93" s="3" t="s">
        <v>26</v>
      </c>
      <c r="U93" s="3" t="s">
        <v>26</v>
      </c>
      <c r="V93" s="3" t="s">
        <v>26</v>
      </c>
      <c r="W93" s="3" t="s">
        <v>26</v>
      </c>
      <c r="X93" s="3" t="s">
        <v>26</v>
      </c>
      <c r="Y93" s="3">
        <f>Y90+Y91</f>
        <v>2</v>
      </c>
      <c r="Z93" s="3" t="s">
        <v>26</v>
      </c>
      <c r="AA93" s="3" t="s">
        <v>26</v>
      </c>
      <c r="AB93" s="3">
        <f>AB90+AB91+AB92</f>
        <v>16.200000000000003</v>
      </c>
      <c r="AC93" s="3" t="s">
        <v>26</v>
      </c>
      <c r="AD93" s="3" t="s">
        <v>26</v>
      </c>
    </row>
    <row r="94" spans="1:30">
      <c r="A94" s="12"/>
      <c r="B94" s="12"/>
      <c r="C94" s="4" t="s">
        <v>10</v>
      </c>
      <c r="D94" s="4" t="s">
        <v>9</v>
      </c>
      <c r="E94" s="3">
        <f>E93*0.9</f>
        <v>44.1</v>
      </c>
      <c r="F94" s="3" t="s">
        <v>26</v>
      </c>
      <c r="G94" s="3" t="s">
        <v>26</v>
      </c>
      <c r="H94" s="3">
        <f t="shared" ref="H94" si="51">H93*0.9</f>
        <v>28.89</v>
      </c>
      <c r="I94" s="3" t="s">
        <v>26</v>
      </c>
      <c r="J94" s="3">
        <f>J90+J91+J92</f>
        <v>9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  <c r="V94" s="3" t="s">
        <v>26</v>
      </c>
      <c r="W94" s="3" t="s">
        <v>26</v>
      </c>
      <c r="X94" s="3" t="s">
        <v>26</v>
      </c>
      <c r="Y94" s="3">
        <f>Y93*0.9</f>
        <v>1.8</v>
      </c>
      <c r="Z94" s="3" t="s">
        <v>26</v>
      </c>
      <c r="AA94" s="3" t="s">
        <v>26</v>
      </c>
      <c r="AB94" s="3">
        <f>AB93*0.9</f>
        <v>14.580000000000004</v>
      </c>
      <c r="AC94" s="3" t="s">
        <v>26</v>
      </c>
      <c r="AD94" s="3" t="s">
        <v>26</v>
      </c>
    </row>
    <row r="95" spans="1:30">
      <c r="A95" s="12" t="s">
        <v>48</v>
      </c>
      <c r="B95" s="12">
        <v>1</v>
      </c>
      <c r="C95" s="4" t="s">
        <v>6</v>
      </c>
      <c r="D95" s="5">
        <v>11</v>
      </c>
      <c r="E95" s="3">
        <v>26.4</v>
      </c>
      <c r="F95" s="3" t="s">
        <v>26</v>
      </c>
      <c r="G95" s="3" t="s">
        <v>26</v>
      </c>
      <c r="H95" s="3">
        <v>11</v>
      </c>
      <c r="I95" s="3" t="s">
        <v>26</v>
      </c>
      <c r="J95" s="3">
        <v>27.5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  <c r="S95" s="3" t="s">
        <v>26</v>
      </c>
      <c r="T95" s="3" t="s">
        <v>26</v>
      </c>
      <c r="U95" s="3" t="s">
        <v>26</v>
      </c>
      <c r="V95" s="3">
        <v>1.1000000000000001</v>
      </c>
      <c r="W95" s="3" t="s">
        <v>26</v>
      </c>
      <c r="X95" s="3">
        <v>19.8</v>
      </c>
      <c r="Y95" s="3">
        <v>2.2000000000000002</v>
      </c>
      <c r="Z95" s="3" t="s">
        <v>26</v>
      </c>
      <c r="AA95" s="3" t="s">
        <v>26</v>
      </c>
      <c r="AB95" s="3" t="s">
        <v>26</v>
      </c>
      <c r="AC95" s="3" t="s">
        <v>26</v>
      </c>
      <c r="AD95" s="3" t="s">
        <v>26</v>
      </c>
    </row>
    <row r="96" spans="1:30">
      <c r="A96" s="12"/>
      <c r="B96" s="12"/>
      <c r="C96" s="4" t="s">
        <v>7</v>
      </c>
      <c r="D96" s="5">
        <v>3</v>
      </c>
      <c r="E96" s="3">
        <v>21</v>
      </c>
      <c r="F96" s="3" t="s">
        <v>26</v>
      </c>
      <c r="G96" s="3" t="s">
        <v>26</v>
      </c>
      <c r="H96" s="3">
        <v>66</v>
      </c>
      <c r="I96" s="3" t="s">
        <v>26</v>
      </c>
      <c r="J96" s="3">
        <v>16.8</v>
      </c>
      <c r="K96" s="3">
        <v>1.5</v>
      </c>
      <c r="L96" s="3" t="s">
        <v>26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26</v>
      </c>
      <c r="S96" s="3" t="s">
        <v>26</v>
      </c>
      <c r="T96" s="3" t="s">
        <v>26</v>
      </c>
      <c r="U96" s="3" t="s">
        <v>26</v>
      </c>
      <c r="V96" s="3">
        <v>0.3</v>
      </c>
      <c r="W96" s="3" t="s">
        <v>26</v>
      </c>
      <c r="X96" s="3">
        <v>28.5</v>
      </c>
      <c r="Y96" s="3">
        <v>0.6</v>
      </c>
      <c r="Z96" s="3" t="s">
        <v>26</v>
      </c>
      <c r="AA96" s="3" t="s">
        <v>26</v>
      </c>
      <c r="AB96" s="3" t="s">
        <v>26</v>
      </c>
      <c r="AC96" s="3" t="s">
        <v>26</v>
      </c>
      <c r="AD96" s="3" t="s">
        <v>26</v>
      </c>
    </row>
    <row r="97" spans="1:30">
      <c r="A97" s="12"/>
      <c r="B97" s="12"/>
      <c r="C97" s="4" t="s">
        <v>18</v>
      </c>
      <c r="D97" s="5">
        <v>2</v>
      </c>
      <c r="E97" s="3">
        <v>0.8</v>
      </c>
      <c r="F97" s="3" t="s">
        <v>26</v>
      </c>
      <c r="G97" s="3" t="s">
        <v>26</v>
      </c>
      <c r="H97" s="3">
        <v>2</v>
      </c>
      <c r="I97" s="3" t="s">
        <v>26</v>
      </c>
      <c r="J97" s="3">
        <v>2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  <c r="V97" s="3">
        <v>0.2</v>
      </c>
      <c r="W97" s="3" t="s">
        <v>26</v>
      </c>
      <c r="X97" s="3">
        <v>3.6</v>
      </c>
      <c r="Y97" s="3">
        <v>0.4</v>
      </c>
      <c r="Z97" s="3" t="s">
        <v>26</v>
      </c>
      <c r="AA97" s="3" t="s">
        <v>26</v>
      </c>
      <c r="AB97" s="3" t="s">
        <v>26</v>
      </c>
      <c r="AC97" s="3" t="s">
        <v>26</v>
      </c>
      <c r="AD97" s="3" t="s">
        <v>26</v>
      </c>
    </row>
    <row r="98" spans="1:30">
      <c r="A98" s="12"/>
      <c r="B98" s="12"/>
      <c r="C98" s="4"/>
      <c r="D98" s="4" t="s">
        <v>8</v>
      </c>
      <c r="E98" s="3">
        <f>E95+E96+E97</f>
        <v>48.199999999999996</v>
      </c>
      <c r="F98" s="3" t="s">
        <v>26</v>
      </c>
      <c r="G98" s="3" t="s">
        <v>26</v>
      </c>
      <c r="H98" s="3">
        <f t="shared" ref="H98" si="52">H95+H96+H97</f>
        <v>79</v>
      </c>
      <c r="I98" s="3" t="s">
        <v>26</v>
      </c>
      <c r="J98" s="4" t="s">
        <v>26</v>
      </c>
      <c r="K98" s="3" t="s">
        <v>26</v>
      </c>
      <c r="L98" s="3" t="s">
        <v>26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  <c r="V98" s="3">
        <f>V95+V96+V97</f>
        <v>1.6</v>
      </c>
      <c r="W98" s="3" t="s">
        <v>26</v>
      </c>
      <c r="X98" s="3">
        <f t="shared" ref="X98:Y98" si="53">X95+X96+X97</f>
        <v>51.9</v>
      </c>
      <c r="Y98" s="3">
        <f t="shared" si="53"/>
        <v>3.2</v>
      </c>
      <c r="Z98" s="3" t="s">
        <v>26</v>
      </c>
      <c r="AA98" s="3" t="s">
        <v>26</v>
      </c>
      <c r="AB98" s="3" t="s">
        <v>26</v>
      </c>
      <c r="AC98" s="3" t="s">
        <v>26</v>
      </c>
      <c r="AD98" s="3" t="s">
        <v>26</v>
      </c>
    </row>
    <row r="99" spans="1:30">
      <c r="A99" s="12"/>
      <c r="B99" s="12"/>
      <c r="C99" s="4" t="s">
        <v>10</v>
      </c>
      <c r="D99" s="4" t="s">
        <v>9</v>
      </c>
      <c r="E99" s="3">
        <f>E98*0.9</f>
        <v>43.379999999999995</v>
      </c>
      <c r="F99" s="3" t="s">
        <v>26</v>
      </c>
      <c r="G99" s="3" t="s">
        <v>26</v>
      </c>
      <c r="H99" s="3">
        <f t="shared" ref="H99" si="54">H98*0.9</f>
        <v>71.100000000000009</v>
      </c>
      <c r="I99" s="3" t="s">
        <v>26</v>
      </c>
      <c r="J99" s="3">
        <f>J95+J96+J97</f>
        <v>46.3</v>
      </c>
      <c r="K99" s="3">
        <f>K96</f>
        <v>1.5</v>
      </c>
      <c r="L99" s="3" t="s">
        <v>26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  <c r="S99" s="3" t="s">
        <v>26</v>
      </c>
      <c r="T99" s="3" t="s">
        <v>26</v>
      </c>
      <c r="U99" s="3" t="s">
        <v>26</v>
      </c>
      <c r="V99" s="3">
        <f>V98*0.9</f>
        <v>1.4400000000000002</v>
      </c>
      <c r="W99" s="3" t="s">
        <v>26</v>
      </c>
      <c r="X99" s="3">
        <f>X98*0.9</f>
        <v>46.71</v>
      </c>
      <c r="Y99" s="3">
        <f>Y98*0.9</f>
        <v>2.8800000000000003</v>
      </c>
      <c r="Z99" s="3" t="s">
        <v>26</v>
      </c>
      <c r="AA99" s="3" t="s">
        <v>26</v>
      </c>
      <c r="AB99" s="3" t="s">
        <v>26</v>
      </c>
      <c r="AC99" s="3" t="s">
        <v>26</v>
      </c>
      <c r="AD99" s="3" t="s">
        <v>26</v>
      </c>
    </row>
    <row r="100" spans="1:30">
      <c r="A100" s="12" t="s">
        <v>53</v>
      </c>
      <c r="B100" s="12">
        <v>1</v>
      </c>
      <c r="C100" s="4" t="s">
        <v>6</v>
      </c>
      <c r="D100" s="5">
        <v>6</v>
      </c>
      <c r="E100" s="3">
        <v>14.4</v>
      </c>
      <c r="F100" s="3" t="s">
        <v>26</v>
      </c>
      <c r="G100" s="3" t="s">
        <v>26</v>
      </c>
      <c r="H100" s="3">
        <v>4.2</v>
      </c>
      <c r="I100" s="3" t="s">
        <v>26</v>
      </c>
      <c r="J100" s="3">
        <v>9</v>
      </c>
      <c r="K100" s="3">
        <v>6</v>
      </c>
      <c r="L100" s="3" t="s">
        <v>26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  <c r="S100" s="3" t="s">
        <v>26</v>
      </c>
      <c r="T100" s="3" t="s">
        <v>26</v>
      </c>
      <c r="U100" s="3">
        <v>2.4</v>
      </c>
      <c r="V100" s="3" t="s">
        <v>26</v>
      </c>
      <c r="W100" s="3" t="s">
        <v>26</v>
      </c>
      <c r="X100" s="3">
        <v>18</v>
      </c>
      <c r="Y100" s="3">
        <v>0.6</v>
      </c>
      <c r="Z100" s="3" t="s">
        <v>26</v>
      </c>
      <c r="AA100" s="3" t="s">
        <v>26</v>
      </c>
      <c r="AB100" s="3" t="s">
        <v>26</v>
      </c>
      <c r="AC100" s="3" t="s">
        <v>26</v>
      </c>
      <c r="AD100" s="3" t="s">
        <v>26</v>
      </c>
    </row>
    <row r="101" spans="1:30">
      <c r="A101" s="12"/>
      <c r="B101" s="12"/>
      <c r="C101" s="4" t="s">
        <v>7</v>
      </c>
      <c r="D101" s="5">
        <v>1</v>
      </c>
      <c r="E101" s="3">
        <v>7</v>
      </c>
      <c r="F101" s="3" t="s">
        <v>26</v>
      </c>
      <c r="G101" s="3" t="s">
        <v>26</v>
      </c>
      <c r="H101" s="3">
        <v>2.9</v>
      </c>
      <c r="I101" s="3" t="s">
        <v>26</v>
      </c>
      <c r="J101" s="3">
        <v>3</v>
      </c>
      <c r="K101" s="3">
        <v>1.5</v>
      </c>
      <c r="L101" s="3" t="s">
        <v>26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3" t="s">
        <v>26</v>
      </c>
      <c r="S101" s="3" t="s">
        <v>26</v>
      </c>
      <c r="T101" s="3" t="s">
        <v>26</v>
      </c>
      <c r="U101" s="3">
        <v>0.9</v>
      </c>
      <c r="V101" s="3" t="s">
        <v>26</v>
      </c>
      <c r="W101" s="3" t="s">
        <v>26</v>
      </c>
      <c r="X101" s="3">
        <v>30.5</v>
      </c>
      <c r="Y101" s="3">
        <v>0.2</v>
      </c>
      <c r="Z101" s="3" t="s">
        <v>26</v>
      </c>
      <c r="AA101" s="3" t="s">
        <v>26</v>
      </c>
      <c r="AB101" s="3" t="s">
        <v>26</v>
      </c>
      <c r="AC101" s="3" t="s">
        <v>26</v>
      </c>
      <c r="AD101" s="3" t="s">
        <v>26</v>
      </c>
    </row>
    <row r="102" spans="1:30">
      <c r="A102" s="12"/>
      <c r="B102" s="12"/>
      <c r="C102" s="4" t="s">
        <v>18</v>
      </c>
      <c r="D102" s="5">
        <v>2</v>
      </c>
      <c r="E102" s="3">
        <v>0.8</v>
      </c>
      <c r="F102" s="3" t="s">
        <v>26</v>
      </c>
      <c r="G102" s="3" t="s">
        <v>26</v>
      </c>
      <c r="H102" s="3">
        <v>1.4</v>
      </c>
      <c r="I102" s="3" t="s">
        <v>26</v>
      </c>
      <c r="J102" s="3">
        <v>3</v>
      </c>
      <c r="K102" s="3">
        <v>2</v>
      </c>
      <c r="L102" s="3" t="s">
        <v>26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26</v>
      </c>
      <c r="S102" s="3" t="s">
        <v>26</v>
      </c>
      <c r="T102" s="3" t="s">
        <v>26</v>
      </c>
      <c r="U102" s="3">
        <v>1.8</v>
      </c>
      <c r="V102" s="3" t="s">
        <v>26</v>
      </c>
      <c r="W102" s="3" t="s">
        <v>26</v>
      </c>
      <c r="X102" s="3">
        <v>6</v>
      </c>
      <c r="Y102" s="3">
        <v>0.4</v>
      </c>
      <c r="Z102" s="3" t="s">
        <v>26</v>
      </c>
      <c r="AA102" s="3" t="s">
        <v>26</v>
      </c>
      <c r="AB102" s="3" t="s">
        <v>26</v>
      </c>
      <c r="AC102" s="3" t="s">
        <v>26</v>
      </c>
      <c r="AD102" s="3" t="s">
        <v>26</v>
      </c>
    </row>
    <row r="103" spans="1:30">
      <c r="A103" s="12"/>
      <c r="B103" s="12"/>
      <c r="C103" s="4"/>
      <c r="D103" s="4" t="s">
        <v>8</v>
      </c>
      <c r="E103" s="3">
        <f>E100+E101+E102</f>
        <v>22.2</v>
      </c>
      <c r="F103" s="3" t="s">
        <v>26</v>
      </c>
      <c r="G103" s="3" t="s">
        <v>26</v>
      </c>
      <c r="H103" s="3">
        <f t="shared" ref="H103" si="55">H100+H101+H102</f>
        <v>8.5</v>
      </c>
      <c r="I103" s="3" t="s">
        <v>26</v>
      </c>
      <c r="J103" s="4" t="s">
        <v>26</v>
      </c>
      <c r="K103" s="3" t="s">
        <v>26</v>
      </c>
      <c r="L103" s="3" t="s">
        <v>26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  <c r="S103" s="3" t="s">
        <v>26</v>
      </c>
      <c r="T103" s="3" t="s">
        <v>26</v>
      </c>
      <c r="U103" s="3" t="s">
        <v>26</v>
      </c>
      <c r="V103" s="3" t="s">
        <v>26</v>
      </c>
      <c r="W103" s="3" t="s">
        <v>26</v>
      </c>
      <c r="X103" s="3">
        <f t="shared" ref="X103:Y103" si="56">X100+X101+X102</f>
        <v>54.5</v>
      </c>
      <c r="Y103" s="3">
        <f t="shared" si="56"/>
        <v>1.2000000000000002</v>
      </c>
      <c r="Z103" s="3" t="s">
        <v>26</v>
      </c>
      <c r="AA103" s="3" t="s">
        <v>26</v>
      </c>
      <c r="AB103" s="3" t="s">
        <v>26</v>
      </c>
      <c r="AC103" s="3" t="s">
        <v>26</v>
      </c>
      <c r="AD103" s="3" t="s">
        <v>26</v>
      </c>
    </row>
    <row r="104" spans="1:30">
      <c r="A104" s="12"/>
      <c r="B104" s="12"/>
      <c r="C104" s="4" t="s">
        <v>10</v>
      </c>
      <c r="D104" s="4" t="s">
        <v>9</v>
      </c>
      <c r="E104" s="3">
        <f>E103*0.9</f>
        <v>19.98</v>
      </c>
      <c r="F104" s="3" t="s">
        <v>26</v>
      </c>
      <c r="G104" s="3" t="s">
        <v>26</v>
      </c>
      <c r="H104" s="3">
        <f t="shared" ref="H104" si="57">H103*0.9</f>
        <v>7.65</v>
      </c>
      <c r="I104" s="3" t="s">
        <v>26</v>
      </c>
      <c r="J104" s="3">
        <f>J100+J101+J102</f>
        <v>15</v>
      </c>
      <c r="K104" s="3">
        <f>K100+K101+K102</f>
        <v>9.5</v>
      </c>
      <c r="L104" s="3" t="s">
        <v>26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 t="s">
        <v>26</v>
      </c>
      <c r="S104" s="3" t="s">
        <v>26</v>
      </c>
      <c r="T104" s="3" t="s">
        <v>26</v>
      </c>
      <c r="U104" s="3">
        <f>U100+U101+U102</f>
        <v>5.0999999999999996</v>
      </c>
      <c r="V104" s="3" t="s">
        <v>26</v>
      </c>
      <c r="W104" s="3" t="s">
        <v>26</v>
      </c>
      <c r="X104" s="3">
        <f>X103*0.9</f>
        <v>49.050000000000004</v>
      </c>
      <c r="Y104" s="3">
        <f>Y103*0.9</f>
        <v>1.0800000000000003</v>
      </c>
      <c r="Z104" s="3" t="s">
        <v>26</v>
      </c>
      <c r="AA104" s="3" t="s">
        <v>26</v>
      </c>
      <c r="AB104" s="3" t="s">
        <v>26</v>
      </c>
      <c r="AC104" s="3" t="s">
        <v>26</v>
      </c>
      <c r="AD104" s="3" t="s">
        <v>26</v>
      </c>
    </row>
    <row r="105" spans="1:30">
      <c r="A105" s="12" t="s">
        <v>54</v>
      </c>
      <c r="B105" s="12">
        <v>2</v>
      </c>
      <c r="C105" s="4" t="s">
        <v>6</v>
      </c>
      <c r="D105" s="5">
        <v>22</v>
      </c>
      <c r="E105" s="3">
        <v>52.8</v>
      </c>
      <c r="F105" s="3" t="s">
        <v>26</v>
      </c>
      <c r="G105" s="3" t="s">
        <v>26</v>
      </c>
      <c r="H105" s="3">
        <v>13.2</v>
      </c>
      <c r="I105" s="3" t="s">
        <v>26</v>
      </c>
      <c r="J105" s="3">
        <v>11</v>
      </c>
      <c r="K105" s="3" t="s">
        <v>26</v>
      </c>
      <c r="L105" s="3" t="s">
        <v>26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  <c r="S105" s="3" t="s">
        <v>26</v>
      </c>
      <c r="T105" s="3" t="s">
        <v>26</v>
      </c>
      <c r="U105" s="3" t="s">
        <v>26</v>
      </c>
      <c r="V105" s="3" t="s">
        <v>26</v>
      </c>
      <c r="W105" s="3" t="s">
        <v>26</v>
      </c>
      <c r="X105" s="3" t="s">
        <v>26</v>
      </c>
      <c r="Y105" s="3">
        <v>2.2000000000000002</v>
      </c>
      <c r="Z105" s="3" t="s">
        <v>26</v>
      </c>
      <c r="AA105" s="3" t="s">
        <v>26</v>
      </c>
      <c r="AB105" s="3">
        <v>22</v>
      </c>
      <c r="AC105" s="3" t="s">
        <v>26</v>
      </c>
      <c r="AD105" s="3" t="s">
        <v>26</v>
      </c>
    </row>
    <row r="106" spans="1:30">
      <c r="A106" s="12"/>
      <c r="B106" s="12"/>
      <c r="C106" s="4" t="s">
        <v>7</v>
      </c>
      <c r="D106" s="5">
        <v>5</v>
      </c>
      <c r="E106" s="3">
        <v>35</v>
      </c>
      <c r="F106" s="3" t="s">
        <v>26</v>
      </c>
      <c r="G106" s="3" t="s">
        <v>26</v>
      </c>
      <c r="H106" s="3">
        <v>38.5</v>
      </c>
      <c r="I106" s="3" t="s">
        <v>26</v>
      </c>
      <c r="J106" s="3">
        <v>2.5</v>
      </c>
      <c r="K106" s="3" t="s">
        <v>26</v>
      </c>
      <c r="L106" s="3" t="s">
        <v>26</v>
      </c>
      <c r="M106" s="3" t="s">
        <v>26</v>
      </c>
      <c r="N106" s="3" t="s">
        <v>26</v>
      </c>
      <c r="O106" s="3" t="s">
        <v>26</v>
      </c>
      <c r="P106" s="3" t="s">
        <v>26</v>
      </c>
      <c r="Q106" s="3" t="s">
        <v>26</v>
      </c>
      <c r="R106" s="3" t="s">
        <v>26</v>
      </c>
      <c r="S106" s="3" t="s">
        <v>26</v>
      </c>
      <c r="T106" s="3" t="s">
        <v>26</v>
      </c>
      <c r="U106" s="3" t="s">
        <v>26</v>
      </c>
      <c r="V106" s="3" t="s">
        <v>26</v>
      </c>
      <c r="W106" s="3" t="s">
        <v>26</v>
      </c>
      <c r="X106" s="3" t="s">
        <v>26</v>
      </c>
      <c r="Y106" s="3">
        <v>1.5</v>
      </c>
      <c r="Z106" s="3" t="s">
        <v>26</v>
      </c>
      <c r="AA106" s="3" t="s">
        <v>26</v>
      </c>
      <c r="AB106" s="3">
        <v>5</v>
      </c>
      <c r="AC106" s="3" t="s">
        <v>26</v>
      </c>
      <c r="AD106" s="3" t="s">
        <v>26</v>
      </c>
    </row>
    <row r="107" spans="1:30">
      <c r="A107" s="12"/>
      <c r="B107" s="12"/>
      <c r="C107" s="4" t="s">
        <v>18</v>
      </c>
      <c r="D107" s="5">
        <v>4</v>
      </c>
      <c r="E107" s="3">
        <v>1.6</v>
      </c>
      <c r="F107" s="3" t="s">
        <v>26</v>
      </c>
      <c r="G107" s="3" t="s">
        <v>26</v>
      </c>
      <c r="H107" s="3">
        <v>2.4</v>
      </c>
      <c r="I107" s="3" t="s">
        <v>26</v>
      </c>
      <c r="J107" s="3">
        <v>2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 t="s">
        <v>26</v>
      </c>
      <c r="Q107" s="3" t="s">
        <v>26</v>
      </c>
      <c r="R107" s="3" t="s">
        <v>26</v>
      </c>
      <c r="S107" s="3" t="s">
        <v>26</v>
      </c>
      <c r="T107" s="3" t="s">
        <v>26</v>
      </c>
      <c r="U107" s="3" t="s">
        <v>26</v>
      </c>
      <c r="V107" s="3" t="s">
        <v>26</v>
      </c>
      <c r="W107" s="3" t="s">
        <v>26</v>
      </c>
      <c r="X107" s="3" t="s">
        <v>26</v>
      </c>
      <c r="Y107" s="3" t="s">
        <v>26</v>
      </c>
      <c r="Z107" s="3" t="s">
        <v>26</v>
      </c>
      <c r="AA107" s="3" t="s">
        <v>26</v>
      </c>
      <c r="AB107" s="3">
        <v>4</v>
      </c>
      <c r="AC107" s="3" t="s">
        <v>26</v>
      </c>
      <c r="AD107" s="3" t="s">
        <v>26</v>
      </c>
    </row>
    <row r="108" spans="1:30">
      <c r="A108" s="12"/>
      <c r="B108" s="12"/>
      <c r="C108" s="4"/>
      <c r="D108" s="4" t="s">
        <v>8</v>
      </c>
      <c r="E108" s="3">
        <f>E105+E106+E107</f>
        <v>89.399999999999991</v>
      </c>
      <c r="F108" s="3" t="s">
        <v>26</v>
      </c>
      <c r="G108" s="3" t="s">
        <v>26</v>
      </c>
      <c r="H108" s="3">
        <f t="shared" ref="H108" si="58">H105+H106+H107</f>
        <v>54.1</v>
      </c>
      <c r="I108" s="3" t="s">
        <v>26</v>
      </c>
      <c r="J108" s="4" t="s">
        <v>26</v>
      </c>
      <c r="K108" s="3" t="s">
        <v>26</v>
      </c>
      <c r="L108" s="3" t="s">
        <v>26</v>
      </c>
      <c r="M108" s="3" t="s">
        <v>26</v>
      </c>
      <c r="N108" s="3" t="s">
        <v>26</v>
      </c>
      <c r="O108" s="3" t="s">
        <v>26</v>
      </c>
      <c r="P108" s="3" t="s">
        <v>26</v>
      </c>
      <c r="Q108" s="3" t="s">
        <v>26</v>
      </c>
      <c r="R108" s="3" t="s">
        <v>26</v>
      </c>
      <c r="S108" s="3" t="s">
        <v>26</v>
      </c>
      <c r="T108" s="3" t="s">
        <v>26</v>
      </c>
      <c r="U108" s="3" t="s">
        <v>26</v>
      </c>
      <c r="V108" s="3" t="s">
        <v>26</v>
      </c>
      <c r="W108" s="3" t="s">
        <v>26</v>
      </c>
      <c r="X108" s="3" t="s">
        <v>26</v>
      </c>
      <c r="Y108" s="3">
        <f>Y105+Y106</f>
        <v>3.7</v>
      </c>
      <c r="Z108" s="3" t="s">
        <v>26</v>
      </c>
      <c r="AA108" s="3" t="s">
        <v>26</v>
      </c>
      <c r="AB108" s="3">
        <f>AB105+AB106+AB107</f>
        <v>31</v>
      </c>
      <c r="AC108" s="3" t="s">
        <v>26</v>
      </c>
      <c r="AD108" s="3" t="s">
        <v>26</v>
      </c>
    </row>
    <row r="109" spans="1:30">
      <c r="A109" s="12"/>
      <c r="B109" s="12"/>
      <c r="C109" s="4" t="s">
        <v>10</v>
      </c>
      <c r="D109" s="4" t="s">
        <v>9</v>
      </c>
      <c r="E109" s="3">
        <f>E108*0.9</f>
        <v>80.459999999999994</v>
      </c>
      <c r="F109" s="3" t="s">
        <v>26</v>
      </c>
      <c r="G109" s="3" t="s">
        <v>26</v>
      </c>
      <c r="H109" s="3">
        <f t="shared" ref="H109" si="59">H108*0.9</f>
        <v>48.690000000000005</v>
      </c>
      <c r="I109" s="3" t="s">
        <v>26</v>
      </c>
      <c r="J109" s="3">
        <f>J105+J106+J107</f>
        <v>15.5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3" t="s">
        <v>26</v>
      </c>
      <c r="S109" s="3" t="s">
        <v>26</v>
      </c>
      <c r="T109" s="3" t="s">
        <v>26</v>
      </c>
      <c r="U109" s="3" t="s">
        <v>26</v>
      </c>
      <c r="V109" s="3" t="s">
        <v>26</v>
      </c>
      <c r="W109" s="3" t="s">
        <v>26</v>
      </c>
      <c r="X109" s="3" t="s">
        <v>26</v>
      </c>
      <c r="Y109" s="3">
        <f>Y108*0.9</f>
        <v>3.33</v>
      </c>
      <c r="Z109" s="3" t="s">
        <v>26</v>
      </c>
      <c r="AA109" s="3" t="s">
        <v>26</v>
      </c>
      <c r="AB109" s="3">
        <f>AB108*0.9</f>
        <v>27.900000000000002</v>
      </c>
      <c r="AC109" s="3" t="s">
        <v>26</v>
      </c>
      <c r="AD109" s="3" t="s">
        <v>26</v>
      </c>
    </row>
    <row r="110" spans="1:30">
      <c r="A110" s="21" t="s">
        <v>55</v>
      </c>
      <c r="B110" s="22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>
      <c r="A111" s="12" t="s">
        <v>48</v>
      </c>
      <c r="B111" s="12">
        <v>1</v>
      </c>
      <c r="C111" s="4" t="s">
        <v>6</v>
      </c>
      <c r="D111" s="5">
        <v>1</v>
      </c>
      <c r="E111" s="3">
        <v>2.4</v>
      </c>
      <c r="F111" s="3" t="s">
        <v>26</v>
      </c>
      <c r="G111" s="3" t="s">
        <v>26</v>
      </c>
      <c r="H111" s="3">
        <v>1</v>
      </c>
      <c r="I111" s="3" t="s">
        <v>26</v>
      </c>
      <c r="J111" s="3">
        <v>2.5</v>
      </c>
      <c r="K111" s="3" t="s">
        <v>26</v>
      </c>
      <c r="L111" s="3" t="s">
        <v>26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3" t="s">
        <v>26</v>
      </c>
      <c r="S111" s="3" t="s">
        <v>26</v>
      </c>
      <c r="T111" s="3" t="s">
        <v>26</v>
      </c>
      <c r="U111" s="3" t="s">
        <v>26</v>
      </c>
      <c r="V111" s="3">
        <v>0.1</v>
      </c>
      <c r="W111" s="3" t="s">
        <v>26</v>
      </c>
      <c r="X111" s="3">
        <v>1.8</v>
      </c>
      <c r="Y111" s="3">
        <v>0.2</v>
      </c>
      <c r="Z111" s="3" t="s">
        <v>26</v>
      </c>
      <c r="AA111" s="3" t="s">
        <v>26</v>
      </c>
      <c r="AB111" s="3" t="s">
        <v>26</v>
      </c>
      <c r="AC111" s="3" t="s">
        <v>26</v>
      </c>
      <c r="AD111" s="3" t="s">
        <v>26</v>
      </c>
    </row>
    <row r="112" spans="1:30">
      <c r="A112" s="12"/>
      <c r="B112" s="12"/>
      <c r="C112" s="4" t="s">
        <v>7</v>
      </c>
      <c r="D112" s="5">
        <v>1</v>
      </c>
      <c r="E112" s="3">
        <v>7</v>
      </c>
      <c r="F112" s="3" t="s">
        <v>26</v>
      </c>
      <c r="G112" s="3" t="s">
        <v>26</v>
      </c>
      <c r="H112" s="3">
        <v>22</v>
      </c>
      <c r="I112" s="3" t="s">
        <v>26</v>
      </c>
      <c r="J112" s="3">
        <v>5.6</v>
      </c>
      <c r="K112" s="3">
        <v>0.5</v>
      </c>
      <c r="L112" s="3" t="s">
        <v>26</v>
      </c>
      <c r="M112" s="3" t="s">
        <v>26</v>
      </c>
      <c r="N112" s="3" t="s">
        <v>26</v>
      </c>
      <c r="O112" s="3" t="s">
        <v>26</v>
      </c>
      <c r="P112" s="3" t="s">
        <v>26</v>
      </c>
      <c r="Q112" s="3" t="s">
        <v>26</v>
      </c>
      <c r="R112" s="3" t="s">
        <v>26</v>
      </c>
      <c r="S112" s="3" t="s">
        <v>26</v>
      </c>
      <c r="T112" s="3" t="s">
        <v>26</v>
      </c>
      <c r="U112" s="3" t="s">
        <v>26</v>
      </c>
      <c r="V112" s="3">
        <v>0.1</v>
      </c>
      <c r="W112" s="3" t="s">
        <v>26</v>
      </c>
      <c r="X112" s="3">
        <v>9.5</v>
      </c>
      <c r="Y112" s="3">
        <v>0.2</v>
      </c>
      <c r="Z112" s="3" t="s">
        <v>26</v>
      </c>
      <c r="AA112" s="3" t="s">
        <v>26</v>
      </c>
      <c r="AB112" s="3" t="s">
        <v>26</v>
      </c>
      <c r="AC112" s="3" t="s">
        <v>26</v>
      </c>
      <c r="AD112" s="3" t="s">
        <v>26</v>
      </c>
    </row>
    <row r="113" spans="1:30">
      <c r="A113" s="12"/>
      <c r="B113" s="12"/>
      <c r="C113" s="4" t="s">
        <v>18</v>
      </c>
      <c r="D113" s="5">
        <v>2</v>
      </c>
      <c r="E113" s="3">
        <v>0.8</v>
      </c>
      <c r="F113" s="3" t="s">
        <v>26</v>
      </c>
      <c r="G113" s="3" t="s">
        <v>26</v>
      </c>
      <c r="H113" s="3">
        <v>2</v>
      </c>
      <c r="I113" s="3" t="s">
        <v>26</v>
      </c>
      <c r="J113" s="3">
        <v>2</v>
      </c>
      <c r="K113" s="3" t="s">
        <v>26</v>
      </c>
      <c r="L113" s="3" t="s">
        <v>26</v>
      </c>
      <c r="M113" s="3" t="s">
        <v>26</v>
      </c>
      <c r="N113" s="3" t="s">
        <v>26</v>
      </c>
      <c r="O113" s="3" t="s">
        <v>26</v>
      </c>
      <c r="P113" s="3" t="s">
        <v>26</v>
      </c>
      <c r="Q113" s="3" t="s">
        <v>26</v>
      </c>
      <c r="R113" s="3" t="s">
        <v>26</v>
      </c>
      <c r="S113" s="3" t="s">
        <v>26</v>
      </c>
      <c r="T113" s="3" t="s">
        <v>26</v>
      </c>
      <c r="U113" s="3" t="s">
        <v>26</v>
      </c>
      <c r="V113" s="3">
        <v>0.2</v>
      </c>
      <c r="W113" s="3" t="s">
        <v>26</v>
      </c>
      <c r="X113" s="3">
        <v>3.6</v>
      </c>
      <c r="Y113" s="3">
        <v>0.4</v>
      </c>
      <c r="Z113" s="3" t="s">
        <v>26</v>
      </c>
      <c r="AA113" s="3" t="s">
        <v>26</v>
      </c>
      <c r="AB113" s="3" t="s">
        <v>26</v>
      </c>
      <c r="AC113" s="3" t="s">
        <v>26</v>
      </c>
      <c r="AD113" s="3" t="s">
        <v>26</v>
      </c>
    </row>
    <row r="114" spans="1:30">
      <c r="A114" s="12"/>
      <c r="B114" s="12"/>
      <c r="C114" s="4"/>
      <c r="D114" s="4" t="s">
        <v>8</v>
      </c>
      <c r="E114" s="3">
        <f>E111+E112+E113</f>
        <v>10.200000000000001</v>
      </c>
      <c r="F114" s="3" t="s">
        <v>26</v>
      </c>
      <c r="G114" s="3" t="s">
        <v>26</v>
      </c>
      <c r="H114" s="3">
        <f t="shared" ref="H114" si="60">H111+H112+H113</f>
        <v>25</v>
      </c>
      <c r="I114" s="3" t="s">
        <v>26</v>
      </c>
      <c r="J114" s="4" t="s">
        <v>26</v>
      </c>
      <c r="K114" s="3" t="s">
        <v>26</v>
      </c>
      <c r="L114" s="3" t="s">
        <v>26</v>
      </c>
      <c r="M114" s="3" t="s">
        <v>26</v>
      </c>
      <c r="N114" s="3" t="s">
        <v>26</v>
      </c>
      <c r="O114" s="3" t="s">
        <v>26</v>
      </c>
      <c r="P114" s="3" t="s">
        <v>26</v>
      </c>
      <c r="Q114" s="3" t="s">
        <v>26</v>
      </c>
      <c r="R114" s="3" t="s">
        <v>26</v>
      </c>
      <c r="S114" s="3" t="s">
        <v>26</v>
      </c>
      <c r="T114" s="3" t="s">
        <v>26</v>
      </c>
      <c r="U114" s="3" t="s">
        <v>26</v>
      </c>
      <c r="V114" s="3">
        <f>V111+V112+V113</f>
        <v>0.4</v>
      </c>
      <c r="W114" s="3" t="s">
        <v>26</v>
      </c>
      <c r="X114" s="3">
        <f t="shared" ref="X114:Y114" si="61">X111+X112+X113</f>
        <v>14.9</v>
      </c>
      <c r="Y114" s="3">
        <f t="shared" si="61"/>
        <v>0.8</v>
      </c>
      <c r="Z114" s="3" t="s">
        <v>26</v>
      </c>
      <c r="AA114" s="3" t="s">
        <v>26</v>
      </c>
      <c r="AB114" s="3" t="s">
        <v>26</v>
      </c>
      <c r="AC114" s="3" t="s">
        <v>26</v>
      </c>
      <c r="AD114" s="3" t="s">
        <v>26</v>
      </c>
    </row>
    <row r="115" spans="1:30">
      <c r="A115" s="12"/>
      <c r="B115" s="12"/>
      <c r="C115" s="4" t="s">
        <v>10</v>
      </c>
      <c r="D115" s="4" t="s">
        <v>9</v>
      </c>
      <c r="E115" s="3">
        <f>E114*0.9</f>
        <v>9.1800000000000015</v>
      </c>
      <c r="F115" s="3" t="s">
        <v>26</v>
      </c>
      <c r="G115" s="3" t="s">
        <v>26</v>
      </c>
      <c r="H115" s="3">
        <f t="shared" ref="H115" si="62">H114*0.9</f>
        <v>22.5</v>
      </c>
      <c r="I115" s="3" t="s">
        <v>26</v>
      </c>
      <c r="J115" s="3">
        <f>J111+J112+J113</f>
        <v>10.1</v>
      </c>
      <c r="K115" s="3">
        <f>K112</f>
        <v>0.5</v>
      </c>
      <c r="L115" s="3" t="s">
        <v>26</v>
      </c>
      <c r="M115" s="3" t="s">
        <v>26</v>
      </c>
      <c r="N115" s="3" t="s">
        <v>26</v>
      </c>
      <c r="O115" s="3" t="s">
        <v>26</v>
      </c>
      <c r="P115" s="3" t="s">
        <v>26</v>
      </c>
      <c r="Q115" s="3" t="s">
        <v>26</v>
      </c>
      <c r="R115" s="3" t="s">
        <v>26</v>
      </c>
      <c r="S115" s="3" t="s">
        <v>26</v>
      </c>
      <c r="T115" s="3" t="s">
        <v>26</v>
      </c>
      <c r="U115" s="3" t="s">
        <v>26</v>
      </c>
      <c r="V115" s="3">
        <f>V114*0.9</f>
        <v>0.36000000000000004</v>
      </c>
      <c r="W115" s="3" t="s">
        <v>26</v>
      </c>
      <c r="X115" s="3">
        <f>X114*0.9</f>
        <v>13.41</v>
      </c>
      <c r="Y115" s="3">
        <f>Y114*0.9</f>
        <v>0.72000000000000008</v>
      </c>
      <c r="Z115" s="3" t="s">
        <v>26</v>
      </c>
      <c r="AA115" s="3" t="s">
        <v>26</v>
      </c>
      <c r="AB115" s="3" t="s">
        <v>26</v>
      </c>
      <c r="AC115" s="3" t="s">
        <v>26</v>
      </c>
      <c r="AD115" s="3" t="s">
        <v>26</v>
      </c>
    </row>
    <row r="116" spans="1:30">
      <c r="A116" s="12" t="s">
        <v>54</v>
      </c>
      <c r="B116" s="12">
        <v>1</v>
      </c>
      <c r="C116" s="4" t="s">
        <v>6</v>
      </c>
      <c r="D116" s="5">
        <v>1</v>
      </c>
      <c r="E116" s="3">
        <v>2.4</v>
      </c>
      <c r="F116" s="3" t="s">
        <v>26</v>
      </c>
      <c r="G116" s="3" t="s">
        <v>26</v>
      </c>
      <c r="H116" s="3">
        <v>0.6</v>
      </c>
      <c r="I116" s="3" t="s">
        <v>26</v>
      </c>
      <c r="J116" s="3">
        <v>0.5</v>
      </c>
      <c r="K116" s="3" t="s">
        <v>26</v>
      </c>
      <c r="L116" s="3" t="s">
        <v>26</v>
      </c>
      <c r="M116" s="3" t="s">
        <v>26</v>
      </c>
      <c r="N116" s="3" t="s">
        <v>26</v>
      </c>
      <c r="O116" s="3" t="s">
        <v>26</v>
      </c>
      <c r="P116" s="3" t="s">
        <v>26</v>
      </c>
      <c r="Q116" s="3" t="s">
        <v>26</v>
      </c>
      <c r="R116" s="3" t="s">
        <v>26</v>
      </c>
      <c r="S116" s="3" t="s">
        <v>26</v>
      </c>
      <c r="T116" s="3" t="s">
        <v>26</v>
      </c>
      <c r="U116" s="3" t="s">
        <v>26</v>
      </c>
      <c r="V116" s="3" t="s">
        <v>26</v>
      </c>
      <c r="W116" s="3" t="s">
        <v>26</v>
      </c>
      <c r="X116" s="3" t="s">
        <v>26</v>
      </c>
      <c r="Y116" s="3">
        <v>0.1</v>
      </c>
      <c r="Z116" s="3" t="s">
        <v>26</v>
      </c>
      <c r="AA116" s="3" t="s">
        <v>26</v>
      </c>
      <c r="AB116" s="3">
        <v>1</v>
      </c>
      <c r="AC116" s="3" t="s">
        <v>26</v>
      </c>
      <c r="AD116" s="3" t="s">
        <v>26</v>
      </c>
    </row>
    <row r="117" spans="1:30">
      <c r="A117" s="12"/>
      <c r="B117" s="12"/>
      <c r="C117" s="4" t="s">
        <v>7</v>
      </c>
      <c r="D117" s="5">
        <v>1</v>
      </c>
      <c r="E117" s="3">
        <v>7</v>
      </c>
      <c r="F117" s="3" t="s">
        <v>26</v>
      </c>
      <c r="G117" s="3" t="s">
        <v>26</v>
      </c>
      <c r="H117" s="3">
        <v>7.7</v>
      </c>
      <c r="I117" s="3" t="s">
        <v>26</v>
      </c>
      <c r="J117" s="3">
        <v>0.5</v>
      </c>
      <c r="K117" s="3" t="s">
        <v>26</v>
      </c>
      <c r="L117" s="3" t="s">
        <v>26</v>
      </c>
      <c r="M117" s="3" t="s">
        <v>26</v>
      </c>
      <c r="N117" s="3" t="s">
        <v>26</v>
      </c>
      <c r="O117" s="3" t="s">
        <v>26</v>
      </c>
      <c r="P117" s="3" t="s">
        <v>26</v>
      </c>
      <c r="Q117" s="3" t="s">
        <v>26</v>
      </c>
      <c r="R117" s="3" t="s">
        <v>26</v>
      </c>
      <c r="S117" s="3" t="s">
        <v>26</v>
      </c>
      <c r="T117" s="3" t="s">
        <v>26</v>
      </c>
      <c r="U117" s="3" t="s">
        <v>26</v>
      </c>
      <c r="V117" s="3" t="s">
        <v>26</v>
      </c>
      <c r="W117" s="3" t="s">
        <v>26</v>
      </c>
      <c r="X117" s="3" t="s">
        <v>26</v>
      </c>
      <c r="Y117" s="3">
        <v>0.3</v>
      </c>
      <c r="Z117" s="3" t="s">
        <v>26</v>
      </c>
      <c r="AA117" s="3" t="s">
        <v>26</v>
      </c>
      <c r="AB117" s="3">
        <v>1</v>
      </c>
      <c r="AC117" s="3" t="s">
        <v>26</v>
      </c>
      <c r="AD117" s="3" t="s">
        <v>26</v>
      </c>
    </row>
    <row r="118" spans="1:30">
      <c r="A118" s="12"/>
      <c r="B118" s="12"/>
      <c r="C118" s="4" t="s">
        <v>18</v>
      </c>
      <c r="D118" s="5">
        <v>2</v>
      </c>
      <c r="E118" s="3">
        <v>0.8</v>
      </c>
      <c r="F118" s="3" t="s">
        <v>26</v>
      </c>
      <c r="G118" s="3" t="s">
        <v>26</v>
      </c>
      <c r="H118" s="3">
        <v>0.8</v>
      </c>
      <c r="I118" s="3" t="s">
        <v>26</v>
      </c>
      <c r="J118" s="3">
        <v>1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3" t="s">
        <v>26</v>
      </c>
      <c r="Q118" s="3" t="s">
        <v>26</v>
      </c>
      <c r="R118" s="3" t="s">
        <v>26</v>
      </c>
      <c r="S118" s="3" t="s">
        <v>26</v>
      </c>
      <c r="T118" s="3" t="s">
        <v>26</v>
      </c>
      <c r="U118" s="3" t="s">
        <v>26</v>
      </c>
      <c r="V118" s="3" t="s">
        <v>26</v>
      </c>
      <c r="W118" s="3" t="s">
        <v>26</v>
      </c>
      <c r="X118" s="3" t="s">
        <v>26</v>
      </c>
      <c r="Y118" s="3" t="s">
        <v>26</v>
      </c>
      <c r="Z118" s="3" t="s">
        <v>26</v>
      </c>
      <c r="AA118" s="3" t="s">
        <v>26</v>
      </c>
      <c r="AB118" s="3">
        <v>2</v>
      </c>
      <c r="AC118" s="3" t="s">
        <v>26</v>
      </c>
      <c r="AD118" s="3" t="s">
        <v>26</v>
      </c>
    </row>
    <row r="119" spans="1:30">
      <c r="A119" s="12"/>
      <c r="B119" s="12"/>
      <c r="C119" s="4"/>
      <c r="D119" s="4" t="s">
        <v>8</v>
      </c>
      <c r="E119" s="3">
        <f>E116+E117+E118</f>
        <v>10.200000000000001</v>
      </c>
      <c r="F119" s="3" t="s">
        <v>26</v>
      </c>
      <c r="G119" s="3" t="s">
        <v>26</v>
      </c>
      <c r="H119" s="3">
        <f t="shared" ref="H119" si="63">H116+H117+H118</f>
        <v>9.1000000000000014</v>
      </c>
      <c r="I119" s="3" t="s">
        <v>26</v>
      </c>
      <c r="J119" s="4">
        <v>2</v>
      </c>
      <c r="K119" s="3" t="s">
        <v>26</v>
      </c>
      <c r="L119" s="3" t="s">
        <v>26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3" t="s">
        <v>26</v>
      </c>
      <c r="S119" s="3" t="s">
        <v>26</v>
      </c>
      <c r="T119" s="3" t="s">
        <v>26</v>
      </c>
      <c r="U119" s="3" t="s">
        <v>26</v>
      </c>
      <c r="V119" s="3" t="s">
        <v>26</v>
      </c>
      <c r="W119" s="3" t="s">
        <v>26</v>
      </c>
      <c r="X119" s="3" t="s">
        <v>26</v>
      </c>
      <c r="Y119" s="3">
        <f>Y116+Y117</f>
        <v>0.4</v>
      </c>
      <c r="Z119" s="3" t="s">
        <v>26</v>
      </c>
      <c r="AA119" s="3" t="s">
        <v>26</v>
      </c>
      <c r="AB119" s="3">
        <f>AB116+AB117+AB118</f>
        <v>4</v>
      </c>
      <c r="AC119" s="3" t="s">
        <v>26</v>
      </c>
      <c r="AD119" s="3" t="s">
        <v>26</v>
      </c>
    </row>
    <row r="120" spans="1:30">
      <c r="A120" s="12"/>
      <c r="B120" s="12"/>
      <c r="C120" s="4" t="s">
        <v>10</v>
      </c>
      <c r="D120" s="4" t="s">
        <v>9</v>
      </c>
      <c r="E120" s="3">
        <f>E119*0.9</f>
        <v>9.1800000000000015</v>
      </c>
      <c r="F120" s="3" t="s">
        <v>26</v>
      </c>
      <c r="G120" s="3" t="s">
        <v>26</v>
      </c>
      <c r="H120" s="3">
        <f t="shared" ref="H120" si="64">H119*0.9</f>
        <v>8.1900000000000013</v>
      </c>
      <c r="I120" s="3" t="s">
        <v>26</v>
      </c>
      <c r="J120" s="3">
        <f>J116+J117+J118</f>
        <v>2</v>
      </c>
      <c r="K120" s="3" t="s">
        <v>26</v>
      </c>
      <c r="L120" s="3" t="s">
        <v>26</v>
      </c>
      <c r="M120" s="3" t="s">
        <v>26</v>
      </c>
      <c r="N120" s="3" t="s">
        <v>26</v>
      </c>
      <c r="O120" s="3" t="s">
        <v>26</v>
      </c>
      <c r="P120" s="3" t="s">
        <v>26</v>
      </c>
      <c r="Q120" s="3" t="s">
        <v>26</v>
      </c>
      <c r="R120" s="3" t="s">
        <v>26</v>
      </c>
      <c r="S120" s="3" t="s">
        <v>26</v>
      </c>
      <c r="T120" s="3" t="s">
        <v>26</v>
      </c>
      <c r="U120" s="3" t="s">
        <v>26</v>
      </c>
      <c r="V120" s="3" t="s">
        <v>26</v>
      </c>
      <c r="W120" s="3" t="s">
        <v>26</v>
      </c>
      <c r="X120" s="3" t="s">
        <v>26</v>
      </c>
      <c r="Y120" s="3">
        <f>Y119*0.9</f>
        <v>0.36000000000000004</v>
      </c>
      <c r="Z120" s="3" t="s">
        <v>26</v>
      </c>
      <c r="AA120" s="3" t="s">
        <v>26</v>
      </c>
      <c r="AB120" s="3">
        <f>AB119*0.9</f>
        <v>3.6</v>
      </c>
      <c r="AC120" s="3" t="s">
        <v>26</v>
      </c>
      <c r="AD120" s="3" t="s">
        <v>26</v>
      </c>
    </row>
    <row r="121" spans="1:30" ht="20.25" customHeight="1">
      <c r="A121" s="19" t="s">
        <v>58</v>
      </c>
      <c r="B121" s="2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>
      <c r="A122" s="12" t="s">
        <v>47</v>
      </c>
      <c r="B122" s="12">
        <v>6</v>
      </c>
      <c r="C122" s="4" t="s">
        <v>7</v>
      </c>
      <c r="D122" s="5">
        <v>6</v>
      </c>
      <c r="E122" s="3">
        <v>42</v>
      </c>
      <c r="F122" s="3" t="s">
        <v>26</v>
      </c>
      <c r="G122" s="3" t="s">
        <v>26</v>
      </c>
      <c r="H122" s="3">
        <v>132</v>
      </c>
      <c r="I122" s="3" t="s">
        <v>26</v>
      </c>
      <c r="J122" s="3">
        <v>33.6</v>
      </c>
      <c r="K122" s="3">
        <v>3</v>
      </c>
      <c r="L122" s="3" t="s">
        <v>26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26</v>
      </c>
      <c r="R122" s="3" t="s">
        <v>26</v>
      </c>
      <c r="S122" s="3" t="s">
        <v>26</v>
      </c>
      <c r="T122" s="3" t="s">
        <v>26</v>
      </c>
      <c r="U122" s="3" t="s">
        <v>26</v>
      </c>
      <c r="V122" s="3">
        <v>0.6</v>
      </c>
      <c r="W122" s="3" t="s">
        <v>26</v>
      </c>
      <c r="X122" s="3">
        <v>57</v>
      </c>
      <c r="Y122" s="3">
        <v>1.2</v>
      </c>
      <c r="Z122" s="3" t="s">
        <v>26</v>
      </c>
      <c r="AA122" s="3" t="s">
        <v>26</v>
      </c>
      <c r="AB122" s="3" t="s">
        <v>26</v>
      </c>
      <c r="AC122" s="3" t="s">
        <v>26</v>
      </c>
      <c r="AD122" s="3" t="s">
        <v>26</v>
      </c>
    </row>
    <row r="123" spans="1:30">
      <c r="A123" s="12"/>
      <c r="B123" s="12"/>
      <c r="C123" s="4" t="s">
        <v>57</v>
      </c>
      <c r="D123" s="5">
        <v>6</v>
      </c>
      <c r="E123" s="3">
        <v>6</v>
      </c>
      <c r="F123" s="3" t="s">
        <v>26</v>
      </c>
      <c r="G123" s="3" t="s">
        <v>26</v>
      </c>
      <c r="H123" s="3">
        <v>120</v>
      </c>
      <c r="I123" s="3" t="s">
        <v>26</v>
      </c>
      <c r="J123" s="3">
        <v>58.2</v>
      </c>
      <c r="K123" s="3">
        <v>18</v>
      </c>
      <c r="L123" s="3" t="s">
        <v>26</v>
      </c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3" t="s">
        <v>26</v>
      </c>
      <c r="S123" s="3" t="s">
        <v>26</v>
      </c>
      <c r="T123" s="3" t="s">
        <v>26</v>
      </c>
      <c r="U123" s="3" t="s">
        <v>26</v>
      </c>
      <c r="V123" s="3">
        <v>0.6</v>
      </c>
      <c r="W123" s="3">
        <v>1.8</v>
      </c>
      <c r="X123" s="3">
        <v>198</v>
      </c>
      <c r="Y123" s="3">
        <v>1.2</v>
      </c>
      <c r="Z123" s="3">
        <v>35.4</v>
      </c>
      <c r="AA123" s="3">
        <v>4.8</v>
      </c>
      <c r="AB123" s="3" t="s">
        <v>26</v>
      </c>
      <c r="AC123" s="3" t="s">
        <v>26</v>
      </c>
      <c r="AD123" s="3" t="s">
        <v>26</v>
      </c>
    </row>
    <row r="124" spans="1:30">
      <c r="A124" s="12"/>
      <c r="B124" s="12"/>
      <c r="C124" s="4"/>
      <c r="D124" s="4" t="s">
        <v>8</v>
      </c>
      <c r="E124" s="3">
        <f>E122+E123</f>
        <v>48</v>
      </c>
      <c r="F124" s="3" t="s">
        <v>26</v>
      </c>
      <c r="G124" s="3" t="s">
        <v>26</v>
      </c>
      <c r="H124" s="3">
        <f>H122+H123</f>
        <v>252</v>
      </c>
      <c r="I124" s="3" t="s">
        <v>26</v>
      </c>
      <c r="J124" s="4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26</v>
      </c>
      <c r="P124" s="3" t="s">
        <v>26</v>
      </c>
      <c r="Q124" s="3" t="s">
        <v>26</v>
      </c>
      <c r="R124" s="3" t="s">
        <v>26</v>
      </c>
      <c r="S124" s="3" t="s">
        <v>26</v>
      </c>
      <c r="T124" s="3" t="s">
        <v>26</v>
      </c>
      <c r="U124" s="3" t="s">
        <v>26</v>
      </c>
      <c r="V124" s="3">
        <f>V122+V123</f>
        <v>1.2</v>
      </c>
      <c r="W124" s="3" t="s">
        <v>26</v>
      </c>
      <c r="X124" s="3">
        <f t="shared" ref="X124:Y124" si="65">X122+X123</f>
        <v>255</v>
      </c>
      <c r="Y124" s="3">
        <f t="shared" si="65"/>
        <v>2.4</v>
      </c>
      <c r="Z124" s="3">
        <f>Z123</f>
        <v>35.4</v>
      </c>
      <c r="AA124" s="3" t="s">
        <v>26</v>
      </c>
      <c r="AB124" s="3" t="s">
        <v>26</v>
      </c>
      <c r="AC124" s="3" t="s">
        <v>26</v>
      </c>
      <c r="AD124" s="3" t="s">
        <v>26</v>
      </c>
    </row>
    <row r="125" spans="1:30">
      <c r="A125" s="12"/>
      <c r="B125" s="12"/>
      <c r="C125" s="4" t="s">
        <v>10</v>
      </c>
      <c r="D125" s="4" t="s">
        <v>9</v>
      </c>
      <c r="E125" s="3">
        <f>E124*0.9</f>
        <v>43.2</v>
      </c>
      <c r="F125" s="3" t="s">
        <v>26</v>
      </c>
      <c r="G125" s="3" t="s">
        <v>26</v>
      </c>
      <c r="H125" s="3">
        <f t="shared" ref="H125" si="66">H124*0.9</f>
        <v>226.8</v>
      </c>
      <c r="I125" s="3" t="s">
        <v>26</v>
      </c>
      <c r="J125" s="3">
        <f>J122+J123</f>
        <v>91.800000000000011</v>
      </c>
      <c r="K125" s="3">
        <f>K122+K123</f>
        <v>21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3" t="s">
        <v>26</v>
      </c>
      <c r="S125" s="3" t="s">
        <v>26</v>
      </c>
      <c r="T125" s="3" t="s">
        <v>26</v>
      </c>
      <c r="U125" s="3" t="s">
        <v>26</v>
      </c>
      <c r="V125" s="3">
        <f>V124*0.9</f>
        <v>1.08</v>
      </c>
      <c r="W125" s="3">
        <f>W123</f>
        <v>1.8</v>
      </c>
      <c r="X125" s="3">
        <f>X124*0.9</f>
        <v>229.5</v>
      </c>
      <c r="Y125" s="3">
        <f>Y124*0.9</f>
        <v>2.16</v>
      </c>
      <c r="Z125" s="3">
        <f>Z124*0.85</f>
        <v>30.089999999999996</v>
      </c>
      <c r="AA125" s="3">
        <f>AA123</f>
        <v>4.8</v>
      </c>
      <c r="AB125" s="3" t="s">
        <v>26</v>
      </c>
      <c r="AC125" s="3" t="s">
        <v>26</v>
      </c>
      <c r="AD125" s="3" t="s">
        <v>26</v>
      </c>
    </row>
    <row r="126" spans="1:30">
      <c r="A126" s="18" t="s">
        <v>56</v>
      </c>
      <c r="B126" s="18"/>
      <c r="C126" s="18" t="s">
        <v>9</v>
      </c>
      <c r="D126" s="18"/>
      <c r="E126" s="11">
        <f>E125+E120+E115+E109+E104+E99+E94+E89+E84+E78+E73+E68+E63+E58+E53+E48+E43+E38+E32+E28</f>
        <v>1611.5400000000002</v>
      </c>
      <c r="F126" s="11">
        <f>F32+F28+F14+F10</f>
        <v>4259.0700000000006</v>
      </c>
      <c r="G126" s="11">
        <f>G32+G28+G14+G10</f>
        <v>3050.55</v>
      </c>
      <c r="H126" s="11">
        <f>H125+H120+H115+H109+H104+H99+H94+H89+H84+H78+H73+H68+H63+H58+H53+H48+H43+H38+H23+H18</f>
        <v>2272.86</v>
      </c>
      <c r="I126" s="11">
        <f>I32+I14</f>
        <v>37.35</v>
      </c>
      <c r="J126" s="11">
        <f>J125+J120+J115+J109+J104+J99+J94+J89+J84+J78+J73+J68+J63+J58+J53+J48+J43+J38+J32+J28+J23+J18+J14+J10</f>
        <v>2884.3</v>
      </c>
      <c r="K126" s="11">
        <f>K125+K115+K104+K99+K89+K73+K68+K58+K43+K53+K32+K28+K18+K14+K10</f>
        <v>119.75</v>
      </c>
      <c r="L126" s="11">
        <f>L32+L28+L18+L14+L10</f>
        <v>56.2</v>
      </c>
      <c r="M126" s="11">
        <f>M53+M32+M28+M23+M18+M14+M10</f>
        <v>170.4</v>
      </c>
      <c r="N126" s="11">
        <f>N32+N28+N18+N14+N10</f>
        <v>21.45</v>
      </c>
      <c r="O126" s="11">
        <f>O18</f>
        <v>0.08</v>
      </c>
      <c r="P126" s="11">
        <f>P28+P18+P10</f>
        <v>690</v>
      </c>
      <c r="Q126" s="11">
        <f>Q23</f>
        <v>179.89999999999998</v>
      </c>
      <c r="R126" s="11">
        <f>R23</f>
        <v>5.6</v>
      </c>
      <c r="S126" s="11">
        <f>S23</f>
        <v>5.6</v>
      </c>
      <c r="T126" s="11">
        <f>T32+T14</f>
        <v>9.1999999999999993</v>
      </c>
      <c r="U126" s="11">
        <f>U73+U68+U53</f>
        <v>76.5</v>
      </c>
      <c r="V126" s="11">
        <f>V125+V115+V99+V58+V43</f>
        <v>21.6</v>
      </c>
      <c r="W126" s="11">
        <f>W125</f>
        <v>1.8</v>
      </c>
      <c r="X126" s="11">
        <f>X125+X115+X104+X99+X89+X68+X84+X73+X63+X58+X43+X38</f>
        <v>1782.54</v>
      </c>
      <c r="Y126" s="11">
        <f>Y125+Y120+Y115+Y109+Y104+Y99+Y89+Y84+Y73+Y78+Y68+Y63+Y58+Y43+Y48+Y38</f>
        <v>130.23000000000002</v>
      </c>
      <c r="Z126" s="11">
        <f>Z125</f>
        <v>30.089999999999996</v>
      </c>
      <c r="AA126" s="11">
        <f>AA125</f>
        <v>4.8</v>
      </c>
      <c r="AB126" s="11">
        <f>AB120+AB109+AB94+AB78+AB53+AB48</f>
        <v>208.62000000000003</v>
      </c>
      <c r="AC126" s="11">
        <f>AB120+AB109+AB94+AB78+AB53+AB48</f>
        <v>208.62000000000003</v>
      </c>
      <c r="AD126" s="11">
        <f>AD18</f>
        <v>0.8</v>
      </c>
    </row>
  </sheetData>
  <customSheetViews>
    <customSheetView guid="{73C34FC3-51AF-4A31-BBEC-92975FB5F6B7}" showPageBreaks="1" view="pageLayout">
      <selection activeCell="F3" sqref="F3"/>
      <pageMargins left="0.7" right="0.7" top="0.75" bottom="0.75" header="0.3" footer="0.3"/>
      <pageSetup paperSize="9" orientation="portrait" horizontalDpi="4294967293" verticalDpi="0" r:id="rId1"/>
    </customSheetView>
  </customSheetViews>
  <mergeCells count="89">
    <mergeCell ref="A110:B110"/>
    <mergeCell ref="A33:B33"/>
    <mergeCell ref="A24:B24"/>
    <mergeCell ref="A6:B6"/>
    <mergeCell ref="A122:A125"/>
    <mergeCell ref="B122:B125"/>
    <mergeCell ref="C126:D126"/>
    <mergeCell ref="A126:B126"/>
    <mergeCell ref="A111:A115"/>
    <mergeCell ref="B111:B115"/>
    <mergeCell ref="A116:A120"/>
    <mergeCell ref="B116:B120"/>
    <mergeCell ref="A121:B121"/>
    <mergeCell ref="A105:A109"/>
    <mergeCell ref="B105:B109"/>
    <mergeCell ref="A34:A38"/>
    <mergeCell ref="B34:B38"/>
    <mergeCell ref="B25:B28"/>
    <mergeCell ref="A29:A32"/>
    <mergeCell ref="B29:B32"/>
    <mergeCell ref="A49:A53"/>
    <mergeCell ref="B49:B53"/>
    <mergeCell ref="A54:A58"/>
    <mergeCell ref="B54:B58"/>
    <mergeCell ref="A39:A43"/>
    <mergeCell ref="A79:B79"/>
    <mergeCell ref="V4:V5"/>
    <mergeCell ref="W4:W5"/>
    <mergeCell ref="Z4:Z5"/>
    <mergeCell ref="A44:A48"/>
    <mergeCell ref="B44:B48"/>
    <mergeCell ref="A25:A28"/>
    <mergeCell ref="C3:D3"/>
    <mergeCell ref="B3:B5"/>
    <mergeCell ref="A3:A5"/>
    <mergeCell ref="C4:C5"/>
    <mergeCell ref="D4:D5"/>
    <mergeCell ref="U4:U5"/>
    <mergeCell ref="A7:A10"/>
    <mergeCell ref="A19:A23"/>
    <mergeCell ref="A1:AD1"/>
    <mergeCell ref="AB4:AB5"/>
    <mergeCell ref="AC4:AC5"/>
    <mergeCell ref="AD4:AD5"/>
    <mergeCell ref="E3:AD3"/>
    <mergeCell ref="A2:AD2"/>
    <mergeCell ref="M4:M5"/>
    <mergeCell ref="N4:N5"/>
    <mergeCell ref="X4:X5"/>
    <mergeCell ref="Y4:Y5"/>
    <mergeCell ref="AA4:AA5"/>
    <mergeCell ref="G4:H4"/>
    <mergeCell ref="I4:I5"/>
    <mergeCell ref="T4:T5"/>
    <mergeCell ref="A11:A14"/>
    <mergeCell ref="B11:B14"/>
    <mergeCell ref="A15:A18"/>
    <mergeCell ref="B15:B18"/>
    <mergeCell ref="O4:O5"/>
    <mergeCell ref="Q4:Q5"/>
    <mergeCell ref="R4:R5"/>
    <mergeCell ref="J4:J5"/>
    <mergeCell ref="K4:K5"/>
    <mergeCell ref="L4:L5"/>
    <mergeCell ref="B39:B43"/>
    <mergeCell ref="S4:S5"/>
    <mergeCell ref="E4:E5"/>
    <mergeCell ref="F4:F5"/>
    <mergeCell ref="B7:B10"/>
    <mergeCell ref="P4:P5"/>
    <mergeCell ref="B19:B23"/>
    <mergeCell ref="A59:A63"/>
    <mergeCell ref="B59:B63"/>
    <mergeCell ref="A64:A68"/>
    <mergeCell ref="B64:B68"/>
    <mergeCell ref="A69:A73"/>
    <mergeCell ref="B69:B73"/>
    <mergeCell ref="A95:A99"/>
    <mergeCell ref="B95:B99"/>
    <mergeCell ref="A100:A104"/>
    <mergeCell ref="B100:B104"/>
    <mergeCell ref="A74:A78"/>
    <mergeCell ref="B74:B78"/>
    <mergeCell ref="A80:A84"/>
    <mergeCell ref="B80:B84"/>
    <mergeCell ref="A90:A94"/>
    <mergeCell ref="B90:B94"/>
    <mergeCell ref="A85:A89"/>
    <mergeCell ref="B85:B8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3C34FC3-51AF-4A31-BBEC-92975FB5F6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3C34FC3-51AF-4A31-BBEC-92975FB5F6B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MishaD</dc:creator>
  <cp:lastModifiedBy>MishaD</cp:lastModifiedBy>
  <cp:lastPrinted>2013-12-24T18:07:07Z</cp:lastPrinted>
  <dcterms:created xsi:type="dcterms:W3CDTF">2013-11-20T13:31:15Z</dcterms:created>
  <dcterms:modified xsi:type="dcterms:W3CDTF">2014-03-26T19:57:51Z</dcterms:modified>
</cp:coreProperties>
</file>