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225" windowWidth="15120" windowHeight="789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21" i="1" l="1"/>
  <c r="D21" i="1" l="1"/>
  <c r="E21" i="1" s="1"/>
  <c r="F21" i="1"/>
  <c r="G21" i="1" s="1"/>
  <c r="I21" i="1"/>
  <c r="J21" i="1"/>
  <c r="K21" i="1"/>
  <c r="L21" i="1"/>
  <c r="H21" i="1" l="1"/>
  <c r="F25" i="1"/>
  <c r="D25" i="1"/>
  <c r="F27" i="1"/>
  <c r="E23" i="1"/>
  <c r="G23" i="1"/>
  <c r="M22" i="1"/>
  <c r="H22" i="1"/>
  <c r="M11" i="1"/>
  <c r="J23" i="1" l="1"/>
  <c r="J25" i="1" s="1"/>
  <c r="I25" i="1" s="1"/>
  <c r="J29" i="1" l="1"/>
  <c r="I27" i="1"/>
  <c r="D27" i="1"/>
  <c r="J24" i="1"/>
  <c r="J19" i="1"/>
  <c r="F20" i="1"/>
  <c r="G20" i="1"/>
  <c r="H8" i="1" l="1"/>
  <c r="L20" i="1" l="1"/>
  <c r="L19" i="1"/>
  <c r="M19" i="1" s="1"/>
  <c r="L18" i="1"/>
  <c r="J20" i="1"/>
  <c r="M20" i="1" s="1"/>
  <c r="J18" i="1"/>
  <c r="M18" i="1" s="1"/>
  <c r="G19" i="1" l="1"/>
  <c r="G18" i="1"/>
  <c r="E20" i="1"/>
  <c r="E18" i="1"/>
  <c r="L13" i="1"/>
  <c r="J13" i="1"/>
  <c r="M13" i="1" s="1"/>
  <c r="G13" i="1"/>
  <c r="E13" i="1"/>
  <c r="H13" i="1" s="1"/>
  <c r="L17" i="1"/>
  <c r="K17" i="1"/>
  <c r="L16" i="1"/>
  <c r="L15" i="1"/>
  <c r="L14" i="1"/>
  <c r="J17" i="1"/>
  <c r="M17" i="1" s="1"/>
  <c r="J16" i="1"/>
  <c r="M16" i="1" s="1"/>
  <c r="J15" i="1"/>
  <c r="M15" i="1" s="1"/>
  <c r="J14" i="1"/>
  <c r="M14" i="1" s="1"/>
  <c r="G17" i="1"/>
  <c r="G16" i="1"/>
  <c r="G15" i="1"/>
  <c r="G14" i="1"/>
  <c r="E17" i="1"/>
  <c r="H17" i="1" s="1"/>
  <c r="E16" i="1"/>
  <c r="H16" i="1" s="1"/>
  <c r="E15" i="1"/>
  <c r="H15" i="1" s="1"/>
  <c r="E14" i="1"/>
  <c r="H14" i="1" s="1"/>
  <c r="I17" i="1"/>
  <c r="F17" i="1"/>
  <c r="D17" i="1"/>
  <c r="H18" i="1" l="1"/>
  <c r="L12" i="1"/>
  <c r="L10" i="1"/>
  <c r="L9" i="1"/>
  <c r="J12" i="1"/>
  <c r="J11" i="1"/>
  <c r="J10" i="1"/>
  <c r="J9" i="1"/>
  <c r="I9" i="1"/>
  <c r="G9" i="1"/>
  <c r="G10" i="1" s="1"/>
  <c r="E9" i="1"/>
  <c r="E19" i="1" s="1"/>
  <c r="H19" i="1" s="1"/>
  <c r="K9" i="1"/>
  <c r="G12" i="1" l="1"/>
  <c r="E12" i="1"/>
  <c r="H9" i="1"/>
  <c r="E10" i="1"/>
  <c r="H10" i="1" s="1"/>
  <c r="M9" i="1"/>
  <c r="M10" i="1"/>
  <c r="M12" i="1" l="1"/>
  <c r="H12" i="1" l="1"/>
  <c r="F9" i="1"/>
  <c r="D9" i="1"/>
  <c r="M8" i="1"/>
</calcChain>
</file>

<file path=xl/sharedStrings.xml><?xml version="1.0" encoding="utf-8"?>
<sst xmlns="http://schemas.openxmlformats.org/spreadsheetml/2006/main" count="94" uniqueCount="34">
  <si>
    <t>АБ</t>
  </si>
  <si>
    <t>ДП</t>
  </si>
  <si>
    <t>Автомобілі</t>
  </si>
  <si>
    <t>Всього</t>
  </si>
  <si>
    <t>Гусенична техніка</t>
  </si>
  <si>
    <t>запр.</t>
  </si>
  <si>
    <t>тон</t>
  </si>
  <si>
    <t>1.</t>
  </si>
  <si>
    <t>Вага заправки</t>
  </si>
  <si>
    <t>2.</t>
  </si>
  <si>
    <t>в т.ч. при маш.</t>
  </si>
  <si>
    <t>в транспорті підроз.</t>
  </si>
  <si>
    <t>в транспорті  в.частини</t>
  </si>
  <si>
    <t>3.</t>
  </si>
  <si>
    <t>Встановлена витрата до маршу</t>
  </si>
  <si>
    <t>4.</t>
  </si>
  <si>
    <t>Наказано створити запаси пального до ___ всього:</t>
  </si>
  <si>
    <t>5.</t>
  </si>
  <si>
    <t>Розподіляється    всього:</t>
  </si>
  <si>
    <t>6.</t>
  </si>
  <si>
    <t>Необхідно  підвезти  до ____________</t>
  </si>
  <si>
    <t>7.</t>
  </si>
  <si>
    <t>Очікувана витрата на марш</t>
  </si>
  <si>
    <t>8.</t>
  </si>
  <si>
    <t>Подають в ході маршу</t>
  </si>
  <si>
    <t>9.</t>
  </si>
  <si>
    <t>Очікувана наявність після маршу</t>
  </si>
  <si>
    <t>10.</t>
  </si>
  <si>
    <t>Необхідно мати після закінчення маршу</t>
  </si>
  <si>
    <t>11.</t>
  </si>
  <si>
    <t>Необхідно подати в район зосередження</t>
  </si>
  <si>
    <t>-</t>
  </si>
  <si>
    <t>БТР. БРДМ</t>
  </si>
  <si>
    <r>
      <t>Наявність на</t>
    </r>
    <r>
      <rPr>
        <sz val="12"/>
        <rFont val="Times New Roman"/>
        <family val="1"/>
        <charset val="204"/>
      </rPr>
      <t xml:space="preserve"> 17:30</t>
    </r>
    <r>
      <rPr>
        <sz val="12"/>
        <color theme="1"/>
        <rFont val="Times New Roman"/>
        <family val="1"/>
        <charset val="204"/>
      </rPr>
      <t xml:space="preserve"> всього: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</si>
</sst>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/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/>
    <xf numFmtId="0" fontId="1" fillId="0" borderId="17" xfId="0" applyFont="1" applyBorder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5" xfId="0" applyFont="1" applyBorder="1" applyAlignment="1">
      <alignment horizontal="right" vertical="center" wrapText="1"/>
    </xf>
    <xf numFmtId="0" fontId="1" fillId="0" borderId="16" xfId="0" applyFont="1" applyBorder="1" applyAlignment="1">
      <alignment horizontal="righ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4" zoomScale="85" zoomScaleNormal="85" workbookViewId="0">
      <selection activeCell="G21" sqref="G21"/>
    </sheetView>
  </sheetViews>
  <sheetFormatPr defaultRowHeight="15" x14ac:dyDescent="0.25"/>
  <cols>
    <col min="1" max="1" width="3.85546875" customWidth="1"/>
    <col min="3" max="3" width="17.5703125" customWidth="1"/>
    <col min="5" max="5" width="9.5703125" bestFit="1" customWidth="1"/>
    <col min="6" max="6" width="13.7109375" bestFit="1" customWidth="1"/>
    <col min="7" max="7" width="9.5703125" bestFit="1" customWidth="1"/>
    <col min="10" max="10" width="13.140625" bestFit="1" customWidth="1"/>
    <col min="12" max="12" width="10.7109375" bestFit="1" customWidth="1"/>
    <col min="13" max="13" width="11.85546875" bestFit="1" customWidth="1"/>
  </cols>
  <sheetData>
    <row r="1" spans="1:13" ht="15.7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15.7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15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ht="15.75" x14ac:dyDescent="0.25">
      <c r="A4" s="30"/>
      <c r="B4" s="31"/>
      <c r="C4" s="32"/>
      <c r="D4" s="28" t="s">
        <v>0</v>
      </c>
      <c r="E4" s="28"/>
      <c r="F4" s="28"/>
      <c r="G4" s="28"/>
      <c r="H4" s="28"/>
      <c r="I4" s="28" t="s">
        <v>1</v>
      </c>
      <c r="J4" s="28"/>
      <c r="K4" s="28"/>
      <c r="L4" s="28"/>
      <c r="M4" s="28"/>
    </row>
    <row r="5" spans="1:13" ht="15.75" x14ac:dyDescent="0.25">
      <c r="A5" s="33"/>
      <c r="B5" s="34"/>
      <c r="C5" s="35"/>
      <c r="D5" s="28" t="s">
        <v>32</v>
      </c>
      <c r="E5" s="28"/>
      <c r="F5" s="28" t="s">
        <v>2</v>
      </c>
      <c r="G5" s="28"/>
      <c r="H5" s="1" t="s">
        <v>3</v>
      </c>
      <c r="I5" s="28" t="s">
        <v>4</v>
      </c>
      <c r="J5" s="28"/>
      <c r="K5" s="28" t="s">
        <v>2</v>
      </c>
      <c r="L5" s="28"/>
      <c r="M5" s="1" t="s">
        <v>3</v>
      </c>
    </row>
    <row r="6" spans="1:13" ht="15.75" x14ac:dyDescent="0.25">
      <c r="A6" s="36"/>
      <c r="B6" s="37"/>
      <c r="C6" s="38"/>
      <c r="D6" s="1" t="s">
        <v>5</v>
      </c>
      <c r="E6" s="1" t="s">
        <v>6</v>
      </c>
      <c r="F6" s="1" t="s">
        <v>5</v>
      </c>
      <c r="G6" s="1" t="s">
        <v>6</v>
      </c>
      <c r="H6" s="1" t="s">
        <v>6</v>
      </c>
      <c r="I6" s="1" t="s">
        <v>5</v>
      </c>
      <c r="J6" s="1" t="s">
        <v>6</v>
      </c>
      <c r="K6" s="1" t="s">
        <v>5</v>
      </c>
      <c r="L6" s="1" t="s">
        <v>6</v>
      </c>
      <c r="M6" s="1" t="s">
        <v>6</v>
      </c>
    </row>
    <row r="7" spans="1:13" ht="15.75" x14ac:dyDescent="0.25">
      <c r="A7" s="2"/>
      <c r="B7" s="28">
        <v>1</v>
      </c>
      <c r="C7" s="28"/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</row>
    <row r="8" spans="1:13" ht="15" customHeight="1" thickBot="1" x14ac:dyDescent="0.3">
      <c r="A8" s="4" t="s">
        <v>7</v>
      </c>
      <c r="B8" s="29" t="s">
        <v>8</v>
      </c>
      <c r="C8" s="29"/>
      <c r="D8" s="5">
        <v>1</v>
      </c>
      <c r="E8" s="12">
        <v>0.33700000000000002</v>
      </c>
      <c r="F8" s="5">
        <v>1</v>
      </c>
      <c r="G8" s="5">
        <v>10.787000000000001</v>
      </c>
      <c r="H8" s="12">
        <f>G8+E8</f>
        <v>11.124000000000001</v>
      </c>
      <c r="I8" s="5">
        <v>1</v>
      </c>
      <c r="J8" s="12">
        <v>90.2</v>
      </c>
      <c r="K8" s="5">
        <v>1</v>
      </c>
      <c r="L8" s="12">
        <v>23.715</v>
      </c>
      <c r="M8" s="12">
        <f>L8+J8</f>
        <v>113.91500000000001</v>
      </c>
    </row>
    <row r="9" spans="1:13" ht="31.5" customHeight="1" x14ac:dyDescent="0.25">
      <c r="A9" s="8" t="s">
        <v>9</v>
      </c>
      <c r="B9" s="27" t="s">
        <v>33</v>
      </c>
      <c r="C9" s="27"/>
      <c r="D9" s="3">
        <f>D10+D12</f>
        <v>1.1299999999999999</v>
      </c>
      <c r="E9" s="10">
        <f>D9*E8</f>
        <v>0.38080999999999998</v>
      </c>
      <c r="F9" s="3">
        <f t="shared" ref="F9" si="0">F10+F12</f>
        <v>0.99</v>
      </c>
      <c r="G9" s="10">
        <f>F9*G8</f>
        <v>10.679130000000001</v>
      </c>
      <c r="H9" s="10">
        <f>G9+E9</f>
        <v>11.059940000000001</v>
      </c>
      <c r="I9" s="3">
        <f>I10+I11+I12</f>
        <v>1.3699999999999999</v>
      </c>
      <c r="J9" s="10">
        <f>I9*J8</f>
        <v>123.574</v>
      </c>
      <c r="K9" s="3">
        <f>K10+K12</f>
        <v>1.04</v>
      </c>
      <c r="L9" s="10">
        <f>K9*L8</f>
        <v>24.663600000000002</v>
      </c>
      <c r="M9" s="10">
        <f>L9+J9</f>
        <v>148.23759999999999</v>
      </c>
    </row>
    <row r="10" spans="1:13" ht="17.25" customHeight="1" x14ac:dyDescent="0.25">
      <c r="A10" s="19" t="s">
        <v>10</v>
      </c>
      <c r="B10" s="20"/>
      <c r="C10" s="20"/>
      <c r="D10" s="3">
        <v>0.6</v>
      </c>
      <c r="E10" s="10">
        <f>D10*E9</f>
        <v>0.22848599999999997</v>
      </c>
      <c r="F10" s="3">
        <v>0.75</v>
      </c>
      <c r="G10" s="10">
        <f>F10*G9</f>
        <v>8.0093475000000005</v>
      </c>
      <c r="H10" s="10">
        <f>G10+E10</f>
        <v>8.2378335000000007</v>
      </c>
      <c r="I10" s="3">
        <v>0.85</v>
      </c>
      <c r="J10" s="10">
        <f>I10*J8</f>
        <v>76.67</v>
      </c>
      <c r="K10" s="3">
        <v>0.75</v>
      </c>
      <c r="L10" s="10">
        <f>K10*L8</f>
        <v>17.786249999999999</v>
      </c>
      <c r="M10" s="10">
        <f>L10+J10</f>
        <v>94.456249999999997</v>
      </c>
    </row>
    <row r="11" spans="1:13" ht="15.75" customHeight="1" x14ac:dyDescent="0.25">
      <c r="A11" s="19" t="s">
        <v>11</v>
      </c>
      <c r="B11" s="20"/>
      <c r="C11" s="20"/>
      <c r="D11" s="3" t="s">
        <v>31</v>
      </c>
      <c r="E11" s="10" t="s">
        <v>31</v>
      </c>
      <c r="F11" s="3" t="s">
        <v>31</v>
      </c>
      <c r="G11" s="10" t="s">
        <v>31</v>
      </c>
      <c r="H11" s="10" t="s">
        <v>31</v>
      </c>
      <c r="I11" s="3">
        <v>0.28999999999999998</v>
      </c>
      <c r="J11" s="10">
        <f>I11*J8</f>
        <v>26.157999999999998</v>
      </c>
      <c r="K11" s="3" t="s">
        <v>31</v>
      </c>
      <c r="L11" s="10" t="s">
        <v>31</v>
      </c>
      <c r="M11" s="10">
        <f>J11</f>
        <v>26.157999999999998</v>
      </c>
    </row>
    <row r="12" spans="1:13" ht="15.75" customHeight="1" thickBot="1" x14ac:dyDescent="0.3">
      <c r="A12" s="21" t="s">
        <v>12</v>
      </c>
      <c r="B12" s="22"/>
      <c r="C12" s="22"/>
      <c r="D12" s="3">
        <v>0.53</v>
      </c>
      <c r="E12" s="10">
        <f>D12*E9</f>
        <v>0.20182929999999999</v>
      </c>
      <c r="F12" s="3">
        <v>0.24</v>
      </c>
      <c r="G12" s="10">
        <f>F12*G9</f>
        <v>2.5629911999999999</v>
      </c>
      <c r="H12" s="10">
        <f>G12+E12</f>
        <v>2.7648204999999999</v>
      </c>
      <c r="I12" s="3">
        <v>0.23</v>
      </c>
      <c r="J12" s="10">
        <f>I12*J8</f>
        <v>20.746000000000002</v>
      </c>
      <c r="K12" s="3">
        <v>0.28999999999999998</v>
      </c>
      <c r="L12" s="10">
        <f>K12*L8</f>
        <v>6.8773499999999999</v>
      </c>
      <c r="M12" s="10">
        <f>L12+J12</f>
        <v>27.623350000000002</v>
      </c>
    </row>
    <row r="13" spans="1:13" ht="16.5" thickBot="1" x14ac:dyDescent="0.3">
      <c r="A13" s="9" t="s">
        <v>13</v>
      </c>
      <c r="B13" s="26" t="s">
        <v>14</v>
      </c>
      <c r="C13" s="26"/>
      <c r="D13" s="3">
        <v>0.1</v>
      </c>
      <c r="E13" s="10">
        <f>E8*D13</f>
        <v>3.3700000000000001E-2</v>
      </c>
      <c r="F13" s="3">
        <v>0.1</v>
      </c>
      <c r="G13" s="10">
        <f>F13*G8</f>
        <v>1.0787000000000002</v>
      </c>
      <c r="H13" s="10">
        <f>G13+E13</f>
        <v>1.1124000000000003</v>
      </c>
      <c r="I13" s="3">
        <v>0.05</v>
      </c>
      <c r="J13" s="10">
        <f>I13*J8</f>
        <v>4.5100000000000007</v>
      </c>
      <c r="K13" s="3">
        <v>0.1</v>
      </c>
      <c r="L13" s="10">
        <f>K13*L8</f>
        <v>2.3715000000000002</v>
      </c>
      <c r="M13" s="10">
        <f>L13+J13</f>
        <v>6.8815000000000008</v>
      </c>
    </row>
    <row r="14" spans="1:13" ht="15.75" x14ac:dyDescent="0.25">
      <c r="A14" s="8" t="s">
        <v>15</v>
      </c>
      <c r="B14" s="27" t="s">
        <v>16</v>
      </c>
      <c r="C14" s="27"/>
      <c r="D14" s="3">
        <v>2.1</v>
      </c>
      <c r="E14" s="10">
        <f>E8*D14</f>
        <v>0.70770000000000011</v>
      </c>
      <c r="F14" s="3">
        <v>2.1</v>
      </c>
      <c r="G14" s="11">
        <f>G8*F14</f>
        <v>22.652700000000003</v>
      </c>
      <c r="H14" s="10">
        <f>G14+E14</f>
        <v>23.360400000000002</v>
      </c>
      <c r="I14" s="3">
        <v>2.5</v>
      </c>
      <c r="J14" s="10">
        <f>J8*I14</f>
        <v>225.5</v>
      </c>
      <c r="K14" s="3">
        <v>2.1</v>
      </c>
      <c r="L14" s="10">
        <f>K14*L8</f>
        <v>49.801500000000004</v>
      </c>
      <c r="M14" s="10">
        <f>L14+J14</f>
        <v>275.30150000000003</v>
      </c>
    </row>
    <row r="15" spans="1:13" ht="15.75" customHeight="1" x14ac:dyDescent="0.25">
      <c r="A15" s="19" t="s">
        <v>10</v>
      </c>
      <c r="B15" s="20"/>
      <c r="C15" s="20"/>
      <c r="D15" s="3">
        <v>1.4</v>
      </c>
      <c r="E15" s="10">
        <f>E8*D15</f>
        <v>0.4718</v>
      </c>
      <c r="F15" s="3">
        <v>1.4</v>
      </c>
      <c r="G15" s="11">
        <f>F15*G8</f>
        <v>15.101800000000001</v>
      </c>
      <c r="H15" s="10">
        <f t="shared" ref="H15:H17" si="1">G15+E15</f>
        <v>15.573600000000001</v>
      </c>
      <c r="I15" s="3">
        <v>1.6</v>
      </c>
      <c r="J15" s="10">
        <f>I15*J8</f>
        <v>144.32000000000002</v>
      </c>
      <c r="K15" s="3">
        <v>1.4</v>
      </c>
      <c r="L15" s="10">
        <f>K15*L8</f>
        <v>33.201000000000001</v>
      </c>
      <c r="M15" s="10">
        <f t="shared" ref="M15:M17" si="2">L15+J15</f>
        <v>177.52100000000002</v>
      </c>
    </row>
    <row r="16" spans="1:13" ht="15.75" customHeight="1" x14ac:dyDescent="0.25">
      <c r="A16" s="19" t="s">
        <v>11</v>
      </c>
      <c r="B16" s="20"/>
      <c r="C16" s="20"/>
      <c r="D16" s="3">
        <v>0.15</v>
      </c>
      <c r="E16" s="10">
        <f>E8*D16</f>
        <v>5.0550000000000005E-2</v>
      </c>
      <c r="F16" s="3">
        <v>0.15</v>
      </c>
      <c r="G16" s="11">
        <f>F16*G8</f>
        <v>1.61805</v>
      </c>
      <c r="H16" s="10">
        <f t="shared" si="1"/>
        <v>1.6686000000000001</v>
      </c>
      <c r="I16" s="3">
        <v>0.5</v>
      </c>
      <c r="J16" s="10">
        <f>I16*J8</f>
        <v>45.1</v>
      </c>
      <c r="K16" s="3">
        <v>0.15</v>
      </c>
      <c r="L16" s="10">
        <f>L8</f>
        <v>23.715</v>
      </c>
      <c r="M16" s="10">
        <f t="shared" si="2"/>
        <v>68.814999999999998</v>
      </c>
    </row>
    <row r="17" spans="1:13" ht="15.75" customHeight="1" thickBot="1" x14ac:dyDescent="0.3">
      <c r="A17" s="21" t="s">
        <v>12</v>
      </c>
      <c r="B17" s="22"/>
      <c r="C17" s="22"/>
      <c r="D17" s="3">
        <f>D14-D15-D16</f>
        <v>0.55000000000000016</v>
      </c>
      <c r="E17" s="10">
        <f>E8*D17</f>
        <v>0.18535000000000007</v>
      </c>
      <c r="F17" s="3">
        <f>F14-F15-F16</f>
        <v>0.55000000000000016</v>
      </c>
      <c r="G17" s="11">
        <f>F17*G8</f>
        <v>5.932850000000002</v>
      </c>
      <c r="H17" s="10">
        <f t="shared" si="1"/>
        <v>6.1182000000000016</v>
      </c>
      <c r="I17" s="3">
        <f t="shared" ref="I17" si="3">I14-I15-I16</f>
        <v>0.39999999999999991</v>
      </c>
      <c r="J17" s="10">
        <f>I17*J8</f>
        <v>36.079999999999991</v>
      </c>
      <c r="K17" s="3">
        <f>K14-K15-K16</f>
        <v>0.55000000000000016</v>
      </c>
      <c r="L17" s="10">
        <f>K17*L8</f>
        <v>13.043250000000004</v>
      </c>
      <c r="M17" s="10">
        <f t="shared" si="2"/>
        <v>49.123249999999999</v>
      </c>
    </row>
    <row r="18" spans="1:13" ht="15.75" customHeight="1" x14ac:dyDescent="0.25">
      <c r="A18" s="8" t="s">
        <v>17</v>
      </c>
      <c r="B18" s="23" t="s">
        <v>18</v>
      </c>
      <c r="C18" s="24"/>
      <c r="D18" s="3">
        <v>2.1</v>
      </c>
      <c r="E18" s="10">
        <f>E8*D18</f>
        <v>0.70770000000000011</v>
      </c>
      <c r="F18" s="3">
        <v>2.1</v>
      </c>
      <c r="G18" s="10">
        <f>G8*F18</f>
        <v>22.652700000000003</v>
      </c>
      <c r="H18" s="10">
        <f>G18+E18</f>
        <v>23.360400000000002</v>
      </c>
      <c r="I18" s="3">
        <v>2.5</v>
      </c>
      <c r="J18" s="10">
        <f>I18*J8</f>
        <v>225.5</v>
      </c>
      <c r="K18" s="3">
        <v>2.1</v>
      </c>
      <c r="L18" s="10">
        <f>K18*L8</f>
        <v>49.801500000000004</v>
      </c>
      <c r="M18" s="10">
        <f>L18+J18</f>
        <v>275.30150000000003</v>
      </c>
    </row>
    <row r="19" spans="1:13" ht="15.75" customHeight="1" x14ac:dyDescent="0.25">
      <c r="A19" s="19" t="s">
        <v>10</v>
      </c>
      <c r="B19" s="20"/>
      <c r="C19" s="20"/>
      <c r="D19" s="3">
        <v>1.56</v>
      </c>
      <c r="E19" s="10">
        <f>E9*D19</f>
        <v>0.59406360000000002</v>
      </c>
      <c r="F19" s="3">
        <v>1.5</v>
      </c>
      <c r="G19" s="10">
        <f>F19*G8</f>
        <v>16.180500000000002</v>
      </c>
      <c r="H19" s="10">
        <f t="shared" ref="H19:H21" si="4">G19+E19</f>
        <v>16.7745636</v>
      </c>
      <c r="I19" s="3">
        <v>1.47</v>
      </c>
      <c r="J19" s="10">
        <f>I19*J8</f>
        <v>132.59399999999999</v>
      </c>
      <c r="K19" s="3">
        <v>1.58</v>
      </c>
      <c r="L19" s="10">
        <f>L8*K19</f>
        <v>37.469700000000003</v>
      </c>
      <c r="M19" s="10">
        <f t="shared" ref="M19:M21" si="5">L19+J19</f>
        <v>170.06369999999998</v>
      </c>
    </row>
    <row r="20" spans="1:13" ht="15.75" customHeight="1" x14ac:dyDescent="0.25">
      <c r="A20" s="19" t="s">
        <v>11</v>
      </c>
      <c r="B20" s="20"/>
      <c r="C20" s="20"/>
      <c r="D20" s="3">
        <v>0.15</v>
      </c>
      <c r="E20" s="10">
        <f>E8*D20</f>
        <v>5.0550000000000005E-2</v>
      </c>
      <c r="F20" s="10">
        <f>G20/G8</f>
        <v>0.34295448224714931</v>
      </c>
      <c r="G20" s="10">
        <f>H20-E20</f>
        <v>3.6994500000000001</v>
      </c>
      <c r="H20" s="10">
        <v>3.75</v>
      </c>
      <c r="I20" s="3">
        <v>0.5</v>
      </c>
      <c r="J20" s="10">
        <f>I20*J8</f>
        <v>45.1</v>
      </c>
      <c r="K20" s="3">
        <v>0.15</v>
      </c>
      <c r="L20" s="10">
        <f>K20*L8</f>
        <v>3.5572499999999998</v>
      </c>
      <c r="M20" s="10">
        <f t="shared" si="5"/>
        <v>48.657250000000005</v>
      </c>
    </row>
    <row r="21" spans="1:13" ht="15.75" customHeight="1" thickBot="1" x14ac:dyDescent="0.3">
      <c r="A21" s="21" t="s">
        <v>12</v>
      </c>
      <c r="B21" s="22"/>
      <c r="C21" s="22"/>
      <c r="D21" s="3">
        <f>D18-D19-D20</f>
        <v>0.39</v>
      </c>
      <c r="E21" s="10">
        <f>E9*D21</f>
        <v>0.14851590000000001</v>
      </c>
      <c r="F21" s="10">
        <f>F18-F19-F20</f>
        <v>0.25704551775285078</v>
      </c>
      <c r="G21" s="10">
        <f>F21*G8</f>
        <v>2.7727500000000016</v>
      </c>
      <c r="H21" s="10">
        <f t="shared" si="4"/>
        <v>2.9212659000000016</v>
      </c>
      <c r="I21" s="3">
        <f>I18-I20-I19</f>
        <v>0.53</v>
      </c>
      <c r="J21" s="10">
        <f>I21*J8</f>
        <v>47.806000000000004</v>
      </c>
      <c r="K21" s="3">
        <f>K18-K19-K20</f>
        <v>0.37</v>
      </c>
      <c r="L21" s="10">
        <f>K21*L8</f>
        <v>8.7745499999999996</v>
      </c>
      <c r="M21" s="10">
        <f>L21+J21</f>
        <v>56.580550000000002</v>
      </c>
    </row>
    <row r="22" spans="1:13" ht="15.75" x14ac:dyDescent="0.25">
      <c r="A22" s="6" t="s">
        <v>19</v>
      </c>
      <c r="B22" s="25" t="s">
        <v>20</v>
      </c>
      <c r="C22" s="25"/>
      <c r="D22" s="7" t="s">
        <v>31</v>
      </c>
      <c r="E22" s="7" t="s">
        <v>31</v>
      </c>
      <c r="F22" s="7" t="s">
        <v>31</v>
      </c>
      <c r="G22" s="13" t="s">
        <v>31</v>
      </c>
      <c r="H22" s="13">
        <f>H18-H9+H13</f>
        <v>13.412860000000002</v>
      </c>
      <c r="I22" s="7" t="s">
        <v>31</v>
      </c>
      <c r="J22" s="7" t="s">
        <v>31</v>
      </c>
      <c r="K22" s="7" t="s">
        <v>31</v>
      </c>
      <c r="L22" s="7" t="s">
        <v>31</v>
      </c>
      <c r="M22" s="13">
        <f>M18-M9+M13</f>
        <v>133.94540000000003</v>
      </c>
    </row>
    <row r="23" spans="1:13" ht="35.25" customHeight="1" x14ac:dyDescent="0.25">
      <c r="A23" s="2" t="s">
        <v>21</v>
      </c>
      <c r="B23" s="18" t="s">
        <v>22</v>
      </c>
      <c r="C23" s="18"/>
      <c r="D23" s="14">
        <v>0.5</v>
      </c>
      <c r="E23" s="14">
        <f>D23*E8</f>
        <v>0.16850000000000001</v>
      </c>
      <c r="F23" s="14">
        <v>0.5</v>
      </c>
      <c r="G23" s="14">
        <f>F23*G8</f>
        <v>5.3935000000000004</v>
      </c>
      <c r="H23" s="14" t="s">
        <v>31</v>
      </c>
      <c r="I23" s="14">
        <v>0.82</v>
      </c>
      <c r="J23" s="14">
        <f>I23*J8</f>
        <v>73.963999999999999</v>
      </c>
      <c r="K23" s="14">
        <v>0.96</v>
      </c>
      <c r="L23" s="14" t="s">
        <v>31</v>
      </c>
      <c r="M23" s="14" t="s">
        <v>31</v>
      </c>
    </row>
    <row r="24" spans="1:13" ht="15.75" x14ac:dyDescent="0.25">
      <c r="A24" s="2" t="s">
        <v>23</v>
      </c>
      <c r="B24" s="18" t="s">
        <v>24</v>
      </c>
      <c r="C24" s="18"/>
      <c r="D24" s="14" t="s">
        <v>31</v>
      </c>
      <c r="E24" s="14" t="s">
        <v>31</v>
      </c>
      <c r="F24" s="14" t="s">
        <v>31</v>
      </c>
      <c r="G24" s="14" t="s">
        <v>31</v>
      </c>
      <c r="H24" s="14" t="s">
        <v>31</v>
      </c>
      <c r="I24" s="14">
        <v>0.8</v>
      </c>
      <c r="J24" s="14">
        <f>I24*J8</f>
        <v>72.160000000000011</v>
      </c>
      <c r="K24" s="14" t="s">
        <v>31</v>
      </c>
      <c r="L24" s="14" t="s">
        <v>31</v>
      </c>
      <c r="M24" s="14" t="s">
        <v>31</v>
      </c>
    </row>
    <row r="25" spans="1:13" ht="15.75" x14ac:dyDescent="0.25">
      <c r="A25" s="2" t="s">
        <v>25</v>
      </c>
      <c r="B25" s="18" t="s">
        <v>26</v>
      </c>
      <c r="C25" s="18"/>
      <c r="D25" s="14">
        <f>D18-D23</f>
        <v>1.6</v>
      </c>
      <c r="E25" s="14" t="s">
        <v>31</v>
      </c>
      <c r="F25" s="14">
        <f>F18-F23</f>
        <v>1.6</v>
      </c>
      <c r="G25" s="14" t="s">
        <v>31</v>
      </c>
      <c r="H25" s="14" t="s">
        <v>31</v>
      </c>
      <c r="I25" s="14">
        <f>J25/J8</f>
        <v>2.4800000000000004</v>
      </c>
      <c r="J25" s="14">
        <f>J18-J23+J24</f>
        <v>223.69600000000003</v>
      </c>
      <c r="K25" s="14" t="s">
        <v>31</v>
      </c>
      <c r="L25" s="14" t="s">
        <v>31</v>
      </c>
      <c r="M25" s="14" t="s">
        <v>31</v>
      </c>
    </row>
    <row r="26" spans="1:13" ht="15" customHeight="1" x14ac:dyDescent="0.25">
      <c r="A26" s="2" t="s">
        <v>27</v>
      </c>
      <c r="B26" s="18" t="s">
        <v>28</v>
      </c>
      <c r="C26" s="18"/>
      <c r="D26" s="15">
        <v>1.45</v>
      </c>
      <c r="E26" s="15" t="s">
        <v>31</v>
      </c>
      <c r="F26" s="15">
        <v>1.45</v>
      </c>
      <c r="G26" s="15" t="s">
        <v>31</v>
      </c>
      <c r="H26" s="15" t="s">
        <v>31</v>
      </c>
      <c r="I26" s="15">
        <v>2.2000000000000002</v>
      </c>
      <c r="J26" s="15" t="s">
        <v>31</v>
      </c>
      <c r="K26" s="15">
        <v>1.45</v>
      </c>
      <c r="L26" s="15" t="s">
        <v>31</v>
      </c>
      <c r="M26" s="15" t="s">
        <v>31</v>
      </c>
    </row>
    <row r="27" spans="1:13" ht="15.75" x14ac:dyDescent="0.25">
      <c r="A27" s="2" t="s">
        <v>29</v>
      </c>
      <c r="B27" s="18" t="s">
        <v>30</v>
      </c>
      <c r="C27" s="18"/>
      <c r="D27" s="14">
        <f>D26-D25</f>
        <v>-0.15000000000000013</v>
      </c>
      <c r="E27" s="14" t="s">
        <v>31</v>
      </c>
      <c r="F27" s="14">
        <f t="shared" ref="F27" si="6">F26-F25</f>
        <v>-0.15000000000000013</v>
      </c>
      <c r="G27" s="14" t="s">
        <v>31</v>
      </c>
      <c r="H27" s="14" t="s">
        <v>31</v>
      </c>
      <c r="I27" s="14">
        <f>I26-I25</f>
        <v>-0.28000000000000025</v>
      </c>
      <c r="J27" s="14" t="s">
        <v>31</v>
      </c>
      <c r="K27" s="14" t="s">
        <v>31</v>
      </c>
      <c r="L27" s="14" t="s">
        <v>31</v>
      </c>
      <c r="M27" s="14" t="s">
        <v>31</v>
      </c>
    </row>
    <row r="29" spans="1:13" x14ac:dyDescent="0.25">
      <c r="J29">
        <f>J25/J8</f>
        <v>2.4800000000000004</v>
      </c>
    </row>
  </sheetData>
  <mergeCells count="29">
    <mergeCell ref="A4:C6"/>
    <mergeCell ref="D4:H4"/>
    <mergeCell ref="I4:M4"/>
    <mergeCell ref="D5:E5"/>
    <mergeCell ref="F5:G5"/>
    <mergeCell ref="I5:J5"/>
    <mergeCell ref="K5:L5"/>
    <mergeCell ref="A21:C21"/>
    <mergeCell ref="B13:C13"/>
    <mergeCell ref="B14:C14"/>
    <mergeCell ref="B7:C7"/>
    <mergeCell ref="B8:C8"/>
    <mergeCell ref="B9:C9"/>
    <mergeCell ref="A1:M3"/>
    <mergeCell ref="B24:C24"/>
    <mergeCell ref="B25:C25"/>
    <mergeCell ref="B26:C26"/>
    <mergeCell ref="B27:C27"/>
    <mergeCell ref="A10:C10"/>
    <mergeCell ref="A11:C11"/>
    <mergeCell ref="A12:C12"/>
    <mergeCell ref="A15:C15"/>
    <mergeCell ref="A16:C16"/>
    <mergeCell ref="A17:C17"/>
    <mergeCell ref="B18:C18"/>
    <mergeCell ref="B22:C22"/>
    <mergeCell ref="B23:C23"/>
    <mergeCell ref="A19:C19"/>
    <mergeCell ref="A20:C20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2014-05-08T12:48:33Z</dcterms:modified>
</cp:coreProperties>
</file>